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7A7D699D-13B7-4DF9-B6F5-15E27CEC281D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InpC!$F$51</definedName>
    <definedName name="InputRowTemplate">InpC!$E$66:$S$66</definedName>
    <definedName name="SMU">InpC!$F$54</definedName>
    <definedName name="TRK_TOL">InpC!$F$50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" i="288" l="1"/>
  <c r="E18" i="288" l="1"/>
  <c r="F18" i="288"/>
  <c r="G18" i="288"/>
  <c r="H18" i="288"/>
  <c r="I18" i="288"/>
  <c r="E19" i="288"/>
  <c r="F19" i="288"/>
  <c r="G16" i="288"/>
  <c r="G19" i="288" s="1"/>
  <c r="F10" i="288"/>
  <c r="K12" i="288"/>
  <c r="F30" i="278"/>
  <c r="F86" i="273"/>
  <c r="F31" i="278"/>
  <c r="F39" i="278"/>
  <c r="F10" i="285"/>
  <c r="F106" i="273"/>
  <c r="L12" i="288"/>
  <c r="M12" i="288"/>
  <c r="F130" i="273"/>
  <c r="N12" i="288"/>
  <c r="O12" i="288"/>
  <c r="P12" i="288"/>
  <c r="Q12" i="288"/>
  <c r="R12" i="288"/>
  <c r="S12" i="288"/>
  <c r="T12" i="288"/>
  <c r="U12" i="288"/>
  <c r="V12" i="288"/>
  <c r="W12" i="288"/>
  <c r="X12" i="288"/>
  <c r="Y12" i="288"/>
  <c r="Z12" i="288"/>
  <c r="AA12" i="288"/>
  <c r="AB12" i="288"/>
  <c r="AC12" i="288"/>
  <c r="AD12" i="288"/>
  <c r="AE12" i="288"/>
  <c r="AF12" i="288"/>
  <c r="AG12" i="288"/>
  <c r="AH12" i="288"/>
  <c r="AI12" i="288"/>
  <c r="AJ12" i="288"/>
  <c r="AK12" i="288"/>
  <c r="AL12" i="288"/>
  <c r="AM12" i="288"/>
  <c r="AN12" i="288"/>
  <c r="AO12" i="288"/>
  <c r="AP12" i="288"/>
  <c r="AQ12" i="288"/>
  <c r="AR12" i="288"/>
  <c r="AS12" i="288"/>
  <c r="AT12" i="288"/>
  <c r="AU12" i="288"/>
  <c r="AV12" i="288"/>
  <c r="AW12" i="288"/>
  <c r="AX12" i="288"/>
  <c r="AY12" i="288"/>
  <c r="AZ12" i="288"/>
  <c r="BA12" i="288"/>
  <c r="BB12" i="288"/>
  <c r="BC12" i="288"/>
  <c r="BD12" i="288"/>
  <c r="BE12" i="288"/>
  <c r="BF12" i="288"/>
  <c r="BG12" i="288"/>
  <c r="BH12" i="288"/>
  <c r="BI12" i="288"/>
  <c r="BJ12" i="288"/>
  <c r="BK12" i="288"/>
  <c r="BL12" i="288"/>
  <c r="BM12" i="288"/>
  <c r="BN12" i="288"/>
  <c r="BO12" i="288"/>
  <c r="BP12" i="288"/>
  <c r="BQ12" i="288"/>
  <c r="BR12" i="288"/>
  <c r="BS12" i="288"/>
  <c r="BT12" i="288"/>
  <c r="BU12" i="288"/>
  <c r="BV12" i="288"/>
  <c r="BW12" i="288"/>
  <c r="BX12" i="288"/>
  <c r="BY12" i="288"/>
  <c r="BZ12" i="288"/>
  <c r="CA12" i="288"/>
  <c r="CB12" i="288"/>
  <c r="CC12" i="288"/>
  <c r="CD12" i="288"/>
  <c r="CE12" i="288"/>
  <c r="CF12" i="288"/>
  <c r="CG12" i="288"/>
  <c r="CH12" i="288"/>
  <c r="CI12" i="288"/>
  <c r="CJ12" i="288"/>
  <c r="CK12" i="288"/>
  <c r="CL12" i="288"/>
  <c r="CM12" i="288"/>
  <c r="CN12" i="288"/>
  <c r="CO12" i="288"/>
  <c r="CP12" i="288"/>
  <c r="CQ12" i="288"/>
  <c r="CR12" i="288"/>
  <c r="CS12" i="288"/>
  <c r="CT12" i="288"/>
  <c r="CU12" i="288"/>
  <c r="CV12" i="288"/>
  <c r="CW12" i="288"/>
  <c r="CX12" i="288"/>
  <c r="CY12" i="288"/>
  <c r="CZ12" i="288"/>
  <c r="DA12" i="288"/>
  <c r="DB12" i="288"/>
  <c r="DC12" i="288"/>
  <c r="DD12" i="288"/>
  <c r="DE12" i="288"/>
  <c r="DF12" i="288"/>
  <c r="DG12" i="288"/>
  <c r="DH12" i="288"/>
  <c r="DI12" i="288"/>
  <c r="DJ12" i="288"/>
  <c r="DK12" i="288"/>
  <c r="DL12" i="288"/>
  <c r="DM12" i="288"/>
  <c r="DN12" i="288"/>
  <c r="DO12" i="288"/>
  <c r="DP12" i="288"/>
  <c r="DQ12" i="288"/>
  <c r="DR12" i="288"/>
  <c r="DS12" i="288"/>
  <c r="DT12" i="288"/>
  <c r="DU12" i="288"/>
  <c r="DV12" i="288"/>
  <c r="DW12" i="288"/>
  <c r="DX12" i="288"/>
  <c r="DY12" i="288"/>
  <c r="DZ12" i="288"/>
  <c r="EA12" i="288"/>
  <c r="EB12" i="288"/>
  <c r="EC12" i="288"/>
  <c r="ED12" i="288"/>
  <c r="EE12" i="288"/>
  <c r="EF12" i="288"/>
  <c r="EG12" i="288"/>
  <c r="EH12" i="288"/>
  <c r="EI12" i="288"/>
  <c r="EJ12" i="288"/>
  <c r="EK12" i="288"/>
  <c r="EL12" i="288"/>
  <c r="EM12" i="288"/>
  <c r="EN12" i="288"/>
  <c r="EO12" i="288"/>
  <c r="EP12" i="288"/>
  <c r="EQ12" i="288"/>
  <c r="ER12" i="288"/>
  <c r="ES12" i="288"/>
  <c r="ET12" i="288"/>
  <c r="EU12" i="288"/>
  <c r="EV12" i="288"/>
  <c r="EW12" i="288"/>
  <c r="EX12" i="288"/>
  <c r="EY12" i="288"/>
  <c r="EZ12" i="288"/>
  <c r="FA12" i="288"/>
  <c r="FB12" i="288"/>
  <c r="FC12" i="288"/>
  <c r="FD12" i="288"/>
  <c r="FE12" i="288"/>
  <c r="FF12" i="288"/>
  <c r="FG12" i="288"/>
  <c r="FH12" i="288"/>
  <c r="FI12" i="288"/>
  <c r="FJ12" i="288"/>
  <c r="FK12" i="288"/>
  <c r="FL12" i="288"/>
  <c r="FM12" i="288"/>
  <c r="FN12" i="288"/>
  <c r="FO12" i="288"/>
  <c r="FP12" i="288"/>
  <c r="FQ12" i="288"/>
  <c r="FR12" i="288"/>
  <c r="FS12" i="288"/>
  <c r="FT12" i="288"/>
  <c r="FU12" i="288"/>
  <c r="FV12" i="288"/>
  <c r="FW12" i="288"/>
  <c r="FX12" i="288"/>
  <c r="FY12" i="288"/>
  <c r="FZ12" i="288"/>
  <c r="GA12" i="288"/>
  <c r="GB12" i="288"/>
  <c r="GC12" i="288"/>
  <c r="GD12" i="288"/>
  <c r="GE12" i="288"/>
  <c r="GF12" i="288"/>
  <c r="GG12" i="288"/>
  <c r="GH12" i="288"/>
  <c r="GI12" i="288"/>
  <c r="GJ12" i="288"/>
  <c r="I19" i="288"/>
  <c r="E13" i="288"/>
  <c r="F13" i="288"/>
  <c r="G13" i="288"/>
  <c r="I13" i="288"/>
  <c r="E15" i="288"/>
  <c r="F15" i="288"/>
  <c r="G15" i="286"/>
  <c r="G15" i="288" s="1"/>
  <c r="I15" i="288"/>
  <c r="E14" i="288"/>
  <c r="F14" i="288"/>
  <c r="G61" i="286"/>
  <c r="G14" i="288" s="1"/>
  <c r="I14" i="288"/>
  <c r="E12" i="288"/>
  <c r="F12" i="288"/>
  <c r="G12" i="288"/>
  <c r="H12" i="288"/>
  <c r="I12" i="288"/>
  <c r="J12" i="288"/>
  <c r="G58" i="48"/>
  <c r="G10" i="288" s="1"/>
  <c r="E10" i="288"/>
  <c r="G11" i="286"/>
  <c r="G11" i="288" s="1"/>
  <c r="E11" i="288"/>
  <c r="E56" i="286"/>
  <c r="F56" i="286"/>
  <c r="G50" i="265"/>
  <c r="G56" i="286" s="1"/>
  <c r="I56" i="286"/>
  <c r="I52" i="265"/>
  <c r="G62" i="286"/>
  <c r="G52" i="265" s="1"/>
  <c r="F52" i="265"/>
  <c r="E52" i="265"/>
  <c r="E24" i="265"/>
  <c r="F24" i="265"/>
  <c r="I24" i="265"/>
  <c r="E62" i="286"/>
  <c r="J51" i="286"/>
  <c r="J55" i="286"/>
  <c r="I46" i="286"/>
  <c r="F46" i="286"/>
  <c r="E46" i="286"/>
  <c r="E35" i="286"/>
  <c r="F35" i="286"/>
  <c r="I35" i="286"/>
  <c r="E60" i="286"/>
  <c r="F60" i="286"/>
  <c r="G57" i="286"/>
  <c r="G60" i="286" s="1"/>
  <c r="H60" i="286"/>
  <c r="I60" i="286"/>
  <c r="E59" i="286"/>
  <c r="F59" i="286"/>
  <c r="G53" i="286"/>
  <c r="G59" i="286" s="1"/>
  <c r="H59" i="286"/>
  <c r="I59" i="286"/>
  <c r="E55" i="286"/>
  <c r="F55" i="286"/>
  <c r="G44" i="286"/>
  <c r="G55" i="286" s="1"/>
  <c r="H55" i="286"/>
  <c r="I55" i="286"/>
  <c r="I52" i="286"/>
  <c r="G22" i="265"/>
  <c r="G52" i="286" s="1"/>
  <c r="F52" i="286"/>
  <c r="E52" i="286"/>
  <c r="E51" i="286"/>
  <c r="F51" i="286"/>
  <c r="G33" i="286"/>
  <c r="G51" i="286" s="1"/>
  <c r="H51" i="286"/>
  <c r="I51" i="286"/>
  <c r="E49" i="265"/>
  <c r="F49" i="265"/>
  <c r="G16" i="286"/>
  <c r="G49" i="265" s="1"/>
  <c r="G59" i="269" s="1"/>
  <c r="I49" i="265"/>
  <c r="E23" i="286"/>
  <c r="F23" i="286"/>
  <c r="I23" i="286"/>
  <c r="J13" i="286"/>
  <c r="E16" i="286"/>
  <c r="E19" i="286"/>
  <c r="F19" i="286"/>
  <c r="G19" i="286"/>
  <c r="I19" i="286"/>
  <c r="I14" i="286"/>
  <c r="G14" i="286"/>
  <c r="F14" i="286"/>
  <c r="E14" i="286"/>
  <c r="E13" i="286"/>
  <c r="F13" i="286"/>
  <c r="G21" i="286"/>
  <c r="G13" i="286" s="1"/>
  <c r="H13" i="286"/>
  <c r="I13" i="286"/>
  <c r="E73" i="265"/>
  <c r="F73" i="265"/>
  <c r="G24" i="286"/>
  <c r="G73" i="265" s="1"/>
  <c r="H73" i="265"/>
  <c r="I73" i="265"/>
  <c r="E18" i="286"/>
  <c r="G45" i="48"/>
  <c r="G10" i="286" s="1"/>
  <c r="E10" i="286"/>
  <c r="J21" i="286"/>
  <c r="E59" i="265"/>
  <c r="F59" i="265"/>
  <c r="G23" i="285"/>
  <c r="G59" i="265" s="1"/>
  <c r="G59" i="277" s="1"/>
  <c r="H59" i="265"/>
  <c r="I59" i="265"/>
  <c r="E13" i="265"/>
  <c r="F13" i="265"/>
  <c r="G13" i="285"/>
  <c r="G13" i="265" s="1"/>
  <c r="I13" i="265"/>
  <c r="E13" i="285"/>
  <c r="E17" i="285"/>
  <c r="E22" i="285"/>
  <c r="F22" i="285"/>
  <c r="G12" i="285"/>
  <c r="G22" i="285" s="1"/>
  <c r="J10" i="273"/>
  <c r="J13" i="273"/>
  <c r="J14" i="273"/>
  <c r="J19" i="273"/>
  <c r="I22" i="285"/>
  <c r="K10" i="273"/>
  <c r="K13" i="273"/>
  <c r="K14" i="273"/>
  <c r="K19" i="273"/>
  <c r="L10" i="273"/>
  <c r="L13" i="273"/>
  <c r="L14" i="273"/>
  <c r="L19" i="273"/>
  <c r="M10" i="273"/>
  <c r="M13" i="273"/>
  <c r="M14" i="273"/>
  <c r="M19" i="273"/>
  <c r="N10" i="273"/>
  <c r="N13" i="273"/>
  <c r="N14" i="273"/>
  <c r="N19" i="273"/>
  <c r="O10" i="273"/>
  <c r="O13" i="273"/>
  <c r="O14" i="273"/>
  <c r="O19" i="273"/>
  <c r="P10" i="273"/>
  <c r="P13" i="273"/>
  <c r="P14" i="273"/>
  <c r="P19" i="273"/>
  <c r="Q10" i="273"/>
  <c r="Q13" i="273"/>
  <c r="Q14" i="273"/>
  <c r="Q19" i="273"/>
  <c r="R10" i="273"/>
  <c r="R13" i="273"/>
  <c r="R14" i="273"/>
  <c r="R19" i="273"/>
  <c r="S10" i="273"/>
  <c r="S13" i="273"/>
  <c r="S14" i="273"/>
  <c r="S19" i="273"/>
  <c r="T10" i="273"/>
  <c r="T13" i="273"/>
  <c r="T14" i="273"/>
  <c r="T19" i="273"/>
  <c r="U10" i="273"/>
  <c r="U13" i="273"/>
  <c r="U14" i="273"/>
  <c r="U19" i="273"/>
  <c r="V10" i="273"/>
  <c r="V13" i="273"/>
  <c r="V14" i="273"/>
  <c r="V19" i="273"/>
  <c r="W10" i="273"/>
  <c r="W13" i="273"/>
  <c r="W14" i="273"/>
  <c r="W19" i="273"/>
  <c r="X10" i="273"/>
  <c r="X13" i="273"/>
  <c r="X14" i="273"/>
  <c r="X19" i="273"/>
  <c r="Y10" i="273"/>
  <c r="Y13" i="273"/>
  <c r="Y14" i="273"/>
  <c r="Y19" i="273"/>
  <c r="Z10" i="273"/>
  <c r="Z13" i="273"/>
  <c r="Z14" i="273"/>
  <c r="Z19" i="273"/>
  <c r="AA10" i="273"/>
  <c r="AA13" i="273"/>
  <c r="AA14" i="273"/>
  <c r="AA19" i="273"/>
  <c r="AB10" i="273"/>
  <c r="AB13" i="273"/>
  <c r="AB14" i="273"/>
  <c r="AB19" i="273"/>
  <c r="AC10" i="273"/>
  <c r="AC13" i="273"/>
  <c r="AC14" i="273"/>
  <c r="AC19" i="273"/>
  <c r="AD10" i="273"/>
  <c r="AD13" i="273"/>
  <c r="AD14" i="273"/>
  <c r="AD19" i="273"/>
  <c r="AE10" i="273"/>
  <c r="AE13" i="273"/>
  <c r="AE14" i="273"/>
  <c r="AE19" i="273"/>
  <c r="AF10" i="273"/>
  <c r="AF13" i="273"/>
  <c r="AF14" i="273"/>
  <c r="AF19" i="273"/>
  <c r="AG10" i="273"/>
  <c r="AG13" i="273"/>
  <c r="AG14" i="273"/>
  <c r="AG19" i="273"/>
  <c r="AH10" i="273"/>
  <c r="AH13" i="273"/>
  <c r="AH14" i="273"/>
  <c r="AH19" i="273"/>
  <c r="AI10" i="273"/>
  <c r="AI13" i="273"/>
  <c r="AI14" i="273"/>
  <c r="AI19" i="273"/>
  <c r="AJ10" i="273"/>
  <c r="AJ13" i="273"/>
  <c r="AJ14" i="273"/>
  <c r="AJ19" i="273"/>
  <c r="AK10" i="273"/>
  <c r="AK13" i="273"/>
  <c r="AK14" i="273"/>
  <c r="AK19" i="273"/>
  <c r="AL10" i="273"/>
  <c r="AL13" i="273"/>
  <c r="AL14" i="273"/>
  <c r="AL19" i="273"/>
  <c r="AM10" i="273"/>
  <c r="AM13" i="273"/>
  <c r="AM14" i="273"/>
  <c r="AM19" i="273"/>
  <c r="AN10" i="273"/>
  <c r="AN13" i="273"/>
  <c r="AN14" i="273"/>
  <c r="AN19" i="273"/>
  <c r="AO10" i="273"/>
  <c r="AO13" i="273"/>
  <c r="AO14" i="273"/>
  <c r="AO19" i="273"/>
  <c r="AP10" i="273"/>
  <c r="AP13" i="273"/>
  <c r="AP14" i="273"/>
  <c r="AP19" i="273"/>
  <c r="AQ10" i="273"/>
  <c r="AQ13" i="273"/>
  <c r="AQ14" i="273"/>
  <c r="AQ19" i="273"/>
  <c r="AR10" i="273"/>
  <c r="AR13" i="273"/>
  <c r="AR14" i="273"/>
  <c r="AR19" i="273"/>
  <c r="AS10" i="273"/>
  <c r="AS13" i="273"/>
  <c r="AS14" i="273"/>
  <c r="AS19" i="273"/>
  <c r="AT10" i="273"/>
  <c r="AT13" i="273"/>
  <c r="AT14" i="273"/>
  <c r="AT19" i="273"/>
  <c r="AU10" i="273"/>
  <c r="AU13" i="273"/>
  <c r="AU14" i="273"/>
  <c r="AU19" i="273"/>
  <c r="AV10" i="273"/>
  <c r="AV13" i="273"/>
  <c r="AV14" i="273"/>
  <c r="AV19" i="273"/>
  <c r="AW10" i="273"/>
  <c r="AW13" i="273"/>
  <c r="AW14" i="273"/>
  <c r="AW19" i="273"/>
  <c r="AX10" i="273"/>
  <c r="AX13" i="273"/>
  <c r="AX14" i="273"/>
  <c r="AX19" i="273"/>
  <c r="AY10" i="273"/>
  <c r="AY13" i="273"/>
  <c r="AY14" i="273"/>
  <c r="AY19" i="273"/>
  <c r="AZ10" i="273"/>
  <c r="AZ13" i="273"/>
  <c r="AZ14" i="273"/>
  <c r="AZ19" i="273"/>
  <c r="BA10" i="273"/>
  <c r="BA13" i="273"/>
  <c r="BA14" i="273"/>
  <c r="BA19" i="273"/>
  <c r="BB10" i="273"/>
  <c r="BB13" i="273"/>
  <c r="BB14" i="273"/>
  <c r="BB19" i="273"/>
  <c r="BC10" i="273"/>
  <c r="BC13" i="273"/>
  <c r="BC14" i="273"/>
  <c r="BC19" i="273"/>
  <c r="BD10" i="273"/>
  <c r="BD13" i="273"/>
  <c r="BD14" i="273"/>
  <c r="BD19" i="273"/>
  <c r="BE10" i="273"/>
  <c r="BE13" i="273"/>
  <c r="BE14" i="273"/>
  <c r="BE19" i="273"/>
  <c r="BF10" i="273"/>
  <c r="BF13" i="273"/>
  <c r="BF14" i="273"/>
  <c r="BF19" i="273"/>
  <c r="BG10" i="273"/>
  <c r="BG13" i="273"/>
  <c r="BG14" i="273"/>
  <c r="BG19" i="273"/>
  <c r="BH10" i="273"/>
  <c r="BH13" i="273"/>
  <c r="BH14" i="273"/>
  <c r="BH19" i="273"/>
  <c r="BI10" i="273"/>
  <c r="BI13" i="273"/>
  <c r="BI14" i="273"/>
  <c r="BI19" i="273"/>
  <c r="BJ10" i="273"/>
  <c r="BJ13" i="273"/>
  <c r="BJ14" i="273"/>
  <c r="BJ19" i="273"/>
  <c r="BK10" i="273"/>
  <c r="BK13" i="273"/>
  <c r="BK14" i="273"/>
  <c r="BK19" i="273"/>
  <c r="BL10" i="273"/>
  <c r="BL13" i="273"/>
  <c r="BL14" i="273"/>
  <c r="BL19" i="273"/>
  <c r="BM10" i="273"/>
  <c r="BM13" i="273"/>
  <c r="BM14" i="273"/>
  <c r="BM19" i="273"/>
  <c r="BN10" i="273"/>
  <c r="BN13" i="273"/>
  <c r="BN14" i="273"/>
  <c r="BN19" i="273"/>
  <c r="BO10" i="273"/>
  <c r="BO13" i="273"/>
  <c r="BO14" i="273"/>
  <c r="BO19" i="273"/>
  <c r="BP10" i="273"/>
  <c r="BP13" i="273"/>
  <c r="BP14" i="273"/>
  <c r="BP19" i="273"/>
  <c r="BQ10" i="273"/>
  <c r="BQ13" i="273"/>
  <c r="BQ14" i="273"/>
  <c r="BQ19" i="273"/>
  <c r="BR10" i="273"/>
  <c r="BR13" i="273"/>
  <c r="BR14" i="273"/>
  <c r="BR19" i="273"/>
  <c r="BS10" i="273"/>
  <c r="BS13" i="273"/>
  <c r="BS14" i="273"/>
  <c r="BS19" i="273"/>
  <c r="BT10" i="273"/>
  <c r="BT13" i="273"/>
  <c r="BT14" i="273"/>
  <c r="BT19" i="273"/>
  <c r="BU10" i="273"/>
  <c r="BU13" i="273"/>
  <c r="BU14" i="273"/>
  <c r="BU19" i="273"/>
  <c r="BV10" i="273"/>
  <c r="BV13" i="273"/>
  <c r="BV14" i="273"/>
  <c r="BV19" i="273"/>
  <c r="BW10" i="273"/>
  <c r="BW13" i="273"/>
  <c r="BW14" i="273"/>
  <c r="BW19" i="273"/>
  <c r="BX10" i="273"/>
  <c r="BX13" i="273"/>
  <c r="BX14" i="273"/>
  <c r="BX19" i="273"/>
  <c r="BY10" i="273"/>
  <c r="BY13" i="273"/>
  <c r="BY14" i="273"/>
  <c r="BY19" i="273"/>
  <c r="BZ10" i="273"/>
  <c r="BZ13" i="273"/>
  <c r="BZ14" i="273"/>
  <c r="BZ19" i="273"/>
  <c r="CA10" i="273"/>
  <c r="CA13" i="273"/>
  <c r="CA14" i="273"/>
  <c r="CA19" i="273"/>
  <c r="CB10" i="273"/>
  <c r="CB13" i="273"/>
  <c r="CB14" i="273"/>
  <c r="CB19" i="273"/>
  <c r="CC10" i="273"/>
  <c r="CC13" i="273"/>
  <c r="CC14" i="273"/>
  <c r="CC19" i="273"/>
  <c r="CD10" i="273"/>
  <c r="CD13" i="273"/>
  <c r="CD14" i="273"/>
  <c r="CD19" i="273"/>
  <c r="CE10" i="273"/>
  <c r="CE13" i="273"/>
  <c r="CE14" i="273"/>
  <c r="CE19" i="273"/>
  <c r="CF10" i="273"/>
  <c r="CF13" i="273"/>
  <c r="CF14" i="273"/>
  <c r="CF19" i="273"/>
  <c r="CG10" i="273"/>
  <c r="CG13" i="273"/>
  <c r="CG14" i="273"/>
  <c r="CG19" i="273"/>
  <c r="CH10" i="273"/>
  <c r="CH13" i="273"/>
  <c r="CH14" i="273"/>
  <c r="CH19" i="273"/>
  <c r="CI10" i="273"/>
  <c r="CI13" i="273"/>
  <c r="CI14" i="273"/>
  <c r="CI19" i="273"/>
  <c r="CJ10" i="273"/>
  <c r="CJ13" i="273"/>
  <c r="CJ14" i="273"/>
  <c r="CJ19" i="273"/>
  <c r="CK10" i="273"/>
  <c r="CK13" i="273"/>
  <c r="CK14" i="273"/>
  <c r="CK19" i="273"/>
  <c r="CL10" i="273"/>
  <c r="CL13" i="273"/>
  <c r="CL14" i="273"/>
  <c r="CL19" i="273"/>
  <c r="CM10" i="273"/>
  <c r="CM13" i="273"/>
  <c r="CM14" i="273"/>
  <c r="CM19" i="273"/>
  <c r="CN10" i="273"/>
  <c r="CN13" i="273"/>
  <c r="CN14" i="273"/>
  <c r="CN19" i="273"/>
  <c r="CO10" i="273"/>
  <c r="CO13" i="273"/>
  <c r="CO14" i="273"/>
  <c r="CO19" i="273"/>
  <c r="CP10" i="273"/>
  <c r="CP13" i="273"/>
  <c r="CP14" i="273"/>
  <c r="CP19" i="273"/>
  <c r="CQ10" i="273"/>
  <c r="CQ13" i="273"/>
  <c r="CQ14" i="273"/>
  <c r="CQ19" i="273"/>
  <c r="CR10" i="273"/>
  <c r="CR13" i="273"/>
  <c r="CR14" i="273"/>
  <c r="CR19" i="273"/>
  <c r="CS10" i="273"/>
  <c r="CS13" i="273"/>
  <c r="CS14" i="273"/>
  <c r="CS19" i="273"/>
  <c r="CT10" i="273"/>
  <c r="CT13" i="273"/>
  <c r="CT14" i="273"/>
  <c r="CT19" i="273"/>
  <c r="CU10" i="273"/>
  <c r="CU13" i="273"/>
  <c r="CU14" i="273"/>
  <c r="CU19" i="273"/>
  <c r="CV10" i="273"/>
  <c r="CV13" i="273"/>
  <c r="CV14" i="273"/>
  <c r="CV19" i="273"/>
  <c r="CW10" i="273"/>
  <c r="CW13" i="273"/>
  <c r="CW14" i="273"/>
  <c r="CW19" i="273"/>
  <c r="CX10" i="273"/>
  <c r="CX13" i="273"/>
  <c r="CX14" i="273"/>
  <c r="CX19" i="273"/>
  <c r="CY10" i="273"/>
  <c r="CY13" i="273"/>
  <c r="CY14" i="273"/>
  <c r="CY19" i="273"/>
  <c r="CZ10" i="273"/>
  <c r="CZ13" i="273"/>
  <c r="CZ14" i="273"/>
  <c r="CZ19" i="273"/>
  <c r="DA10" i="273"/>
  <c r="DA13" i="273"/>
  <c r="DA14" i="273"/>
  <c r="DA19" i="273"/>
  <c r="DB10" i="273"/>
  <c r="DB13" i="273"/>
  <c r="DB14" i="273"/>
  <c r="DB19" i="273"/>
  <c r="DC10" i="273"/>
  <c r="DC13" i="273"/>
  <c r="DC14" i="273"/>
  <c r="DC19" i="273"/>
  <c r="DD10" i="273"/>
  <c r="DD13" i="273"/>
  <c r="DD14" i="273"/>
  <c r="DD19" i="273"/>
  <c r="DE10" i="273"/>
  <c r="DE13" i="273"/>
  <c r="DE14" i="273"/>
  <c r="DE19" i="273"/>
  <c r="DF10" i="273"/>
  <c r="DF13" i="273"/>
  <c r="DF14" i="273"/>
  <c r="DF19" i="273"/>
  <c r="DG10" i="273"/>
  <c r="DG13" i="273"/>
  <c r="DG14" i="273"/>
  <c r="DG19" i="273"/>
  <c r="DH10" i="273"/>
  <c r="DH13" i="273"/>
  <c r="DH14" i="273"/>
  <c r="DH19" i="273"/>
  <c r="DI10" i="273"/>
  <c r="DI13" i="273"/>
  <c r="DI14" i="273"/>
  <c r="DI19" i="273"/>
  <c r="DJ10" i="273"/>
  <c r="DJ13" i="273"/>
  <c r="DJ14" i="273"/>
  <c r="DJ19" i="273"/>
  <c r="DK10" i="273"/>
  <c r="DK13" i="273"/>
  <c r="DK14" i="273"/>
  <c r="DK19" i="273"/>
  <c r="DL10" i="273"/>
  <c r="DL13" i="273"/>
  <c r="DL14" i="273"/>
  <c r="DL19" i="273"/>
  <c r="DM10" i="273"/>
  <c r="DM13" i="273"/>
  <c r="DM14" i="273"/>
  <c r="DM19" i="273"/>
  <c r="DN10" i="273"/>
  <c r="DN13" i="273"/>
  <c r="DN14" i="273"/>
  <c r="DN19" i="273"/>
  <c r="DO10" i="273"/>
  <c r="DO13" i="273"/>
  <c r="DO14" i="273"/>
  <c r="DO19" i="273"/>
  <c r="DP10" i="273"/>
  <c r="DP13" i="273"/>
  <c r="DP14" i="273"/>
  <c r="DP19" i="273"/>
  <c r="DQ10" i="273"/>
  <c r="DQ13" i="273"/>
  <c r="DQ14" i="273"/>
  <c r="DQ19" i="273"/>
  <c r="DR10" i="273"/>
  <c r="DR13" i="273"/>
  <c r="DR14" i="273"/>
  <c r="DR19" i="273"/>
  <c r="DS10" i="273"/>
  <c r="DS13" i="273"/>
  <c r="DS14" i="273"/>
  <c r="DS19" i="273"/>
  <c r="DT10" i="273"/>
  <c r="DT13" i="273"/>
  <c r="DT14" i="273"/>
  <c r="DT19" i="273"/>
  <c r="DU10" i="273"/>
  <c r="DU13" i="273"/>
  <c r="DU14" i="273"/>
  <c r="DU19" i="273"/>
  <c r="DV10" i="273"/>
  <c r="DV13" i="273"/>
  <c r="DV14" i="273"/>
  <c r="DV19" i="273"/>
  <c r="DW10" i="273"/>
  <c r="DW13" i="273"/>
  <c r="DW14" i="273"/>
  <c r="DW19" i="273"/>
  <c r="DX10" i="273"/>
  <c r="DX13" i="273"/>
  <c r="DX14" i="273"/>
  <c r="DX19" i="273"/>
  <c r="DY10" i="273"/>
  <c r="DY13" i="273"/>
  <c r="DY14" i="273"/>
  <c r="DY19" i="273"/>
  <c r="DZ10" i="273"/>
  <c r="DZ13" i="273"/>
  <c r="DZ14" i="273"/>
  <c r="DZ19" i="273"/>
  <c r="EA10" i="273"/>
  <c r="EA13" i="273"/>
  <c r="EA14" i="273"/>
  <c r="EA19" i="273"/>
  <c r="EB10" i="273"/>
  <c r="EB13" i="273"/>
  <c r="EB14" i="273"/>
  <c r="EB19" i="273"/>
  <c r="EC10" i="273"/>
  <c r="EC13" i="273"/>
  <c r="EC14" i="273"/>
  <c r="EC19" i="273"/>
  <c r="ED10" i="273"/>
  <c r="ED13" i="273"/>
  <c r="ED14" i="273"/>
  <c r="ED19" i="273"/>
  <c r="EE10" i="273"/>
  <c r="EE13" i="273"/>
  <c r="EE14" i="273"/>
  <c r="EE19" i="273"/>
  <c r="EF10" i="273"/>
  <c r="EF13" i="273"/>
  <c r="EF14" i="273"/>
  <c r="EF19" i="273"/>
  <c r="EG10" i="273"/>
  <c r="EG13" i="273"/>
  <c r="EG14" i="273"/>
  <c r="EG19" i="273"/>
  <c r="EH10" i="273"/>
  <c r="EH13" i="273"/>
  <c r="EH14" i="273"/>
  <c r="EH19" i="273"/>
  <c r="EI10" i="273"/>
  <c r="EI13" i="273"/>
  <c r="EI14" i="273"/>
  <c r="EI19" i="273"/>
  <c r="EJ10" i="273"/>
  <c r="EJ13" i="273"/>
  <c r="EJ14" i="273"/>
  <c r="EJ19" i="273"/>
  <c r="EK10" i="273"/>
  <c r="EK13" i="273"/>
  <c r="EK14" i="273"/>
  <c r="EK19" i="273"/>
  <c r="EL10" i="273"/>
  <c r="EL13" i="273"/>
  <c r="EL14" i="273"/>
  <c r="EL19" i="273"/>
  <c r="EM10" i="273"/>
  <c r="EM13" i="273"/>
  <c r="EM14" i="273"/>
  <c r="EM19" i="273"/>
  <c r="EN10" i="273"/>
  <c r="EN13" i="273"/>
  <c r="EN14" i="273"/>
  <c r="EN19" i="273"/>
  <c r="EO10" i="273"/>
  <c r="EO13" i="273"/>
  <c r="EO14" i="273"/>
  <c r="EO19" i="273"/>
  <c r="EP10" i="273"/>
  <c r="EP13" i="273"/>
  <c r="EP14" i="273"/>
  <c r="EP19" i="273"/>
  <c r="EQ10" i="273"/>
  <c r="EQ13" i="273"/>
  <c r="EQ14" i="273"/>
  <c r="EQ19" i="273"/>
  <c r="ER10" i="273"/>
  <c r="ER13" i="273"/>
  <c r="ER14" i="273"/>
  <c r="ER19" i="273"/>
  <c r="ES10" i="273"/>
  <c r="ES13" i="273"/>
  <c r="ES14" i="273"/>
  <c r="ES19" i="273"/>
  <c r="ET10" i="273"/>
  <c r="ET13" i="273"/>
  <c r="ET14" i="273"/>
  <c r="ET19" i="273"/>
  <c r="EU10" i="273"/>
  <c r="EU13" i="273"/>
  <c r="EU14" i="273"/>
  <c r="EU19" i="273"/>
  <c r="EV10" i="273"/>
  <c r="EV13" i="273"/>
  <c r="EV14" i="273"/>
  <c r="EV19" i="273"/>
  <c r="EW10" i="273"/>
  <c r="EW13" i="273"/>
  <c r="EW14" i="273"/>
  <c r="EW19" i="273"/>
  <c r="EX10" i="273"/>
  <c r="EX13" i="273"/>
  <c r="EX14" i="273"/>
  <c r="EX19" i="273"/>
  <c r="EY10" i="273"/>
  <c r="EY13" i="273"/>
  <c r="EY14" i="273"/>
  <c r="EY19" i="273"/>
  <c r="EZ10" i="273"/>
  <c r="EZ13" i="273"/>
  <c r="EZ14" i="273"/>
  <c r="EZ19" i="273"/>
  <c r="FA10" i="273"/>
  <c r="FA13" i="273"/>
  <c r="FA14" i="273"/>
  <c r="FA19" i="273"/>
  <c r="FB10" i="273"/>
  <c r="FB13" i="273"/>
  <c r="FB14" i="273"/>
  <c r="FB19" i="273"/>
  <c r="FC10" i="273"/>
  <c r="FC13" i="273"/>
  <c r="FC14" i="273"/>
  <c r="FC19" i="273"/>
  <c r="FD10" i="273"/>
  <c r="FD13" i="273"/>
  <c r="FD14" i="273"/>
  <c r="FD19" i="273"/>
  <c r="FE10" i="273"/>
  <c r="FE13" i="273"/>
  <c r="FE14" i="273"/>
  <c r="FE19" i="273"/>
  <c r="FF10" i="273"/>
  <c r="FF13" i="273"/>
  <c r="FF14" i="273"/>
  <c r="FF19" i="273"/>
  <c r="FG10" i="273"/>
  <c r="FG13" i="273"/>
  <c r="FG14" i="273"/>
  <c r="FG19" i="273"/>
  <c r="FH10" i="273"/>
  <c r="FH13" i="273"/>
  <c r="FH14" i="273"/>
  <c r="FH19" i="273"/>
  <c r="FI10" i="273"/>
  <c r="FI13" i="273"/>
  <c r="FI14" i="273"/>
  <c r="FI19" i="273"/>
  <c r="FJ10" i="273"/>
  <c r="FJ13" i="273"/>
  <c r="FJ14" i="273"/>
  <c r="FJ19" i="273"/>
  <c r="FK10" i="273"/>
  <c r="FK13" i="273"/>
  <c r="FK14" i="273"/>
  <c r="FK19" i="273"/>
  <c r="FL10" i="273"/>
  <c r="FL13" i="273"/>
  <c r="FL14" i="273"/>
  <c r="FL19" i="273"/>
  <c r="FM10" i="273"/>
  <c r="FM13" i="273"/>
  <c r="FM14" i="273"/>
  <c r="FM19" i="273"/>
  <c r="FN10" i="273"/>
  <c r="FN13" i="273"/>
  <c r="FN14" i="273"/>
  <c r="FN19" i="273"/>
  <c r="FO10" i="273"/>
  <c r="FO13" i="273"/>
  <c r="FO14" i="273"/>
  <c r="FO19" i="273"/>
  <c r="FP10" i="273"/>
  <c r="FP13" i="273"/>
  <c r="FP14" i="273"/>
  <c r="FP19" i="273"/>
  <c r="FQ10" i="273"/>
  <c r="FQ13" i="273"/>
  <c r="FQ14" i="273"/>
  <c r="FQ19" i="273"/>
  <c r="FR10" i="273"/>
  <c r="FR13" i="273"/>
  <c r="FR14" i="273"/>
  <c r="FR19" i="273"/>
  <c r="FS10" i="273"/>
  <c r="FS13" i="273"/>
  <c r="FS14" i="273"/>
  <c r="FS19" i="273"/>
  <c r="FT10" i="273"/>
  <c r="FT13" i="273"/>
  <c r="FT14" i="273"/>
  <c r="FT19" i="273"/>
  <c r="FU10" i="273"/>
  <c r="FU13" i="273"/>
  <c r="FU14" i="273"/>
  <c r="FU19" i="273"/>
  <c r="FV10" i="273"/>
  <c r="FV13" i="273"/>
  <c r="FV14" i="273"/>
  <c r="FV19" i="273"/>
  <c r="FW10" i="273"/>
  <c r="FW13" i="273"/>
  <c r="FW14" i="273"/>
  <c r="FW19" i="273"/>
  <c r="FX10" i="273"/>
  <c r="FX13" i="273"/>
  <c r="FX14" i="273"/>
  <c r="FX19" i="273"/>
  <c r="FY10" i="273"/>
  <c r="FY13" i="273"/>
  <c r="FY14" i="273"/>
  <c r="FY19" i="273"/>
  <c r="FZ10" i="273"/>
  <c r="FZ13" i="273"/>
  <c r="FZ14" i="273"/>
  <c r="FZ19" i="273"/>
  <c r="GA10" i="273"/>
  <c r="GA13" i="273"/>
  <c r="GA14" i="273"/>
  <c r="GA19" i="273"/>
  <c r="GB10" i="273"/>
  <c r="GB13" i="273"/>
  <c r="GB14" i="273"/>
  <c r="GB19" i="273"/>
  <c r="GC10" i="273"/>
  <c r="GC13" i="273"/>
  <c r="GC14" i="273"/>
  <c r="GC19" i="273"/>
  <c r="GD10" i="273"/>
  <c r="GD13" i="273"/>
  <c r="GD14" i="273"/>
  <c r="GD19" i="273"/>
  <c r="GE10" i="273"/>
  <c r="GE13" i="273"/>
  <c r="GE14" i="273"/>
  <c r="GE19" i="273"/>
  <c r="GF10" i="273"/>
  <c r="GF13" i="273"/>
  <c r="GF14" i="273"/>
  <c r="GF19" i="273"/>
  <c r="GG10" i="273"/>
  <c r="GG13" i="273"/>
  <c r="GG14" i="273"/>
  <c r="GG19" i="273"/>
  <c r="GH10" i="273"/>
  <c r="GH13" i="273"/>
  <c r="GH14" i="273"/>
  <c r="GH19" i="273"/>
  <c r="GI10" i="273"/>
  <c r="GI13" i="273"/>
  <c r="GI14" i="273"/>
  <c r="GI19" i="273"/>
  <c r="GJ10" i="273"/>
  <c r="GJ13" i="273"/>
  <c r="GJ14" i="273"/>
  <c r="GJ19" i="273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37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G47" i="286"/>
  <c r="G63" i="265" s="1"/>
  <c r="G63" i="277" s="1"/>
  <c r="H63" i="265"/>
  <c r="I63" i="265"/>
  <c r="J44" i="286"/>
  <c r="E74" i="265"/>
  <c r="F74" i="265"/>
  <c r="G36" i="286"/>
  <c r="G74" i="265" s="1"/>
  <c r="H74" i="265"/>
  <c r="I74" i="265"/>
  <c r="J33" i="286"/>
  <c r="E45" i="286"/>
  <c r="F45" i="286"/>
  <c r="I45" i="286"/>
  <c r="E34" i="286"/>
  <c r="F34" i="286"/>
  <c r="I34" i="286"/>
  <c r="I42" i="286"/>
  <c r="G42" i="286"/>
  <c r="F42" i="286"/>
  <c r="E42" i="286"/>
  <c r="G41" i="286"/>
  <c r="I31" i="286"/>
  <c r="G31" i="286"/>
  <c r="F31" i="286"/>
  <c r="E31" i="286"/>
  <c r="G3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G85" i="273"/>
  <c r="F6" i="48"/>
  <c r="I6" i="48" s="1"/>
  <c r="E85" i="273"/>
  <c r="J47" i="273"/>
  <c r="J37" i="273"/>
  <c r="K37" i="273"/>
  <c r="L37" i="273"/>
  <c r="M37" i="273"/>
  <c r="N37" i="273"/>
  <c r="O37" i="273"/>
  <c r="P37" i="273"/>
  <c r="Q37" i="273"/>
  <c r="R37" i="273"/>
  <c r="S37" i="273"/>
  <c r="T37" i="273"/>
  <c r="U37" i="273"/>
  <c r="V37" i="273"/>
  <c r="W37" i="273"/>
  <c r="X37" i="273"/>
  <c r="Y37" i="273"/>
  <c r="Z37" i="273"/>
  <c r="AA37" i="273"/>
  <c r="AB37" i="273"/>
  <c r="AC37" i="273"/>
  <c r="AD37" i="273"/>
  <c r="AE37" i="273"/>
  <c r="AF37" i="273"/>
  <c r="AG37" i="273"/>
  <c r="AH37" i="273"/>
  <c r="AI37" i="273"/>
  <c r="AJ37" i="273"/>
  <c r="AK37" i="273"/>
  <c r="AL37" i="273"/>
  <c r="AM37" i="273"/>
  <c r="AN37" i="273"/>
  <c r="AO37" i="273"/>
  <c r="AP37" i="273"/>
  <c r="AQ37" i="273"/>
  <c r="AR37" i="273"/>
  <c r="AS37" i="273"/>
  <c r="AT37" i="273"/>
  <c r="AU37" i="273"/>
  <c r="AV37" i="273"/>
  <c r="AW37" i="273"/>
  <c r="AX37" i="273"/>
  <c r="AY37" i="273"/>
  <c r="AZ37" i="273"/>
  <c r="BA37" i="273"/>
  <c r="BB37" i="273"/>
  <c r="BC37" i="273"/>
  <c r="BD37" i="273"/>
  <c r="BE37" i="273"/>
  <c r="BF37" i="273"/>
  <c r="BG37" i="273"/>
  <c r="BH37" i="273"/>
  <c r="BI37" i="273"/>
  <c r="BJ37" i="273"/>
  <c r="BK37" i="273"/>
  <c r="BL37" i="273"/>
  <c r="BM37" i="273"/>
  <c r="BN37" i="273"/>
  <c r="BO37" i="273"/>
  <c r="BP37" i="273"/>
  <c r="BQ37" i="273"/>
  <c r="BR37" i="273"/>
  <c r="BS37" i="273"/>
  <c r="BT37" i="273"/>
  <c r="BU37" i="273"/>
  <c r="BV37" i="273"/>
  <c r="BW37" i="273"/>
  <c r="BX37" i="273"/>
  <c r="BY37" i="273"/>
  <c r="BZ37" i="273"/>
  <c r="CA37" i="273"/>
  <c r="CB37" i="273"/>
  <c r="CC37" i="273"/>
  <c r="CD37" i="273"/>
  <c r="CE37" i="273"/>
  <c r="CF37" i="273"/>
  <c r="CG37" i="273"/>
  <c r="CH37" i="273"/>
  <c r="CI37" i="273"/>
  <c r="CJ37" i="273"/>
  <c r="CK37" i="273"/>
  <c r="CL37" i="273"/>
  <c r="CM37" i="273"/>
  <c r="CN37" i="273"/>
  <c r="CO37" i="273"/>
  <c r="CP37" i="273"/>
  <c r="CQ37" i="273"/>
  <c r="CR37" i="273"/>
  <c r="CS37" i="273"/>
  <c r="CT37" i="273"/>
  <c r="CU37" i="273"/>
  <c r="CV37" i="273"/>
  <c r="CW37" i="273"/>
  <c r="CX37" i="273"/>
  <c r="CY37" i="273"/>
  <c r="CZ37" i="273"/>
  <c r="DA37" i="273"/>
  <c r="DB37" i="273"/>
  <c r="DC37" i="273"/>
  <c r="DD37" i="273"/>
  <c r="DE37" i="273"/>
  <c r="DF37" i="273"/>
  <c r="DG37" i="273"/>
  <c r="DH37" i="273"/>
  <c r="DI37" i="273"/>
  <c r="DJ37" i="273"/>
  <c r="DK37" i="273"/>
  <c r="DL37" i="273"/>
  <c r="DM37" i="273"/>
  <c r="DN37" i="273"/>
  <c r="DO37" i="273"/>
  <c r="DP37" i="273"/>
  <c r="DQ37" i="273"/>
  <c r="DR37" i="273"/>
  <c r="DS37" i="273"/>
  <c r="DT37" i="273"/>
  <c r="DU37" i="273"/>
  <c r="DV37" i="273"/>
  <c r="DW37" i="273"/>
  <c r="DX37" i="273"/>
  <c r="DY37" i="273"/>
  <c r="DZ37" i="273"/>
  <c r="EA37" i="273"/>
  <c r="EB37" i="273"/>
  <c r="EC37" i="273"/>
  <c r="ED37" i="273"/>
  <c r="EE37" i="273"/>
  <c r="EF37" i="273"/>
  <c r="EG37" i="273"/>
  <c r="EH37" i="273"/>
  <c r="EI37" i="273"/>
  <c r="EJ37" i="273"/>
  <c r="EK37" i="273"/>
  <c r="EL37" i="273"/>
  <c r="EM37" i="273"/>
  <c r="EN37" i="273"/>
  <c r="EO37" i="273"/>
  <c r="EP37" i="273"/>
  <c r="EQ37" i="273"/>
  <c r="ER37" i="273"/>
  <c r="ES37" i="273"/>
  <c r="ET37" i="273"/>
  <c r="EU37" i="273"/>
  <c r="EV37" i="273"/>
  <c r="EW37" i="273"/>
  <c r="EX37" i="273"/>
  <c r="EY37" i="273"/>
  <c r="EZ37" i="273"/>
  <c r="FA37" i="273"/>
  <c r="FB37" i="273"/>
  <c r="FC37" i="273"/>
  <c r="FD37" i="273"/>
  <c r="FE37" i="273"/>
  <c r="FF37" i="273"/>
  <c r="FG37" i="273"/>
  <c r="FH37" i="273"/>
  <c r="FI37" i="273"/>
  <c r="FJ37" i="273"/>
  <c r="FK37" i="273"/>
  <c r="FL37" i="273"/>
  <c r="FM37" i="273"/>
  <c r="FN37" i="273"/>
  <c r="FO37" i="273"/>
  <c r="FP37" i="273"/>
  <c r="FQ37" i="273"/>
  <c r="FR37" i="273"/>
  <c r="FS37" i="273"/>
  <c r="FT37" i="273"/>
  <c r="FU37" i="273"/>
  <c r="FV37" i="273"/>
  <c r="FW37" i="273"/>
  <c r="FX37" i="273"/>
  <c r="FY37" i="273"/>
  <c r="FZ37" i="273"/>
  <c r="GA37" i="273"/>
  <c r="GB37" i="273"/>
  <c r="GC37" i="273"/>
  <c r="GD37" i="273"/>
  <c r="GE37" i="273"/>
  <c r="GF37" i="273"/>
  <c r="GG37" i="273"/>
  <c r="GH37" i="273"/>
  <c r="GI37" i="273"/>
  <c r="GJ37" i="273"/>
  <c r="F46" i="273"/>
  <c r="K47" i="273"/>
  <c r="L47" i="273"/>
  <c r="M47" i="273"/>
  <c r="N47" i="273"/>
  <c r="O47" i="273"/>
  <c r="P47" i="273"/>
  <c r="Q47" i="273"/>
  <c r="R47" i="273"/>
  <c r="S47" i="273"/>
  <c r="T47" i="273"/>
  <c r="U47" i="273"/>
  <c r="V47" i="273"/>
  <c r="W47" i="273"/>
  <c r="X47" i="273"/>
  <c r="Y47" i="273"/>
  <c r="Z47" i="273"/>
  <c r="AA47" i="273"/>
  <c r="AB47" i="273"/>
  <c r="AC47" i="273"/>
  <c r="AD47" i="273"/>
  <c r="AE47" i="273"/>
  <c r="AF47" i="273"/>
  <c r="AG47" i="273"/>
  <c r="AH47" i="273"/>
  <c r="AI47" i="273"/>
  <c r="AJ47" i="273"/>
  <c r="AK47" i="273"/>
  <c r="AL47" i="273"/>
  <c r="AM47" i="273"/>
  <c r="AN47" i="273"/>
  <c r="AO47" i="273"/>
  <c r="AP47" i="273"/>
  <c r="AQ47" i="273"/>
  <c r="AR47" i="273"/>
  <c r="AS47" i="273"/>
  <c r="AT47" i="273"/>
  <c r="AU47" i="273"/>
  <c r="AV47" i="273"/>
  <c r="AW47" i="273"/>
  <c r="AX47" i="273"/>
  <c r="AY47" i="273"/>
  <c r="AZ47" i="273"/>
  <c r="BA47" i="273"/>
  <c r="BB47" i="273"/>
  <c r="BC47" i="273"/>
  <c r="BD47" i="273"/>
  <c r="G18" i="277"/>
  <c r="F18" i="277"/>
  <c r="E18" i="277"/>
  <c r="J5" i="269"/>
  <c r="H49" i="269"/>
  <c r="K49" i="269"/>
  <c r="J49" i="269" s="1"/>
  <c r="H50" i="269"/>
  <c r="K50" i="269"/>
  <c r="J50" i="269" s="1"/>
  <c r="H51" i="269"/>
  <c r="K51" i="269"/>
  <c r="J51" i="269" s="1"/>
  <c r="K10" i="269"/>
  <c r="J10" i="269" s="1"/>
  <c r="K11" i="269"/>
  <c r="J11" i="269" s="1"/>
  <c r="K12" i="269"/>
  <c r="J12" i="269" s="1"/>
  <c r="K13" i="269"/>
  <c r="J13" i="269" s="1"/>
  <c r="H26" i="269"/>
  <c r="K26" i="269"/>
  <c r="J26" i="269" s="1"/>
  <c r="H27" i="269"/>
  <c r="K27" i="269"/>
  <c r="J27" i="269" s="1"/>
  <c r="H28" i="269"/>
  <c r="K28" i="269"/>
  <c r="J28" i="269" s="1"/>
  <c r="H31" i="269"/>
  <c r="K31" i="269"/>
  <c r="J31" i="269" s="1"/>
  <c r="H42" i="269"/>
  <c r="K42" i="269"/>
  <c r="J42" i="269" s="1"/>
  <c r="H45" i="269"/>
  <c r="K45" i="269"/>
  <c r="J45" i="269" s="1"/>
  <c r="H46" i="269"/>
  <c r="K46" i="269"/>
  <c r="J46" i="269" s="1"/>
  <c r="J47" i="269"/>
  <c r="H54" i="269"/>
  <c r="K54" i="269"/>
  <c r="J54" i="269"/>
  <c r="H55" i="269"/>
  <c r="K55" i="269"/>
  <c r="J55" i="269"/>
  <c r="H56" i="269"/>
  <c r="K56" i="269"/>
  <c r="J56" i="269"/>
  <c r="J60" i="269"/>
  <c r="J63" i="269"/>
  <c r="G53" i="265"/>
  <c r="G63" i="269" s="1"/>
  <c r="F63" i="269"/>
  <c r="G62" i="269"/>
  <c r="F62" i="269"/>
  <c r="G60" i="269"/>
  <c r="F60" i="269"/>
  <c r="F59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G43" i="269" s="1"/>
  <c r="F43" i="269"/>
  <c r="G42" i="269"/>
  <c r="F42" i="269"/>
  <c r="F41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4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I79" i="273"/>
  <c r="J80" i="273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38" i="273"/>
  <c r="G138" i="273"/>
  <c r="F138" i="273"/>
  <c r="E138" i="273"/>
  <c r="I132" i="273"/>
  <c r="G132" i="273"/>
  <c r="F132" i="273"/>
  <c r="E132" i="273"/>
  <c r="E127" i="273"/>
  <c r="F127" i="273"/>
  <c r="G127" i="273"/>
  <c r="I127" i="273"/>
  <c r="G89" i="273"/>
  <c r="E89" i="273"/>
  <c r="G10" i="278"/>
  <c r="E10" i="278"/>
  <c r="E59" i="273"/>
  <c r="F59" i="273"/>
  <c r="G59" i="273"/>
  <c r="H59" i="273"/>
  <c r="I59" i="273"/>
  <c r="J101" i="273"/>
  <c r="J59" i="273"/>
  <c r="E15" i="275"/>
  <c r="F15" i="275"/>
  <c r="G15" i="275"/>
  <c r="I15" i="275"/>
  <c r="J56" i="273"/>
  <c r="J58" i="273"/>
  <c r="F62" i="273"/>
  <c r="K56" i="273"/>
  <c r="L56" i="273"/>
  <c r="F63" i="273"/>
  <c r="M56" i="273"/>
  <c r="F64" i="273"/>
  <c r="N56" i="273"/>
  <c r="O56" i="273"/>
  <c r="P56" i="273"/>
  <c r="Q56" i="273"/>
  <c r="R56" i="273"/>
  <c r="S56" i="273"/>
  <c r="T56" i="273"/>
  <c r="U56" i="273"/>
  <c r="V56" i="273"/>
  <c r="W56" i="273"/>
  <c r="X56" i="273"/>
  <c r="Y56" i="273"/>
  <c r="Z56" i="273"/>
  <c r="AA56" i="273"/>
  <c r="AB56" i="273"/>
  <c r="AC56" i="273"/>
  <c r="AD56" i="273"/>
  <c r="AE56" i="273"/>
  <c r="AF56" i="273"/>
  <c r="AG56" i="273"/>
  <c r="AH56" i="273"/>
  <c r="AI56" i="273"/>
  <c r="AJ56" i="273"/>
  <c r="AK56" i="273"/>
  <c r="AL56" i="273"/>
  <c r="AM56" i="273"/>
  <c r="AN56" i="273"/>
  <c r="AO56" i="273"/>
  <c r="AP56" i="273"/>
  <c r="AQ56" i="273"/>
  <c r="AR56" i="273"/>
  <c r="AS56" i="273"/>
  <c r="AT56" i="273"/>
  <c r="AU56" i="273"/>
  <c r="AV56" i="273"/>
  <c r="AW56" i="273"/>
  <c r="AX56" i="273"/>
  <c r="AY56" i="273"/>
  <c r="AZ56" i="273"/>
  <c r="BA56" i="273"/>
  <c r="BB56" i="273"/>
  <c r="BC56" i="273"/>
  <c r="BD56" i="273"/>
  <c r="BE56" i="273"/>
  <c r="BF56" i="273"/>
  <c r="BG56" i="273"/>
  <c r="BH56" i="273"/>
  <c r="BI56" i="273"/>
  <c r="BJ56" i="273"/>
  <c r="BK56" i="273"/>
  <c r="BL56" i="273"/>
  <c r="BM56" i="273"/>
  <c r="BN56" i="273"/>
  <c r="BO56" i="273"/>
  <c r="BP56" i="273"/>
  <c r="BQ56" i="273"/>
  <c r="BR56" i="273"/>
  <c r="BS56" i="273"/>
  <c r="BT56" i="273"/>
  <c r="BU56" i="273"/>
  <c r="BV56" i="273"/>
  <c r="BW56" i="273"/>
  <c r="BX56" i="273"/>
  <c r="BY56" i="273"/>
  <c r="BZ56" i="273"/>
  <c r="CA56" i="273"/>
  <c r="CB56" i="273"/>
  <c r="CC56" i="273"/>
  <c r="CD56" i="273"/>
  <c r="CE56" i="273"/>
  <c r="CF56" i="273"/>
  <c r="CG56" i="273"/>
  <c r="CH56" i="273"/>
  <c r="CI56" i="273"/>
  <c r="CJ56" i="273"/>
  <c r="CK56" i="273"/>
  <c r="CL56" i="273"/>
  <c r="CM56" i="273"/>
  <c r="CN56" i="273"/>
  <c r="F65" i="273"/>
  <c r="CO56" i="273"/>
  <c r="CP56" i="273"/>
  <c r="CQ56" i="273"/>
  <c r="CR56" i="273"/>
  <c r="CS56" i="273"/>
  <c r="CT56" i="273"/>
  <c r="CU56" i="273"/>
  <c r="CV56" i="273"/>
  <c r="CW56" i="273"/>
  <c r="CX56" i="273"/>
  <c r="CY56" i="273"/>
  <c r="CZ56" i="273"/>
  <c r="DA56" i="273"/>
  <c r="DB56" i="273"/>
  <c r="DC56" i="273"/>
  <c r="DD56" i="273"/>
  <c r="DE56" i="273"/>
  <c r="DF56" i="273"/>
  <c r="DG56" i="273"/>
  <c r="DH56" i="273"/>
  <c r="DI56" i="273"/>
  <c r="DJ56" i="273"/>
  <c r="DK56" i="273"/>
  <c r="DL56" i="273"/>
  <c r="DM56" i="273"/>
  <c r="DN56" i="273"/>
  <c r="DO56" i="273"/>
  <c r="DP56" i="273"/>
  <c r="DQ56" i="273"/>
  <c r="DR56" i="273"/>
  <c r="DS56" i="273"/>
  <c r="DT56" i="273"/>
  <c r="DU56" i="273"/>
  <c r="DV56" i="273"/>
  <c r="DW56" i="273"/>
  <c r="DX56" i="273"/>
  <c r="DY56" i="273"/>
  <c r="DZ56" i="273"/>
  <c r="EA56" i="273"/>
  <c r="EB56" i="273"/>
  <c r="EC56" i="273"/>
  <c r="ED56" i="273"/>
  <c r="EE56" i="273"/>
  <c r="EF56" i="273"/>
  <c r="EG56" i="273"/>
  <c r="EH56" i="273"/>
  <c r="EI56" i="273"/>
  <c r="EJ56" i="273"/>
  <c r="EK56" i="273"/>
  <c r="EL56" i="273"/>
  <c r="EM56" i="273"/>
  <c r="EN56" i="273"/>
  <c r="EO56" i="273"/>
  <c r="EP56" i="273"/>
  <c r="EQ56" i="273"/>
  <c r="ER56" i="273"/>
  <c r="ES56" i="273"/>
  <c r="ET56" i="273"/>
  <c r="EU56" i="273"/>
  <c r="EV56" i="273"/>
  <c r="EW56" i="273"/>
  <c r="EX56" i="273"/>
  <c r="EY56" i="273"/>
  <c r="EZ56" i="273"/>
  <c r="FA56" i="273"/>
  <c r="FB56" i="273"/>
  <c r="FC56" i="273"/>
  <c r="FD56" i="273"/>
  <c r="FE56" i="273"/>
  <c r="FF56" i="273"/>
  <c r="FG56" i="273"/>
  <c r="FH56" i="273"/>
  <c r="FI56" i="273"/>
  <c r="FJ56" i="273"/>
  <c r="FK56" i="273"/>
  <c r="FL56" i="273"/>
  <c r="FM56" i="273"/>
  <c r="FN56" i="273"/>
  <c r="FO56" i="273"/>
  <c r="FP56" i="273"/>
  <c r="FQ56" i="273"/>
  <c r="FR56" i="273"/>
  <c r="FS56" i="273"/>
  <c r="FT56" i="273"/>
  <c r="FU56" i="273"/>
  <c r="FV56" i="273"/>
  <c r="FW56" i="273"/>
  <c r="FX56" i="273"/>
  <c r="FY56" i="273"/>
  <c r="FZ56" i="273"/>
  <c r="GA56" i="273"/>
  <c r="GB56" i="273"/>
  <c r="GC56" i="273"/>
  <c r="GD56" i="273"/>
  <c r="GE56" i="273"/>
  <c r="GF56" i="273"/>
  <c r="GG56" i="273"/>
  <c r="GH56" i="273"/>
  <c r="GI56" i="273"/>
  <c r="GJ56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37" i="273"/>
  <c r="F137" i="273"/>
  <c r="G137" i="273"/>
  <c r="H137" i="273"/>
  <c r="G136" i="273"/>
  <c r="F136" i="273"/>
  <c r="E136" i="273"/>
  <c r="E131" i="273"/>
  <c r="F131" i="273"/>
  <c r="G131" i="273"/>
  <c r="H131" i="273"/>
  <c r="I131" i="273"/>
  <c r="G130" i="273"/>
  <c r="E130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F74" i="277"/>
  <c r="E74" i="277"/>
  <c r="G73" i="277"/>
  <c r="F73" i="277"/>
  <c r="E73" i="277"/>
  <c r="G67" i="265"/>
  <c r="G80" i="265" s="1"/>
  <c r="G65" i="265"/>
  <c r="F63" i="277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J5" i="288"/>
  <c r="A1" i="269"/>
  <c r="J5" i="273"/>
  <c r="L5" i="288"/>
  <c r="J5" i="275"/>
  <c r="J5" i="277"/>
  <c r="J5" i="265"/>
  <c r="J5" i="282"/>
  <c r="J5" i="286"/>
  <c r="J5" i="280"/>
  <c r="J5" i="285"/>
  <c r="J5" i="278"/>
  <c r="E13" i="277"/>
  <c r="F21" i="277"/>
  <c r="F32" i="277"/>
  <c r="E48" i="277"/>
  <c r="F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5" i="275"/>
  <c r="L5" i="277"/>
  <c r="L5" i="265"/>
  <c r="L5" i="282"/>
  <c r="L5" i="286"/>
  <c r="L5" i="280"/>
  <c r="L5" i="285"/>
  <c r="L5" i="278"/>
  <c r="M5" i="288"/>
  <c r="L5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O5" i="275"/>
  <c r="O5" i="265"/>
  <c r="O5" i="282"/>
  <c r="O5" i="286"/>
  <c r="O5" i="280"/>
  <c r="O5" i="277"/>
  <c r="O5" i="285"/>
  <c r="O5" i="278"/>
  <c r="P5" i="288"/>
  <c r="O5" i="273"/>
  <c r="P5" i="275"/>
  <c r="P5" i="277"/>
  <c r="P5" i="265"/>
  <c r="P5" i="282"/>
  <c r="P5" i="286"/>
  <c r="P5" i="280"/>
  <c r="P5" i="285"/>
  <c r="P5" i="278"/>
  <c r="Q5" i="288"/>
  <c r="P5" i="273"/>
  <c r="Q5" i="275"/>
  <c r="Q5" i="265"/>
  <c r="Q5" i="282"/>
  <c r="Q5" i="286"/>
  <c r="Q5" i="280"/>
  <c r="Q5" i="285"/>
  <c r="Q5" i="277"/>
  <c r="Q5" i="278"/>
  <c r="R5" i="288"/>
  <c r="Q5" i="273"/>
  <c r="R5" i="275"/>
  <c r="R5" i="277"/>
  <c r="R5" i="265"/>
  <c r="R5" i="282"/>
  <c r="R5" i="286"/>
  <c r="R5" i="280"/>
  <c r="R5" i="278"/>
  <c r="R5" i="285"/>
  <c r="S5" i="288"/>
  <c r="R5" i="273"/>
  <c r="S5" i="275"/>
  <c r="S5" i="265"/>
  <c r="S5" i="282"/>
  <c r="S5" i="286"/>
  <c r="S5" i="280"/>
  <c r="S5" i="285"/>
  <c r="S5" i="277"/>
  <c r="S5" i="278"/>
  <c r="T5" i="288"/>
  <c r="S5" i="273"/>
  <c r="T5" i="275"/>
  <c r="T5" i="277"/>
  <c r="T5" i="265"/>
  <c r="T5" i="282"/>
  <c r="T5" i="286"/>
  <c r="T5" i="280"/>
  <c r="T5" i="285"/>
  <c r="T5" i="278"/>
  <c r="U5" i="288"/>
  <c r="T5" i="273"/>
  <c r="U5" i="275"/>
  <c r="U5" i="265"/>
  <c r="U5" i="282"/>
  <c r="U5" i="286"/>
  <c r="U5" i="280"/>
  <c r="U5" i="285"/>
  <c r="U5" i="277"/>
  <c r="U5" i="278"/>
  <c r="V5" i="288"/>
  <c r="U5" i="273"/>
  <c r="V5" i="275"/>
  <c r="V5" i="277"/>
  <c r="V5" i="265"/>
  <c r="V5" i="282"/>
  <c r="V5" i="286"/>
  <c r="V5" i="280"/>
  <c r="V5" i="278"/>
  <c r="V5" i="285"/>
  <c r="W5" i="288"/>
  <c r="V5" i="273"/>
  <c r="W5" i="275"/>
  <c r="W5" i="265"/>
  <c r="W5" i="282"/>
  <c r="W5" i="286"/>
  <c r="W5" i="280"/>
  <c r="W5" i="285"/>
  <c r="W5" i="277"/>
  <c r="W5" i="278"/>
  <c r="X5" i="288"/>
  <c r="W5" i="273"/>
  <c r="X5" i="275"/>
  <c r="X5" i="277"/>
  <c r="X5" i="265"/>
  <c r="X5" i="282"/>
  <c r="X5" i="286"/>
  <c r="X5" i="280"/>
  <c r="X5" i="285"/>
  <c r="X5" i="278"/>
  <c r="Y5" i="288"/>
  <c r="X5" i="273"/>
  <c r="Y5" i="275"/>
  <c r="Y5" i="265"/>
  <c r="Y5" i="282"/>
  <c r="Y5" i="286"/>
  <c r="Y5" i="280"/>
  <c r="Y5" i="285"/>
  <c r="Y5" i="277"/>
  <c r="Y5" i="278"/>
  <c r="Z5" i="288"/>
  <c r="Y5" i="273"/>
  <c r="Z5" i="275"/>
  <c r="Z5" i="277"/>
  <c r="Z5" i="265"/>
  <c r="Z5" i="282"/>
  <c r="Z5" i="286"/>
  <c r="Z5" i="280"/>
  <c r="Z5" i="278"/>
  <c r="Z5" i="285"/>
  <c r="AA5" i="288"/>
  <c r="Z5" i="273"/>
  <c r="AA5" i="275"/>
  <c r="AA5" i="265"/>
  <c r="AA5" i="282"/>
  <c r="AA5" i="286"/>
  <c r="AA5" i="280"/>
  <c r="AA5" i="285"/>
  <c r="AA5" i="277"/>
  <c r="AA5" i="278"/>
  <c r="AB5" i="288"/>
  <c r="AA5" i="273"/>
  <c r="AB5" i="275"/>
  <c r="AB5" i="277"/>
  <c r="AB5" i="265"/>
  <c r="AB5" i="282"/>
  <c r="AB5" i="286"/>
  <c r="AB5" i="280"/>
  <c r="AB5" i="285"/>
  <c r="AB5" i="278"/>
  <c r="AC5" i="288"/>
  <c r="AB5" i="273"/>
  <c r="AC5" i="275"/>
  <c r="AC5" i="265"/>
  <c r="AC5" i="282"/>
  <c r="AC5" i="286"/>
  <c r="AC5" i="280"/>
  <c r="AC5" i="285"/>
  <c r="AC5" i="277"/>
  <c r="AC5" i="278"/>
  <c r="AD5" i="288"/>
  <c r="AC5" i="273"/>
  <c r="AD5" i="275"/>
  <c r="AD5" i="277"/>
  <c r="AD5" i="265"/>
  <c r="AD5" i="282"/>
  <c r="AD5" i="286"/>
  <c r="AD5" i="280"/>
  <c r="AD5" i="278"/>
  <c r="AD5" i="285"/>
  <c r="AE5" i="288"/>
  <c r="AD5" i="273"/>
  <c r="AE5" i="275"/>
  <c r="AE5" i="265"/>
  <c r="AE5" i="282"/>
  <c r="AE5" i="286"/>
  <c r="AE5" i="280"/>
  <c r="AE5" i="285"/>
  <c r="AE5" i="277"/>
  <c r="AE5" i="278"/>
  <c r="AF5" i="288"/>
  <c r="AE5" i="273"/>
  <c r="AF5" i="275"/>
  <c r="AF5" i="277"/>
  <c r="AF5" i="265"/>
  <c r="AF5" i="282"/>
  <c r="AF5" i="286"/>
  <c r="AF5" i="280"/>
  <c r="AF5" i="285"/>
  <c r="AF5" i="278"/>
  <c r="AG5" i="288"/>
  <c r="AF5" i="273"/>
  <c r="AG5" i="275"/>
  <c r="AG5" i="265"/>
  <c r="AG5" i="282"/>
  <c r="AG5" i="286"/>
  <c r="AG5" i="280"/>
  <c r="AG5" i="285"/>
  <c r="AG5" i="277"/>
  <c r="AG5" i="278"/>
  <c r="AH5" i="288"/>
  <c r="AG5" i="273"/>
  <c r="AH5" i="275"/>
  <c r="AH5" i="277"/>
  <c r="AH5" i="265"/>
  <c r="AH5" i="282"/>
  <c r="AH5" i="286"/>
  <c r="AH5" i="280"/>
  <c r="AH5" i="278"/>
  <c r="AH5" i="285"/>
  <c r="AI5" i="288"/>
  <c r="AH5" i="273"/>
  <c r="AI5" i="275"/>
  <c r="AI5" i="265"/>
  <c r="AI5" i="282"/>
  <c r="AI5" i="286"/>
  <c r="AI5" i="280"/>
  <c r="AI5" i="285"/>
  <c r="AI5" i="277"/>
  <c r="AI5" i="278"/>
  <c r="AJ5" i="288"/>
  <c r="AI5" i="273"/>
  <c r="AJ5" i="275"/>
  <c r="AJ5" i="277"/>
  <c r="AJ5" i="265"/>
  <c r="AJ5" i="282"/>
  <c r="AJ5" i="286"/>
  <c r="AJ5" i="280"/>
  <c r="AJ5" i="285"/>
  <c r="AJ5" i="278"/>
  <c r="AK5" i="288"/>
  <c r="AJ5" i="273"/>
  <c r="AK5" i="275"/>
  <c r="AK5" i="265"/>
  <c r="AK5" i="282"/>
  <c r="AK5" i="286"/>
  <c r="AK5" i="280"/>
  <c r="AK5" i="285"/>
  <c r="AK5" i="277"/>
  <c r="AK5" i="278"/>
  <c r="AL5" i="288"/>
  <c r="AK5" i="273"/>
  <c r="AL5" i="275"/>
  <c r="AL5" i="277"/>
  <c r="AL5" i="265"/>
  <c r="AL5" i="282"/>
  <c r="AL5" i="286"/>
  <c r="AL5" i="280"/>
  <c r="AL5" i="278"/>
  <c r="AL5" i="285"/>
  <c r="AM5" i="288"/>
  <c r="AL5" i="273"/>
  <c r="AM5" i="275"/>
  <c r="AM5" i="265"/>
  <c r="AM5" i="282"/>
  <c r="AM5" i="286"/>
  <c r="AM5" i="280"/>
  <c r="AM5" i="285"/>
  <c r="AM5" i="277"/>
  <c r="AM5" i="278"/>
  <c r="AN5" i="288"/>
  <c r="AM5" i="273"/>
  <c r="AN5" i="275"/>
  <c r="AN5" i="277"/>
  <c r="AN5" i="265"/>
  <c r="AN5" i="282"/>
  <c r="AN5" i="286"/>
  <c r="AN5" i="280"/>
  <c r="AN5" i="285"/>
  <c r="AN5" i="278"/>
  <c r="AO5" i="288"/>
  <c r="AN5" i="273"/>
  <c r="AO5" i="275"/>
  <c r="AO5" i="265"/>
  <c r="AO5" i="282"/>
  <c r="AO5" i="286"/>
  <c r="AO5" i="280"/>
  <c r="AO5" i="285"/>
  <c r="AO5" i="277"/>
  <c r="AO5" i="278"/>
  <c r="AP5" i="288"/>
  <c r="AO5" i="273"/>
  <c r="AP5" i="275"/>
  <c r="AP5" i="277"/>
  <c r="AP5" i="265"/>
  <c r="AP5" i="282"/>
  <c r="AP5" i="286"/>
  <c r="AP5" i="280"/>
  <c r="AP5" i="278"/>
  <c r="AP5" i="285"/>
  <c r="AQ5" i="288"/>
  <c r="AP5" i="273"/>
  <c r="AQ5" i="275"/>
  <c r="AQ5" i="265"/>
  <c r="AQ5" i="282"/>
  <c r="AQ5" i="286"/>
  <c r="AQ5" i="280"/>
  <c r="AQ5" i="285"/>
  <c r="AQ5" i="277"/>
  <c r="AQ5" i="278"/>
  <c r="AR5" i="288"/>
  <c r="AQ5" i="273"/>
  <c r="AR5" i="275"/>
  <c r="AR5" i="277"/>
  <c r="AR5" i="265"/>
  <c r="AR5" i="282"/>
  <c r="AR5" i="286"/>
  <c r="AR5" i="280"/>
  <c r="AR5" i="285"/>
  <c r="AR5" i="278"/>
  <c r="AS5" i="288"/>
  <c r="AR5" i="273"/>
  <c r="AS5" i="275"/>
  <c r="AS5" i="265"/>
  <c r="AS5" i="282"/>
  <c r="AS5" i="286"/>
  <c r="AS5" i="280"/>
  <c r="AS5" i="285"/>
  <c r="AS5" i="277"/>
  <c r="AS5" i="278"/>
  <c r="AT5" i="288"/>
  <c r="AS5" i="273"/>
  <c r="AT5" i="275"/>
  <c r="AT5" i="277"/>
  <c r="AT5" i="265"/>
  <c r="AT5" i="282"/>
  <c r="AT5" i="286"/>
  <c r="AT5" i="280"/>
  <c r="AT5" i="278"/>
  <c r="AT5" i="285"/>
  <c r="AU5" i="288"/>
  <c r="AT5" i="273"/>
  <c r="AU5" i="275"/>
  <c r="AU5" i="265"/>
  <c r="AU5" i="282"/>
  <c r="AU5" i="286"/>
  <c r="AU5" i="280"/>
  <c r="AU5" i="285"/>
  <c r="AU5" i="277"/>
  <c r="AU5" i="278"/>
  <c r="AV5" i="288"/>
  <c r="AU5" i="273"/>
  <c r="AV5" i="275"/>
  <c r="AV5" i="277"/>
  <c r="AV5" i="265"/>
  <c r="AV5" i="282"/>
  <c r="AV5" i="286"/>
  <c r="AV5" i="280"/>
  <c r="AV5" i="285"/>
  <c r="AV5" i="278"/>
  <c r="AW5" i="288"/>
  <c r="AV5" i="273"/>
  <c r="AW5" i="275"/>
  <c r="AW5" i="265"/>
  <c r="AW5" i="282"/>
  <c r="AW5" i="286"/>
  <c r="AW5" i="280"/>
  <c r="AW5" i="285"/>
  <c r="AW5" i="277"/>
  <c r="AW5" i="278"/>
  <c r="AX5" i="288"/>
  <c r="AW5" i="273"/>
  <c r="AX5" i="275"/>
  <c r="AX5" i="277"/>
  <c r="AX5" i="265"/>
  <c r="AX5" i="282"/>
  <c r="AX5" i="286"/>
  <c r="AX5" i="280"/>
  <c r="AX5" i="278"/>
  <c r="AX5" i="285"/>
  <c r="AY5" i="288"/>
  <c r="AX5" i="273"/>
  <c r="AY5" i="275"/>
  <c r="AY5" i="265"/>
  <c r="AY5" i="282"/>
  <c r="AY5" i="286"/>
  <c r="AY5" i="280"/>
  <c r="AY5" i="285"/>
  <c r="AY5" i="277"/>
  <c r="AY5" i="278"/>
  <c r="AZ5" i="288"/>
  <c r="AY5" i="273"/>
  <c r="AZ5" i="275"/>
  <c r="AZ5" i="277"/>
  <c r="AZ5" i="265"/>
  <c r="AZ5" i="282"/>
  <c r="AZ5" i="286"/>
  <c r="AZ5" i="280"/>
  <c r="AZ5" i="285"/>
  <c r="AZ5" i="278"/>
  <c r="BA5" i="288"/>
  <c r="AZ5" i="273"/>
  <c r="BA5" i="275"/>
  <c r="BA5" i="265"/>
  <c r="BA5" i="282"/>
  <c r="BA5" i="286"/>
  <c r="BA5" i="280"/>
  <c r="BA5" i="285"/>
  <c r="BA5" i="277"/>
  <c r="BA5" i="278"/>
  <c r="BB5" i="288"/>
  <c r="BA5" i="273"/>
  <c r="BB5" i="275"/>
  <c r="BB5" i="277"/>
  <c r="BB5" i="265"/>
  <c r="BB5" i="282"/>
  <c r="BB5" i="286"/>
  <c r="BB5" i="280"/>
  <c r="BB5" i="278"/>
  <c r="BB5" i="285"/>
  <c r="BC5" i="288"/>
  <c r="BB5" i="273"/>
  <c r="BC5" i="275"/>
  <c r="BC5" i="265"/>
  <c r="BC5" i="282"/>
  <c r="BC5" i="286"/>
  <c r="BC5" i="280"/>
  <c r="BC5" i="285"/>
  <c r="BC5" i="277"/>
  <c r="BC5" i="278"/>
  <c r="BD5" i="288"/>
  <c r="BC5" i="273"/>
  <c r="BD5" i="275"/>
  <c r="BD5" i="277"/>
  <c r="BD5" i="265"/>
  <c r="BD5" i="282"/>
  <c r="BD5" i="286"/>
  <c r="BD5" i="280"/>
  <c r="BD5" i="285"/>
  <c r="BD5" i="278"/>
  <c r="BE5" i="288"/>
  <c r="BD5" i="273"/>
  <c r="BE5" i="275"/>
  <c r="BE5" i="265"/>
  <c r="BE5" i="282"/>
  <c r="BE5" i="286"/>
  <c r="BE5" i="280"/>
  <c r="BE5" i="285"/>
  <c r="BE5" i="278"/>
  <c r="BF5" i="288"/>
  <c r="BE5" i="273"/>
  <c r="BF5" i="275"/>
  <c r="BF5" i="265"/>
  <c r="BF5" i="282"/>
  <c r="BF5" i="286"/>
  <c r="BF5" i="280"/>
  <c r="BF5" i="278"/>
  <c r="BF5" i="285"/>
  <c r="BG5" i="288"/>
  <c r="BF5" i="273"/>
  <c r="BE47" i="273"/>
  <c r="BG5" i="275"/>
  <c r="BG5" i="265"/>
  <c r="BG5" i="282"/>
  <c r="BG5" i="286"/>
  <c r="BG5" i="280"/>
  <c r="BG5" i="285"/>
  <c r="BG5" i="278"/>
  <c r="BH5" i="288"/>
  <c r="BG5" i="273"/>
  <c r="BF47" i="273"/>
  <c r="BG47" i="273"/>
  <c r="BH5" i="275"/>
  <c r="BH5" i="265"/>
  <c r="BH5" i="282"/>
  <c r="BH5" i="286"/>
  <c r="BH5" i="280"/>
  <c r="BH5" i="285"/>
  <c r="BH5" i="278"/>
  <c r="BI5" i="288"/>
  <c r="BH5" i="273"/>
  <c r="BI5" i="275"/>
  <c r="BI5" i="265"/>
  <c r="BI5" i="282"/>
  <c r="BI5" i="286"/>
  <c r="BI5" i="280"/>
  <c r="BI5" i="285"/>
  <c r="BI5" i="278"/>
  <c r="BJ5" i="288"/>
  <c r="BI5" i="273"/>
  <c r="BH47" i="273"/>
  <c r="BI47" i="273"/>
  <c r="BJ5" i="275"/>
  <c r="BJ5" i="265"/>
  <c r="BJ5" i="282"/>
  <c r="BJ5" i="286"/>
  <c r="BJ5" i="280"/>
  <c r="BJ5" i="278"/>
  <c r="BJ5" i="285"/>
  <c r="BK5" i="288"/>
  <c r="BJ5" i="273"/>
  <c r="BJ47" i="273"/>
  <c r="BK5" i="275"/>
  <c r="BK5" i="265"/>
  <c r="BK5" i="282"/>
  <c r="BK5" i="286"/>
  <c r="BK5" i="280"/>
  <c r="BK5" i="285"/>
  <c r="BK5" i="278"/>
  <c r="BL5" i="288"/>
  <c r="BK5" i="273"/>
  <c r="BK47" i="273"/>
  <c r="BL5" i="275"/>
  <c r="BL5" i="265"/>
  <c r="BL5" i="282"/>
  <c r="BL5" i="286"/>
  <c r="BL5" i="280"/>
  <c r="BL5" i="285"/>
  <c r="BL5" i="278"/>
  <c r="BM5" i="288"/>
  <c r="BL5" i="273"/>
  <c r="BM5" i="275"/>
  <c r="BM5" i="265"/>
  <c r="BM5" i="282"/>
  <c r="BM5" i="286"/>
  <c r="BM5" i="280"/>
  <c r="BM5" i="285"/>
  <c r="BM5" i="278"/>
  <c r="BN5" i="288"/>
  <c r="BM5" i="273"/>
  <c r="BL47" i="273"/>
  <c r="BN5" i="275"/>
  <c r="BN5" i="265"/>
  <c r="BN5" i="282"/>
  <c r="BN5" i="286"/>
  <c r="BN5" i="280"/>
  <c r="BN5" i="278"/>
  <c r="BN5" i="285"/>
  <c r="BO5" i="288"/>
  <c r="BN5" i="273"/>
  <c r="BM47" i="273"/>
  <c r="BN47" i="273"/>
  <c r="BO5" i="275"/>
  <c r="BO5" i="265"/>
  <c r="BO5" i="282"/>
  <c r="BO5" i="286"/>
  <c r="BO5" i="280"/>
  <c r="BO5" i="285"/>
  <c r="BO5" i="278"/>
  <c r="BP5" i="288"/>
  <c r="BO5" i="273"/>
  <c r="BO47" i="273"/>
  <c r="BP5" i="275"/>
  <c r="BP5" i="265"/>
  <c r="BP5" i="282"/>
  <c r="BP5" i="286"/>
  <c r="BP5" i="280"/>
  <c r="BP5" i="285"/>
  <c r="BP5" i="278"/>
  <c r="BQ5" i="288"/>
  <c r="BP5" i="273"/>
  <c r="BQ5" i="275"/>
  <c r="BQ5" i="265"/>
  <c r="BQ5" i="282"/>
  <c r="BQ5" i="286"/>
  <c r="BQ5" i="280"/>
  <c r="BQ5" i="285"/>
  <c r="BQ5" i="278"/>
  <c r="BR5" i="288"/>
  <c r="BQ5" i="273"/>
  <c r="BP47" i="273"/>
  <c r="BR5" i="275"/>
  <c r="BR5" i="265"/>
  <c r="BR5" i="282"/>
  <c r="BR5" i="286"/>
  <c r="BR5" i="280"/>
  <c r="BR5" i="278"/>
  <c r="BR5" i="285"/>
  <c r="BS5" i="288"/>
  <c r="BR5" i="273"/>
  <c r="BQ47" i="273"/>
  <c r="BS5" i="275"/>
  <c r="BS5" i="265"/>
  <c r="BS5" i="282"/>
  <c r="BS5" i="286"/>
  <c r="BS5" i="280"/>
  <c r="BS5" i="285"/>
  <c r="BS5" i="278"/>
  <c r="BT5" i="288"/>
  <c r="BS5" i="273"/>
  <c r="BR47" i="273"/>
  <c r="BS47" i="273"/>
  <c r="BT5" i="275"/>
  <c r="BT5" i="265"/>
  <c r="BT5" i="282"/>
  <c r="BT5" i="286"/>
  <c r="BT5" i="280"/>
  <c r="BT5" i="285"/>
  <c r="BT5" i="278"/>
  <c r="BU5" i="288"/>
  <c r="BT5" i="273"/>
  <c r="BU5" i="275"/>
  <c r="BU5" i="265"/>
  <c r="BU5" i="282"/>
  <c r="BU5" i="286"/>
  <c r="BU5" i="280"/>
  <c r="BU5" i="285"/>
  <c r="BU5" i="278"/>
  <c r="BV5" i="288"/>
  <c r="BU5" i="273"/>
  <c r="BT47" i="273"/>
  <c r="BV5" i="275"/>
  <c r="BV5" i="265"/>
  <c r="BV5" i="282"/>
  <c r="BV5" i="286"/>
  <c r="BV5" i="280"/>
  <c r="BV5" i="278"/>
  <c r="BV5" i="285"/>
  <c r="BW5" i="288"/>
  <c r="BV5" i="273"/>
  <c r="BU47" i="273"/>
  <c r="BV47" i="273"/>
  <c r="BW5" i="275"/>
  <c r="BW5" i="265"/>
  <c r="BW5" i="282"/>
  <c r="BW5" i="286"/>
  <c r="BW5" i="280"/>
  <c r="BW5" i="285"/>
  <c r="BW5" i="278"/>
  <c r="BX5" i="288"/>
  <c r="BW5" i="273"/>
  <c r="BW47" i="273"/>
  <c r="BX5" i="275"/>
  <c r="BX5" i="265"/>
  <c r="BX5" i="282"/>
  <c r="BX5" i="286"/>
  <c r="BX5" i="280"/>
  <c r="BX5" i="285"/>
  <c r="BX5" i="278"/>
  <c r="BY5" i="288"/>
  <c r="BX5" i="273"/>
  <c r="BY5" i="275"/>
  <c r="BY5" i="265"/>
  <c r="BY5" i="282"/>
  <c r="BY5" i="286"/>
  <c r="BY5" i="280"/>
  <c r="BY5" i="285"/>
  <c r="BY5" i="278"/>
  <c r="BZ5" i="288"/>
  <c r="BY5" i="273"/>
  <c r="BX47" i="273"/>
  <c r="BZ5" i="275"/>
  <c r="BZ5" i="265"/>
  <c r="BZ5" i="282"/>
  <c r="BZ5" i="286"/>
  <c r="BZ5" i="280"/>
  <c r="BZ5" i="278"/>
  <c r="BZ5" i="285"/>
  <c r="CA5" i="288"/>
  <c r="BZ5" i="273"/>
  <c r="BY47" i="273"/>
  <c r="CA5" i="275"/>
  <c r="CA5" i="265"/>
  <c r="CA5" i="282"/>
  <c r="CA5" i="286"/>
  <c r="CA5" i="280"/>
  <c r="CA5" i="285"/>
  <c r="CA5" i="278"/>
  <c r="CB5" i="288"/>
  <c r="CA5" i="273"/>
  <c r="BZ47" i="273"/>
  <c r="CA47" i="273"/>
  <c r="CB5" i="275"/>
  <c r="CB5" i="265"/>
  <c r="CB5" i="282"/>
  <c r="CB5" i="286"/>
  <c r="CB5" i="280"/>
  <c r="CB5" i="285"/>
  <c r="CB5" i="278"/>
  <c r="CC5" i="288"/>
  <c r="CB5" i="273"/>
  <c r="CB47" i="273"/>
  <c r="CC5" i="275"/>
  <c r="CC5" i="265"/>
  <c r="CC5" i="282"/>
  <c r="CC5" i="286"/>
  <c r="CC5" i="280"/>
  <c r="CC5" i="285"/>
  <c r="CC5" i="278"/>
  <c r="CD5" i="288"/>
  <c r="CC5" i="273"/>
  <c r="CD5" i="275"/>
  <c r="CD5" i="265"/>
  <c r="CD5" i="282"/>
  <c r="CD5" i="286"/>
  <c r="CD5" i="280"/>
  <c r="CD5" i="278"/>
  <c r="CD5" i="285"/>
  <c r="CE5" i="288"/>
  <c r="CD5" i="273"/>
  <c r="CC47" i="273"/>
  <c r="CE5" i="275"/>
  <c r="CE5" i="265"/>
  <c r="CE5" i="282"/>
  <c r="CE5" i="286"/>
  <c r="CE5" i="280"/>
  <c r="CE5" i="285"/>
  <c r="CE5" i="278"/>
  <c r="CF5" i="288"/>
  <c r="CE5" i="273"/>
  <c r="CD47" i="273"/>
  <c r="CF5" i="275"/>
  <c r="CF5" i="265"/>
  <c r="CF5" i="282"/>
  <c r="CF5" i="286"/>
  <c r="CF5" i="280"/>
  <c r="CF5" i="285"/>
  <c r="CF5" i="278"/>
  <c r="CG5" i="288"/>
  <c r="CF5" i="273"/>
  <c r="CE47" i="273"/>
  <c r="CG5" i="275"/>
  <c r="CG5" i="265"/>
  <c r="CG5" i="282"/>
  <c r="CG5" i="286"/>
  <c r="CG5" i="280"/>
  <c r="CG5" i="285"/>
  <c r="CG5" i="278"/>
  <c r="CH5" i="288"/>
  <c r="CG5" i="273"/>
  <c r="CF47" i="273"/>
  <c r="CH5" i="275"/>
  <c r="CH5" i="265"/>
  <c r="CH5" i="282"/>
  <c r="CH5" i="286"/>
  <c r="CH5" i="280"/>
  <c r="CH5" i="278"/>
  <c r="CH5" i="285"/>
  <c r="CI5" i="288"/>
  <c r="CH5" i="273"/>
  <c r="CG47" i="273"/>
  <c r="CI5" i="275"/>
  <c r="CI5" i="265"/>
  <c r="CI5" i="282"/>
  <c r="CI5" i="286"/>
  <c r="CI5" i="280"/>
  <c r="CI5" i="285"/>
  <c r="CI5" i="278"/>
  <c r="CJ5" i="288"/>
  <c r="CI5" i="273"/>
  <c r="CH47" i="273"/>
  <c r="CI47" i="273"/>
  <c r="CJ5" i="275"/>
  <c r="CJ5" i="265"/>
  <c r="CJ5" i="282"/>
  <c r="CJ5" i="286"/>
  <c r="CJ5" i="280"/>
  <c r="CJ5" i="285"/>
  <c r="CJ5" i="278"/>
  <c r="CK5" i="288"/>
  <c r="CJ5" i="273"/>
  <c r="CK5" i="275"/>
  <c r="CK5" i="265"/>
  <c r="CK5" i="282"/>
  <c r="CK5" i="286"/>
  <c r="CK5" i="280"/>
  <c r="CK5" i="285"/>
  <c r="CK5" i="278"/>
  <c r="CL5" i="288"/>
  <c r="CK5" i="273"/>
  <c r="CJ47" i="273"/>
  <c r="CK47" i="273"/>
  <c r="CL5" i="275"/>
  <c r="CL5" i="265"/>
  <c r="CL5" i="282"/>
  <c r="CL5" i="286"/>
  <c r="CL5" i="280"/>
  <c r="CL5" i="278"/>
  <c r="CL5" i="285"/>
  <c r="CM5" i="288"/>
  <c r="CL5" i="273"/>
  <c r="CL47" i="273"/>
  <c r="CM5" i="275"/>
  <c r="CM5" i="265"/>
  <c r="CM5" i="282"/>
  <c r="CM5" i="286"/>
  <c r="CM5" i="280"/>
  <c r="CM5" i="285"/>
  <c r="CM5" i="278"/>
  <c r="CN5" i="288"/>
  <c r="CM5" i="273"/>
  <c r="CM47" i="273"/>
  <c r="CN5" i="275"/>
  <c r="CN5" i="265"/>
  <c r="CN5" i="282"/>
  <c r="CN5" i="286"/>
  <c r="CN5" i="280"/>
  <c r="CN5" i="285"/>
  <c r="CN5" i="278"/>
  <c r="CO5" i="288"/>
  <c r="CN5" i="273"/>
  <c r="CO5" i="275"/>
  <c r="CO5" i="265"/>
  <c r="CO5" i="282"/>
  <c r="CO5" i="286"/>
  <c r="CO5" i="280"/>
  <c r="CO5" i="285"/>
  <c r="CO5" i="278"/>
  <c r="CP5" i="288"/>
  <c r="CO5" i="273"/>
  <c r="CN47" i="273"/>
  <c r="CP5" i="275"/>
  <c r="CP5" i="265"/>
  <c r="CP5" i="282"/>
  <c r="CP5" i="286"/>
  <c r="CP5" i="280"/>
  <c r="CP5" i="278"/>
  <c r="CP5" i="285"/>
  <c r="CQ5" i="288"/>
  <c r="CP5" i="273"/>
  <c r="CO47" i="273"/>
  <c r="CQ5" i="275"/>
  <c r="CQ5" i="265"/>
  <c r="CQ5" i="282"/>
  <c r="CQ5" i="286"/>
  <c r="CQ5" i="280"/>
  <c r="CQ5" i="285"/>
  <c r="CQ5" i="278"/>
  <c r="CR5" i="288"/>
  <c r="CQ5" i="273"/>
  <c r="CP47" i="273"/>
  <c r="CQ47" i="273"/>
  <c r="CR5" i="275"/>
  <c r="CR5" i="265"/>
  <c r="CR5" i="282"/>
  <c r="CR5" i="286"/>
  <c r="CR5" i="280"/>
  <c r="CR5" i="285"/>
  <c r="CR5" i="278"/>
  <c r="CS5" i="288"/>
  <c r="CR5" i="273"/>
  <c r="CR47" i="273"/>
  <c r="CS5" i="275"/>
  <c r="CS5" i="265"/>
  <c r="CS5" i="282"/>
  <c r="CS5" i="286"/>
  <c r="CS5" i="280"/>
  <c r="CS5" i="285"/>
  <c r="CS5" i="278"/>
  <c r="CT5" i="288"/>
  <c r="CS5" i="273"/>
  <c r="CS47" i="273"/>
  <c r="CT5" i="275"/>
  <c r="CT5" i="265"/>
  <c r="CT5" i="282"/>
  <c r="CT5" i="286"/>
  <c r="CT5" i="280"/>
  <c r="CT5" i="278"/>
  <c r="CT5" i="285"/>
  <c r="CU5" i="288"/>
  <c r="CT5" i="273"/>
  <c r="CU5" i="275"/>
  <c r="CU5" i="265"/>
  <c r="CU5" i="282"/>
  <c r="CU5" i="286"/>
  <c r="CU5" i="280"/>
  <c r="CU5" i="285"/>
  <c r="CU5" i="278"/>
  <c r="CV5" i="288"/>
  <c r="CU5" i="273"/>
  <c r="CT47" i="273"/>
  <c r="CU47" i="273"/>
  <c r="CV5" i="275"/>
  <c r="CV5" i="265"/>
  <c r="CV5" i="282"/>
  <c r="CV5" i="286"/>
  <c r="CV5" i="280"/>
  <c r="CV5" i="285"/>
  <c r="CV5" i="278"/>
  <c r="CW5" i="288"/>
  <c r="CV5" i="273"/>
  <c r="CV47" i="273"/>
  <c r="CW5" i="275"/>
  <c r="CW5" i="265"/>
  <c r="CW5" i="282"/>
  <c r="CW5" i="286"/>
  <c r="CW5" i="280"/>
  <c r="CW5" i="285"/>
  <c r="CW5" i="278"/>
  <c r="CX5" i="288"/>
  <c r="CW5" i="273"/>
  <c r="CX5" i="275"/>
  <c r="CX5" i="265"/>
  <c r="CX5" i="282"/>
  <c r="CX5" i="286"/>
  <c r="CX5" i="280"/>
  <c r="CX5" i="278"/>
  <c r="CX5" i="285"/>
  <c r="CY5" i="288"/>
  <c r="CX5" i="273"/>
  <c r="CW47" i="273"/>
  <c r="CY5" i="275"/>
  <c r="CY5" i="265"/>
  <c r="CY5" i="282"/>
  <c r="CY5" i="286"/>
  <c r="CY5" i="280"/>
  <c r="CY5" i="285"/>
  <c r="CY5" i="278"/>
  <c r="CZ5" i="288"/>
  <c r="CY5" i="273"/>
  <c r="CX47" i="273"/>
  <c r="CZ5" i="275"/>
  <c r="CZ5" i="265"/>
  <c r="CZ5" i="282"/>
  <c r="CZ5" i="286"/>
  <c r="CZ5" i="280"/>
  <c r="CZ5" i="285"/>
  <c r="CZ5" i="278"/>
  <c r="DA5" i="288"/>
  <c r="CZ5" i="273"/>
  <c r="CY47" i="273"/>
  <c r="CZ47" i="273"/>
  <c r="DA5" i="275"/>
  <c r="DA5" i="265"/>
  <c r="DA5" i="282"/>
  <c r="DA5" i="286"/>
  <c r="DA5" i="280"/>
  <c r="DA5" i="285"/>
  <c r="DA5" i="278"/>
  <c r="DB5" i="288"/>
  <c r="DA5" i="273"/>
  <c r="DA47" i="273"/>
  <c r="DB5" i="275"/>
  <c r="DB5" i="265"/>
  <c r="DB5" i="282"/>
  <c r="DB5" i="286"/>
  <c r="DB5" i="280"/>
  <c r="DB5" i="278"/>
  <c r="DB5" i="285"/>
  <c r="DC5" i="288"/>
  <c r="DB5" i="273"/>
  <c r="DC5" i="275"/>
  <c r="DC5" i="265"/>
  <c r="DC5" i="282"/>
  <c r="DC5" i="286"/>
  <c r="DC5" i="280"/>
  <c r="DC5" i="285"/>
  <c r="DC5" i="278"/>
  <c r="DD5" i="288"/>
  <c r="DC5" i="273"/>
  <c r="DB47" i="273"/>
  <c r="DC47" i="273"/>
  <c r="DD5" i="275"/>
  <c r="DD5" i="265"/>
  <c r="DD5" i="282"/>
  <c r="DD5" i="286"/>
  <c r="DD5" i="280"/>
  <c r="DD5" i="285"/>
  <c r="DD5" i="278"/>
  <c r="DE5" i="288"/>
  <c r="DD5" i="273"/>
  <c r="DD47" i="273"/>
  <c r="DE5" i="275"/>
  <c r="DE5" i="265"/>
  <c r="DE5" i="282"/>
  <c r="DE5" i="286"/>
  <c r="DE5" i="280"/>
  <c r="DE5" i="285"/>
  <c r="DE5" i="278"/>
  <c r="DF5" i="288"/>
  <c r="DE5" i="273"/>
  <c r="DF5" i="275"/>
  <c r="DF5" i="265"/>
  <c r="DF5" i="282"/>
  <c r="DF5" i="286"/>
  <c r="DF5" i="280"/>
  <c r="DF5" i="278"/>
  <c r="DF5" i="285"/>
  <c r="DG5" i="288"/>
  <c r="DF5" i="273"/>
  <c r="DE47" i="273"/>
  <c r="DF47" i="273"/>
  <c r="DG5" i="275"/>
  <c r="DG5" i="265"/>
  <c r="DG5" i="282"/>
  <c r="DG5" i="286"/>
  <c r="DG5" i="280"/>
  <c r="DG5" i="285"/>
  <c r="DG5" i="278"/>
  <c r="DH5" i="288"/>
  <c r="DG5" i="273"/>
  <c r="DH5" i="275"/>
  <c r="DH5" i="265"/>
  <c r="DH5" i="282"/>
  <c r="DH5" i="286"/>
  <c r="DH5" i="280"/>
  <c r="DH5" i="285"/>
  <c r="DH5" i="278"/>
  <c r="DI5" i="288"/>
  <c r="DH5" i="273"/>
  <c r="DG47" i="273"/>
  <c r="DH47" i="273"/>
  <c r="DI5" i="275"/>
  <c r="DI5" i="265"/>
  <c r="DI5" i="282"/>
  <c r="DI5" i="286"/>
  <c r="DI5" i="280"/>
  <c r="DI5" i="285"/>
  <c r="DI5" i="278"/>
  <c r="DJ5" i="288"/>
  <c r="DI5" i="273"/>
  <c r="DI47" i="273"/>
  <c r="DJ5" i="275"/>
  <c r="DJ5" i="265"/>
  <c r="DJ5" i="282"/>
  <c r="DJ5" i="286"/>
  <c r="DJ5" i="280"/>
  <c r="DJ5" i="278"/>
  <c r="DJ5" i="285"/>
  <c r="DK5" i="288"/>
  <c r="DJ5" i="273"/>
  <c r="DK5" i="275"/>
  <c r="DK5" i="265"/>
  <c r="DK5" i="282"/>
  <c r="DK5" i="286"/>
  <c r="DK5" i="280"/>
  <c r="DK5" i="285"/>
  <c r="DK5" i="278"/>
  <c r="DL5" i="288"/>
  <c r="DK5" i="273"/>
  <c r="DJ47" i="273"/>
  <c r="DK47" i="273"/>
  <c r="DL5" i="275"/>
  <c r="DL5" i="265"/>
  <c r="DL5" i="282"/>
  <c r="DL5" i="286"/>
  <c r="DL5" i="280"/>
  <c r="DL5" i="285"/>
  <c r="DL5" i="278"/>
  <c r="DM5" i="288"/>
  <c r="DL5" i="273"/>
  <c r="DM5" i="275"/>
  <c r="DM5" i="265"/>
  <c r="DM5" i="282"/>
  <c r="DM5" i="286"/>
  <c r="DM5" i="280"/>
  <c r="DM5" i="285"/>
  <c r="DM5" i="278"/>
  <c r="DN5" i="288"/>
  <c r="DM5" i="273"/>
  <c r="DL47" i="273"/>
  <c r="DM47" i="273"/>
  <c r="DN5" i="275"/>
  <c r="DN5" i="265"/>
  <c r="DN5" i="282"/>
  <c r="DN5" i="286"/>
  <c r="DN5" i="280"/>
  <c r="DN5" i="278"/>
  <c r="DN5" i="285"/>
  <c r="DO5" i="288"/>
  <c r="DN5" i="273"/>
  <c r="DO5" i="275"/>
  <c r="DO5" i="265"/>
  <c r="DO5" i="282"/>
  <c r="DO5" i="286"/>
  <c r="DO5" i="280"/>
  <c r="DO5" i="285"/>
  <c r="DO5" i="278"/>
  <c r="DP5" i="288"/>
  <c r="DO5" i="273"/>
  <c r="DN47" i="273"/>
  <c r="DO47" i="273"/>
  <c r="DP5" i="275"/>
  <c r="DP5" i="265"/>
  <c r="DP5" i="282"/>
  <c r="DP5" i="286"/>
  <c r="DP5" i="280"/>
  <c r="DP5" i="285"/>
  <c r="DP5" i="278"/>
  <c r="DQ5" i="288"/>
  <c r="DP5" i="273"/>
  <c r="DQ5" i="275"/>
  <c r="DQ5" i="265"/>
  <c r="DQ5" i="282"/>
  <c r="DQ5" i="286"/>
  <c r="DQ5" i="280"/>
  <c r="DQ5" i="285"/>
  <c r="DQ5" i="278"/>
  <c r="DR5" i="288"/>
  <c r="DQ5" i="273"/>
  <c r="DP47" i="273"/>
  <c r="DR5" i="275"/>
  <c r="DR5" i="265"/>
  <c r="DR5" i="282"/>
  <c r="DR5" i="286"/>
  <c r="DR5" i="280"/>
  <c r="DR5" i="278"/>
  <c r="DR5" i="285"/>
  <c r="DS5" i="288"/>
  <c r="DR5" i="273"/>
  <c r="DQ47" i="273"/>
  <c r="DS5" i="275"/>
  <c r="DS5" i="265"/>
  <c r="DS5" i="282"/>
  <c r="DS5" i="286"/>
  <c r="DS5" i="280"/>
  <c r="DS5" i="285"/>
  <c r="DS5" i="278"/>
  <c r="DT5" i="288"/>
  <c r="DS5" i="273"/>
  <c r="DR47" i="273"/>
  <c r="DS47" i="273"/>
  <c r="DT5" i="275"/>
  <c r="DT5" i="265"/>
  <c r="DT5" i="282"/>
  <c r="DT5" i="286"/>
  <c r="DT5" i="280"/>
  <c r="DT5" i="285"/>
  <c r="DT5" i="278"/>
  <c r="DU5" i="288"/>
  <c r="DT5" i="273"/>
  <c r="DT47" i="273"/>
  <c r="DU5" i="275"/>
  <c r="DU5" i="265"/>
  <c r="DU5" i="282"/>
  <c r="DU5" i="286"/>
  <c r="DU5" i="280"/>
  <c r="DU5" i="285"/>
  <c r="DU5" i="278"/>
  <c r="DV5" i="288"/>
  <c r="DU5" i="273"/>
  <c r="DU47" i="273"/>
  <c r="DV5" i="275"/>
  <c r="DV5" i="265"/>
  <c r="DV5" i="282"/>
  <c r="DV5" i="286"/>
  <c r="DV5" i="280"/>
  <c r="DV5" i="278"/>
  <c r="DV5" i="285"/>
  <c r="DW5" i="288"/>
  <c r="DV5" i="273"/>
  <c r="DW5" i="275"/>
  <c r="DW5" i="265"/>
  <c r="DW5" i="282"/>
  <c r="DW5" i="286"/>
  <c r="DW5" i="280"/>
  <c r="DW5" i="285"/>
  <c r="DW5" i="278"/>
  <c r="DX5" i="288"/>
  <c r="DW5" i="273"/>
  <c r="DV47" i="273"/>
  <c r="DX5" i="275"/>
  <c r="DX5" i="265"/>
  <c r="DX5" i="282"/>
  <c r="DX5" i="286"/>
  <c r="DX5" i="280"/>
  <c r="DX5" i="285"/>
  <c r="DX5" i="278"/>
  <c r="DY5" i="288"/>
  <c r="DX5" i="273"/>
  <c r="DW47" i="273"/>
  <c r="DY5" i="275"/>
  <c r="DY5" i="265"/>
  <c r="DY5" i="282"/>
  <c r="DY5" i="286"/>
  <c r="DY5" i="280"/>
  <c r="DY5" i="285"/>
  <c r="DY5" i="278"/>
  <c r="DZ5" i="288"/>
  <c r="DY5" i="273"/>
  <c r="DX47" i="273"/>
  <c r="DZ5" i="275"/>
  <c r="DZ5" i="265"/>
  <c r="DZ5" i="282"/>
  <c r="DZ5" i="286"/>
  <c r="DZ5" i="280"/>
  <c r="DZ5" i="278"/>
  <c r="DZ5" i="285"/>
  <c r="EA5" i="288"/>
  <c r="DZ5" i="273"/>
  <c r="DY47" i="273"/>
  <c r="DZ47" i="273"/>
  <c r="EA5" i="275"/>
  <c r="EA5" i="265"/>
  <c r="EA5" i="282"/>
  <c r="EA5" i="286"/>
  <c r="EA5" i="280"/>
  <c r="EA5" i="285"/>
  <c r="EA5" i="278"/>
  <c r="EB5" i="288"/>
  <c r="EA5" i="273"/>
  <c r="EA47" i="273"/>
  <c r="EB5" i="275"/>
  <c r="EB5" i="265"/>
  <c r="EB5" i="282"/>
  <c r="EB5" i="286"/>
  <c r="EB5" i="280"/>
  <c r="EB5" i="285"/>
  <c r="EB5" i="278"/>
  <c r="EC5" i="288"/>
  <c r="EB5" i="273"/>
  <c r="EB47" i="273"/>
  <c r="EC5" i="275"/>
  <c r="EC5" i="265"/>
  <c r="EC5" i="282"/>
  <c r="EC5" i="286"/>
  <c r="EC5" i="280"/>
  <c r="EC5" i="285"/>
  <c r="EC5" i="278"/>
  <c r="ED5" i="288"/>
  <c r="EC5" i="273"/>
  <c r="EC47" i="273"/>
  <c r="ED5" i="275"/>
  <c r="ED5" i="265"/>
  <c r="ED5" i="282"/>
  <c r="ED5" i="286"/>
  <c r="ED5" i="280"/>
  <c r="ED5" i="278"/>
  <c r="ED5" i="285"/>
  <c r="EE5" i="288"/>
  <c r="ED5" i="273"/>
  <c r="ED47" i="273"/>
  <c r="EE5" i="275"/>
  <c r="EE5" i="265"/>
  <c r="EE5" i="282"/>
  <c r="EE5" i="286"/>
  <c r="EE5" i="280"/>
  <c r="EE5" i="285"/>
  <c r="EE5" i="278"/>
  <c r="EF5" i="288"/>
  <c r="EE5" i="273"/>
  <c r="EF5" i="275"/>
  <c r="EF5" i="265"/>
  <c r="EF5" i="282"/>
  <c r="EF5" i="286"/>
  <c r="EF5" i="280"/>
  <c r="EF5" i="285"/>
  <c r="EF5" i="278"/>
  <c r="EG5" i="288"/>
  <c r="EF5" i="273"/>
  <c r="EE47" i="273"/>
  <c r="EF47" i="273"/>
  <c r="EG5" i="275"/>
  <c r="EG5" i="265"/>
  <c r="EG5" i="282"/>
  <c r="EG5" i="286"/>
  <c r="EG5" i="280"/>
  <c r="EG5" i="285"/>
  <c r="EG5" i="278"/>
  <c r="EH5" i="288"/>
  <c r="EG5" i="273"/>
  <c r="EG47" i="273"/>
  <c r="EH5" i="275"/>
  <c r="EH5" i="265"/>
  <c r="EH5" i="282"/>
  <c r="EH5" i="286"/>
  <c r="EH5" i="280"/>
  <c r="EH5" i="278"/>
  <c r="EH5" i="285"/>
  <c r="EI5" i="288"/>
  <c r="EH5" i="273"/>
  <c r="EI5" i="275"/>
  <c r="EI5" i="265"/>
  <c r="EI5" i="282"/>
  <c r="EI5" i="286"/>
  <c r="EI5" i="280"/>
  <c r="EI5" i="285"/>
  <c r="EI5" i="278"/>
  <c r="EJ5" i="288"/>
  <c r="EI5" i="273"/>
  <c r="EH47" i="273"/>
  <c r="EI47" i="273"/>
  <c r="EJ5" i="275"/>
  <c r="EJ5" i="265"/>
  <c r="EJ5" i="282"/>
  <c r="EJ5" i="286"/>
  <c r="EJ5" i="280"/>
  <c r="EJ5" i="285"/>
  <c r="EJ5" i="278"/>
  <c r="EK5" i="288"/>
  <c r="EJ5" i="273"/>
  <c r="EK5" i="275"/>
  <c r="EK5" i="265"/>
  <c r="EK5" i="282"/>
  <c r="EK5" i="286"/>
  <c r="EK5" i="280"/>
  <c r="EK5" i="285"/>
  <c r="EK5" i="278"/>
  <c r="EL5" i="288"/>
  <c r="EK5" i="273"/>
  <c r="EJ47" i="273"/>
  <c r="EL5" i="275"/>
  <c r="EL5" i="265"/>
  <c r="EL5" i="282"/>
  <c r="EL5" i="286"/>
  <c r="EL5" i="280"/>
  <c r="EL5" i="278"/>
  <c r="EL5" i="285"/>
  <c r="EM5" i="288"/>
  <c r="EL5" i="273"/>
  <c r="EK47" i="273"/>
  <c r="EM5" i="275"/>
  <c r="EM5" i="265"/>
  <c r="EM5" i="282"/>
  <c r="EM5" i="286"/>
  <c r="EM5" i="280"/>
  <c r="EM5" i="285"/>
  <c r="EM5" i="278"/>
  <c r="EN5" i="288"/>
  <c r="EM5" i="273"/>
  <c r="EL47" i="273"/>
  <c r="EM47" i="273"/>
  <c r="EN5" i="275"/>
  <c r="EN5" i="265"/>
  <c r="EN5" i="282"/>
  <c r="EN5" i="286"/>
  <c r="EN5" i="280"/>
  <c r="EN5" i="285"/>
  <c r="EN5" i="278"/>
  <c r="EO5" i="288"/>
  <c r="EN5" i="273"/>
  <c r="EO5" i="275"/>
  <c r="EO5" i="265"/>
  <c r="EO5" i="282"/>
  <c r="EO5" i="286"/>
  <c r="EO5" i="280"/>
  <c r="EO5" i="285"/>
  <c r="EO5" i="278"/>
  <c r="EP5" i="288"/>
  <c r="EO5" i="273"/>
  <c r="EN47" i="273"/>
  <c r="EO47" i="273"/>
  <c r="EP5" i="275"/>
  <c r="EP5" i="265"/>
  <c r="EP5" i="282"/>
  <c r="EP5" i="286"/>
  <c r="EP5" i="280"/>
  <c r="EP5" i="278"/>
  <c r="EP5" i="285"/>
  <c r="EQ5" i="288"/>
  <c r="EP5" i="273"/>
  <c r="EP47" i="273"/>
  <c r="EQ5" i="275"/>
  <c r="EQ5" i="265"/>
  <c r="EQ5" i="282"/>
  <c r="EQ5" i="286"/>
  <c r="EQ5" i="280"/>
  <c r="EQ5" i="285"/>
  <c r="EQ5" i="278"/>
  <c r="ER5" i="288"/>
  <c r="EQ5" i="273"/>
  <c r="ER5" i="275"/>
  <c r="ER5" i="265"/>
  <c r="ER5" i="282"/>
  <c r="ER5" i="286"/>
  <c r="ER5" i="280"/>
  <c r="ER5" i="285"/>
  <c r="ER5" i="278"/>
  <c r="ES5" i="288"/>
  <c r="ER5" i="273"/>
  <c r="EQ47" i="273"/>
  <c r="ER47" i="273"/>
  <c r="ES5" i="275"/>
  <c r="ES5" i="265"/>
  <c r="ES5" i="282"/>
  <c r="ES5" i="286"/>
  <c r="ES5" i="280"/>
  <c r="ES5" i="285"/>
  <c r="ES5" i="278"/>
  <c r="ET5" i="288"/>
  <c r="ES5" i="273"/>
  <c r="ES47" i="273"/>
  <c r="ET5" i="275"/>
  <c r="ET5" i="265"/>
  <c r="ET5" i="282"/>
  <c r="ET5" i="286"/>
  <c r="ET5" i="280"/>
  <c r="ET5" i="278"/>
  <c r="ET5" i="285"/>
  <c r="EU5" i="288"/>
  <c r="ET5" i="273"/>
  <c r="EU5" i="275"/>
  <c r="EU5" i="265"/>
  <c r="EU5" i="282"/>
  <c r="EU5" i="286"/>
  <c r="EU5" i="280"/>
  <c r="EU5" i="285"/>
  <c r="EU5" i="278"/>
  <c r="EV5" i="288"/>
  <c r="EU5" i="273"/>
  <c r="ET47" i="273"/>
  <c r="EV5" i="275"/>
  <c r="EV5" i="265"/>
  <c r="EV5" i="282"/>
  <c r="EV5" i="286"/>
  <c r="EV5" i="280"/>
  <c r="EV5" i="285"/>
  <c r="EV5" i="278"/>
  <c r="EW5" i="288"/>
  <c r="EV5" i="273"/>
  <c r="EU47" i="273"/>
  <c r="EV47" i="273"/>
  <c r="EW5" i="275"/>
  <c r="EW5" i="265"/>
  <c r="EW5" i="282"/>
  <c r="EW5" i="286"/>
  <c r="EW5" i="280"/>
  <c r="EW5" i="285"/>
  <c r="EW5" i="278"/>
  <c r="EX5" i="288"/>
  <c r="EW5" i="273"/>
  <c r="EX5" i="275"/>
  <c r="EX5" i="265"/>
  <c r="EX5" i="282"/>
  <c r="EX5" i="286"/>
  <c r="EX5" i="280"/>
  <c r="EX5" i="278"/>
  <c r="EX5" i="285"/>
  <c r="EY5" i="288"/>
  <c r="EX5" i="273"/>
  <c r="EW47" i="273"/>
  <c r="EY5" i="275"/>
  <c r="EY5" i="265"/>
  <c r="EY5" i="282"/>
  <c r="EY5" i="286"/>
  <c r="EY5" i="280"/>
  <c r="EY5" i="285"/>
  <c r="EY5" i="278"/>
  <c r="EZ5" i="288"/>
  <c r="EY5" i="273"/>
  <c r="EX47" i="273"/>
  <c r="EZ5" i="275"/>
  <c r="EZ5" i="265"/>
  <c r="EZ5" i="282"/>
  <c r="EZ5" i="286"/>
  <c r="EZ5" i="280"/>
  <c r="EZ5" i="285"/>
  <c r="EZ5" i="278"/>
  <c r="FA5" i="288"/>
  <c r="EZ5" i="273"/>
  <c r="EY47" i="273"/>
  <c r="EZ47" i="273"/>
  <c r="FA5" i="275"/>
  <c r="FA5" i="265"/>
  <c r="FA5" i="282"/>
  <c r="FA5" i="286"/>
  <c r="FA5" i="280"/>
  <c r="FA5" i="285"/>
  <c r="FA5" i="278"/>
  <c r="FB5" i="288"/>
  <c r="FA5" i="273"/>
  <c r="FA47" i="273"/>
  <c r="FB5" i="275"/>
  <c r="FB5" i="265"/>
  <c r="FB5" i="282"/>
  <c r="FB5" i="286"/>
  <c r="FB5" i="280"/>
  <c r="FB5" i="278"/>
  <c r="FB5" i="285"/>
  <c r="FC5" i="288"/>
  <c r="FB5" i="273"/>
  <c r="FB47" i="273"/>
  <c r="FC5" i="275"/>
  <c r="FC5" i="265"/>
  <c r="FC5" i="282"/>
  <c r="FC5" i="286"/>
  <c r="FC5" i="280"/>
  <c r="FC5" i="285"/>
  <c r="FC5" i="278"/>
  <c r="FD5" i="288"/>
  <c r="FC5" i="273"/>
  <c r="FC47" i="273"/>
  <c r="FD5" i="275"/>
  <c r="FD5" i="265"/>
  <c r="FD5" i="282"/>
  <c r="FD5" i="286"/>
  <c r="FD5" i="280"/>
  <c r="FD5" i="285"/>
  <c r="FD5" i="278"/>
  <c r="FE5" i="288"/>
  <c r="FD5" i="273"/>
  <c r="FE5" i="275"/>
  <c r="FE5" i="265"/>
  <c r="FE5" i="282"/>
  <c r="FE5" i="286"/>
  <c r="FE5" i="280"/>
  <c r="FE5" i="285"/>
  <c r="FE5" i="278"/>
  <c r="FF5" i="288"/>
  <c r="FE5" i="273"/>
  <c r="FD47" i="273"/>
  <c r="FE47" i="273"/>
  <c r="FF5" i="275"/>
  <c r="FF5" i="265"/>
  <c r="FF5" i="282"/>
  <c r="FF5" i="286"/>
  <c r="FF5" i="280"/>
  <c r="FF5" i="278"/>
  <c r="FF5" i="285"/>
  <c r="FG5" i="288"/>
  <c r="FF5" i="273"/>
  <c r="FF47" i="273"/>
  <c r="FG5" i="275"/>
  <c r="FG5" i="265"/>
  <c r="FG5" i="282"/>
  <c r="FG5" i="286"/>
  <c r="FG5" i="280"/>
  <c r="FG5" i="285"/>
  <c r="FG5" i="278"/>
  <c r="FH5" i="288"/>
  <c r="FG5" i="273"/>
  <c r="FG47" i="273"/>
  <c r="FH5" i="275"/>
  <c r="FH5" i="265"/>
  <c r="FH5" i="282"/>
  <c r="FH5" i="286"/>
  <c r="FH5" i="280"/>
  <c r="FH5" i="285"/>
  <c r="FH5" i="278"/>
  <c r="FI5" i="288"/>
  <c r="FH5" i="273"/>
  <c r="FI5" i="275"/>
  <c r="FI5" i="265"/>
  <c r="FI5" i="282"/>
  <c r="FI5" i="286"/>
  <c r="FI5" i="280"/>
  <c r="FI5" i="285"/>
  <c r="FI5" i="278"/>
  <c r="FJ5" i="288"/>
  <c r="FI5" i="273"/>
  <c r="FH47" i="273"/>
  <c r="FI47" i="273"/>
  <c r="FJ5" i="275"/>
  <c r="FJ5" i="265"/>
  <c r="FJ5" i="282"/>
  <c r="FJ5" i="286"/>
  <c r="FJ5" i="280"/>
  <c r="FJ5" i="278"/>
  <c r="FJ5" i="285"/>
  <c r="FK5" i="288"/>
  <c r="FJ5" i="273"/>
  <c r="FK5" i="275"/>
  <c r="FK5" i="265"/>
  <c r="FK5" i="282"/>
  <c r="FK5" i="286"/>
  <c r="FK5" i="280"/>
  <c r="FK5" i="285"/>
  <c r="FK5" i="278"/>
  <c r="FL5" i="288"/>
  <c r="FK5" i="273"/>
  <c r="FJ47" i="273"/>
  <c r="FK47" i="273"/>
  <c r="FL5" i="275"/>
  <c r="FL5" i="265"/>
  <c r="FL5" i="282"/>
  <c r="FL5" i="286"/>
  <c r="FL5" i="280"/>
  <c r="FL5" i="285"/>
  <c r="FL5" i="278"/>
  <c r="FM5" i="288"/>
  <c r="FL5" i="273"/>
  <c r="FL47" i="273"/>
  <c r="FM5" i="275"/>
  <c r="FM5" i="265"/>
  <c r="FM5" i="282"/>
  <c r="FM5" i="286"/>
  <c r="FM5" i="280"/>
  <c r="FM5" i="285"/>
  <c r="FM5" i="278"/>
  <c r="FN5" i="288"/>
  <c r="FM5" i="273"/>
  <c r="FM47" i="273"/>
  <c r="FN5" i="275"/>
  <c r="FN5" i="265"/>
  <c r="FN5" i="282"/>
  <c r="FN5" i="286"/>
  <c r="FN5" i="280"/>
  <c r="FN5" i="278"/>
  <c r="FN5" i="285"/>
  <c r="FO5" i="288"/>
  <c r="FN5" i="273"/>
  <c r="FN47" i="273"/>
  <c r="FO5" i="275"/>
  <c r="FO5" i="265"/>
  <c r="FO5" i="282"/>
  <c r="FO5" i="286"/>
  <c r="FO5" i="280"/>
  <c r="FO5" i="285"/>
  <c r="FO5" i="278"/>
  <c r="FP5" i="288"/>
  <c r="FO5" i="273"/>
  <c r="FP5" i="275"/>
  <c r="FP5" i="265"/>
  <c r="FP5" i="282"/>
  <c r="FP5" i="286"/>
  <c r="FP5" i="280"/>
  <c r="FP5" i="285"/>
  <c r="FP5" i="278"/>
  <c r="FQ5" i="288"/>
  <c r="FP5" i="273"/>
  <c r="FO47" i="273"/>
  <c r="FP47" i="273"/>
  <c r="FQ5" i="275"/>
  <c r="FQ5" i="265"/>
  <c r="FQ5" i="282"/>
  <c r="FQ5" i="286"/>
  <c r="FQ5" i="280"/>
  <c r="FQ5" i="285"/>
  <c r="FQ5" i="278"/>
  <c r="FR5" i="288"/>
  <c r="FQ5" i="273"/>
  <c r="FR5" i="275"/>
  <c r="FR5" i="265"/>
  <c r="FR5" i="282"/>
  <c r="FR5" i="286"/>
  <c r="FR5" i="280"/>
  <c r="FR5" i="278"/>
  <c r="FR5" i="285"/>
  <c r="FS5" i="288"/>
  <c r="FR5" i="273"/>
  <c r="FQ47" i="273"/>
  <c r="FR47" i="273"/>
  <c r="FS5" i="275"/>
  <c r="FS5" i="265"/>
  <c r="FS5" i="282"/>
  <c r="FS5" i="286"/>
  <c r="FS5" i="280"/>
  <c r="FS5" i="285"/>
  <c r="FS5" i="278"/>
  <c r="FT5" i="288"/>
  <c r="FS5" i="273"/>
  <c r="FT5" i="275"/>
  <c r="FT5" i="265"/>
  <c r="FT5" i="282"/>
  <c r="FT5" i="286"/>
  <c r="FT5" i="280"/>
  <c r="FT5" i="285"/>
  <c r="FT5" i="278"/>
  <c r="FU5" i="288"/>
  <c r="FT5" i="273"/>
  <c r="FS47" i="273"/>
  <c r="FT47" i="273"/>
  <c r="FU5" i="275"/>
  <c r="FU5" i="265"/>
  <c r="FU5" i="282"/>
  <c r="FU5" i="286"/>
  <c r="FU5" i="280"/>
  <c r="FU5" i="285"/>
  <c r="FU5" i="278"/>
  <c r="FV5" i="288"/>
  <c r="FU5" i="273"/>
  <c r="FV5" i="275"/>
  <c r="FV5" i="265"/>
  <c r="FV5" i="282"/>
  <c r="FV5" i="286"/>
  <c r="FV5" i="280"/>
  <c r="FV5" i="278"/>
  <c r="FV5" i="285"/>
  <c r="FW5" i="288"/>
  <c r="FV5" i="273"/>
  <c r="FU47" i="273"/>
  <c r="FV47" i="273"/>
  <c r="FW5" i="275"/>
  <c r="FW5" i="265"/>
  <c r="FW5" i="282"/>
  <c r="FW5" i="286"/>
  <c r="FW5" i="280"/>
  <c r="FW5" i="285"/>
  <c r="FW5" i="278"/>
  <c r="FX5" i="288"/>
  <c r="FW5" i="273"/>
  <c r="FX5" i="275"/>
  <c r="FX5" i="265"/>
  <c r="FX5" i="282"/>
  <c r="FX5" i="286"/>
  <c r="FX5" i="280"/>
  <c r="FX5" i="285"/>
  <c r="FX5" i="278"/>
  <c r="FY5" i="288"/>
  <c r="FX5" i="273"/>
  <c r="FW47" i="273"/>
  <c r="FX47" i="273"/>
  <c r="FY5" i="275"/>
  <c r="FY5" i="265"/>
  <c r="FY5" i="282"/>
  <c r="FY5" i="286"/>
  <c r="FY5" i="280"/>
  <c r="FY5" i="285"/>
  <c r="FY5" i="278"/>
  <c r="FZ5" i="288"/>
  <c r="FY5" i="273"/>
  <c r="FY47" i="273"/>
  <c r="FZ5" i="275"/>
  <c r="FZ5" i="265"/>
  <c r="FZ5" i="282"/>
  <c r="FZ5" i="286"/>
  <c r="FZ5" i="280"/>
  <c r="FZ5" i="278"/>
  <c r="FZ5" i="285"/>
  <c r="GA5" i="288"/>
  <c r="FZ5" i="273"/>
  <c r="GA5" i="275"/>
  <c r="GA5" i="265"/>
  <c r="GA5" i="282"/>
  <c r="GA5" i="286"/>
  <c r="GA5" i="280"/>
  <c r="GA5" i="285"/>
  <c r="GA5" i="278"/>
  <c r="GB5" i="288"/>
  <c r="GA5" i="273"/>
  <c r="FZ47" i="273"/>
  <c r="GB5" i="275"/>
  <c r="GB5" i="265"/>
  <c r="GB5" i="282"/>
  <c r="GB5" i="286"/>
  <c r="GB5" i="280"/>
  <c r="GB5" i="285"/>
  <c r="GB5" i="278"/>
  <c r="GC5" i="288"/>
  <c r="GB5" i="273"/>
  <c r="GA47" i="273"/>
  <c r="GC5" i="275"/>
  <c r="GC5" i="265"/>
  <c r="GC5" i="282"/>
  <c r="GC5" i="286"/>
  <c r="GC5" i="280"/>
  <c r="GC5" i="285"/>
  <c r="GC5" i="278"/>
  <c r="GD5" i="288"/>
  <c r="GC5" i="273"/>
  <c r="GB47" i="273"/>
  <c r="GD5" i="275"/>
  <c r="GD5" i="265"/>
  <c r="GD5" i="282"/>
  <c r="GD5" i="286"/>
  <c r="GD5" i="280"/>
  <c r="GD5" i="278"/>
  <c r="GD5" i="285"/>
  <c r="GE5" i="288"/>
  <c r="GD5" i="273"/>
  <c r="GC47" i="273"/>
  <c r="GD47" i="273"/>
  <c r="GE5" i="275"/>
  <c r="GE5" i="265"/>
  <c r="GE5" i="282"/>
  <c r="GE5" i="286"/>
  <c r="GE5" i="280"/>
  <c r="GE5" i="285"/>
  <c r="GE5" i="278"/>
  <c r="GF5" i="288"/>
  <c r="GE5" i="273"/>
  <c r="GE47" i="273"/>
  <c r="GF5" i="275"/>
  <c r="GF5" i="265"/>
  <c r="GF5" i="282"/>
  <c r="GF5" i="286"/>
  <c r="GF5" i="280"/>
  <c r="GF5" i="285"/>
  <c r="GF5" i="278"/>
  <c r="GG5" i="288"/>
  <c r="GF5" i="273"/>
  <c r="GG5" i="275"/>
  <c r="GG5" i="265"/>
  <c r="GG5" i="282"/>
  <c r="GG5" i="286"/>
  <c r="GG5" i="280"/>
  <c r="GG5" i="285"/>
  <c r="GG5" i="278"/>
  <c r="GH5" i="288"/>
  <c r="GG5" i="273"/>
  <c r="GF47" i="273"/>
  <c r="GH5" i="275"/>
  <c r="GH5" i="265"/>
  <c r="GH5" i="282"/>
  <c r="GH5" i="286"/>
  <c r="GH5" i="280"/>
  <c r="GH5" i="278"/>
  <c r="GH5" i="285"/>
  <c r="GI5" i="288"/>
  <c r="GH5" i="273"/>
  <c r="GG47" i="273"/>
  <c r="GI5" i="275"/>
  <c r="GI5" i="265"/>
  <c r="GI5" i="282"/>
  <c r="GI5" i="286"/>
  <c r="GI5" i="280"/>
  <c r="GI5" i="285"/>
  <c r="GI5" i="278"/>
  <c r="GJ5" i="288"/>
  <c r="GI5" i="273"/>
  <c r="GH47" i="273"/>
  <c r="GI47" i="273"/>
  <c r="GJ5" i="275"/>
  <c r="GJ5" i="265"/>
  <c r="GJ5" i="282"/>
  <c r="GJ5" i="286"/>
  <c r="GJ5" i="280"/>
  <c r="GJ5" i="285"/>
  <c r="GJ5" i="278"/>
  <c r="GJ5" i="273"/>
  <c r="F11" i="273"/>
  <c r="GJ47" i="273"/>
  <c r="H14" i="273"/>
  <c r="H56" i="273"/>
  <c r="H47" i="273"/>
  <c r="H37" i="273"/>
  <c r="H19" i="273"/>
  <c r="BD3" i="277"/>
  <c r="L11" i="269"/>
  <c r="L12" i="269"/>
  <c r="L13" i="269"/>
  <c r="L26" i="269"/>
  <c r="L45" i="269"/>
  <c r="L49" i="269"/>
  <c r="L50" i="269"/>
  <c r="L28" i="269"/>
  <c r="L31" i="269"/>
  <c r="L51" i="269"/>
  <c r="L55" i="269"/>
  <c r="L56" i="269"/>
  <c r="K7" i="48" l="1"/>
  <c r="L46" i="269"/>
  <c r="F14" i="48"/>
  <c r="F35" i="273" s="1"/>
  <c r="J39" i="273" s="1"/>
  <c r="J41" i="273" s="1"/>
  <c r="L10" i="269"/>
  <c r="A1" i="265"/>
  <c r="G31" i="277"/>
  <c r="G45" i="286"/>
  <c r="F16" i="48"/>
  <c r="I16" i="48" s="1" a="1"/>
  <c r="I16" i="48" s="1"/>
  <c r="F45" i="273"/>
  <c r="J48" i="273" s="1"/>
  <c r="J2" i="277" s="1"/>
  <c r="J4" i="277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L42" i="269"/>
  <c r="G48" i="277"/>
  <c r="L7" i="48"/>
  <c r="M7" i="48"/>
  <c r="F66" i="48"/>
  <c r="I66" i="48" s="1" a="1"/>
  <c r="I66" i="48" s="1"/>
  <c r="G32" i="269"/>
  <c r="G34" i="286"/>
  <c r="G18" i="286"/>
  <c r="G35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3" i="286"/>
  <c r="G46" i="286"/>
  <c r="F17" i="48"/>
  <c r="F13" i="48"/>
  <c r="F45" i="48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I14" i="48" l="1" a="1"/>
  <c r="I14" i="48" s="1"/>
  <c r="K48" i="273"/>
  <c r="L48" i="273" s="1"/>
  <c r="J51" i="273"/>
  <c r="J42" i="273"/>
  <c r="J52" i="273"/>
  <c r="G19" i="269"/>
  <c r="G9" i="277"/>
  <c r="G34" i="269"/>
  <c r="G24" i="277"/>
  <c r="K2" i="277"/>
  <c r="K4" i="277" s="1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1" i="286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I13" i="48" a="1"/>
  <c r="I13" i="48" s="1"/>
  <c r="G20" i="269"/>
  <c r="G10" i="277"/>
  <c r="I41" i="48" a="1"/>
  <c r="I41" i="48" s="1"/>
  <c r="I45" i="48" a="1"/>
  <c r="I45" i="48" s="1"/>
  <c r="K51" i="273" l="1"/>
  <c r="F7" i="48"/>
  <c r="F107" i="273"/>
  <c r="F110" i="273" s="1"/>
  <c r="J4" i="265"/>
  <c r="J4" i="282"/>
  <c r="J4" i="278"/>
  <c r="J4" i="280"/>
  <c r="J4" i="273"/>
  <c r="J4" i="286"/>
  <c r="J4" i="288"/>
  <c r="J4" i="285"/>
  <c r="J4" i="275"/>
  <c r="L2" i="277"/>
  <c r="L4" i="277" s="1"/>
  <c r="M48" i="273"/>
  <c r="L51" i="273"/>
  <c r="F87" i="273"/>
  <c r="J24" i="273"/>
  <c r="J25" i="273" s="1"/>
  <c r="K20" i="273"/>
  <c r="F18" i="286"/>
  <c r="F11" i="288"/>
  <c r="M2" i="277" l="1"/>
  <c r="M4" i="277" s="1"/>
  <c r="N48" i="273"/>
  <c r="M51" i="273"/>
  <c r="J18" i="288"/>
  <c r="J75" i="273"/>
  <c r="J111" i="273"/>
  <c r="J112" i="273" s="1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K24" i="273"/>
  <c r="K25" i="273" s="1"/>
  <c r="F95" i="273"/>
  <c r="F89" i="273"/>
  <c r="N2" i="277" l="1"/>
  <c r="N4" i="277" s="1"/>
  <c r="O48" i="273"/>
  <c r="N51" i="273"/>
  <c r="M20" i="273"/>
  <c r="L24" i="273"/>
  <c r="L25" i="273" s="1"/>
  <c r="J97" i="273"/>
  <c r="J11" i="285"/>
  <c r="J12" i="285" s="1"/>
  <c r="K18" i="288"/>
  <c r="K90" i="273"/>
  <c r="K91" i="273" s="1"/>
  <c r="K32" i="273"/>
  <c r="K33" i="273" s="1"/>
  <c r="K96" i="273"/>
  <c r="K97" i="273" s="1"/>
  <c r="K75" i="273"/>
  <c r="K111" i="273"/>
  <c r="K112" i="273" s="1"/>
  <c r="K11" i="285" s="1"/>
  <c r="K12" i="285" s="1"/>
  <c r="K2" i="265"/>
  <c r="K2" i="288"/>
  <c r="K2" i="275"/>
  <c r="K2" i="286"/>
  <c r="K2" i="278"/>
  <c r="K2" i="273"/>
  <c r="K2" i="282"/>
  <c r="K2" i="280"/>
  <c r="K2" i="285"/>
  <c r="J91" i="273"/>
  <c r="J137" i="273"/>
  <c r="J38" i="273"/>
  <c r="K39" i="273" s="1"/>
  <c r="K41" i="273" s="1"/>
  <c r="J76" i="273"/>
  <c r="O2" i="277" l="1"/>
  <c r="O4" i="277" s="1"/>
  <c r="P48" i="273"/>
  <c r="O51" i="273"/>
  <c r="J19" i="286"/>
  <c r="J31" i="286"/>
  <c r="J42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4" i="286"/>
  <c r="J15" i="286" s="1"/>
  <c r="J100" i="273"/>
  <c r="K101" i="273" s="1"/>
  <c r="K59" i="273" s="1"/>
  <c r="K137" i="273"/>
  <c r="K38" i="273"/>
  <c r="L39" i="273" s="1"/>
  <c r="L41" i="273" s="1"/>
  <c r="J13" i="285"/>
  <c r="J22" i="285"/>
  <c r="L18" i="288"/>
  <c r="L96" i="273"/>
  <c r="L97" i="273" s="1"/>
  <c r="L111" i="273"/>
  <c r="L112" i="273" s="1"/>
  <c r="L11" i="285" s="1"/>
  <c r="L12" i="285" s="1"/>
  <c r="L75" i="273"/>
  <c r="L76" i="273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13" i="285"/>
  <c r="K13" i="265" s="1"/>
  <c r="K22" i="285"/>
  <c r="K20" i="278"/>
  <c r="K21" i="278" s="1"/>
  <c r="K26" i="278" s="1"/>
  <c r="K41" i="278"/>
  <c r="K42" i="278" s="1"/>
  <c r="K43" i="278" s="1"/>
  <c r="K138" i="273"/>
  <c r="K132" i="273"/>
  <c r="K12" i="278"/>
  <c r="K13" i="278" s="1"/>
  <c r="K25" i="278" s="1"/>
  <c r="K33" i="278"/>
  <c r="K127" i="273"/>
  <c r="K14" i="286"/>
  <c r="K100" i="273"/>
  <c r="L101" i="273" s="1"/>
  <c r="L59" i="273" s="1"/>
  <c r="J12" i="278"/>
  <c r="J13" i="278" s="1"/>
  <c r="J25" i="278" s="1"/>
  <c r="J138" i="273"/>
  <c r="J139" i="273" s="1"/>
  <c r="J33" i="278"/>
  <c r="J132" i="273"/>
  <c r="J133" i="273" s="1"/>
  <c r="J20" i="278"/>
  <c r="J21" i="278" s="1"/>
  <c r="J41" i="278"/>
  <c r="J42" i="278" s="1"/>
  <c r="J127" i="273"/>
  <c r="J128" i="273" s="1"/>
  <c r="N20" i="273"/>
  <c r="M24" i="273"/>
  <c r="M25" i="273" s="1"/>
  <c r="K27" i="278" l="1"/>
  <c r="K32" i="278" s="1"/>
  <c r="P2" i="277"/>
  <c r="P4" i="277" s="1"/>
  <c r="Q48" i="273"/>
  <c r="P51" i="273"/>
  <c r="O20" i="273"/>
  <c r="N24" i="273"/>
  <c r="N25" i="273" s="1"/>
  <c r="K128" i="273"/>
  <c r="J131" i="273"/>
  <c r="J43" i="278"/>
  <c r="K133" i="273"/>
  <c r="J19" i="278"/>
  <c r="K139" i="273"/>
  <c r="J11" i="278"/>
  <c r="K31" i="265"/>
  <c r="K10" i="265"/>
  <c r="L14" i="286"/>
  <c r="L100" i="273"/>
  <c r="M101" i="273" s="1"/>
  <c r="M59" i="273" s="1"/>
  <c r="L13" i="285"/>
  <c r="L13" i="265" s="1"/>
  <c r="L22" i="285"/>
  <c r="L42" i="273"/>
  <c r="L52" i="273"/>
  <c r="L42" i="286"/>
  <c r="L47" i="286" s="1"/>
  <c r="L19" i="286"/>
  <c r="L24" i="286" s="1"/>
  <c r="L13" i="288"/>
  <c r="L31" i="286"/>
  <c r="L36" i="286" s="1"/>
  <c r="L18" i="285"/>
  <c r="L23" i="285" s="1"/>
  <c r="L15" i="275"/>
  <c r="L20" i="275" s="1"/>
  <c r="M17" i="275" s="1"/>
  <c r="L79" i="273"/>
  <c r="M80" i="273" s="1"/>
  <c r="M58" i="273" s="1"/>
  <c r="L57" i="273"/>
  <c r="J16" i="286"/>
  <c r="J23" i="286"/>
  <c r="J24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111" i="273"/>
  <c r="M112" i="273" s="1"/>
  <c r="M32" i="273"/>
  <c r="M33" i="273" s="1"/>
  <c r="M90" i="273"/>
  <c r="M91" i="273" s="1"/>
  <c r="M96" i="273"/>
  <c r="M97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1" i="286"/>
  <c r="K42" i="286"/>
  <c r="K19" i="286"/>
  <c r="K13" i="288"/>
  <c r="K18" i="285"/>
  <c r="K79" i="273"/>
  <c r="L80" i="273" s="1"/>
  <c r="L58" i="273" s="1"/>
  <c r="K15" i="275"/>
  <c r="K20" i="275" s="1"/>
  <c r="L17" i="275" s="1"/>
  <c r="K57" i="273"/>
  <c r="L137" i="273"/>
  <c r="L38" i="273"/>
  <c r="M39" i="273" s="1"/>
  <c r="M41" i="273" s="1"/>
  <c r="L12" i="278"/>
  <c r="L13" i="278" s="1"/>
  <c r="L25" i="278" s="1"/>
  <c r="L33" i="278"/>
  <c r="L138" i="273"/>
  <c r="L20" i="278"/>
  <c r="L21" i="278" s="1"/>
  <c r="L26" i="278" s="1"/>
  <c r="L41" i="278"/>
  <c r="L42" i="278" s="1"/>
  <c r="L43" i="278" s="1"/>
  <c r="L132" i="273"/>
  <c r="L127" i="273"/>
  <c r="J13" i="265"/>
  <c r="K58" i="273"/>
  <c r="J23" i="285"/>
  <c r="K60" i="273" l="1"/>
  <c r="L60" i="273" s="1"/>
  <c r="Q2" i="277"/>
  <c r="Q4" i="277" s="1"/>
  <c r="Q51" i="273"/>
  <c r="R48" i="273"/>
  <c r="K66" i="273"/>
  <c r="K67" i="273" s="1"/>
  <c r="K21" i="286"/>
  <c r="K13" i="286" s="1"/>
  <c r="K15" i="286" s="1"/>
  <c r="J73" i="265"/>
  <c r="J59" i="265"/>
  <c r="J60" i="265" s="1"/>
  <c r="K20" i="285"/>
  <c r="K23" i="285" s="1"/>
  <c r="M13" i="288"/>
  <c r="M42" i="286"/>
  <c r="M19" i="286"/>
  <c r="M31" i="286"/>
  <c r="M18" i="285"/>
  <c r="M57" i="273"/>
  <c r="M79" i="273"/>
  <c r="N80" i="273" s="1"/>
  <c r="N58" i="273" s="1"/>
  <c r="M15" i="275"/>
  <c r="M20" i="275" s="1"/>
  <c r="N17" i="275" s="1"/>
  <c r="M138" i="273"/>
  <c r="M33" i="278"/>
  <c r="M12" i="278"/>
  <c r="M132" i="273"/>
  <c r="M41" i="278"/>
  <c r="M42" i="278" s="1"/>
  <c r="M20" i="278"/>
  <c r="M127" i="273"/>
  <c r="M137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4" i="286"/>
  <c r="M55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11" i="285" s="1"/>
  <c r="N12" i="285" s="1"/>
  <c r="N32" i="273"/>
  <c r="N33" i="273" s="1"/>
  <c r="N96" i="273"/>
  <c r="N97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19" i="265" s="1"/>
  <c r="K22" i="265" s="1"/>
  <c r="K30" i="265"/>
  <c r="K33" i="265" s="1"/>
  <c r="K37" i="265" s="1"/>
  <c r="K42" i="265" s="1"/>
  <c r="K47" i="265" s="1"/>
  <c r="J32" i="278"/>
  <c r="J34" i="278" s="1"/>
  <c r="M14" i="286"/>
  <c r="M100" i="273"/>
  <c r="N101" i="273" s="1"/>
  <c r="N59" i="273" s="1"/>
  <c r="M11" i="285"/>
  <c r="M12" i="285" s="1"/>
  <c r="J49" i="265"/>
  <c r="M33" i="286"/>
  <c r="M51" i="286" s="1"/>
  <c r="L74" i="265"/>
  <c r="M21" i="286"/>
  <c r="M13" i="286" s="1"/>
  <c r="M15" i="286" s="1"/>
  <c r="L73" i="265"/>
  <c r="L139" i="273"/>
  <c r="K11" i="278"/>
  <c r="L133" i="273"/>
  <c r="K19" i="278"/>
  <c r="J10" i="265"/>
  <c r="J31" i="265"/>
  <c r="K131" i="273"/>
  <c r="L128" i="273"/>
  <c r="P20" i="273"/>
  <c r="O24" i="273"/>
  <c r="O25" i="273" s="1"/>
  <c r="S48" i="273" l="1"/>
  <c r="R2" i="277"/>
  <c r="R4" i="277" s="1"/>
  <c r="R51" i="273"/>
  <c r="Q20" i="273"/>
  <c r="P24" i="273"/>
  <c r="P25" i="273" s="1"/>
  <c r="M16" i="286"/>
  <c r="M49" i="265" s="1"/>
  <c r="M15" i="288"/>
  <c r="M23" i="286"/>
  <c r="M24" i="286" s="1"/>
  <c r="M13" i="285"/>
  <c r="M22" i="285"/>
  <c r="M23" i="285" s="1"/>
  <c r="L9" i="265"/>
  <c r="L11" i="265" s="1"/>
  <c r="L14" i="265" s="1"/>
  <c r="L19" i="265" s="1"/>
  <c r="L22" i="265" s="1"/>
  <c r="L30" i="265"/>
  <c r="L33" i="265" s="1"/>
  <c r="L37" i="265" s="1"/>
  <c r="L42" i="265" s="1"/>
  <c r="L47" i="265" s="1"/>
  <c r="N137" i="273"/>
  <c r="N38" i="273"/>
  <c r="O39" i="273" s="1"/>
  <c r="O41" i="273" s="1"/>
  <c r="N76" i="273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96" i="273"/>
  <c r="O97" i="273" s="1"/>
  <c r="O32" i="273"/>
  <c r="O33" i="273" s="1"/>
  <c r="O2" i="265"/>
  <c r="O2" i="275"/>
  <c r="O2" i="286"/>
  <c r="O2" i="278"/>
  <c r="O2" i="273"/>
  <c r="O2" i="288"/>
  <c r="O2" i="285"/>
  <c r="O2" i="282"/>
  <c r="O2" i="280"/>
  <c r="L131" i="273"/>
  <c r="M128" i="273"/>
  <c r="M133" i="273"/>
  <c r="L19" i="278"/>
  <c r="M139" i="273"/>
  <c r="L11" i="278"/>
  <c r="L75" i="265"/>
  <c r="L81" i="265" s="1"/>
  <c r="J9" i="265"/>
  <c r="J30" i="265"/>
  <c r="K52" i="286"/>
  <c r="K34" i="286"/>
  <c r="M4" i="265"/>
  <c r="M4" i="275"/>
  <c r="M4" i="286"/>
  <c r="M4" i="285"/>
  <c r="M4" i="273"/>
  <c r="M4" i="288"/>
  <c r="M4" i="280"/>
  <c r="M4" i="282"/>
  <c r="M4" i="278"/>
  <c r="N14" i="286"/>
  <c r="N100" i="273"/>
  <c r="O101" i="273" s="1"/>
  <c r="O59" i="273" s="1"/>
  <c r="N20" i="278"/>
  <c r="N33" i="278"/>
  <c r="N132" i="273"/>
  <c r="N41" i="278"/>
  <c r="N42" i="278" s="1"/>
  <c r="N43" i="278" s="1"/>
  <c r="N138" i="273"/>
  <c r="N12" i="278"/>
  <c r="N127" i="273"/>
  <c r="N13" i="285"/>
  <c r="N13" i="265" s="1"/>
  <c r="N22" i="285"/>
  <c r="L65" i="265"/>
  <c r="L60" i="265"/>
  <c r="N42" i="273"/>
  <c r="N52" i="273"/>
  <c r="K16" i="286"/>
  <c r="K15" i="288"/>
  <c r="K23" i="286"/>
  <c r="K24" i="286" s="1"/>
  <c r="K3" i="282"/>
  <c r="K3" i="273"/>
  <c r="K3" i="265"/>
  <c r="K3" i="286"/>
  <c r="K50" i="273"/>
  <c r="K3" i="278"/>
  <c r="K3" i="285"/>
  <c r="K3" i="275"/>
  <c r="K3" i="280"/>
  <c r="K3" i="288"/>
  <c r="S2" i="277" l="1"/>
  <c r="S4" i="277" s="1"/>
  <c r="S51" i="273"/>
  <c r="T48" i="273"/>
  <c r="N21" i="286"/>
  <c r="N13" i="286" s="1"/>
  <c r="N15" i="286" s="1"/>
  <c r="M73" i="265"/>
  <c r="L21" i="286"/>
  <c r="L13" i="286" s="1"/>
  <c r="L15" i="286" s="1"/>
  <c r="K73" i="265"/>
  <c r="K49" i="265"/>
  <c r="N10" i="265"/>
  <c r="N31" i="265"/>
  <c r="J11" i="265"/>
  <c r="O20" i="278"/>
  <c r="O33" i="278"/>
  <c r="O12" i="278"/>
  <c r="O138" i="273"/>
  <c r="O41" i="278"/>
  <c r="O42" i="278" s="1"/>
  <c r="O43" i="278" s="1"/>
  <c r="O132" i="273"/>
  <c r="O127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1" i="286"/>
  <c r="N42" i="286"/>
  <c r="N19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90" i="273"/>
  <c r="P91" i="273" s="1"/>
  <c r="P75" i="273"/>
  <c r="P76" i="273" s="1"/>
  <c r="P32" i="273"/>
  <c r="P33" i="273" s="1"/>
  <c r="P111" i="273"/>
  <c r="P112" i="273" s="1"/>
  <c r="P11" i="285" s="1"/>
  <c r="P12" i="285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M11" i="278"/>
  <c r="M13" i="278" s="1"/>
  <c r="M25" i="278" s="1"/>
  <c r="N139" i="273"/>
  <c r="N133" i="273"/>
  <c r="M19" i="278"/>
  <c r="M21" i="278" s="1"/>
  <c r="N128" i="273"/>
  <c r="M131" i="273"/>
  <c r="O137" i="273"/>
  <c r="O38" i="273"/>
  <c r="P39" i="273" s="1"/>
  <c r="P41" i="273" s="1"/>
  <c r="O14" i="286"/>
  <c r="O100" i="273"/>
  <c r="P101" i="273" s="1"/>
  <c r="P59" i="273" s="1"/>
  <c r="M66" i="273"/>
  <c r="M67" i="273" s="1"/>
  <c r="M10" i="265"/>
  <c r="M31" i="265"/>
  <c r="O76" i="273"/>
  <c r="L52" i="286"/>
  <c r="L34" i="286"/>
  <c r="R20" i="273"/>
  <c r="Q24" i="273"/>
  <c r="Q25" i="273" s="1"/>
  <c r="N23" i="285" l="1"/>
  <c r="O20" i="285" s="1"/>
  <c r="T2" i="277"/>
  <c r="T4" i="277" s="1"/>
  <c r="T51" i="273"/>
  <c r="U48" i="273"/>
  <c r="N66" i="273"/>
  <c r="N67" i="273" s="1"/>
  <c r="L82" i="265"/>
  <c r="L83" i="265"/>
  <c r="P14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R24" i="273"/>
  <c r="R25" i="273" s="1"/>
  <c r="O13" i="288"/>
  <c r="O31" i="286"/>
  <c r="O42" i="286"/>
  <c r="O19" i="286"/>
  <c r="O18" i="285"/>
  <c r="O79" i="273"/>
  <c r="P80" i="273" s="1"/>
  <c r="P58" i="273" s="1"/>
  <c r="O15" i="275"/>
  <c r="O20" i="275" s="1"/>
  <c r="P17" i="275" s="1"/>
  <c r="O57" i="273"/>
  <c r="P31" i="286"/>
  <c r="P42" i="286"/>
  <c r="P19" i="286"/>
  <c r="P13" i="288"/>
  <c r="P18" i="285"/>
  <c r="P15" i="275"/>
  <c r="P79" i="273"/>
  <c r="Q80" i="273" s="1"/>
  <c r="Q58" i="273" s="1"/>
  <c r="P57" i="273"/>
  <c r="M26" i="278"/>
  <c r="M27" i="278" s="1"/>
  <c r="O139" i="273"/>
  <c r="N11" i="278"/>
  <c r="N13" i="278" s="1"/>
  <c r="N25" i="278" s="1"/>
  <c r="P137" i="273"/>
  <c r="P38" i="273"/>
  <c r="Q39" i="273" s="1"/>
  <c r="Q41" i="273" s="1"/>
  <c r="Q18" i="288"/>
  <c r="Q96" i="273"/>
  <c r="Q97" i="273" s="1"/>
  <c r="Q90" i="273"/>
  <c r="Q91" i="273" s="1"/>
  <c r="Q75" i="273"/>
  <c r="Q76" i="273" s="1"/>
  <c r="Q111" i="273"/>
  <c r="Q112" i="273" s="1"/>
  <c r="Q11" i="285" s="1"/>
  <c r="Q12" i="285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28" i="273"/>
  <c r="N131" i="273"/>
  <c r="O133" i="273"/>
  <c r="N19" i="278"/>
  <c r="N21" i="278" s="1"/>
  <c r="N26" i="278" s="1"/>
  <c r="J37" i="265"/>
  <c r="P13" i="285"/>
  <c r="P13" i="265" s="1"/>
  <c r="P22" i="285"/>
  <c r="P12" i="278"/>
  <c r="P138" i="273"/>
  <c r="P132" i="273"/>
  <c r="P41" i="278"/>
  <c r="P42" i="278" s="1"/>
  <c r="P20" i="278"/>
  <c r="P33" i="278"/>
  <c r="P127" i="273"/>
  <c r="O58" i="273"/>
  <c r="N59" i="265"/>
  <c r="N60" i="265" s="1"/>
  <c r="O10" i="265"/>
  <c r="O31" i="265"/>
  <c r="K50" i="265"/>
  <c r="L16" i="286"/>
  <c r="L15" i="288"/>
  <c r="L23" i="286"/>
  <c r="N23" i="286"/>
  <c r="N24" i="286" s="1"/>
  <c r="N16" i="286"/>
  <c r="N49" i="265" s="1"/>
  <c r="N15" i="288"/>
  <c r="P20" i="275" l="1"/>
  <c r="Q17" i="275" s="1"/>
  <c r="O60" i="273"/>
  <c r="P60" i="273" s="1"/>
  <c r="U2" i="277"/>
  <c r="U4" i="277" s="1"/>
  <c r="U51" i="273"/>
  <c r="V48" i="273"/>
  <c r="O21" i="286"/>
  <c r="O13" i="286" s="1"/>
  <c r="O15" i="286" s="1"/>
  <c r="N73" i="265"/>
  <c r="O66" i="273"/>
  <c r="O67" i="273" s="1"/>
  <c r="L49" i="265"/>
  <c r="K45" i="286"/>
  <c r="K56" i="286"/>
  <c r="P43" i="278"/>
  <c r="Q31" i="286"/>
  <c r="Q13" i="288"/>
  <c r="Q42" i="286"/>
  <c r="Q19" i="286"/>
  <c r="Q18" i="285"/>
  <c r="Q79" i="273"/>
  <c r="R80" i="273" s="1"/>
  <c r="Q15" i="275"/>
  <c r="Q57" i="273"/>
  <c r="Q13" i="285"/>
  <c r="Q13" i="265" s="1"/>
  <c r="Q22" i="285"/>
  <c r="Q14" i="286"/>
  <c r="Q100" i="273"/>
  <c r="R101" i="273" s="1"/>
  <c r="R59" i="273" s="1"/>
  <c r="Q42" i="273"/>
  <c r="Q52" i="273"/>
  <c r="O11" i="278"/>
  <c r="O13" i="278" s="1"/>
  <c r="O25" i="278" s="1"/>
  <c r="P139" i="273"/>
  <c r="O23" i="285"/>
  <c r="T20" i="273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33" i="273"/>
  <c r="O131" i="273"/>
  <c r="P128" i="273"/>
  <c r="P4" i="265"/>
  <c r="P4" i="288"/>
  <c r="P4" i="282"/>
  <c r="P4" i="280"/>
  <c r="P4" i="278"/>
  <c r="P4" i="275"/>
  <c r="P4" i="285"/>
  <c r="P4" i="286"/>
  <c r="P4" i="273"/>
  <c r="Q137" i="273"/>
  <c r="Q38" i="273"/>
  <c r="R39" i="273" s="1"/>
  <c r="R41" i="273" s="1"/>
  <c r="Q12" i="278"/>
  <c r="Q138" i="273"/>
  <c r="Q132" i="273"/>
  <c r="Q41" i="278"/>
  <c r="Q42" i="278" s="1"/>
  <c r="Q43" i="278" s="1"/>
  <c r="Q20" i="278"/>
  <c r="Q33" i="278"/>
  <c r="Q127" i="273"/>
  <c r="N27" i="278"/>
  <c r="N32" i="278" s="1"/>
  <c r="N34" i="278" s="1"/>
  <c r="R18" i="288"/>
  <c r="R96" i="273"/>
  <c r="R97" i="273" s="1"/>
  <c r="R90" i="273"/>
  <c r="R91" i="273" s="1"/>
  <c r="R32" i="273"/>
  <c r="R33" i="273" s="1"/>
  <c r="R75" i="273"/>
  <c r="R111" i="273"/>
  <c r="R112" i="273" s="1"/>
  <c r="R11" i="285" s="1"/>
  <c r="R12" i="285" s="1"/>
  <c r="R2" i="265"/>
  <c r="R2" i="275"/>
  <c r="R2" i="286"/>
  <c r="R2" i="285"/>
  <c r="R2" i="273"/>
  <c r="R2" i="282"/>
  <c r="R2" i="278"/>
  <c r="R2" i="288"/>
  <c r="R2" i="280"/>
  <c r="O13" i="265"/>
  <c r="V2" i="277" l="1"/>
  <c r="V4" i="277" s="1"/>
  <c r="V51" i="273"/>
  <c r="W48" i="273"/>
  <c r="Q20" i="275"/>
  <c r="R17" i="275" s="1"/>
  <c r="R13" i="285"/>
  <c r="R22" i="285"/>
  <c r="R137" i="273"/>
  <c r="R38" i="273"/>
  <c r="S39" i="273" s="1"/>
  <c r="S41" i="273" s="1"/>
  <c r="R12" i="278"/>
  <c r="R138" i="273"/>
  <c r="R132" i="273"/>
  <c r="R41" i="278"/>
  <c r="R42" i="278" s="1"/>
  <c r="R43" i="278" s="1"/>
  <c r="R20" i="278"/>
  <c r="R33" i="278"/>
  <c r="R127" i="273"/>
  <c r="R42" i="273"/>
  <c r="R52" i="273"/>
  <c r="M9" i="265"/>
  <c r="M30" i="265"/>
  <c r="J47" i="265"/>
  <c r="J22" i="265"/>
  <c r="U20" i="273"/>
  <c r="T24" i="273"/>
  <c r="T25" i="273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4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N37" i="265" s="1"/>
  <c r="N42" i="265" s="1"/>
  <c r="N47" i="265" s="1"/>
  <c r="N50" i="265" s="1"/>
  <c r="Q31" i="265"/>
  <c r="Q10" i="265"/>
  <c r="R76" i="273"/>
  <c r="P131" i="273"/>
  <c r="Q128" i="273"/>
  <c r="P19" i="278"/>
  <c r="P21" i="278" s="1"/>
  <c r="Q133" i="273"/>
  <c r="S18" i="288"/>
  <c r="S96" i="273"/>
  <c r="S97" i="273" s="1"/>
  <c r="S90" i="273"/>
  <c r="S91" i="273" s="1"/>
  <c r="S75" i="273"/>
  <c r="S111" i="273"/>
  <c r="S112" i="273" s="1"/>
  <c r="S11" i="285" s="1"/>
  <c r="S12" i="285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39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6" i="286"/>
  <c r="O15" i="288"/>
  <c r="O23" i="286"/>
  <c r="O24" i="286" s="1"/>
  <c r="W2" i="277" l="1"/>
  <c r="W4" i="277" s="1"/>
  <c r="X48" i="273"/>
  <c r="W51" i="273"/>
  <c r="P21" i="286"/>
  <c r="O73" i="265"/>
  <c r="O49" i="265"/>
  <c r="Q66" i="273"/>
  <c r="Q67" i="273" s="1"/>
  <c r="S137" i="273"/>
  <c r="S38" i="273"/>
  <c r="T39" i="273" s="1"/>
  <c r="T41" i="273" s="1"/>
  <c r="S12" i="278"/>
  <c r="S138" i="273"/>
  <c r="S132" i="273"/>
  <c r="S41" i="278"/>
  <c r="S42" i="278" s="1"/>
  <c r="S43" i="278" s="1"/>
  <c r="S20" i="278"/>
  <c r="S33" i="278"/>
  <c r="S127" i="273"/>
  <c r="P26" i="278"/>
  <c r="P27" i="278" s="1"/>
  <c r="N56" i="286"/>
  <c r="N45" i="286"/>
  <c r="S76" i="273"/>
  <c r="L56" i="286"/>
  <c r="L45" i="286"/>
  <c r="T18" i="288"/>
  <c r="T75" i="273"/>
  <c r="T76" i="273" s="1"/>
  <c r="T96" i="273"/>
  <c r="T97" i="273" s="1"/>
  <c r="T90" i="273"/>
  <c r="T91" i="273" s="1"/>
  <c r="T32" i="273"/>
  <c r="T33" i="273" s="1"/>
  <c r="T111" i="273"/>
  <c r="T112" i="273" s="1"/>
  <c r="T11" i="285" s="1"/>
  <c r="T12" i="285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39" i="273"/>
  <c r="P59" i="265"/>
  <c r="P60" i="265" s="1"/>
  <c r="Q20" i="285"/>
  <c r="Q23" i="285" s="1"/>
  <c r="S13" i="285"/>
  <c r="S13" i="265" s="1"/>
  <c r="S22" i="285"/>
  <c r="S14" i="286"/>
  <c r="S100" i="273"/>
  <c r="T101" i="273" s="1"/>
  <c r="T59" i="273" s="1"/>
  <c r="Q19" i="278"/>
  <c r="Q21" i="278" s="1"/>
  <c r="Q26" i="278" s="1"/>
  <c r="R133" i="273"/>
  <c r="R128" i="273"/>
  <c r="Q131" i="273"/>
  <c r="R31" i="286"/>
  <c r="R13" i="288"/>
  <c r="R42" i="286"/>
  <c r="R19" i="286"/>
  <c r="R18" i="285"/>
  <c r="R15" i="275"/>
  <c r="R20" i="275" s="1"/>
  <c r="S17" i="275" s="1"/>
  <c r="R79" i="273"/>
  <c r="S80" i="273" s="1"/>
  <c r="S58" i="273" s="1"/>
  <c r="R57" i="273"/>
  <c r="R60" i="273" s="1"/>
  <c r="N34" i="286"/>
  <c r="N52" i="286"/>
  <c r="O9" i="265"/>
  <c r="O11" i="265" s="1"/>
  <c r="O14" i="265" s="1"/>
  <c r="O19" i="265" s="1"/>
  <c r="O22" i="265" s="1"/>
  <c r="O30" i="265"/>
  <c r="O33" i="265" s="1"/>
  <c r="O37" i="265" s="1"/>
  <c r="O42" i="265" s="1"/>
  <c r="O47" i="265" s="1"/>
  <c r="V20" i="273"/>
  <c r="U24" i="273"/>
  <c r="U25" i="273" s="1"/>
  <c r="J52" i="286"/>
  <c r="J53" i="286" s="1"/>
  <c r="J59" i="286" s="1"/>
  <c r="J34" i="286"/>
  <c r="J50" i="265"/>
  <c r="M33" i="265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O50" i="265" l="1"/>
  <c r="O45" i="286" s="1"/>
  <c r="Y48" i="273"/>
  <c r="X2" i="277"/>
  <c r="X4" i="277" s="1"/>
  <c r="X51" i="273"/>
  <c r="R66" i="273"/>
  <c r="R67" i="273" s="1"/>
  <c r="T13" i="288"/>
  <c r="T31" i="286"/>
  <c r="T42" i="286"/>
  <c r="T19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W20" i="273"/>
  <c r="V24" i="273"/>
  <c r="V25" i="273" s="1"/>
  <c r="O52" i="286"/>
  <c r="O34" i="286"/>
  <c r="S128" i="273"/>
  <c r="R131" i="273"/>
  <c r="Q27" i="278"/>
  <c r="Q32" i="278" s="1"/>
  <c r="Q34" i="278" s="1"/>
  <c r="M14" i="265"/>
  <c r="T137" i="273"/>
  <c r="T38" i="273"/>
  <c r="U39" i="273" s="1"/>
  <c r="U41" i="273" s="1"/>
  <c r="T12" i="278"/>
  <c r="T138" i="273"/>
  <c r="T132" i="273"/>
  <c r="T41" i="278"/>
  <c r="T42" i="278" s="1"/>
  <c r="T43" i="278" s="1"/>
  <c r="T20" i="278"/>
  <c r="T33" i="278"/>
  <c r="T127" i="273"/>
  <c r="S13" i="288"/>
  <c r="S31" i="286"/>
  <c r="S42" i="286"/>
  <c r="S19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5" i="286"/>
  <c r="J56" i="286"/>
  <c r="J57" i="286" s="1"/>
  <c r="J60" i="286" s="1"/>
  <c r="J61" i="286" s="1"/>
  <c r="U18" i="288"/>
  <c r="U96" i="273"/>
  <c r="U97" i="273" s="1"/>
  <c r="U90" i="273"/>
  <c r="U91" i="273" s="1"/>
  <c r="U75" i="273"/>
  <c r="U111" i="273"/>
  <c r="U112" i="273" s="1"/>
  <c r="U11" i="285" s="1"/>
  <c r="U12" i="285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33" i="273"/>
  <c r="Q59" i="265"/>
  <c r="Q60" i="265" s="1"/>
  <c r="R20" i="285"/>
  <c r="R23" i="285" s="1"/>
  <c r="R11" i="278"/>
  <c r="R13" i="278" s="1"/>
  <c r="R25" i="278" s="1"/>
  <c r="S139" i="273"/>
  <c r="T13" i="285"/>
  <c r="T13" i="265" s="1"/>
  <c r="T22" i="285"/>
  <c r="T14" i="286"/>
  <c r="T100" i="273"/>
  <c r="U101" i="273" s="1"/>
  <c r="U59" i="273" s="1"/>
  <c r="U76" i="273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3" i="286"/>
  <c r="P15" i="286" s="1"/>
  <c r="O56" i="286" l="1"/>
  <c r="Z48" i="273"/>
  <c r="Y2" i="277"/>
  <c r="Y4" i="277" s="1"/>
  <c r="Y51" i="273"/>
  <c r="J35" i="286"/>
  <c r="J36" i="286" s="1"/>
  <c r="J46" i="286"/>
  <c r="J14" i="288"/>
  <c r="J16" i="288" s="1"/>
  <c r="J62" i="286"/>
  <c r="S66" i="273"/>
  <c r="S67" i="273" s="1"/>
  <c r="T60" i="273"/>
  <c r="R59" i="265"/>
  <c r="R60" i="265" s="1"/>
  <c r="S20" i="285"/>
  <c r="P16" i="286"/>
  <c r="P15" i="288"/>
  <c r="P23" i="286"/>
  <c r="P24" i="286" s="1"/>
  <c r="R27" i="278"/>
  <c r="S19" i="278"/>
  <c r="S21" i="278" s="1"/>
  <c r="S26" i="278" s="1"/>
  <c r="T133" i="273"/>
  <c r="U137" i="273"/>
  <c r="U38" i="273"/>
  <c r="V39" i="273" s="1"/>
  <c r="V41" i="273" s="1"/>
  <c r="U12" i="278"/>
  <c r="U138" i="273"/>
  <c r="U132" i="273"/>
  <c r="U41" i="278"/>
  <c r="U42" i="278" s="1"/>
  <c r="U43" i="278" s="1"/>
  <c r="U20" i="278"/>
  <c r="U33" i="278"/>
  <c r="U127" i="273"/>
  <c r="J47" i="286"/>
  <c r="M42" i="265"/>
  <c r="S23" i="285"/>
  <c r="T31" i="265"/>
  <c r="T10" i="265"/>
  <c r="U42" i="273"/>
  <c r="U52" i="273"/>
  <c r="M19" i="265"/>
  <c r="V18" i="288"/>
  <c r="V96" i="273"/>
  <c r="V97" i="273" s="1"/>
  <c r="V90" i="273"/>
  <c r="V91" i="273" s="1"/>
  <c r="V32" i="273"/>
  <c r="V33" i="273" s="1"/>
  <c r="V75" i="273"/>
  <c r="V111" i="273"/>
  <c r="V112" i="273" s="1"/>
  <c r="V11" i="285" s="1"/>
  <c r="V12" i="285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1" i="286"/>
  <c r="U13" i="288"/>
  <c r="U42" i="286"/>
  <c r="U19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39" i="273"/>
  <c r="U13" i="285"/>
  <c r="U13" i="265" s="1"/>
  <c r="U22" i="285"/>
  <c r="U14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Q37" i="265" s="1"/>
  <c r="Q42" i="265" s="1"/>
  <c r="Q47" i="265" s="1"/>
  <c r="T128" i="273"/>
  <c r="S131" i="273"/>
  <c r="X20" i="273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AA48" i="273" l="1"/>
  <c r="Z2" i="277"/>
  <c r="Z4" i="277" s="1"/>
  <c r="Z51" i="273"/>
  <c r="Y20" i="273"/>
  <c r="X24" i="273"/>
  <c r="X25" i="273" s="1"/>
  <c r="T131" i="273"/>
  <c r="U128" i="273"/>
  <c r="S9" i="265"/>
  <c r="S11" i="265" s="1"/>
  <c r="S14" i="265" s="1"/>
  <c r="S19" i="265" s="1"/>
  <c r="S22" i="265" s="1"/>
  <c r="S30" i="265"/>
  <c r="S33" i="265" s="1"/>
  <c r="S37" i="265" s="1"/>
  <c r="S42" i="265" s="1"/>
  <c r="S47" i="265" s="1"/>
  <c r="W18" i="288"/>
  <c r="W96" i="273"/>
  <c r="W97" i="273" s="1"/>
  <c r="W90" i="273"/>
  <c r="W91" i="273" s="1"/>
  <c r="W75" i="273"/>
  <c r="W76" i="273" s="1"/>
  <c r="W111" i="273"/>
  <c r="W112" i="273" s="1"/>
  <c r="W11" i="285" s="1"/>
  <c r="W12" i="285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39" i="273"/>
  <c r="P33" i="265"/>
  <c r="V14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4" i="286"/>
  <c r="J63" i="265"/>
  <c r="J65" i="265" s="1"/>
  <c r="J67" i="265" s="1"/>
  <c r="J80" i="265" s="1"/>
  <c r="U31" i="265"/>
  <c r="U10" i="265"/>
  <c r="V76" i="273"/>
  <c r="Q21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2" i="286"/>
  <c r="Q34" i="286"/>
  <c r="P14" i="265"/>
  <c r="V13" i="285"/>
  <c r="V13" i="265" s="1"/>
  <c r="V22" i="285"/>
  <c r="V137" i="273"/>
  <c r="V38" i="273"/>
  <c r="W39" i="273" s="1"/>
  <c r="W41" i="273" s="1"/>
  <c r="V12" i="278"/>
  <c r="V138" i="273"/>
  <c r="V132" i="273"/>
  <c r="V41" i="278"/>
  <c r="V42" i="278" s="1"/>
  <c r="V43" i="278" s="1"/>
  <c r="V20" i="278"/>
  <c r="V33" i="278"/>
  <c r="V127" i="273"/>
  <c r="M47" i="265"/>
  <c r="V42" i="273"/>
  <c r="V52" i="273"/>
  <c r="T19" i="278"/>
  <c r="T21" i="278" s="1"/>
  <c r="T26" i="278" s="1"/>
  <c r="U133" i="273"/>
  <c r="R32" i="278"/>
  <c r="R34" i="278" s="1"/>
  <c r="T66" i="273"/>
  <c r="T67" i="273" s="1"/>
  <c r="U60" i="273"/>
  <c r="J52" i="265"/>
  <c r="J24" i="265"/>
  <c r="K33" i="286"/>
  <c r="J74" i="265"/>
  <c r="J75" i="265" s="1"/>
  <c r="J81" i="265" s="1"/>
  <c r="AA2" i="277" l="1"/>
  <c r="AA4" i="277" s="1"/>
  <c r="AA51" i="273"/>
  <c r="AB48" i="273"/>
  <c r="J82" i="265"/>
  <c r="J83" i="265"/>
  <c r="K51" i="286"/>
  <c r="K53" i="286" s="1"/>
  <c r="K59" i="286" s="1"/>
  <c r="U66" i="273"/>
  <c r="U67" i="273" s="1"/>
  <c r="R9" i="265"/>
  <c r="R11" i="265" s="1"/>
  <c r="R30" i="265"/>
  <c r="R33" i="265" s="1"/>
  <c r="R37" i="265" s="1"/>
  <c r="R42" i="265" s="1"/>
  <c r="R47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5" i="286"/>
  <c r="K57" i="286" s="1"/>
  <c r="K60" i="286" s="1"/>
  <c r="W31" i="286"/>
  <c r="W13" i="288"/>
  <c r="W42" i="286"/>
  <c r="W19" i="286"/>
  <c r="W18" i="285"/>
  <c r="W79" i="273"/>
  <c r="X80" i="273" s="1"/>
  <c r="X58" i="273" s="1"/>
  <c r="W15" i="275"/>
  <c r="W57" i="273"/>
  <c r="P37" i="265"/>
  <c r="U11" i="278"/>
  <c r="U13" i="278" s="1"/>
  <c r="U25" i="278" s="1"/>
  <c r="V139" i="273"/>
  <c r="W13" i="285"/>
  <c r="W13" i="265" s="1"/>
  <c r="W22" i="285"/>
  <c r="W14" i="286"/>
  <c r="W100" i="273"/>
  <c r="X101" i="273" s="1"/>
  <c r="X59" i="273" s="1"/>
  <c r="S52" i="286"/>
  <c r="S34" i="286"/>
  <c r="V128" i="273"/>
  <c r="U131" i="273"/>
  <c r="X18" i="288"/>
  <c r="X96" i="273"/>
  <c r="X97" i="273" s="1"/>
  <c r="X90" i="273"/>
  <c r="X91" i="273" s="1"/>
  <c r="X32" i="273"/>
  <c r="X33" i="273" s="1"/>
  <c r="X75" i="273"/>
  <c r="X111" i="273"/>
  <c r="X112" i="273" s="1"/>
  <c r="X11" i="285" s="1"/>
  <c r="X12" i="285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33" i="273"/>
  <c r="P19" i="265"/>
  <c r="Q13" i="286"/>
  <c r="Q15" i="286" s="1"/>
  <c r="V31" i="286"/>
  <c r="V13" i="288"/>
  <c r="V42" i="286"/>
  <c r="V19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4" i="286"/>
  <c r="M52" i="286"/>
  <c r="M53" i="286" s="1"/>
  <c r="M59" i="286" s="1"/>
  <c r="T27" i="278"/>
  <c r="T32" i="278" s="1"/>
  <c r="T34" i="278" s="1"/>
  <c r="W137" i="273"/>
  <c r="W38" i="273"/>
  <c r="X39" i="273" s="1"/>
  <c r="X41" i="273" s="1"/>
  <c r="X76" i="273"/>
  <c r="W12" i="278"/>
  <c r="W138" i="273"/>
  <c r="W132" i="273"/>
  <c r="W41" i="278"/>
  <c r="W42" i="278" s="1"/>
  <c r="W43" i="278" s="1"/>
  <c r="W20" i="278"/>
  <c r="W33" i="278"/>
  <c r="W127" i="273"/>
  <c r="Z20" i="273"/>
  <c r="Y24" i="273"/>
  <c r="Y25" i="273" s="1"/>
  <c r="AB2" i="277" l="1"/>
  <c r="AB4" i="277" s="1"/>
  <c r="AB51" i="273"/>
  <c r="AC48" i="273"/>
  <c r="V66" i="273"/>
  <c r="V67" i="273" s="1"/>
  <c r="W60" i="273"/>
  <c r="AA20" i="273"/>
  <c r="Z24" i="273"/>
  <c r="Z25" i="273" s="1"/>
  <c r="X31" i="286"/>
  <c r="X13" i="288"/>
  <c r="X42" i="286"/>
  <c r="X19" i="286"/>
  <c r="X18" i="285"/>
  <c r="X15" i="275"/>
  <c r="X79" i="273"/>
  <c r="Y80" i="273" s="1"/>
  <c r="Y58" i="273" s="1"/>
  <c r="X57" i="273"/>
  <c r="Y18" i="288"/>
  <c r="Y96" i="273"/>
  <c r="Y97" i="273" s="1"/>
  <c r="Y90" i="273"/>
  <c r="Y91" i="273" s="1"/>
  <c r="Y75" i="273"/>
  <c r="Y76" i="273" s="1"/>
  <c r="Y111" i="273"/>
  <c r="Y112" i="273" s="1"/>
  <c r="Y11" i="285" s="1"/>
  <c r="Y12" i="285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19" i="265" s="1"/>
  <c r="T22" i="265" s="1"/>
  <c r="T30" i="265"/>
  <c r="T33" i="265" s="1"/>
  <c r="U59" i="265"/>
  <c r="U60" i="265" s="1"/>
  <c r="V20" i="285"/>
  <c r="V23" i="285" s="1"/>
  <c r="V19" i="278"/>
  <c r="V21" i="278" s="1"/>
  <c r="V26" i="278" s="1"/>
  <c r="W133" i="273"/>
  <c r="X14" i="286"/>
  <c r="X100" i="273"/>
  <c r="Y101" i="273" s="1"/>
  <c r="Y59" i="273" s="1"/>
  <c r="V131" i="273"/>
  <c r="W128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6" i="286"/>
  <c r="M57" i="286" s="1"/>
  <c r="M60" i="286" s="1"/>
  <c r="M61" i="286" s="1"/>
  <c r="M45" i="286"/>
  <c r="U3" i="278"/>
  <c r="U3" i="282"/>
  <c r="U3" i="280"/>
  <c r="U3" i="285"/>
  <c r="U3" i="286"/>
  <c r="U3" i="265"/>
  <c r="U3" i="288"/>
  <c r="U3" i="273"/>
  <c r="U50" i="273"/>
  <c r="U3" i="275"/>
  <c r="K61" i="286"/>
  <c r="W31" i="265"/>
  <c r="W10" i="265"/>
  <c r="Q16" i="286"/>
  <c r="Q49" i="265" s="1"/>
  <c r="Q15" i="288"/>
  <c r="Q23" i="286"/>
  <c r="Q24" i="286" s="1"/>
  <c r="P22" i="265"/>
  <c r="X13" i="285"/>
  <c r="X13" i="265" s="1"/>
  <c r="X22" i="285"/>
  <c r="X137" i="273"/>
  <c r="X38" i="273"/>
  <c r="Y39" i="273" s="1"/>
  <c r="Y41" i="273" s="1"/>
  <c r="X12" i="278"/>
  <c r="X138" i="273"/>
  <c r="X132" i="273"/>
  <c r="X41" i="278"/>
  <c r="X42" i="278" s="1"/>
  <c r="X43" i="278" s="1"/>
  <c r="X20" i="278"/>
  <c r="X33" i="278"/>
  <c r="X127" i="273"/>
  <c r="V11" i="278"/>
  <c r="V13" i="278" s="1"/>
  <c r="V25" i="278" s="1"/>
  <c r="W139" i="273"/>
  <c r="W20" i="275"/>
  <c r="X17" i="275" s="1"/>
  <c r="R14" i="265"/>
  <c r="V27" i="278" l="1"/>
  <c r="V32" i="278" s="1"/>
  <c r="V34" i="278" s="1"/>
  <c r="V9" i="265" s="1"/>
  <c r="V11" i="265" s="1"/>
  <c r="V14" i="265" s="1"/>
  <c r="V19" i="265" s="1"/>
  <c r="V22" i="265" s="1"/>
  <c r="AD48" i="273"/>
  <c r="AC2" i="277"/>
  <c r="AC4" i="277" s="1"/>
  <c r="AC51" i="273"/>
  <c r="M14" i="288"/>
  <c r="M16" i="288" s="1"/>
  <c r="M19" i="288" s="1"/>
  <c r="M46" i="286"/>
  <c r="M47" i="286" s="1"/>
  <c r="M35" i="286"/>
  <c r="M36" i="286" s="1"/>
  <c r="M62" i="286"/>
  <c r="Y31" i="286"/>
  <c r="Y13" i="288"/>
  <c r="Y42" i="286"/>
  <c r="Y19" i="286"/>
  <c r="Y18" i="285"/>
  <c r="Y79" i="273"/>
  <c r="Z80" i="273" s="1"/>
  <c r="Z58" i="273" s="1"/>
  <c r="Y15" i="275"/>
  <c r="Y57" i="273"/>
  <c r="P52" i="286"/>
  <c r="P34" i="286"/>
  <c r="R19" i="265"/>
  <c r="X31" i="265"/>
  <c r="X10" i="265"/>
  <c r="Y42" i="273"/>
  <c r="Y52" i="273"/>
  <c r="R21" i="286"/>
  <c r="Q73" i="265"/>
  <c r="Q50" i="265"/>
  <c r="K35" i="286"/>
  <c r="K36" i="286" s="1"/>
  <c r="K46" i="286"/>
  <c r="K47" i="286" s="1"/>
  <c r="K14" i="288"/>
  <c r="K16" i="288" s="1"/>
  <c r="K62" i="286"/>
  <c r="P47" i="265"/>
  <c r="X128" i="273"/>
  <c r="W131" i="273"/>
  <c r="T37" i="265"/>
  <c r="Y13" i="285"/>
  <c r="Y13" i="265" s="1"/>
  <c r="Y22" i="285"/>
  <c r="Y14" i="286"/>
  <c r="Y100" i="273"/>
  <c r="Z101" i="273" s="1"/>
  <c r="Z59" i="273" s="1"/>
  <c r="AB20" i="273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39" i="273"/>
  <c r="V59" i="265"/>
  <c r="V60" i="265" s="1"/>
  <c r="W20" i="285"/>
  <c r="W23" i="285" s="1"/>
  <c r="U9" i="265"/>
  <c r="U11" i="265" s="1"/>
  <c r="U30" i="265"/>
  <c r="U33" i="265" s="1"/>
  <c r="U37" i="265" s="1"/>
  <c r="U42" i="265" s="1"/>
  <c r="U47" i="265" s="1"/>
  <c r="W19" i="278"/>
  <c r="W21" i="278" s="1"/>
  <c r="W26" i="278" s="1"/>
  <c r="X133" i="273"/>
  <c r="T52" i="286"/>
  <c r="T34" i="286"/>
  <c r="X4" i="265"/>
  <c r="X4" i="275"/>
  <c r="X4" i="286"/>
  <c r="X4" i="285"/>
  <c r="X4" i="273"/>
  <c r="X4" i="288"/>
  <c r="X4" i="282"/>
  <c r="X4" i="278"/>
  <c r="X4" i="280"/>
  <c r="Y137" i="273"/>
  <c r="Y38" i="273"/>
  <c r="Z39" i="273" s="1"/>
  <c r="Z41" i="273" s="1"/>
  <c r="Y12" i="278"/>
  <c r="Y138" i="273"/>
  <c r="Y132" i="273"/>
  <c r="Y41" i="278"/>
  <c r="Y42" i="278" s="1"/>
  <c r="Y43" i="278" s="1"/>
  <c r="Y20" i="278"/>
  <c r="Y33" i="278"/>
  <c r="Y127" i="273"/>
  <c r="X20" i="275"/>
  <c r="Y17" i="275" s="1"/>
  <c r="Z18" i="288"/>
  <c r="Z96" i="273"/>
  <c r="Z97" i="273" s="1"/>
  <c r="Z90" i="273"/>
  <c r="Z91" i="273" s="1"/>
  <c r="Z32" i="273"/>
  <c r="Z33" i="273" s="1"/>
  <c r="Z75" i="273"/>
  <c r="Z76" i="273" s="1"/>
  <c r="Z111" i="273"/>
  <c r="Z112" i="273" s="1"/>
  <c r="Z11" i="285" s="1"/>
  <c r="Z12" i="285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V30" i="265" l="1"/>
  <c r="V33" i="265" s="1"/>
  <c r="V37" i="265" s="1"/>
  <c r="V42" i="265" s="1"/>
  <c r="V47" i="265" s="1"/>
  <c r="AE48" i="273"/>
  <c r="AD2" i="277"/>
  <c r="AD4" i="277" s="1"/>
  <c r="AD51" i="273"/>
  <c r="Z13" i="285"/>
  <c r="Z13" i="265" s="1"/>
  <c r="Z22" i="285"/>
  <c r="Z137" i="273"/>
  <c r="Z38" i="273"/>
  <c r="AA39" i="273" s="1"/>
  <c r="AA41" i="273" s="1"/>
  <c r="Z31" i="286"/>
  <c r="Z13" i="288"/>
  <c r="Z42" i="286"/>
  <c r="Z19" i="286"/>
  <c r="Z18" i="285"/>
  <c r="Z15" i="275"/>
  <c r="Z79" i="273"/>
  <c r="AA80" i="273" s="1"/>
  <c r="AA58" i="273" s="1"/>
  <c r="Z57" i="273"/>
  <c r="X11" i="278"/>
  <c r="X13" i="278" s="1"/>
  <c r="X25" i="278" s="1"/>
  <c r="Y139" i="273"/>
  <c r="AA18" i="288"/>
  <c r="AA96" i="273"/>
  <c r="AA97" i="273" s="1"/>
  <c r="AA90" i="273"/>
  <c r="AA91" i="273" s="1"/>
  <c r="AA75" i="273"/>
  <c r="AA111" i="273"/>
  <c r="AA112" i="273" s="1"/>
  <c r="AA11" i="285" s="1"/>
  <c r="AA12" i="285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Z14" i="286"/>
  <c r="Z100" i="273"/>
  <c r="AA101" i="273" s="1"/>
  <c r="AA59" i="273" s="1"/>
  <c r="Z42" i="273"/>
  <c r="Z52" i="273"/>
  <c r="X19" i="278"/>
  <c r="X21" i="278" s="1"/>
  <c r="X26" i="278" s="1"/>
  <c r="Y133" i="273"/>
  <c r="U14" i="265"/>
  <c r="W27" i="278"/>
  <c r="W32" i="278" s="1"/>
  <c r="W34" i="278" s="1"/>
  <c r="AC20" i="273"/>
  <c r="AB24" i="273"/>
  <c r="AB25" i="273" s="1"/>
  <c r="T42" i="265"/>
  <c r="Y128" i="273"/>
  <c r="X131" i="273"/>
  <c r="N44" i="286"/>
  <c r="M63" i="265"/>
  <c r="M65" i="265" s="1"/>
  <c r="M67" i="265" s="1"/>
  <c r="M80" i="265" s="1"/>
  <c r="K52" i="265"/>
  <c r="K24" i="265"/>
  <c r="L44" i="286"/>
  <c r="L55" i="286" s="1"/>
  <c r="L57" i="286" s="1"/>
  <c r="L60" i="286" s="1"/>
  <c r="K63" i="265"/>
  <c r="K65" i="265" s="1"/>
  <c r="K67" i="265" s="1"/>
  <c r="K80" i="265" s="1"/>
  <c r="Q45" i="286"/>
  <c r="Q56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38" i="273"/>
  <c r="Z132" i="273"/>
  <c r="Z41" i="278"/>
  <c r="Z42" i="278" s="1"/>
  <c r="Z43" i="278" s="1"/>
  <c r="Z20" i="278"/>
  <c r="Z33" i="278"/>
  <c r="Z127" i="273"/>
  <c r="Y31" i="265"/>
  <c r="Y10" i="265"/>
  <c r="W59" i="265"/>
  <c r="W60" i="265" s="1"/>
  <c r="X20" i="285"/>
  <c r="X23" i="285" s="1"/>
  <c r="P50" i="265"/>
  <c r="K19" i="288"/>
  <c r="L33" i="286"/>
  <c r="L51" i="286" s="1"/>
  <c r="L53" i="286" s="1"/>
  <c r="L59" i="286" s="1"/>
  <c r="K74" i="265"/>
  <c r="K75" i="265" s="1"/>
  <c r="K81" i="265" s="1"/>
  <c r="R13" i="286"/>
  <c r="R15" i="286" s="1"/>
  <c r="Y4" i="265"/>
  <c r="Y4" i="288"/>
  <c r="Y4" i="282"/>
  <c r="Y4" i="280"/>
  <c r="Y4" i="278"/>
  <c r="Y4" i="286"/>
  <c r="Y4" i="273"/>
  <c r="Y4" i="275"/>
  <c r="Y4" i="285"/>
  <c r="V52" i="286"/>
  <c r="V34" i="286"/>
  <c r="R22" i="265"/>
  <c r="Y20" i="275"/>
  <c r="Z17" i="275" s="1"/>
  <c r="N33" i="286"/>
  <c r="M74" i="265"/>
  <c r="M75" i="265" s="1"/>
  <c r="M81" i="265" s="1"/>
  <c r="L61" i="286" l="1"/>
  <c r="L46" i="286" s="1"/>
  <c r="AE2" i="277"/>
  <c r="AE4" i="277" s="1"/>
  <c r="AE51" i="273"/>
  <c r="AF48" i="273"/>
  <c r="N51" i="286"/>
  <c r="N53" i="286" s="1"/>
  <c r="N59" i="286" s="1"/>
  <c r="R52" i="286"/>
  <c r="R34" i="286"/>
  <c r="R16" i="286"/>
  <c r="R49" i="265" s="1"/>
  <c r="R50" i="265" s="1"/>
  <c r="R15" i="288"/>
  <c r="R23" i="286"/>
  <c r="R24" i="286" s="1"/>
  <c r="L14" i="288"/>
  <c r="L16" i="288" s="1"/>
  <c r="P45" i="286"/>
  <c r="P56" i="286"/>
  <c r="Z31" i="265"/>
  <c r="Z10" i="265"/>
  <c r="M25" i="265"/>
  <c r="K82" i="265"/>
  <c r="K83" i="265"/>
  <c r="K53" i="265"/>
  <c r="N55" i="286"/>
  <c r="N57" i="286" s="1"/>
  <c r="N60" i="286" s="1"/>
  <c r="Z128" i="273"/>
  <c r="Y131" i="273"/>
  <c r="T47" i="265"/>
  <c r="AD20" i="273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13" i="285"/>
  <c r="AA13" i="265" s="1"/>
  <c r="AA22" i="285"/>
  <c r="AA14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90" i="273"/>
  <c r="AB91" i="273" s="1"/>
  <c r="AB32" i="273"/>
  <c r="AB33" i="273" s="1"/>
  <c r="AB75" i="273"/>
  <c r="AB111" i="273"/>
  <c r="AB112" i="273" s="1"/>
  <c r="AB11" i="285" s="1"/>
  <c r="AB12" i="285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19" i="265" s="1"/>
  <c r="W22" i="265" s="1"/>
  <c r="W30" i="265"/>
  <c r="W33" i="265" s="1"/>
  <c r="W37" i="265" s="1"/>
  <c r="U19" i="265"/>
  <c r="Y19" i="278"/>
  <c r="Y21" i="278" s="1"/>
  <c r="Y26" i="278" s="1"/>
  <c r="Z133" i="273"/>
  <c r="AA31" i="286"/>
  <c r="AA13" i="288"/>
  <c r="AA42" i="286"/>
  <c r="AA19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37" i="273"/>
  <c r="AA38" i="273"/>
  <c r="AB39" i="273" s="1"/>
  <c r="AB41" i="273" s="1"/>
  <c r="AB76" i="273"/>
  <c r="AA12" i="278"/>
  <c r="AA138" i="273"/>
  <c r="AA132" i="273"/>
  <c r="AA41" i="278"/>
  <c r="AA42" i="278" s="1"/>
  <c r="AA43" i="278" s="1"/>
  <c r="AA20" i="278"/>
  <c r="AA33" i="278"/>
  <c r="AA127" i="273"/>
  <c r="Y11" i="278"/>
  <c r="Y13" i="278" s="1"/>
  <c r="Y25" i="278" s="1"/>
  <c r="Y27" i="278" s="1"/>
  <c r="Y32" i="278" s="1"/>
  <c r="Y34" i="278" s="1"/>
  <c r="Z139" i="273"/>
  <c r="AA20" i="275" l="1"/>
  <c r="AB17" i="275" s="1"/>
  <c r="L62" i="286"/>
  <c r="L52" i="265" s="1"/>
  <c r="L35" i="286"/>
  <c r="AF2" i="277"/>
  <c r="AF4" i="277" s="1"/>
  <c r="AG48" i="273"/>
  <c r="AF51" i="273"/>
  <c r="Z19" i="278"/>
  <c r="Z21" i="278" s="1"/>
  <c r="Z26" i="278" s="1"/>
  <c r="AA133" i="273"/>
  <c r="W42" i="265"/>
  <c r="AB14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19" i="265" s="1"/>
  <c r="X22" i="265" s="1"/>
  <c r="X30" i="265"/>
  <c r="X33" i="265" s="1"/>
  <c r="X37" i="265" s="1"/>
  <c r="X42" i="265" s="1"/>
  <c r="X47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90" i="273"/>
  <c r="AC91" i="273" s="1"/>
  <c r="AC75" i="273"/>
  <c r="AC111" i="273"/>
  <c r="AC112" i="273" s="1"/>
  <c r="AC11" i="285" s="1"/>
  <c r="AC12" i="285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1" i="286"/>
  <c r="R73" i="265"/>
  <c r="R45" i="286"/>
  <c r="R56" i="286"/>
  <c r="N61" i="286"/>
  <c r="Z11" i="278"/>
  <c r="Z13" i="278" s="1"/>
  <c r="Z25" i="278" s="1"/>
  <c r="Z27" i="278" s="1"/>
  <c r="Z32" i="278" s="1"/>
  <c r="Z34" i="278" s="1"/>
  <c r="AA139" i="273"/>
  <c r="AB42" i="273"/>
  <c r="AB52" i="273"/>
  <c r="Y9" i="265"/>
  <c r="Y11" i="265" s="1"/>
  <c r="Y14" i="265" s="1"/>
  <c r="Y19" i="265" s="1"/>
  <c r="Y22" i="265" s="1"/>
  <c r="Y30" i="265"/>
  <c r="Y33" i="265" s="1"/>
  <c r="Y37" i="265" s="1"/>
  <c r="Y42" i="265" s="1"/>
  <c r="Y47" i="265" s="1"/>
  <c r="AA31" i="265"/>
  <c r="AA10" i="265"/>
  <c r="AB31" i="286"/>
  <c r="AB13" i="288"/>
  <c r="AB42" i="286"/>
  <c r="AB19" i="286"/>
  <c r="AB18" i="285"/>
  <c r="AB15" i="275"/>
  <c r="AB20" i="275" s="1"/>
  <c r="AC17" i="275" s="1"/>
  <c r="AB79" i="273"/>
  <c r="AC80" i="273" s="1"/>
  <c r="AC58" i="273" s="1"/>
  <c r="AB57" i="273"/>
  <c r="U22" i="265"/>
  <c r="W52" i="286"/>
  <c r="W34" i="286"/>
  <c r="AB13" i="285"/>
  <c r="AB13" i="265" s="1"/>
  <c r="AB22" i="285"/>
  <c r="AB137" i="273"/>
  <c r="AB38" i="273"/>
  <c r="AC39" i="273" s="1"/>
  <c r="AC41" i="273" s="1"/>
  <c r="AB12" i="278"/>
  <c r="AB138" i="273"/>
  <c r="AB132" i="273"/>
  <c r="AB41" i="278"/>
  <c r="AB42" i="278" s="1"/>
  <c r="AB43" i="278" s="1"/>
  <c r="AB20" i="278"/>
  <c r="AB33" i="278"/>
  <c r="AB127" i="273"/>
  <c r="Y59" i="265"/>
  <c r="Y60" i="265" s="1"/>
  <c r="Z20" i="285"/>
  <c r="Z23" i="285" s="1"/>
  <c r="Z66" i="273"/>
  <c r="Z67" i="273" s="1"/>
  <c r="AA60" i="273"/>
  <c r="AE20" i="273"/>
  <c r="AD24" i="273"/>
  <c r="AD25" i="273" s="1"/>
  <c r="AA128" i="273"/>
  <c r="Z131" i="273"/>
  <c r="L19" i="288"/>
  <c r="L24" i="265" l="1"/>
  <c r="L25" i="265" s="1"/>
  <c r="AH48" i="273"/>
  <c r="AG2" i="277"/>
  <c r="AG4" i="277" s="1"/>
  <c r="AG51" i="273"/>
  <c r="L53" i="265"/>
  <c r="AB128" i="273"/>
  <c r="AA131" i="273"/>
  <c r="AF20" i="273"/>
  <c r="AE24" i="273"/>
  <c r="AE25" i="273" s="1"/>
  <c r="AA66" i="273"/>
  <c r="AA67" i="273" s="1"/>
  <c r="AB60" i="273"/>
  <c r="Z59" i="265"/>
  <c r="Z60" i="265" s="1"/>
  <c r="AA20" i="285"/>
  <c r="AA23" i="285" s="1"/>
  <c r="Y52" i="286"/>
  <c r="Y34" i="286"/>
  <c r="Z9" i="265"/>
  <c r="Z11" i="265" s="1"/>
  <c r="Z14" i="265" s="1"/>
  <c r="Z19" i="265" s="1"/>
  <c r="Z22" i="265" s="1"/>
  <c r="Z30" i="265"/>
  <c r="Z33" i="265" s="1"/>
  <c r="Z37" i="265" s="1"/>
  <c r="Z42" i="265" s="1"/>
  <c r="Z47" i="265" s="1"/>
  <c r="S13" i="286"/>
  <c r="S15" i="286" s="1"/>
  <c r="AC13" i="285"/>
  <c r="AC13" i="265" s="1"/>
  <c r="AC22" i="285"/>
  <c r="AC14" i="286"/>
  <c r="AC100" i="273"/>
  <c r="AD101" i="273" s="1"/>
  <c r="AD59" i="273" s="1"/>
  <c r="X52" i="286"/>
  <c r="X34" i="286"/>
  <c r="AA19" i="278"/>
  <c r="AA21" i="278" s="1"/>
  <c r="AA26" i="278" s="1"/>
  <c r="AB133" i="273"/>
  <c r="AD18" i="288"/>
  <c r="AD96" i="273"/>
  <c r="AD97" i="273" s="1"/>
  <c r="AD90" i="273"/>
  <c r="AD91" i="273" s="1"/>
  <c r="AD32" i="273"/>
  <c r="AD33" i="273" s="1"/>
  <c r="AD75" i="273"/>
  <c r="AD76" i="273" s="1"/>
  <c r="AD111" i="273"/>
  <c r="AD112" i="273" s="1"/>
  <c r="AD11" i="285" s="1"/>
  <c r="AD12" i="285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2" i="286"/>
  <c r="U34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39" i="273"/>
  <c r="N14" i="288"/>
  <c r="N16" i="288" s="1"/>
  <c r="N46" i="286"/>
  <c r="N47" i="286" s="1"/>
  <c r="N35" i="286"/>
  <c r="N36" i="286" s="1"/>
  <c r="N62" i="286"/>
  <c r="AC137" i="273"/>
  <c r="AC38" i="273"/>
  <c r="AD39" i="273" s="1"/>
  <c r="AD41" i="273" s="1"/>
  <c r="AC12" i="278"/>
  <c r="AC138" i="273"/>
  <c r="AC132" i="273"/>
  <c r="AC41" i="278"/>
  <c r="AC42" i="278" s="1"/>
  <c r="AC43" i="278" s="1"/>
  <c r="AC20" i="278"/>
  <c r="AC33" i="278"/>
  <c r="AC127" i="273"/>
  <c r="AC76" i="273"/>
  <c r="W47" i="265"/>
  <c r="AH2" i="277" l="1"/>
  <c r="AH4" i="277" s="1"/>
  <c r="AH51" i="273"/>
  <c r="AI48" i="273"/>
  <c r="AD31" i="286"/>
  <c r="AD13" i="288"/>
  <c r="AD42" i="286"/>
  <c r="AD19" i="286"/>
  <c r="AD18" i="285"/>
  <c r="AD15" i="275"/>
  <c r="AD79" i="273"/>
  <c r="AE80" i="273" s="1"/>
  <c r="AE58" i="273" s="1"/>
  <c r="AD57" i="273"/>
  <c r="AC31" i="286"/>
  <c r="AC13" i="288"/>
  <c r="AC42" i="286"/>
  <c r="AC19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3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13" i="285"/>
  <c r="AD13" i="265" s="1"/>
  <c r="AD22" i="285"/>
  <c r="AD137" i="273"/>
  <c r="AD38" i="273"/>
  <c r="AE39" i="273" s="1"/>
  <c r="AE41" i="273" s="1"/>
  <c r="AD12" i="278"/>
  <c r="AD138" i="273"/>
  <c r="AD132" i="273"/>
  <c r="AD41" i="278"/>
  <c r="AD42" i="278" s="1"/>
  <c r="AD43" i="278" s="1"/>
  <c r="AD20" i="278"/>
  <c r="AD33" i="278"/>
  <c r="AD127" i="273"/>
  <c r="AB19" i="278"/>
  <c r="AB21" i="278" s="1"/>
  <c r="AB26" i="278" s="1"/>
  <c r="AC133" i="273"/>
  <c r="S16" i="286"/>
  <c r="S49" i="265" s="1"/>
  <c r="S50" i="265" s="1"/>
  <c r="S15" i="288"/>
  <c r="S23" i="286"/>
  <c r="S24" i="286" s="1"/>
  <c r="Z52" i="286"/>
  <c r="Z34" i="286"/>
  <c r="AA50" i="273"/>
  <c r="AA3" i="282"/>
  <c r="AA3" i="273"/>
  <c r="AA3" i="275"/>
  <c r="AA3" i="265"/>
  <c r="AA3" i="285"/>
  <c r="AA3" i="286"/>
  <c r="AA3" i="280"/>
  <c r="AA3" i="288"/>
  <c r="AA3" i="278"/>
  <c r="AG20" i="273"/>
  <c r="AF24" i="273"/>
  <c r="AF25" i="273" s="1"/>
  <c r="AC128" i="273"/>
  <c r="AB131" i="273"/>
  <c r="AD42" i="273"/>
  <c r="AD52" i="273"/>
  <c r="N52" i="265"/>
  <c r="N24" i="265"/>
  <c r="O44" i="286"/>
  <c r="N63" i="265"/>
  <c r="N65" i="265" s="1"/>
  <c r="N67" i="265" s="1"/>
  <c r="N80" i="265" s="1"/>
  <c r="AB11" i="278"/>
  <c r="AB13" i="278" s="1"/>
  <c r="AB25" i="278" s="1"/>
  <c r="AC139" i="273"/>
  <c r="AD14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90" i="273"/>
  <c r="AE91" i="273" s="1"/>
  <c r="AE75" i="273"/>
  <c r="AE111" i="273"/>
  <c r="AE112" i="273" s="1"/>
  <c r="AE11" i="285" s="1"/>
  <c r="AE12" i="285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B27" i="278" l="1"/>
  <c r="AB32" i="278" s="1"/>
  <c r="AB34" i="278" s="1"/>
  <c r="AB30" i="265" s="1"/>
  <c r="AB33" i="265" s="1"/>
  <c r="AB37" i="265" s="1"/>
  <c r="AB42" i="265" s="1"/>
  <c r="AB47" i="265" s="1"/>
  <c r="AJ48" i="273"/>
  <c r="AI2" i="277"/>
  <c r="AI4" i="277" s="1"/>
  <c r="AI51" i="273"/>
  <c r="AE137" i="273"/>
  <c r="AE38" i="273"/>
  <c r="AF39" i="273" s="1"/>
  <c r="AF41" i="273" s="1"/>
  <c r="AE12" i="278"/>
  <c r="AE138" i="273"/>
  <c r="AE132" i="273"/>
  <c r="AE41" i="278"/>
  <c r="AE42" i="278" s="1"/>
  <c r="AE43" i="278" s="1"/>
  <c r="AE20" i="278"/>
  <c r="AE33" i="278"/>
  <c r="AE127" i="273"/>
  <c r="AB59" i="265"/>
  <c r="AB60" i="265" s="1"/>
  <c r="AC20" i="285"/>
  <c r="AC23" i="285" s="1"/>
  <c r="AE13" i="285"/>
  <c r="AE13" i="265" s="1"/>
  <c r="AE22" i="285"/>
  <c r="AE14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39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90" i="273"/>
  <c r="AF91" i="273" s="1"/>
  <c r="AF75" i="273"/>
  <c r="AF76" i="273" s="1"/>
  <c r="AF111" i="273"/>
  <c r="AF112" i="273" s="1"/>
  <c r="AF11" i="285" s="1"/>
  <c r="AF12" i="285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O55" i="286"/>
  <c r="O57" i="286" s="1"/>
  <c r="O60" i="286" s="1"/>
  <c r="N25" i="265"/>
  <c r="AD128" i="273"/>
  <c r="AC131" i="273"/>
  <c r="AH20" i="273"/>
  <c r="AG24" i="273"/>
  <c r="AG25" i="273" s="1"/>
  <c r="T21" i="286"/>
  <c r="S73" i="265"/>
  <c r="S56" i="286"/>
  <c r="S45" i="286"/>
  <c r="AC19" i="278"/>
  <c r="AC21" i="278" s="1"/>
  <c r="AC26" i="278" s="1"/>
  <c r="AD133" i="273"/>
  <c r="AA9" i="265"/>
  <c r="AA11" i="265" s="1"/>
  <c r="AA14" i="265" s="1"/>
  <c r="AA19" i="265" s="1"/>
  <c r="AA22" i="265" s="1"/>
  <c r="AA30" i="265"/>
  <c r="AA33" i="265" s="1"/>
  <c r="AA37" i="265" s="1"/>
  <c r="AA42" i="265" s="1"/>
  <c r="AA47" i="265" s="1"/>
  <c r="O51" i="286"/>
  <c r="O53" i="286" s="1"/>
  <c r="O59" i="286" s="1"/>
  <c r="AB9" i="265" l="1"/>
  <c r="AB11" i="265" s="1"/>
  <c r="AB14" i="265" s="1"/>
  <c r="AB19" i="265" s="1"/>
  <c r="AB22" i="265" s="1"/>
  <c r="AB34" i="286" s="1"/>
  <c r="AK48" i="273"/>
  <c r="AJ2" i="277"/>
  <c r="AJ4" i="277" s="1"/>
  <c r="AJ51" i="273"/>
  <c r="O61" i="286"/>
  <c r="AA52" i="286"/>
  <c r="AA34" i="286"/>
  <c r="AG18" i="288"/>
  <c r="AG75" i="273"/>
  <c r="AG76" i="273" s="1"/>
  <c r="AG96" i="273"/>
  <c r="AG97" i="273" s="1"/>
  <c r="AG90" i="273"/>
  <c r="AG91" i="273" s="1"/>
  <c r="AG111" i="273"/>
  <c r="AG112" i="273" s="1"/>
  <c r="AG11" i="285" s="1"/>
  <c r="AG12" i="285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1" i="286"/>
  <c r="AE13" i="288"/>
  <c r="AE42" i="286"/>
  <c r="AE19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1" i="286"/>
  <c r="AF13" i="288"/>
  <c r="AF42" i="286"/>
  <c r="AF19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37" i="273"/>
  <c r="AF38" i="273"/>
  <c r="AG39" i="273" s="1"/>
  <c r="AG41" i="273" s="1"/>
  <c r="AF12" i="278"/>
  <c r="AF138" i="273"/>
  <c r="AF132" i="273"/>
  <c r="AF41" i="278"/>
  <c r="AF42" i="278" s="1"/>
  <c r="AF43" i="278" s="1"/>
  <c r="AF20" i="278"/>
  <c r="AF33" i="278"/>
  <c r="AF127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33" i="273"/>
  <c r="T13" i="286"/>
  <c r="T15" i="286" s="1"/>
  <c r="AI20" i="273"/>
  <c r="AH24" i="273"/>
  <c r="AH25" i="273" s="1"/>
  <c r="AE128" i="273"/>
  <c r="AD131" i="273"/>
  <c r="AB52" i="286"/>
  <c r="AC3" i="265"/>
  <c r="AC3" i="275"/>
  <c r="AC3" i="273"/>
  <c r="AC3" i="282"/>
  <c r="AC3" i="280"/>
  <c r="AC3" i="285"/>
  <c r="AC3" i="288"/>
  <c r="AC50" i="273"/>
  <c r="AC3" i="286"/>
  <c r="AC3" i="278"/>
  <c r="AF13" i="285"/>
  <c r="AF13" i="265" s="1"/>
  <c r="AF22" i="285"/>
  <c r="AF14" i="286"/>
  <c r="AF100" i="273"/>
  <c r="AG101" i="273" s="1"/>
  <c r="AG59" i="273" s="1"/>
  <c r="AD11" i="278"/>
  <c r="AD13" i="278" s="1"/>
  <c r="AD25" i="278" s="1"/>
  <c r="AE139" i="273"/>
  <c r="AE31" i="265"/>
  <c r="AE10" i="265"/>
  <c r="AF42" i="273"/>
  <c r="AF52" i="273"/>
  <c r="AD27" i="278" l="1"/>
  <c r="AD32" i="278" s="1"/>
  <c r="AD34" i="278" s="1"/>
  <c r="AD9" i="265" s="1"/>
  <c r="AD11" i="265" s="1"/>
  <c r="AD14" i="265" s="1"/>
  <c r="AD19" i="265" s="1"/>
  <c r="AD22" i="265" s="1"/>
  <c r="AK2" i="277"/>
  <c r="AK4" i="277" s="1"/>
  <c r="AK51" i="273"/>
  <c r="AL48" i="273"/>
  <c r="AG42" i="273"/>
  <c r="AG52" i="273"/>
  <c r="AF20" i="275"/>
  <c r="AG17" i="275" s="1"/>
  <c r="AE66" i="273"/>
  <c r="AE67" i="273" s="1"/>
  <c r="AF60" i="273"/>
  <c r="AG137" i="273"/>
  <c r="AG38" i="273"/>
  <c r="AH39" i="273" s="1"/>
  <c r="AH41" i="273" s="1"/>
  <c r="AG14" i="286"/>
  <c r="AG100" i="273"/>
  <c r="AH101" i="273" s="1"/>
  <c r="AH59" i="273" s="1"/>
  <c r="O35" i="286"/>
  <c r="O36" i="286" s="1"/>
  <c r="O46" i="286"/>
  <c r="O47" i="286" s="1"/>
  <c r="O14" i="288"/>
  <c r="O16" i="288" s="1"/>
  <c r="O62" i="286"/>
  <c r="AE11" i="278"/>
  <c r="AE13" i="278" s="1"/>
  <c r="AE25" i="278" s="1"/>
  <c r="AF139" i="273"/>
  <c r="AH18" i="288"/>
  <c r="AH96" i="273"/>
  <c r="AH97" i="273" s="1"/>
  <c r="AH90" i="273"/>
  <c r="AH91" i="273" s="1"/>
  <c r="AH75" i="273"/>
  <c r="AH111" i="273"/>
  <c r="AH112" i="273" s="1"/>
  <c r="AH11" i="285" s="1"/>
  <c r="AH12" i="285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33" i="273"/>
  <c r="AF4" i="265"/>
  <c r="AF4" i="288"/>
  <c r="AF4" i="275"/>
  <c r="AF4" i="286"/>
  <c r="AF4" i="285"/>
  <c r="AF4" i="273"/>
  <c r="AF4" i="282"/>
  <c r="AF4" i="278"/>
  <c r="AF4" i="280"/>
  <c r="AD30" i="265"/>
  <c r="AD33" i="265" s="1"/>
  <c r="AD37" i="265" s="1"/>
  <c r="AD42" i="265" s="1"/>
  <c r="AD47" i="265" s="1"/>
  <c r="AF128" i="273"/>
  <c r="AE131" i="273"/>
  <c r="AJ20" i="273"/>
  <c r="AI24" i="273"/>
  <c r="AI25" i="273" s="1"/>
  <c r="T16" i="286"/>
  <c r="T49" i="265" s="1"/>
  <c r="T50" i="265" s="1"/>
  <c r="T15" i="288"/>
  <c r="T23" i="286"/>
  <c r="T24" i="286" s="1"/>
  <c r="AD59" i="265"/>
  <c r="AD60" i="265" s="1"/>
  <c r="AE20" i="285"/>
  <c r="AE23" i="285" s="1"/>
  <c r="AC9" i="265"/>
  <c r="AC11" i="265" s="1"/>
  <c r="AC14" i="265" s="1"/>
  <c r="AC19" i="265" s="1"/>
  <c r="AC22" i="265" s="1"/>
  <c r="AC30" i="265"/>
  <c r="AC33" i="265" s="1"/>
  <c r="AC37" i="265" s="1"/>
  <c r="AC42" i="265" s="1"/>
  <c r="AC47" i="265" s="1"/>
  <c r="AF31" i="265"/>
  <c r="AF10" i="265"/>
  <c r="AG31" i="286"/>
  <c r="AG13" i="288"/>
  <c r="AG42" i="286"/>
  <c r="AG19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13" i="285"/>
  <c r="AG13" i="265" s="1"/>
  <c r="AG22" i="285"/>
  <c r="AG12" i="278"/>
  <c r="AG138" i="273"/>
  <c r="AG132" i="273"/>
  <c r="AG41" i="278"/>
  <c r="AG42" i="278" s="1"/>
  <c r="AG43" i="278" s="1"/>
  <c r="AG20" i="278"/>
  <c r="AG33" i="278"/>
  <c r="AG127" i="273"/>
  <c r="AM48" i="273" l="1"/>
  <c r="AL2" i="277"/>
  <c r="AL4" i="277" s="1"/>
  <c r="AL51" i="273"/>
  <c r="AE59" i="265"/>
  <c r="AE60" i="265" s="1"/>
  <c r="AF20" i="285"/>
  <c r="AF23" i="285" s="1"/>
  <c r="U21" i="286"/>
  <c r="T73" i="265"/>
  <c r="T45" i="286"/>
  <c r="T56" i="286"/>
  <c r="AK20" i="273"/>
  <c r="AJ24" i="273"/>
  <c r="AJ25" i="273" s="1"/>
  <c r="AG128" i="273"/>
  <c r="AF131" i="273"/>
  <c r="AD52" i="286"/>
  <c r="AD34" i="286"/>
  <c r="AF19" i="278"/>
  <c r="AF21" i="278" s="1"/>
  <c r="AF26" i="278" s="1"/>
  <c r="AG133" i="273"/>
  <c r="AH13" i="285"/>
  <c r="AH13" i="265" s="1"/>
  <c r="AH22" i="285"/>
  <c r="AH14" i="286"/>
  <c r="AH100" i="273"/>
  <c r="AI101" i="273" s="1"/>
  <c r="AI59" i="273" s="1"/>
  <c r="AF11" i="278"/>
  <c r="AF13" i="278" s="1"/>
  <c r="AF25" i="278" s="1"/>
  <c r="AG139" i="273"/>
  <c r="O19" i="288"/>
  <c r="P33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C52" i="286"/>
  <c r="AC34" i="286"/>
  <c r="AI18" i="288"/>
  <c r="AI96" i="273"/>
  <c r="AI97" i="273" s="1"/>
  <c r="AI90" i="273"/>
  <c r="AI91" i="273" s="1"/>
  <c r="AI75" i="273"/>
  <c r="AI111" i="273"/>
  <c r="AI112" i="273" s="1"/>
  <c r="AI11" i="285" s="1"/>
  <c r="AI12" i="285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37" i="273"/>
  <c r="AH38" i="273"/>
  <c r="AI39" i="273" s="1"/>
  <c r="AI41" i="273" s="1"/>
  <c r="AH12" i="278"/>
  <c r="AH138" i="273"/>
  <c r="AH132" i="273"/>
  <c r="AH41" i="278"/>
  <c r="AH42" i="278" s="1"/>
  <c r="AH43" i="278" s="1"/>
  <c r="AH20" i="278"/>
  <c r="AH33" i="278"/>
  <c r="AH127" i="273"/>
  <c r="AE27" i="278"/>
  <c r="AE32" i="278" s="1"/>
  <c r="AE34" i="278" s="1"/>
  <c r="O52" i="265"/>
  <c r="O24" i="265"/>
  <c r="P44" i="286"/>
  <c r="O63" i="265"/>
  <c r="O65" i="265" s="1"/>
  <c r="O67" i="265" s="1"/>
  <c r="O80" i="265" s="1"/>
  <c r="AH76" i="273"/>
  <c r="AE3" i="285"/>
  <c r="AE3" i="280"/>
  <c r="AE3" i="288"/>
  <c r="AE3" i="265"/>
  <c r="AE3" i="282"/>
  <c r="AE3" i="273"/>
  <c r="AE3" i="286"/>
  <c r="AE3" i="275"/>
  <c r="AE50" i="273"/>
  <c r="AE3" i="278"/>
  <c r="AM2" i="277" l="1"/>
  <c r="AM4" i="277" s="1"/>
  <c r="AM51" i="273"/>
  <c r="AN48" i="273"/>
  <c r="AE9" i="265"/>
  <c r="AE11" i="265" s="1"/>
  <c r="AE14" i="265" s="1"/>
  <c r="AE19" i="265" s="1"/>
  <c r="AE22" i="265" s="1"/>
  <c r="AE30" i="265"/>
  <c r="AE33" i="265" s="1"/>
  <c r="AE37" i="265" s="1"/>
  <c r="AE42" i="265" s="1"/>
  <c r="AE47" i="265" s="1"/>
  <c r="AI12" i="278"/>
  <c r="AI138" i="273"/>
  <c r="AI132" i="273"/>
  <c r="AI41" i="278"/>
  <c r="AI42" i="278" s="1"/>
  <c r="AI43" i="278" s="1"/>
  <c r="AI20" i="278"/>
  <c r="AI33" i="278"/>
  <c r="AI127" i="273"/>
  <c r="AH128" i="273"/>
  <c r="AG131" i="273"/>
  <c r="AL20" i="273"/>
  <c r="AK24" i="273"/>
  <c r="AK25" i="273" s="1"/>
  <c r="U13" i="286"/>
  <c r="U15" i="286" s="1"/>
  <c r="AF59" i="265"/>
  <c r="AF60" i="265" s="1"/>
  <c r="AG20" i="285"/>
  <c r="AG23" i="285" s="1"/>
  <c r="AH31" i="286"/>
  <c r="AH13" i="288"/>
  <c r="AH42" i="286"/>
  <c r="AH19" i="286"/>
  <c r="AH18" i="285"/>
  <c r="AH15" i="275"/>
  <c r="AH20" i="275" s="1"/>
  <c r="AI17" i="275" s="1"/>
  <c r="AH79" i="273"/>
  <c r="AI80" i="273" s="1"/>
  <c r="AI58" i="273" s="1"/>
  <c r="AH57" i="273"/>
  <c r="P55" i="286"/>
  <c r="P57" i="286" s="1"/>
  <c r="P60" i="286" s="1"/>
  <c r="O25" i="265"/>
  <c r="AI42" i="273"/>
  <c r="AI52" i="273"/>
  <c r="AI137" i="273"/>
  <c r="AI38" i="273"/>
  <c r="AJ39" i="273" s="1"/>
  <c r="AJ41" i="273" s="1"/>
  <c r="AG66" i="273"/>
  <c r="AG67" i="273" s="1"/>
  <c r="AH60" i="273"/>
  <c r="AG11" i="278"/>
  <c r="AG13" i="278" s="1"/>
  <c r="AG25" i="278" s="1"/>
  <c r="AH139" i="273"/>
  <c r="O82" i="265"/>
  <c r="O83" i="265"/>
  <c r="O53" i="265"/>
  <c r="AH31" i="265"/>
  <c r="AH10" i="265"/>
  <c r="AI76" i="273"/>
  <c r="AI13" i="285"/>
  <c r="AI13" i="265" s="1"/>
  <c r="AI22" i="285"/>
  <c r="AI14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1" i="286"/>
  <c r="P53" i="286" s="1"/>
  <c r="P59" i="286" s="1"/>
  <c r="AF27" i="278"/>
  <c r="AF32" i="278" s="1"/>
  <c r="AF34" i="278" s="1"/>
  <c r="AG19" i="278"/>
  <c r="AG21" i="278" s="1"/>
  <c r="AG26" i="278" s="1"/>
  <c r="AH133" i="273"/>
  <c r="AJ18" i="288"/>
  <c r="AJ96" i="273"/>
  <c r="AJ97" i="273" s="1"/>
  <c r="AJ90" i="273"/>
  <c r="AJ91" i="273" s="1"/>
  <c r="AJ75" i="273"/>
  <c r="AJ76" i="273" s="1"/>
  <c r="AJ111" i="273"/>
  <c r="AJ112" i="273" s="1"/>
  <c r="AJ11" i="285" s="1"/>
  <c r="AJ12" i="285" s="1"/>
  <c r="AJ32" i="273"/>
  <c r="AJ33" i="273" s="1"/>
  <c r="AJ2" i="265"/>
  <c r="AJ2" i="288"/>
  <c r="AJ2" i="282"/>
  <c r="AJ2" i="280"/>
  <c r="AJ2" i="278"/>
  <c r="AJ2" i="286"/>
  <c r="AJ2" i="273"/>
  <c r="AJ2" i="275"/>
  <c r="AJ2" i="285"/>
  <c r="P61" i="286" l="1"/>
  <c r="P35" i="286" s="1"/>
  <c r="P36" i="286" s="1"/>
  <c r="AN2" i="277"/>
  <c r="AN4" i="277" s="1"/>
  <c r="AN51" i="273"/>
  <c r="AO48" i="273"/>
  <c r="AJ31" i="286"/>
  <c r="AJ13" i="288"/>
  <c r="AJ42" i="286"/>
  <c r="AJ19" i="286"/>
  <c r="AJ18" i="285"/>
  <c r="AJ15" i="275"/>
  <c r="AJ79" i="273"/>
  <c r="AK80" i="273" s="1"/>
  <c r="AK58" i="273" s="1"/>
  <c r="AJ57" i="273"/>
  <c r="AJ137" i="273"/>
  <c r="AJ38" i="273"/>
  <c r="AK39" i="273" s="1"/>
  <c r="AK41" i="273" s="1"/>
  <c r="AJ12" i="278"/>
  <c r="AJ138" i="273"/>
  <c r="AJ132" i="273"/>
  <c r="AJ41" i="278"/>
  <c r="AJ42" i="278" s="1"/>
  <c r="AJ43" i="278" s="1"/>
  <c r="AJ20" i="278"/>
  <c r="AJ33" i="278"/>
  <c r="AJ127" i="273"/>
  <c r="AI31" i="286"/>
  <c r="AI13" i="288"/>
  <c r="AI42" i="286"/>
  <c r="AI19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39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6" i="286"/>
  <c r="U49" i="265" s="1"/>
  <c r="U50" i="265" s="1"/>
  <c r="U15" i="288"/>
  <c r="U23" i="286"/>
  <c r="U24" i="286" s="1"/>
  <c r="AM20" i="273"/>
  <c r="AL24" i="273"/>
  <c r="AL25" i="273" s="1"/>
  <c r="AI128" i="273"/>
  <c r="AH131" i="273"/>
  <c r="AE52" i="286"/>
  <c r="AE34" i="286"/>
  <c r="AJ13" i="285"/>
  <c r="AJ13" i="265" s="1"/>
  <c r="AJ22" i="285"/>
  <c r="AJ14" i="286"/>
  <c r="AJ100" i="273"/>
  <c r="AK101" i="273" s="1"/>
  <c r="AK59" i="273" s="1"/>
  <c r="AH19" i="278"/>
  <c r="AH21" i="278" s="1"/>
  <c r="AH26" i="278" s="1"/>
  <c r="AI133" i="273"/>
  <c r="AF9" i="265"/>
  <c r="AF11" i="265" s="1"/>
  <c r="AF14" i="265" s="1"/>
  <c r="AF19" i="265" s="1"/>
  <c r="AF22" i="265" s="1"/>
  <c r="AF30" i="265"/>
  <c r="AF33" i="265" s="1"/>
  <c r="AF37" i="265" s="1"/>
  <c r="AF42" i="265" s="1"/>
  <c r="AF47" i="265" s="1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90" i="273"/>
  <c r="AK91" i="273" s="1"/>
  <c r="AK75" i="273"/>
  <c r="AK111" i="273"/>
  <c r="AK112" i="273" s="1"/>
  <c r="AK11" i="285" s="1"/>
  <c r="AK12" i="285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P62" i="286" l="1"/>
  <c r="P52" i="265" s="1"/>
  <c r="P53" i="265" s="1"/>
  <c r="P14" i="288"/>
  <c r="P16" i="288" s="1"/>
  <c r="P19" i="288" s="1"/>
  <c r="P46" i="286"/>
  <c r="P47" i="286" s="1"/>
  <c r="P63" i="265" s="1"/>
  <c r="P65" i="265" s="1"/>
  <c r="P67" i="265" s="1"/>
  <c r="P80" i="265" s="1"/>
  <c r="AO2" i="277"/>
  <c r="AO4" i="277" s="1"/>
  <c r="AO51" i="273"/>
  <c r="AP48" i="273"/>
  <c r="AH59" i="265"/>
  <c r="AH60" i="265" s="1"/>
  <c r="AI20" i="285"/>
  <c r="AI23" i="285" s="1"/>
  <c r="AK137" i="273"/>
  <c r="AK38" i="273"/>
  <c r="AL39" i="273" s="1"/>
  <c r="AL41" i="273" s="1"/>
  <c r="AK12" i="278"/>
  <c r="AK138" i="273"/>
  <c r="AK132" i="273"/>
  <c r="AK41" i="278"/>
  <c r="AK42" i="278" s="1"/>
  <c r="AK43" i="278" s="1"/>
  <c r="AK20" i="278"/>
  <c r="AK33" i="278"/>
  <c r="AK127" i="273"/>
  <c r="AJ4" i="265"/>
  <c r="AJ4" i="288"/>
  <c r="AJ4" i="275"/>
  <c r="AJ4" i="286"/>
  <c r="AJ4" i="285"/>
  <c r="AJ4" i="273"/>
  <c r="AJ4" i="280"/>
  <c r="AJ4" i="282"/>
  <c r="AJ4" i="278"/>
  <c r="Q44" i="286"/>
  <c r="Q33" i="286"/>
  <c r="P74" i="265"/>
  <c r="P75" i="265" s="1"/>
  <c r="P81" i="265" s="1"/>
  <c r="AK13" i="285"/>
  <c r="AK13" i="265" s="1"/>
  <c r="AK22" i="285"/>
  <c r="AK14" i="286"/>
  <c r="AK100" i="273"/>
  <c r="AL101" i="273" s="1"/>
  <c r="AL59" i="273" s="1"/>
  <c r="AG9" i="265"/>
  <c r="AG11" i="265" s="1"/>
  <c r="AG14" i="265" s="1"/>
  <c r="AG19" i="265" s="1"/>
  <c r="AG22" i="265" s="1"/>
  <c r="AG30" i="265"/>
  <c r="AG33" i="265" s="1"/>
  <c r="AG37" i="265" s="1"/>
  <c r="AG42" i="265" s="1"/>
  <c r="AG47" i="265" s="1"/>
  <c r="P24" i="265"/>
  <c r="P25" i="265" s="1"/>
  <c r="AK76" i="273"/>
  <c r="AI131" i="273"/>
  <c r="AJ128" i="273"/>
  <c r="AN20" i="273"/>
  <c r="AM24" i="273"/>
  <c r="AM25" i="273" s="1"/>
  <c r="AI66" i="273"/>
  <c r="AI67" i="273" s="1"/>
  <c r="AJ60" i="273"/>
  <c r="AI11" i="278"/>
  <c r="AI13" i="278" s="1"/>
  <c r="AI25" i="278" s="1"/>
  <c r="AJ139" i="273"/>
  <c r="AF52" i="286"/>
  <c r="AF34" i="286"/>
  <c r="AI19" i="278"/>
  <c r="AI21" i="278" s="1"/>
  <c r="AI26" i="278" s="1"/>
  <c r="AJ133" i="273"/>
  <c r="AL18" i="288"/>
  <c r="AL96" i="273"/>
  <c r="AL97" i="273" s="1"/>
  <c r="AL90" i="273"/>
  <c r="AL91" i="273" s="1"/>
  <c r="AL75" i="273"/>
  <c r="AL111" i="273"/>
  <c r="AL112" i="273" s="1"/>
  <c r="AL11" i="285" s="1"/>
  <c r="AL12" i="285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1" i="286"/>
  <c r="U73" i="265"/>
  <c r="U45" i="286"/>
  <c r="U56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Q48" i="273" l="1"/>
  <c r="AP2" i="277"/>
  <c r="AP4" i="277" s="1"/>
  <c r="AP51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19" i="265" s="1"/>
  <c r="AH22" i="265" s="1"/>
  <c r="AH30" i="265"/>
  <c r="AH33" i="265" s="1"/>
  <c r="AH37" i="265" s="1"/>
  <c r="AH42" i="265" s="1"/>
  <c r="AH47" i="265" s="1"/>
  <c r="AL13" i="285"/>
  <c r="AL13" i="265" s="1"/>
  <c r="AL22" i="285"/>
  <c r="AL14" i="286"/>
  <c r="AL100" i="273"/>
  <c r="AM101" i="273" s="1"/>
  <c r="AM59" i="273" s="1"/>
  <c r="AJ11" i="278"/>
  <c r="AJ13" i="278" s="1"/>
  <c r="AJ25" i="278" s="1"/>
  <c r="AK139" i="273"/>
  <c r="AJ66" i="273"/>
  <c r="AJ67" i="273" s="1"/>
  <c r="AO20" i="273"/>
  <c r="AN24" i="273"/>
  <c r="AN25" i="273" s="1"/>
  <c r="Q51" i="286"/>
  <c r="Q53" i="286" s="1"/>
  <c r="Q59" i="286" s="1"/>
  <c r="Q55" i="286"/>
  <c r="Q57" i="286" s="1"/>
  <c r="Q60" i="286" s="1"/>
  <c r="AL42" i="273"/>
  <c r="AL52" i="273"/>
  <c r="V13" i="286"/>
  <c r="V15" i="286" s="1"/>
  <c r="AL137" i="273"/>
  <c r="AL38" i="273"/>
  <c r="AM39" i="273" s="1"/>
  <c r="AM41" i="273" s="1"/>
  <c r="AL12" i="278"/>
  <c r="AL138" i="273"/>
  <c r="AL132" i="273"/>
  <c r="AL41" i="278"/>
  <c r="AL42" i="278" s="1"/>
  <c r="AL43" i="278" s="1"/>
  <c r="AL20" i="278"/>
  <c r="AL33" i="278"/>
  <c r="AL127" i="273"/>
  <c r="AJ19" i="278"/>
  <c r="AJ21" i="278" s="1"/>
  <c r="AJ26" i="278" s="1"/>
  <c r="AK133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90" i="273"/>
  <c r="AM91" i="273" s="1"/>
  <c r="AM75" i="273"/>
  <c r="AM111" i="273"/>
  <c r="AM112" i="273" s="1"/>
  <c r="AM11" i="285" s="1"/>
  <c r="AM12" i="285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1" i="273"/>
  <c r="AK128" i="273"/>
  <c r="AK31" i="286"/>
  <c r="AK13" i="288"/>
  <c r="AK42" i="286"/>
  <c r="AK19" i="286"/>
  <c r="AK18" i="285"/>
  <c r="AK79" i="273"/>
  <c r="AL80" i="273" s="1"/>
  <c r="AL58" i="273" s="1"/>
  <c r="AK15" i="275"/>
  <c r="AK20" i="275" s="1"/>
  <c r="AL17" i="275" s="1"/>
  <c r="AK57" i="273"/>
  <c r="AK60" i="273" s="1"/>
  <c r="AG52" i="286"/>
  <c r="AG34" i="286"/>
  <c r="P82" i="265"/>
  <c r="P83" i="265"/>
  <c r="AK31" i="265"/>
  <c r="AK10" i="265"/>
  <c r="AL76" i="273"/>
  <c r="AQ2" i="277" l="1"/>
  <c r="AQ4" i="277" s="1"/>
  <c r="AQ51" i="273"/>
  <c r="AR48" i="273"/>
  <c r="AK66" i="273"/>
  <c r="AK67" i="273" s="1"/>
  <c r="AI9" i="265"/>
  <c r="AI11" i="265" s="1"/>
  <c r="AI14" i="265" s="1"/>
  <c r="AI19" i="265" s="1"/>
  <c r="AI22" i="265" s="1"/>
  <c r="AI30" i="265"/>
  <c r="AI33" i="265" s="1"/>
  <c r="AI37" i="265" s="1"/>
  <c r="AI42" i="265" s="1"/>
  <c r="AI47" i="265" s="1"/>
  <c r="AL31" i="265"/>
  <c r="AL10" i="265"/>
  <c r="AM76" i="273"/>
  <c r="AK11" i="278"/>
  <c r="AK13" i="278" s="1"/>
  <c r="AK25" i="278" s="1"/>
  <c r="AL139" i="273"/>
  <c r="AL128" i="273"/>
  <c r="AK131" i="273"/>
  <c r="AM13" i="285"/>
  <c r="AM13" i="265" s="1"/>
  <c r="AM22" i="285"/>
  <c r="AM14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33" i="273"/>
  <c r="AM42" i="273"/>
  <c r="AM52" i="273"/>
  <c r="AL4" i="265"/>
  <c r="AL4" i="288"/>
  <c r="AL4" i="275"/>
  <c r="AL4" i="286"/>
  <c r="AL4" i="285"/>
  <c r="AL4" i="273"/>
  <c r="AL4" i="282"/>
  <c r="AL4" i="278"/>
  <c r="AL4" i="280"/>
  <c r="Q61" i="286"/>
  <c r="AP20" i="273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H52" i="286"/>
  <c r="AH34" i="286"/>
  <c r="AL31" i="286"/>
  <c r="AL13" i="288"/>
  <c r="AL42" i="286"/>
  <c r="AL19" i="286"/>
  <c r="AL18" i="285"/>
  <c r="AL15" i="275"/>
  <c r="AL20" i="275" s="1"/>
  <c r="AM17" i="275" s="1"/>
  <c r="AL79" i="273"/>
  <c r="AM80" i="273" s="1"/>
  <c r="AM58" i="273" s="1"/>
  <c r="AL57" i="273"/>
  <c r="AL60" i="273" s="1"/>
  <c r="AM137" i="273"/>
  <c r="AM38" i="273"/>
  <c r="AN39" i="273" s="1"/>
  <c r="AN41" i="273" s="1"/>
  <c r="AM12" i="278"/>
  <c r="AM138" i="273"/>
  <c r="AM132" i="273"/>
  <c r="AM41" i="278"/>
  <c r="AM42" i="278" s="1"/>
  <c r="AM43" i="278" s="1"/>
  <c r="AM20" i="278"/>
  <c r="AM33" i="278"/>
  <c r="AM127" i="273"/>
  <c r="V16" i="286"/>
  <c r="V49" i="265" s="1"/>
  <c r="V50" i="265" s="1"/>
  <c r="V15" i="288"/>
  <c r="V23" i="286"/>
  <c r="V24" i="286" s="1"/>
  <c r="AN18" i="288"/>
  <c r="AN96" i="273"/>
  <c r="AN97" i="273" s="1"/>
  <c r="AN90" i="273"/>
  <c r="AN91" i="273" s="1"/>
  <c r="AN75" i="273"/>
  <c r="AN111" i="273"/>
  <c r="AN112" i="273" s="1"/>
  <c r="AN11" i="285" s="1"/>
  <c r="AN12" i="285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S48" i="273" l="1"/>
  <c r="AR2" i="277"/>
  <c r="AR4" i="277" s="1"/>
  <c r="AR51" i="273"/>
  <c r="AL66" i="273"/>
  <c r="AL67" i="273" s="1"/>
  <c r="AK59" i="265"/>
  <c r="AK60" i="265" s="1"/>
  <c r="AL20" i="285"/>
  <c r="AN137" i="273"/>
  <c r="AN38" i="273"/>
  <c r="AO39" i="273" s="1"/>
  <c r="AO41" i="273" s="1"/>
  <c r="AN12" i="278"/>
  <c r="AN138" i="273"/>
  <c r="AN132" i="273"/>
  <c r="AN41" i="278"/>
  <c r="AN42" i="278" s="1"/>
  <c r="AN43" i="278" s="1"/>
  <c r="AN20" i="278"/>
  <c r="AN33" i="278"/>
  <c r="AN127" i="273"/>
  <c r="W21" i="286"/>
  <c r="V73" i="265"/>
  <c r="V45" i="286"/>
  <c r="V56" i="286"/>
  <c r="AM31" i="265"/>
  <c r="AM10" i="265"/>
  <c r="AN42" i="273"/>
  <c r="AN52" i="273"/>
  <c r="AL23" i="285"/>
  <c r="AO18" i="288"/>
  <c r="AO96" i="273"/>
  <c r="AO97" i="273" s="1"/>
  <c r="AO90" i="273"/>
  <c r="AO91" i="273" s="1"/>
  <c r="AO75" i="273"/>
  <c r="AO76" i="273" s="1"/>
  <c r="AO111" i="273"/>
  <c r="AO112" i="273" s="1"/>
  <c r="AO11" i="285" s="1"/>
  <c r="AO12" i="285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5" i="286"/>
  <c r="Q36" i="286" s="1"/>
  <c r="Q14" i="288"/>
  <c r="Q16" i="288" s="1"/>
  <c r="Q19" i="288" s="1"/>
  <c r="Q46" i="286"/>
  <c r="Q47" i="286" s="1"/>
  <c r="Q62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33" i="273"/>
  <c r="AL131" i="273"/>
  <c r="AM128" i="273"/>
  <c r="AL11" i="278"/>
  <c r="AL13" i="278" s="1"/>
  <c r="AL25" i="278" s="1"/>
  <c r="AL27" i="278" s="1"/>
  <c r="AL32" i="278" s="1"/>
  <c r="AL34" i="278" s="1"/>
  <c r="AM139" i="273"/>
  <c r="AN76" i="273"/>
  <c r="AN13" i="285"/>
  <c r="AN13" i="265" s="1"/>
  <c r="AN22" i="285"/>
  <c r="AN14" i="286"/>
  <c r="AN100" i="273"/>
  <c r="AO101" i="273" s="1"/>
  <c r="AO59" i="273" s="1"/>
  <c r="AJ9" i="265"/>
  <c r="AJ11" i="265" s="1"/>
  <c r="AJ14" i="265" s="1"/>
  <c r="AJ19" i="265" s="1"/>
  <c r="AJ22" i="265" s="1"/>
  <c r="AJ30" i="265"/>
  <c r="AJ33" i="265" s="1"/>
  <c r="AJ37" i="265" s="1"/>
  <c r="AJ42" i="265" s="1"/>
  <c r="AJ47" i="265" s="1"/>
  <c r="AQ20" i="273"/>
  <c r="AP24" i="273"/>
  <c r="AP25" i="273" s="1"/>
  <c r="AK27" i="278"/>
  <c r="AK32" i="278" s="1"/>
  <c r="AK34" i="278" s="1"/>
  <c r="AM31" i="286"/>
  <c r="AM13" i="288"/>
  <c r="AM42" i="286"/>
  <c r="AM19" i="286"/>
  <c r="AM18" i="285"/>
  <c r="AM79" i="273"/>
  <c r="AN80" i="273" s="1"/>
  <c r="AN58" i="273" s="1"/>
  <c r="AM15" i="275"/>
  <c r="AM20" i="275" s="1"/>
  <c r="AN17" i="275" s="1"/>
  <c r="AM57" i="273"/>
  <c r="AM60" i="273" s="1"/>
  <c r="AI52" i="286"/>
  <c r="AI34" i="286"/>
  <c r="AK3" i="285"/>
  <c r="AK3" i="280"/>
  <c r="AK3" i="288"/>
  <c r="AK3" i="265"/>
  <c r="AK3" i="282"/>
  <c r="AK3" i="275"/>
  <c r="AK50" i="273"/>
  <c r="AK3" i="278"/>
  <c r="AK3" i="273"/>
  <c r="AK3" i="286"/>
  <c r="AT48" i="273" l="1"/>
  <c r="AS2" i="277"/>
  <c r="AS4" i="277" s="1"/>
  <c r="AS51" i="273"/>
  <c r="AM66" i="273"/>
  <c r="AM67" i="273" s="1"/>
  <c r="AO31" i="286"/>
  <c r="AO13" i="288"/>
  <c r="AO42" i="286"/>
  <c r="AO19" i="286"/>
  <c r="AO18" i="285"/>
  <c r="AO79" i="273"/>
  <c r="AP80" i="273" s="1"/>
  <c r="AP58" i="273" s="1"/>
  <c r="AO15" i="275"/>
  <c r="AO57" i="273"/>
  <c r="AK9" i="265"/>
  <c r="AK11" i="265" s="1"/>
  <c r="AK14" i="265" s="1"/>
  <c r="AK19" i="265" s="1"/>
  <c r="AK22" i="265" s="1"/>
  <c r="AK30" i="265"/>
  <c r="AK33" i="265" s="1"/>
  <c r="AK37" i="265" s="1"/>
  <c r="AK42" i="265" s="1"/>
  <c r="AK47" i="265" s="1"/>
  <c r="AR20" i="273"/>
  <c r="AQ24" i="273"/>
  <c r="AQ25" i="273" s="1"/>
  <c r="AJ52" i="286"/>
  <c r="AJ34" i="286"/>
  <c r="AN31" i="286"/>
  <c r="AN13" i="288"/>
  <c r="AN42" i="286"/>
  <c r="AN19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19" i="265" s="1"/>
  <c r="AL22" i="265" s="1"/>
  <c r="AL30" i="265"/>
  <c r="AL33" i="265" s="1"/>
  <c r="AL37" i="265" s="1"/>
  <c r="AL42" i="265" s="1"/>
  <c r="AL47" i="265" s="1"/>
  <c r="AN128" i="273"/>
  <c r="AM131" i="273"/>
  <c r="AM19" i="278"/>
  <c r="AM21" i="278" s="1"/>
  <c r="AM26" i="278" s="1"/>
  <c r="AN133" i="273"/>
  <c r="R44" i="286"/>
  <c r="Q63" i="265"/>
  <c r="Q65" i="265" s="1"/>
  <c r="Q67" i="265" s="1"/>
  <c r="Q80" i="265" s="1"/>
  <c r="R33" i="286"/>
  <c r="Q74" i="265"/>
  <c r="Q75" i="265" s="1"/>
  <c r="Q81" i="265" s="1"/>
  <c r="AO13" i="285"/>
  <c r="AO13" i="265" s="1"/>
  <c r="AO22" i="285"/>
  <c r="AO14" i="286"/>
  <c r="AO100" i="273"/>
  <c r="AP101" i="273" s="1"/>
  <c r="AP59" i="273" s="1"/>
  <c r="AL59" i="265"/>
  <c r="AL60" i="265" s="1"/>
  <c r="AM20" i="285"/>
  <c r="AM23" i="285" s="1"/>
  <c r="W13" i="286"/>
  <c r="W15" i="286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90" i="273"/>
  <c r="AP91" i="273" s="1"/>
  <c r="AP75" i="273"/>
  <c r="AP111" i="273"/>
  <c r="AP112" i="273" s="1"/>
  <c r="AP11" i="285" s="1"/>
  <c r="AP12" i="285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39" i="273"/>
  <c r="Q52" i="265"/>
  <c r="Q53" i="265" s="1"/>
  <c r="Q24" i="265"/>
  <c r="AO137" i="273"/>
  <c r="AO38" i="273"/>
  <c r="AP39" i="273" s="1"/>
  <c r="AP41" i="273" s="1"/>
  <c r="AP76" i="273"/>
  <c r="AO12" i="278"/>
  <c r="AO138" i="273"/>
  <c r="AO132" i="273"/>
  <c r="AO41" i="278"/>
  <c r="AO42" i="278" s="1"/>
  <c r="AO43" i="278" s="1"/>
  <c r="AO20" i="278"/>
  <c r="AO33" i="278"/>
  <c r="AO127" i="273"/>
  <c r="AN4" i="265"/>
  <c r="AN4" i="288"/>
  <c r="AN4" i="275"/>
  <c r="AN4" i="286"/>
  <c r="AN4" i="285"/>
  <c r="AN4" i="273"/>
  <c r="AN4" i="280"/>
  <c r="AN4" i="282"/>
  <c r="AN4" i="278"/>
  <c r="AO42" i="273"/>
  <c r="AO52" i="273"/>
  <c r="AU48" i="273" l="1"/>
  <c r="AT2" i="277"/>
  <c r="AT4" i="277" s="1"/>
  <c r="AT51" i="273"/>
  <c r="AM59" i="265"/>
  <c r="AM60" i="265" s="1"/>
  <c r="AN20" i="285"/>
  <c r="AN23" i="285" s="1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1" i="286"/>
  <c r="AP13" i="288"/>
  <c r="AP42" i="286"/>
  <c r="AP19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39" i="273"/>
  <c r="AP13" i="285"/>
  <c r="AP13" i="265" s="1"/>
  <c r="AP22" i="285"/>
  <c r="AP14" i="286"/>
  <c r="AP100" i="273"/>
  <c r="AQ101" i="273" s="1"/>
  <c r="AQ59" i="273" s="1"/>
  <c r="R51" i="286"/>
  <c r="R53" i="286" s="1"/>
  <c r="R59" i="286" s="1"/>
  <c r="R55" i="286"/>
  <c r="R57" i="286" s="1"/>
  <c r="R60" i="286" s="1"/>
  <c r="AN19" i="278"/>
  <c r="AN21" i="278" s="1"/>
  <c r="AN26" i="278" s="1"/>
  <c r="AO133" i="273"/>
  <c r="AQ18" i="288"/>
  <c r="AQ96" i="273"/>
  <c r="AQ97" i="273" s="1"/>
  <c r="AQ90" i="273"/>
  <c r="AQ91" i="273" s="1"/>
  <c r="AQ75" i="273"/>
  <c r="AQ76" i="273" s="1"/>
  <c r="AQ111" i="273"/>
  <c r="AQ112" i="273" s="1"/>
  <c r="AQ11" i="285" s="1"/>
  <c r="AQ12" i="285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19" i="265" s="1"/>
  <c r="AM22" i="265" s="1"/>
  <c r="AM30" i="265"/>
  <c r="AM33" i="265" s="1"/>
  <c r="AM37" i="265" s="1"/>
  <c r="AM42" i="265" s="1"/>
  <c r="AM47" i="265" s="1"/>
  <c r="AP137" i="273"/>
  <c r="AP38" i="273"/>
  <c r="AQ39" i="273" s="1"/>
  <c r="AQ41" i="273" s="1"/>
  <c r="AP12" i="278"/>
  <c r="AP138" i="273"/>
  <c r="AP132" i="273"/>
  <c r="AP41" i="278"/>
  <c r="AP42" i="278" s="1"/>
  <c r="AP43" i="278" s="1"/>
  <c r="AP20" i="278"/>
  <c r="AP33" i="278"/>
  <c r="AP127" i="273"/>
  <c r="W16" i="286"/>
  <c r="W49" i="265" s="1"/>
  <c r="W50" i="265" s="1"/>
  <c r="W15" i="288"/>
  <c r="W23" i="286"/>
  <c r="W24" i="286" s="1"/>
  <c r="Q82" i="265"/>
  <c r="Q83" i="265"/>
  <c r="AN131" i="273"/>
  <c r="AO128" i="273"/>
  <c r="AL52" i="286"/>
  <c r="AL34" i="286"/>
  <c r="AS20" i="273"/>
  <c r="AR24" i="273"/>
  <c r="AR25" i="273" s="1"/>
  <c r="AK52" i="286"/>
  <c r="AK34" i="286"/>
  <c r="AM3" i="286"/>
  <c r="AM3" i="265"/>
  <c r="AM50" i="273"/>
  <c r="AM3" i="273"/>
  <c r="AM3" i="275"/>
  <c r="AM3" i="282"/>
  <c r="AM3" i="278"/>
  <c r="AM3" i="288"/>
  <c r="AM3" i="285"/>
  <c r="AM3" i="280"/>
  <c r="AV48" i="273" l="1"/>
  <c r="AU2" i="277"/>
  <c r="AU4" i="277" s="1"/>
  <c r="AU51" i="273"/>
  <c r="AT20" i="273"/>
  <c r="AS24" i="273"/>
  <c r="AS25" i="273" s="1"/>
  <c r="X21" i="286"/>
  <c r="W73" i="265"/>
  <c r="W45" i="286"/>
  <c r="W56" i="286"/>
  <c r="AP31" i="265"/>
  <c r="AP10" i="265"/>
  <c r="AQ13" i="288"/>
  <c r="AQ42" i="286"/>
  <c r="AQ19" i="286"/>
  <c r="AQ31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37" i="273"/>
  <c r="AQ38" i="273"/>
  <c r="AR39" i="273" s="1"/>
  <c r="AR41" i="273" s="1"/>
  <c r="AQ12" i="278"/>
  <c r="AQ138" i="273"/>
  <c r="AQ132" i="273"/>
  <c r="AQ41" i="278"/>
  <c r="AQ42" i="278" s="1"/>
  <c r="AQ43" i="278" s="1"/>
  <c r="AQ20" i="278"/>
  <c r="AQ33" i="278"/>
  <c r="AQ127" i="273"/>
  <c r="R61" i="286"/>
  <c r="AO11" i="278"/>
  <c r="AO13" i="278" s="1"/>
  <c r="AO25" i="278" s="1"/>
  <c r="AP139" i="273"/>
  <c r="AO66" i="273"/>
  <c r="AO67" i="273" s="1"/>
  <c r="AP60" i="273"/>
  <c r="AR18" i="288"/>
  <c r="AR75" i="273"/>
  <c r="AR76" i="273" s="1"/>
  <c r="AR111" i="273"/>
  <c r="AR112" i="273" s="1"/>
  <c r="AR11" i="285" s="1"/>
  <c r="AR12" i="285" s="1"/>
  <c r="AR32" i="273"/>
  <c r="AR33" i="273" s="1"/>
  <c r="AR96" i="273"/>
  <c r="AR97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28" i="273"/>
  <c r="AO131" i="273"/>
  <c r="AQ42" i="273"/>
  <c r="AQ52" i="273"/>
  <c r="AM52" i="286"/>
  <c r="AM34" i="286"/>
  <c r="AQ13" i="285"/>
  <c r="AQ13" i="265" s="1"/>
  <c r="AQ22" i="285"/>
  <c r="AQ14" i="286"/>
  <c r="AQ100" i="273"/>
  <c r="AR101" i="273" s="1"/>
  <c r="AR59" i="273" s="1"/>
  <c r="AO19" i="278"/>
  <c r="AO21" i="278" s="1"/>
  <c r="AO26" i="278" s="1"/>
  <c r="AP133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W48" i="273" l="1"/>
  <c r="AV2" i="277"/>
  <c r="AV4" i="277" s="1"/>
  <c r="AV51" i="273"/>
  <c r="AR13" i="288"/>
  <c r="AR42" i="286"/>
  <c r="AR19" i="286"/>
  <c r="AR31" i="286"/>
  <c r="AR18" i="285"/>
  <c r="AR15" i="275"/>
  <c r="AR79" i="273"/>
  <c r="AS80" i="273" s="1"/>
  <c r="AS58" i="273" s="1"/>
  <c r="AR57" i="273"/>
  <c r="AN9" i="265"/>
  <c r="AN11" i="265" s="1"/>
  <c r="AN14" i="265" s="1"/>
  <c r="AN19" i="265" s="1"/>
  <c r="AN22" i="265" s="1"/>
  <c r="AN30" i="265"/>
  <c r="AN33" i="265" s="1"/>
  <c r="AN37" i="265" s="1"/>
  <c r="AN42" i="265" s="1"/>
  <c r="AN47" i="265" s="1"/>
  <c r="AP19" i="278"/>
  <c r="AP21" i="278" s="1"/>
  <c r="AP26" i="278" s="1"/>
  <c r="AQ133" i="273"/>
  <c r="AO59" i="265"/>
  <c r="AO60" i="265" s="1"/>
  <c r="AP20" i="285"/>
  <c r="AP23" i="285" s="1"/>
  <c r="AR20" i="278"/>
  <c r="AR33" i="278"/>
  <c r="AR12" i="278"/>
  <c r="AR138" i="273"/>
  <c r="AR41" i="278"/>
  <c r="AR42" i="278" s="1"/>
  <c r="AR43" i="278" s="1"/>
  <c r="AR132" i="273"/>
  <c r="AR127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3" i="286"/>
  <c r="X15" i="286" s="1"/>
  <c r="AU20" i="273"/>
  <c r="AT24" i="273"/>
  <c r="AT25" i="273" s="1"/>
  <c r="AQ4" i="265"/>
  <c r="AQ4" i="288"/>
  <c r="AQ4" i="275"/>
  <c r="AQ4" i="286"/>
  <c r="AQ4" i="285"/>
  <c r="AQ4" i="273"/>
  <c r="AQ4" i="282"/>
  <c r="AQ4" i="278"/>
  <c r="AQ4" i="280"/>
  <c r="AQ128" i="273"/>
  <c r="AP131" i="273"/>
  <c r="AR14" i="286"/>
  <c r="AR100" i="273"/>
  <c r="AS101" i="273" s="1"/>
  <c r="AS59" i="273" s="1"/>
  <c r="AR137" i="273"/>
  <c r="AR38" i="273"/>
  <c r="AS39" i="273" s="1"/>
  <c r="AS41" i="273" s="1"/>
  <c r="AP66" i="273"/>
  <c r="AP67" i="273" s="1"/>
  <c r="AQ60" i="273"/>
  <c r="AP11" i="278"/>
  <c r="AP13" i="278" s="1"/>
  <c r="AP25" i="278" s="1"/>
  <c r="AP27" i="278" s="1"/>
  <c r="AP32" i="278" s="1"/>
  <c r="AP34" i="278" s="1"/>
  <c r="AQ139" i="273"/>
  <c r="R35" i="286"/>
  <c r="R36" i="286" s="1"/>
  <c r="R14" i="288"/>
  <c r="R16" i="288" s="1"/>
  <c r="R19" i="288" s="1"/>
  <c r="R46" i="286"/>
  <c r="R47" i="286" s="1"/>
  <c r="R62" i="286"/>
  <c r="AR42" i="273"/>
  <c r="AR52" i="273"/>
  <c r="AQ20" i="275"/>
  <c r="AR17" i="275" s="1"/>
  <c r="AS18" i="288"/>
  <c r="AS75" i="273"/>
  <c r="AS76" i="273" s="1"/>
  <c r="AS111" i="273"/>
  <c r="AS112" i="273" s="1"/>
  <c r="AS11" i="285" s="1"/>
  <c r="AS12" i="285" s="1"/>
  <c r="AS32" i="273"/>
  <c r="AS33" i="273" s="1"/>
  <c r="AS96" i="273"/>
  <c r="AS97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W2" i="277" l="1"/>
  <c r="AW4" i="277" s="1"/>
  <c r="AX48" i="273"/>
  <c r="AW51" i="273"/>
  <c r="AS13" i="288"/>
  <c r="AS42" i="286"/>
  <c r="AS19" i="286"/>
  <c r="AS31" i="286"/>
  <c r="AS18" i="285"/>
  <c r="AS79" i="273"/>
  <c r="AT80" i="273" s="1"/>
  <c r="AT58" i="273" s="1"/>
  <c r="AS15" i="275"/>
  <c r="AS57" i="273"/>
  <c r="AS14" i="286"/>
  <c r="AS100" i="273"/>
  <c r="AT101" i="273" s="1"/>
  <c r="AT59" i="273" s="1"/>
  <c r="AS20" i="278"/>
  <c r="AS33" i="278"/>
  <c r="AS12" i="278"/>
  <c r="AS138" i="273"/>
  <c r="AS41" i="278"/>
  <c r="AS42" i="278" s="1"/>
  <c r="AS43" i="278" s="1"/>
  <c r="AS132" i="273"/>
  <c r="AS127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39" i="273"/>
  <c r="AQ66" i="273"/>
  <c r="AQ67" i="273" s="1"/>
  <c r="AR60" i="273"/>
  <c r="AR128" i="273"/>
  <c r="AQ131" i="273"/>
  <c r="AV20" i="273"/>
  <c r="AU24" i="273"/>
  <c r="AU25" i="273" s="1"/>
  <c r="X16" i="286"/>
  <c r="X49" i="265" s="1"/>
  <c r="X50" i="265" s="1"/>
  <c r="X15" i="288"/>
  <c r="X23" i="286"/>
  <c r="X24" i="286" s="1"/>
  <c r="AR10" i="265"/>
  <c r="AR31" i="265"/>
  <c r="AN52" i="286"/>
  <c r="AN34" i="286"/>
  <c r="AS137" i="273"/>
  <c r="AS38" i="273"/>
  <c r="AT39" i="273" s="1"/>
  <c r="AT41" i="273" s="1"/>
  <c r="S44" i="286"/>
  <c r="R63" i="265"/>
  <c r="R65" i="265" s="1"/>
  <c r="R67" i="265" s="1"/>
  <c r="R80" i="265" s="1"/>
  <c r="S33" i="286"/>
  <c r="R74" i="265"/>
  <c r="R75" i="265" s="1"/>
  <c r="R81" i="265" s="1"/>
  <c r="AP9" i="265"/>
  <c r="AP11" i="265" s="1"/>
  <c r="AP14" i="265" s="1"/>
  <c r="AP19" i="265" s="1"/>
  <c r="AP22" i="265" s="1"/>
  <c r="AP30" i="265"/>
  <c r="AP33" i="265" s="1"/>
  <c r="AP37" i="265" s="1"/>
  <c r="AP42" i="265" s="1"/>
  <c r="AP47" i="265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11" i="285" s="1"/>
  <c r="AT12" i="285" s="1"/>
  <c r="AT32" i="273"/>
  <c r="AT33" i="273" s="1"/>
  <c r="AT96" i="273"/>
  <c r="AT97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19" i="265" s="1"/>
  <c r="AO22" i="265" s="1"/>
  <c r="AO30" i="265"/>
  <c r="AO33" i="265" s="1"/>
  <c r="AO37" i="265" s="1"/>
  <c r="AO42" i="265" s="1"/>
  <c r="AO47" i="265" s="1"/>
  <c r="AP59" i="265"/>
  <c r="AP60" i="265" s="1"/>
  <c r="AQ20" i="285"/>
  <c r="AQ23" i="285" s="1"/>
  <c r="AQ19" i="278"/>
  <c r="AQ21" i="278" s="1"/>
  <c r="AQ26" i="278" s="1"/>
  <c r="AR133" i="273"/>
  <c r="AR20" i="275"/>
  <c r="AS17" i="275" s="1"/>
  <c r="AY48" i="273" l="1"/>
  <c r="AX2" i="277"/>
  <c r="AX4" i="277" s="1"/>
  <c r="AX51" i="273"/>
  <c r="AS133" i="273"/>
  <c r="AR19" i="278"/>
  <c r="AR21" i="278" s="1"/>
  <c r="AR26" i="278" s="1"/>
  <c r="AQ59" i="265"/>
  <c r="AQ60" i="265" s="1"/>
  <c r="AR20" i="285"/>
  <c r="AR23" i="285" s="1"/>
  <c r="AO52" i="286"/>
  <c r="AO34" i="286"/>
  <c r="AT20" i="278"/>
  <c r="AT33" i="278"/>
  <c r="AT12" i="278"/>
  <c r="AT138" i="273"/>
  <c r="AT132" i="273"/>
  <c r="AT41" i="278"/>
  <c r="AT42" i="278" s="1"/>
  <c r="AT43" i="278" s="1"/>
  <c r="AT127" i="273"/>
  <c r="AT13" i="285"/>
  <c r="AT13" i="265" s="1"/>
  <c r="AT22" i="285"/>
  <c r="AS4" i="265"/>
  <c r="AS4" i="288"/>
  <c r="AS4" i="275"/>
  <c r="AS4" i="286"/>
  <c r="AS4" i="285"/>
  <c r="AS4" i="273"/>
  <c r="AS4" i="280"/>
  <c r="AS4" i="282"/>
  <c r="AS4" i="278"/>
  <c r="AP52" i="286"/>
  <c r="AP34" i="286"/>
  <c r="R82" i="265"/>
  <c r="R83" i="265"/>
  <c r="AT42" i="273"/>
  <c r="AT52" i="273"/>
  <c r="AU18" i="288"/>
  <c r="AU75" i="273"/>
  <c r="AU76" i="273" s="1"/>
  <c r="AU111" i="273"/>
  <c r="AU112" i="273" s="1"/>
  <c r="AU11" i="285" s="1"/>
  <c r="AU12" i="285" s="1"/>
  <c r="AU32" i="273"/>
  <c r="AU33" i="273" s="1"/>
  <c r="AU96" i="273"/>
  <c r="AU97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28" i="273"/>
  <c r="AR131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4" i="286"/>
  <c r="AT100" i="273"/>
  <c r="AU101" i="273" s="1"/>
  <c r="AU59" i="273" s="1"/>
  <c r="AT137" i="273"/>
  <c r="AT38" i="273"/>
  <c r="AU39" i="273" s="1"/>
  <c r="AU41" i="273" s="1"/>
  <c r="S51" i="286"/>
  <c r="S53" i="286" s="1"/>
  <c r="S59" i="286" s="1"/>
  <c r="S55" i="286"/>
  <c r="S57" i="286" s="1"/>
  <c r="S60" i="286" s="1"/>
  <c r="AT76" i="273"/>
  <c r="Y21" i="286"/>
  <c r="X73" i="265"/>
  <c r="X45" i="286"/>
  <c r="X56" i="286"/>
  <c r="AW20" i="273"/>
  <c r="AV24" i="273"/>
  <c r="AV25" i="273" s="1"/>
  <c r="AR66" i="273"/>
  <c r="AR67" i="273" s="1"/>
  <c r="AS60" i="273"/>
  <c r="AS139" i="273"/>
  <c r="AR11" i="278"/>
  <c r="AR13" i="278" s="1"/>
  <c r="AR25" i="278" s="1"/>
  <c r="AS20" i="275"/>
  <c r="AT17" i="275" s="1"/>
  <c r="AR27" i="278" l="1"/>
  <c r="AR32" i="278" s="1"/>
  <c r="AR34" i="278" s="1"/>
  <c r="AR9" i="265" s="1"/>
  <c r="AR11" i="265" s="1"/>
  <c r="AR14" i="265" s="1"/>
  <c r="AR19" i="265" s="1"/>
  <c r="AR22" i="265" s="1"/>
  <c r="AY2" i="277"/>
  <c r="AY4" i="277" s="1"/>
  <c r="AY51" i="273"/>
  <c r="AZ48" i="273"/>
  <c r="AT139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W24" i="273"/>
  <c r="AW25" i="273" s="1"/>
  <c r="S61" i="286"/>
  <c r="AU13" i="288"/>
  <c r="AU42" i="286"/>
  <c r="AU19" i="286"/>
  <c r="AU31" i="286"/>
  <c r="AU18" i="285"/>
  <c r="AU79" i="273"/>
  <c r="AV80" i="273" s="1"/>
  <c r="AV58" i="273" s="1"/>
  <c r="AU15" i="275"/>
  <c r="AU57" i="273"/>
  <c r="AQ9" i="265"/>
  <c r="AQ11" i="265" s="1"/>
  <c r="AQ14" i="265" s="1"/>
  <c r="AQ19" i="265" s="1"/>
  <c r="AQ22" i="265" s="1"/>
  <c r="AQ30" i="265"/>
  <c r="AQ33" i="265" s="1"/>
  <c r="AQ37" i="265" s="1"/>
  <c r="AQ42" i="265" s="1"/>
  <c r="AQ47" i="265" s="1"/>
  <c r="AT128" i="273"/>
  <c r="AS131" i="273"/>
  <c r="AU14" i="286"/>
  <c r="AU100" i="273"/>
  <c r="AV101" i="273" s="1"/>
  <c r="AV59" i="273" s="1"/>
  <c r="AU137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11" i="285" s="1"/>
  <c r="AV12" i="285" s="1"/>
  <c r="AV32" i="273"/>
  <c r="AV33" i="273" s="1"/>
  <c r="AV96" i="273"/>
  <c r="AV97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3" i="286"/>
  <c r="Y15" i="286" s="1"/>
  <c r="AT13" i="288"/>
  <c r="AT42" i="286"/>
  <c r="AT19" i="286"/>
  <c r="AT31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38" i="273"/>
  <c r="AU132" i="273"/>
  <c r="AU41" i="278"/>
  <c r="AU42" i="278" s="1"/>
  <c r="AU43" i="278" s="1"/>
  <c r="AU127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33" i="273"/>
  <c r="AR30" i="265" l="1"/>
  <c r="AR33" i="265" s="1"/>
  <c r="AR37" i="265" s="1"/>
  <c r="AR42" i="265" s="1"/>
  <c r="AR47" i="265" s="1"/>
  <c r="BA48" i="273"/>
  <c r="AZ2" i="277"/>
  <c r="AZ4" i="277" s="1"/>
  <c r="AZ51" i="273"/>
  <c r="AT66" i="273"/>
  <c r="AT67" i="273" s="1"/>
  <c r="AU60" i="273"/>
  <c r="AV20" i="278"/>
  <c r="AV33" i="278"/>
  <c r="AV12" i="278"/>
  <c r="AV138" i="273"/>
  <c r="AV132" i="273"/>
  <c r="AV41" i="278"/>
  <c r="AV42" i="278" s="1"/>
  <c r="AV43" i="278" s="1"/>
  <c r="AV127" i="273"/>
  <c r="AV13" i="285"/>
  <c r="AV13" i="265" s="1"/>
  <c r="AV22" i="285"/>
  <c r="AS3" i="282"/>
  <c r="AS3" i="280"/>
  <c r="AS3" i="278"/>
  <c r="AS3" i="288"/>
  <c r="AS3" i="273"/>
  <c r="AS3" i="275"/>
  <c r="AS3" i="265"/>
  <c r="AS3" i="286"/>
  <c r="AS50" i="273"/>
  <c r="AS3" i="285"/>
  <c r="AR34" i="286"/>
  <c r="AR52" i="286"/>
  <c r="AV42" i="273"/>
  <c r="AV52" i="273"/>
  <c r="S14" i="288"/>
  <c r="S16" i="288" s="1"/>
  <c r="S19" i="288" s="1"/>
  <c r="S35" i="286"/>
  <c r="S36" i="286" s="1"/>
  <c r="S46" i="286"/>
  <c r="S47" i="286" s="1"/>
  <c r="S62" i="286"/>
  <c r="AW18" i="288"/>
  <c r="AW75" i="273"/>
  <c r="AW76" i="273" s="1"/>
  <c r="AW111" i="273"/>
  <c r="AW112" i="273" s="1"/>
  <c r="AW11" i="285" s="1"/>
  <c r="AW12" i="285" s="1"/>
  <c r="AW32" i="273"/>
  <c r="AW33" i="273" s="1"/>
  <c r="AW96" i="273"/>
  <c r="AW97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33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6" i="286"/>
  <c r="Y49" i="265" s="1"/>
  <c r="Y50" i="265" s="1"/>
  <c r="Y15" i="288"/>
  <c r="Y23" i="286"/>
  <c r="Y24" i="286" s="1"/>
  <c r="AV14" i="286"/>
  <c r="AV100" i="273"/>
  <c r="AW101" i="273" s="1"/>
  <c r="AW59" i="273" s="1"/>
  <c r="AV137" i="273"/>
  <c r="AV38" i="273"/>
  <c r="AW39" i="273" s="1"/>
  <c r="AW41" i="273" s="1"/>
  <c r="AS59" i="265"/>
  <c r="AS60" i="265" s="1"/>
  <c r="AT20" i="285"/>
  <c r="AT23" i="285" s="1"/>
  <c r="AV76" i="273"/>
  <c r="AU128" i="273"/>
  <c r="AT131" i="273"/>
  <c r="AQ52" i="286"/>
  <c r="AQ34" i="286"/>
  <c r="AU20" i="275"/>
  <c r="AV17" i="275" s="1"/>
  <c r="AX24" i="273"/>
  <c r="AX25" i="273" s="1"/>
  <c r="AY20" i="273"/>
  <c r="AU139" i="273"/>
  <c r="AT11" i="278"/>
  <c r="AT13" i="278" s="1"/>
  <c r="AT25" i="278" s="1"/>
  <c r="AT27" i="278" l="1"/>
  <c r="AT32" i="278" s="1"/>
  <c r="AT34" i="278" s="1"/>
  <c r="AT30" i="265" s="1"/>
  <c r="AT33" i="265" s="1"/>
  <c r="AT37" i="265" s="1"/>
  <c r="AT42" i="265" s="1"/>
  <c r="AT47" i="265" s="1"/>
  <c r="BA2" i="277"/>
  <c r="BA4" i="277" s="1"/>
  <c r="BA51" i="273"/>
  <c r="BB48" i="273"/>
  <c r="AT9" i="265"/>
  <c r="AT11" i="265" s="1"/>
  <c r="AT14" i="265" s="1"/>
  <c r="AT19" i="265" s="1"/>
  <c r="AT22" i="265" s="1"/>
  <c r="AV128" i="273"/>
  <c r="AU131" i="273"/>
  <c r="AV139" i="273"/>
  <c r="AU11" i="278"/>
  <c r="AU13" i="278" s="1"/>
  <c r="AU25" i="278" s="1"/>
  <c r="AX18" i="288"/>
  <c r="AX75" i="273"/>
  <c r="AX111" i="273"/>
  <c r="AX112" i="273" s="1"/>
  <c r="AX11" i="285" s="1"/>
  <c r="AX12" i="285" s="1"/>
  <c r="AX32" i="273"/>
  <c r="AX33" i="273" s="1"/>
  <c r="AX96" i="273"/>
  <c r="AX97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2" i="286"/>
  <c r="AV19" i="286"/>
  <c r="AV31" i="286"/>
  <c r="AV18" i="285"/>
  <c r="AV15" i="275"/>
  <c r="AV20" i="275" s="1"/>
  <c r="AW17" i="275" s="1"/>
  <c r="AV79" i="273"/>
  <c r="AW80" i="273" s="1"/>
  <c r="AW58" i="273" s="1"/>
  <c r="AV57" i="273"/>
  <c r="AW42" i="273"/>
  <c r="AW52" i="273"/>
  <c r="Z21" i="286"/>
  <c r="Y73" i="265"/>
  <c r="Y45" i="286"/>
  <c r="Y56" i="286"/>
  <c r="AS9" i="265"/>
  <c r="AS11" i="265" s="1"/>
  <c r="AS14" i="265" s="1"/>
  <c r="AS19" i="265" s="1"/>
  <c r="AS22" i="265" s="1"/>
  <c r="AS30" i="265"/>
  <c r="AS33" i="265" s="1"/>
  <c r="AS37" i="265" s="1"/>
  <c r="AS42" i="265" s="1"/>
  <c r="AS47" i="265" s="1"/>
  <c r="AW14" i="286"/>
  <c r="AW100" i="273"/>
  <c r="AX101" i="273" s="1"/>
  <c r="AX59" i="273" s="1"/>
  <c r="AW137" i="273"/>
  <c r="AW38" i="273"/>
  <c r="AX39" i="273" s="1"/>
  <c r="AX41" i="273" s="1"/>
  <c r="AX76" i="273"/>
  <c r="S52" i="265"/>
  <c r="S53" i="265" s="1"/>
  <c r="S24" i="265"/>
  <c r="S25" i="265" s="1"/>
  <c r="T33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Y24" i="273"/>
  <c r="AY25" i="273" s="1"/>
  <c r="AW13" i="288"/>
  <c r="AW42" i="286"/>
  <c r="AW19" i="286"/>
  <c r="AW31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33" i="273"/>
  <c r="AU19" i="278"/>
  <c r="AU21" i="278" s="1"/>
  <c r="AU26" i="278" s="1"/>
  <c r="AW20" i="278"/>
  <c r="AW33" i="278"/>
  <c r="AW12" i="278"/>
  <c r="AW138" i="273"/>
  <c r="AW132" i="273"/>
  <c r="AW41" i="278"/>
  <c r="AW42" i="278" s="1"/>
  <c r="AW43" i="278" s="1"/>
  <c r="AW127" i="273"/>
  <c r="AW13" i="285"/>
  <c r="AW13" i="265" s="1"/>
  <c r="AW22" i="285"/>
  <c r="T44" i="286"/>
  <c r="S63" i="265"/>
  <c r="S65" i="265" s="1"/>
  <c r="S67" i="265" s="1"/>
  <c r="S80" i="265" s="1"/>
  <c r="AU66" i="273"/>
  <c r="AU67" i="273" s="1"/>
  <c r="AV60" i="273"/>
  <c r="AW20" i="275" l="1"/>
  <c r="AX17" i="275" s="1"/>
  <c r="BC48" i="273"/>
  <c r="BB2" i="277"/>
  <c r="BB4" i="277" s="1"/>
  <c r="BB51" i="273"/>
  <c r="AV66" i="273"/>
  <c r="AV67" i="273" s="1"/>
  <c r="AW60" i="273"/>
  <c r="S82" i="265"/>
  <c r="S83" i="265"/>
  <c r="AW133" i="273"/>
  <c r="AV19" i="278"/>
  <c r="AV21" i="278" s="1"/>
  <c r="AV26" i="278" s="1"/>
  <c r="T51" i="286"/>
  <c r="T53" i="286" s="1"/>
  <c r="T59" i="286" s="1"/>
  <c r="AX42" i="273"/>
  <c r="AX52" i="273"/>
  <c r="AX20" i="278"/>
  <c r="AX33" i="278"/>
  <c r="AX12" i="278"/>
  <c r="AX138" i="273"/>
  <c r="AX132" i="273"/>
  <c r="AX41" i="278"/>
  <c r="AX42" i="278" s="1"/>
  <c r="AX43" i="278" s="1"/>
  <c r="AX127" i="273"/>
  <c r="AX13" i="285"/>
  <c r="AX13" i="265" s="1"/>
  <c r="AX22" i="285"/>
  <c r="AW139" i="273"/>
  <c r="AV11" i="278"/>
  <c r="AV13" i="278" s="1"/>
  <c r="AV25" i="278" s="1"/>
  <c r="AV27" i="278" s="1"/>
  <c r="AV32" i="278" s="1"/>
  <c r="AV34" i="278" s="1"/>
  <c r="AW128" i="273"/>
  <c r="AV131" i="273"/>
  <c r="AT34" i="286"/>
  <c r="AT52" i="286"/>
  <c r="AU59" i="265"/>
  <c r="AU60" i="265" s="1"/>
  <c r="AV20" i="285"/>
  <c r="AV23" i="285" s="1"/>
  <c r="AY18" i="288"/>
  <c r="AY75" i="273"/>
  <c r="AY111" i="273"/>
  <c r="AY112" i="273" s="1"/>
  <c r="AY11" i="285" s="1"/>
  <c r="AY12" i="285" s="1"/>
  <c r="AY32" i="273"/>
  <c r="AY33" i="273" s="1"/>
  <c r="AY96" i="273"/>
  <c r="AY97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5" i="286"/>
  <c r="T57" i="286" s="1"/>
  <c r="T60" i="286" s="1"/>
  <c r="AW10" i="265"/>
  <c r="AW31" i="265"/>
  <c r="BA20" i="273"/>
  <c r="AZ24" i="273"/>
  <c r="AZ25" i="273" s="1"/>
  <c r="AX13" i="288"/>
  <c r="AX42" i="286"/>
  <c r="AX19" i="286"/>
  <c r="AX31" i="286"/>
  <c r="AX18" i="285"/>
  <c r="AX15" i="275"/>
  <c r="AX20" i="275" s="1"/>
  <c r="AY17" i="275" s="1"/>
  <c r="AX79" i="273"/>
  <c r="AY80" i="273" s="1"/>
  <c r="AY58" i="273" s="1"/>
  <c r="AX57" i="273"/>
  <c r="AS34" i="286"/>
  <c r="AS52" i="286"/>
  <c r="Z13" i="286"/>
  <c r="Z15" i="286" s="1"/>
  <c r="AW4" i="265"/>
  <c r="AW4" i="288"/>
  <c r="AW4" i="282"/>
  <c r="AW4" i="280"/>
  <c r="AW4" i="278"/>
  <c r="AW4" i="286"/>
  <c r="AW4" i="273"/>
  <c r="AW4" i="275"/>
  <c r="AW4" i="285"/>
  <c r="AX14" i="286"/>
  <c r="AX100" i="273"/>
  <c r="AY101" i="273" s="1"/>
  <c r="AY59" i="273" s="1"/>
  <c r="AX137" i="273"/>
  <c r="AX38" i="273"/>
  <c r="AY39" i="273" s="1"/>
  <c r="AY41" i="273" s="1"/>
  <c r="AY76" i="273"/>
  <c r="AU27" i="278"/>
  <c r="AU32" i="278" s="1"/>
  <c r="AU34" i="278" s="1"/>
  <c r="BD48" i="273" l="1"/>
  <c r="BC2" i="277"/>
  <c r="BC4" i="277" s="1"/>
  <c r="BC51" i="273"/>
  <c r="AY137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33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19" i="265" s="1"/>
  <c r="AU22" i="265" s="1"/>
  <c r="AU30" i="265"/>
  <c r="AU33" i="265" s="1"/>
  <c r="AU37" i="265" s="1"/>
  <c r="AU42" i="265" s="1"/>
  <c r="AU47" i="265" s="1"/>
  <c r="AY42" i="273"/>
  <c r="AY52" i="273"/>
  <c r="AV59" i="265"/>
  <c r="AV60" i="265" s="1"/>
  <c r="AW20" i="285"/>
  <c r="AW23" i="285" s="1"/>
  <c r="BB20" i="273"/>
  <c r="BA24" i="273"/>
  <c r="BA25" i="273" s="1"/>
  <c r="AY20" i="278"/>
  <c r="AY33" i="278"/>
  <c r="AY12" i="278"/>
  <c r="AY138" i="273"/>
  <c r="AY132" i="273"/>
  <c r="AY41" i="278"/>
  <c r="AY42" i="278" s="1"/>
  <c r="AY43" i="278" s="1"/>
  <c r="AY127" i="273"/>
  <c r="AY13" i="285"/>
  <c r="AY13" i="265" s="1"/>
  <c r="AY22" i="285"/>
  <c r="AX128" i="273"/>
  <c r="AW131" i="273"/>
  <c r="AX139" i="273"/>
  <c r="AW11" i="278"/>
  <c r="AW13" i="278" s="1"/>
  <c r="AW25" i="278" s="1"/>
  <c r="AW27" i="278" s="1"/>
  <c r="AW32" i="278" s="1"/>
  <c r="AW34" i="278" s="1"/>
  <c r="AX10" i="265"/>
  <c r="AX31" i="265"/>
  <c r="AW66" i="273"/>
  <c r="AW67" i="273" s="1"/>
  <c r="AX60" i="273"/>
  <c r="AY13" i="288"/>
  <c r="AY42" i="286"/>
  <c r="AY19" i="286"/>
  <c r="AY31" i="286"/>
  <c r="AY18" i="285"/>
  <c r="AY79" i="273"/>
  <c r="AZ80" i="273" s="1"/>
  <c r="AZ58" i="273" s="1"/>
  <c r="AY15" i="275"/>
  <c r="AY20" i="275" s="1"/>
  <c r="AZ17" i="275" s="1"/>
  <c r="AY57" i="273"/>
  <c r="Z16" i="286"/>
  <c r="Z49" i="265" s="1"/>
  <c r="Z50" i="265" s="1"/>
  <c r="Z15" i="288"/>
  <c r="Z23" i="286"/>
  <c r="Z24" i="286" s="1"/>
  <c r="AZ18" i="288"/>
  <c r="AZ75" i="273"/>
  <c r="AZ111" i="273"/>
  <c r="AZ112" i="273" s="1"/>
  <c r="AZ11" i="285" s="1"/>
  <c r="AZ12" i="285" s="1"/>
  <c r="AZ32" i="273"/>
  <c r="AZ33" i="273" s="1"/>
  <c r="AZ96" i="273"/>
  <c r="AZ97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4" i="286"/>
  <c r="AY100" i="273"/>
  <c r="AZ101" i="273" s="1"/>
  <c r="AZ59" i="273" s="1"/>
  <c r="AV9" i="265"/>
  <c r="AV11" i="265" s="1"/>
  <c r="AV14" i="265" s="1"/>
  <c r="AV19" i="265" s="1"/>
  <c r="AV22" i="265" s="1"/>
  <c r="AV30" i="265"/>
  <c r="AV33" i="265" s="1"/>
  <c r="AV37" i="265" s="1"/>
  <c r="AV42" i="265" s="1"/>
  <c r="AV47" i="265" s="1"/>
  <c r="T61" i="286"/>
  <c r="BD2" i="277" l="1"/>
  <c r="BD4" i="277" s="1"/>
  <c r="BE48" i="273"/>
  <c r="BD51" i="273"/>
  <c r="AV34" i="286"/>
  <c r="AV52" i="286"/>
  <c r="AX66" i="273"/>
  <c r="AX67" i="273" s="1"/>
  <c r="AY60" i="273"/>
  <c r="AW9" i="265"/>
  <c r="AW11" i="265" s="1"/>
  <c r="AW14" i="265" s="1"/>
  <c r="AW19" i="265" s="1"/>
  <c r="AW22" i="265" s="1"/>
  <c r="AW30" i="265"/>
  <c r="AW33" i="265" s="1"/>
  <c r="AW37" i="265" s="1"/>
  <c r="AW42" i="265" s="1"/>
  <c r="AW47" i="265" s="1"/>
  <c r="BC20" i="273"/>
  <c r="BB24" i="273"/>
  <c r="BB25" i="273" s="1"/>
  <c r="AY4" i="265"/>
  <c r="AY4" i="288"/>
  <c r="AY4" i="275"/>
  <c r="AY4" i="286"/>
  <c r="AY4" i="285"/>
  <c r="AY4" i="273"/>
  <c r="AY4" i="282"/>
  <c r="AY4" i="278"/>
  <c r="AY4" i="280"/>
  <c r="AU34" i="286"/>
  <c r="AU52" i="286"/>
  <c r="AY133" i="273"/>
  <c r="AX19" i="278"/>
  <c r="AX21" i="278" s="1"/>
  <c r="AX26" i="278" s="1"/>
  <c r="AZ42" i="273"/>
  <c r="AZ52" i="273"/>
  <c r="T35" i="286"/>
  <c r="T36" i="286" s="1"/>
  <c r="T14" i="288"/>
  <c r="T16" i="288" s="1"/>
  <c r="T19" i="288" s="1"/>
  <c r="T46" i="286"/>
  <c r="T47" i="286" s="1"/>
  <c r="T62" i="286"/>
  <c r="AZ14" i="286"/>
  <c r="AZ100" i="273"/>
  <c r="BA101" i="273" s="1"/>
  <c r="BA59" i="273" s="1"/>
  <c r="AZ137" i="273"/>
  <c r="AZ38" i="273"/>
  <c r="BA39" i="273" s="1"/>
  <c r="BA41" i="273" s="1"/>
  <c r="AZ20" i="278"/>
  <c r="AZ33" i="278"/>
  <c r="AZ12" i="278"/>
  <c r="AZ138" i="273"/>
  <c r="AZ132" i="273"/>
  <c r="AZ41" i="278"/>
  <c r="AZ42" i="278" s="1"/>
  <c r="AZ43" i="278" s="1"/>
  <c r="AZ127" i="273"/>
  <c r="AZ13" i="285"/>
  <c r="AZ13" i="265" s="1"/>
  <c r="AZ22" i="285"/>
  <c r="AA21" i="286"/>
  <c r="Z73" i="265"/>
  <c r="Z45" i="286"/>
  <c r="Z56" i="286"/>
  <c r="AW3" i="286"/>
  <c r="AW3" i="275"/>
  <c r="AW3" i="288"/>
  <c r="AW3" i="285"/>
  <c r="AW3" i="280"/>
  <c r="AW3" i="278"/>
  <c r="AW3" i="273"/>
  <c r="AW3" i="282"/>
  <c r="AW3" i="265"/>
  <c r="AW50" i="273"/>
  <c r="AY139" i="273"/>
  <c r="AX11" i="278"/>
  <c r="AX13" i="278" s="1"/>
  <c r="AX25" i="278" s="1"/>
  <c r="AX131" i="273"/>
  <c r="AY128" i="273"/>
  <c r="AY10" i="265"/>
  <c r="AY31" i="265"/>
  <c r="BA18" i="288"/>
  <c r="BA75" i="273"/>
  <c r="BA111" i="273"/>
  <c r="BA112" i="273" s="1"/>
  <c r="BA11" i="285" s="1"/>
  <c r="BA12" i="285" s="1"/>
  <c r="BA32" i="273"/>
  <c r="BA33" i="273" s="1"/>
  <c r="BA96" i="273"/>
  <c r="BA97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X27" i="278" l="1"/>
  <c r="AX32" i="278" s="1"/>
  <c r="AX34" i="278" s="1"/>
  <c r="AX9" i="265" s="1"/>
  <c r="AX11" i="265" s="1"/>
  <c r="AX14" i="265" s="1"/>
  <c r="AX19" i="265" s="1"/>
  <c r="AX22" i="265" s="1"/>
  <c r="BF48" i="273"/>
  <c r="BE51" i="273"/>
  <c r="AX59" i="265"/>
  <c r="AX60" i="265" s="1"/>
  <c r="AY20" i="285"/>
  <c r="AY23" i="285" s="1"/>
  <c r="BA13" i="285"/>
  <c r="BA13" i="265" s="1"/>
  <c r="BA22" i="285"/>
  <c r="AY131" i="273"/>
  <c r="AZ128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33" i="273"/>
  <c r="AY19" i="278"/>
  <c r="AY21" i="278" s="1"/>
  <c r="AY26" i="278" s="1"/>
  <c r="BD20" i="273"/>
  <c r="BC24" i="273"/>
  <c r="BC25" i="273" s="1"/>
  <c r="AW34" i="286"/>
  <c r="AW52" i="286"/>
  <c r="AX3" i="280"/>
  <c r="AX3" i="265"/>
  <c r="AX3" i="288"/>
  <c r="AX3" i="282"/>
  <c r="AX3" i="285"/>
  <c r="AX3" i="286"/>
  <c r="AX50" i="273"/>
  <c r="AX3" i="278"/>
  <c r="AX3" i="273"/>
  <c r="AX3" i="275"/>
  <c r="AZ13" i="288"/>
  <c r="AZ42" i="286"/>
  <c r="AZ19" i="286"/>
  <c r="AZ31" i="286"/>
  <c r="AZ18" i="285"/>
  <c r="AZ15" i="275"/>
  <c r="AZ20" i="275" s="1"/>
  <c r="BA17" i="275" s="1"/>
  <c r="AZ79" i="273"/>
  <c r="BA80" i="273" s="1"/>
  <c r="BA58" i="273" s="1"/>
  <c r="AZ57" i="273"/>
  <c r="AZ60" i="273" s="1"/>
  <c r="BA14" i="286"/>
  <c r="BA100" i="273"/>
  <c r="BB101" i="273" s="1"/>
  <c r="BB59" i="273" s="1"/>
  <c r="BA137" i="273"/>
  <c r="BA38" i="273"/>
  <c r="BB39" i="273" s="1"/>
  <c r="BB41" i="273" s="1"/>
  <c r="AZ139" i="273"/>
  <c r="AY11" i="278"/>
  <c r="AY13" i="278" s="1"/>
  <c r="AY25" i="278" s="1"/>
  <c r="AY27" i="278" s="1"/>
  <c r="AY32" i="278" s="1"/>
  <c r="AY34" i="278" s="1"/>
  <c r="AA13" i="286"/>
  <c r="AA15" i="286" s="1"/>
  <c r="AZ10" i="265"/>
  <c r="AZ31" i="265"/>
  <c r="BA76" i="273"/>
  <c r="U44" i="286"/>
  <c r="T63" i="265"/>
  <c r="T65" i="265" s="1"/>
  <c r="T67" i="265" s="1"/>
  <c r="T80" i="265" s="1"/>
  <c r="U33" i="286"/>
  <c r="T74" i="265"/>
  <c r="T75" i="265" s="1"/>
  <c r="T81" i="265" s="1"/>
  <c r="BB18" i="288"/>
  <c r="BB75" i="273"/>
  <c r="BB76" i="273" s="1"/>
  <c r="BB111" i="273"/>
  <c r="BB112" i="273" s="1"/>
  <c r="BB11" i="285" s="1"/>
  <c r="BB12" i="285" s="1"/>
  <c r="BB32" i="273"/>
  <c r="BB33" i="273" s="1"/>
  <c r="BB96" i="273"/>
  <c r="BB97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38" i="273"/>
  <c r="BA132" i="273"/>
  <c r="BA41" i="278"/>
  <c r="BA42" i="278" s="1"/>
  <c r="BA43" i="278" s="1"/>
  <c r="BA127" i="273"/>
  <c r="AX30" i="265" l="1"/>
  <c r="AX33" i="265" s="1"/>
  <c r="AX37" i="265" s="1"/>
  <c r="AX42" i="265" s="1"/>
  <c r="AX47" i="265" s="1"/>
  <c r="BF51" i="273"/>
  <c r="BG48" i="273"/>
  <c r="BB13" i="288"/>
  <c r="BB42" i="286"/>
  <c r="BB19" i="286"/>
  <c r="BB31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38" i="273"/>
  <c r="BB132" i="273"/>
  <c r="BB41" i="278"/>
  <c r="BB42" i="278" s="1"/>
  <c r="BB43" i="278" s="1"/>
  <c r="BB127" i="273"/>
  <c r="BB13" i="285"/>
  <c r="BB13" i="265" s="1"/>
  <c r="BB22" i="285"/>
  <c r="U51" i="286"/>
  <c r="U53" i="286" s="1"/>
  <c r="U59" i="286" s="1"/>
  <c r="U55" i="286"/>
  <c r="U57" i="286" s="1"/>
  <c r="U60" i="286" s="1"/>
  <c r="AY9" i="265"/>
  <c r="AY11" i="265" s="1"/>
  <c r="AY14" i="265" s="1"/>
  <c r="AY19" i="265" s="1"/>
  <c r="AY22" i="265" s="1"/>
  <c r="AY30" i="265"/>
  <c r="AY33" i="265" s="1"/>
  <c r="AY37" i="265" s="1"/>
  <c r="AY42" i="265" s="1"/>
  <c r="AY47" i="265" s="1"/>
  <c r="BC18" i="288"/>
  <c r="BC75" i="273"/>
  <c r="BC76" i="273" s="1"/>
  <c r="BC111" i="273"/>
  <c r="BC112" i="273" s="1"/>
  <c r="BC11" i="285" s="1"/>
  <c r="BC12" i="285" s="1"/>
  <c r="BC32" i="273"/>
  <c r="BC33" i="273" s="1"/>
  <c r="BC96" i="273"/>
  <c r="BC97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28" i="273"/>
  <c r="AZ131" i="273"/>
  <c r="AY59" i="265"/>
  <c r="AY60" i="265" s="1"/>
  <c r="AZ20" i="285"/>
  <c r="AZ23" i="285" s="1"/>
  <c r="BB14" i="286"/>
  <c r="BB100" i="273"/>
  <c r="BC101" i="273" s="1"/>
  <c r="BC59" i="273" s="1"/>
  <c r="BB137" i="273"/>
  <c r="BB38" i="273"/>
  <c r="BC39" i="273" s="1"/>
  <c r="BC41" i="273" s="1"/>
  <c r="T82" i="265"/>
  <c r="T83" i="265"/>
  <c r="BA13" i="288"/>
  <c r="BA42" i="286"/>
  <c r="BA19" i="286"/>
  <c r="BA31" i="286"/>
  <c r="BA18" i="285"/>
  <c r="BA79" i="273"/>
  <c r="BB80" i="273" s="1"/>
  <c r="BB58" i="273" s="1"/>
  <c r="BA15" i="275"/>
  <c r="BA20" i="275" s="1"/>
  <c r="BB17" i="275" s="1"/>
  <c r="BA57" i="273"/>
  <c r="BA60" i="273" s="1"/>
  <c r="AA16" i="286"/>
  <c r="AA49" i="265" s="1"/>
  <c r="AA50" i="265" s="1"/>
  <c r="AA15" i="288"/>
  <c r="AA23" i="286"/>
  <c r="AA24" i="286" s="1"/>
  <c r="BA139" i="273"/>
  <c r="AZ11" i="278"/>
  <c r="AZ13" i="278" s="1"/>
  <c r="AZ25" i="278" s="1"/>
  <c r="BB42" i="273"/>
  <c r="BB52" i="273"/>
  <c r="BE20" i="273"/>
  <c r="BD24" i="273"/>
  <c r="BD25" i="273" s="1"/>
  <c r="BA133" i="273"/>
  <c r="AZ19" i="278"/>
  <c r="AZ21" i="278" s="1"/>
  <c r="AZ26" i="278" s="1"/>
  <c r="AX34" i="286"/>
  <c r="AX52" i="286"/>
  <c r="BH48" i="273" l="1"/>
  <c r="BG51" i="273"/>
  <c r="AZ59" i="265"/>
  <c r="AZ60" i="265" s="1"/>
  <c r="BA20" i="285"/>
  <c r="BA23" i="285" s="1"/>
  <c r="BA66" i="273"/>
  <c r="BA67" i="273" s="1"/>
  <c r="BB60" i="273"/>
  <c r="BD18" i="288"/>
  <c r="BD75" i="273"/>
  <c r="BD111" i="273"/>
  <c r="BD112" i="273" s="1"/>
  <c r="BD11" i="285" s="1"/>
  <c r="BD12" i="285" s="1"/>
  <c r="BD32" i="273"/>
  <c r="BD33" i="273" s="1"/>
  <c r="BD96" i="273"/>
  <c r="BD97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1" i="286"/>
  <c r="AA73" i="265"/>
  <c r="AA45" i="286"/>
  <c r="AA56" i="286"/>
  <c r="BC42" i="273"/>
  <c r="BC52" i="273"/>
  <c r="BC20" i="278"/>
  <c r="BC33" i="278"/>
  <c r="BC12" i="278"/>
  <c r="BC138" i="273"/>
  <c r="BC132" i="273"/>
  <c r="BC41" i="278"/>
  <c r="BC42" i="278" s="1"/>
  <c r="BC43" i="278" s="1"/>
  <c r="BC127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33" i="273"/>
  <c r="BA19" i="278"/>
  <c r="BA21" i="278" s="1"/>
  <c r="BA26" i="278" s="1"/>
  <c r="BF20" i="273"/>
  <c r="BE24" i="273"/>
  <c r="BE25" i="273" s="1"/>
  <c r="BB4" i="265"/>
  <c r="BB4" i="275"/>
  <c r="BB4" i="286"/>
  <c r="BB4" i="285"/>
  <c r="BB4" i="273"/>
  <c r="BB4" i="280"/>
  <c r="BB4" i="288"/>
  <c r="BB4" i="282"/>
  <c r="BB4" i="278"/>
  <c r="BB139" i="273"/>
  <c r="BA11" i="278"/>
  <c r="BA13" i="278" s="1"/>
  <c r="BA25" i="278" s="1"/>
  <c r="BC13" i="288"/>
  <c r="BC42" i="286"/>
  <c r="BC19" i="286"/>
  <c r="BC31" i="286"/>
  <c r="BC18" i="285"/>
  <c r="BC79" i="273"/>
  <c r="BD80" i="273" s="1"/>
  <c r="BD58" i="273" s="1"/>
  <c r="BC15" i="275"/>
  <c r="BC57" i="273"/>
  <c r="BB128" i="273"/>
  <c r="BA131" i="273"/>
  <c r="BC14" i="286"/>
  <c r="BC100" i="273"/>
  <c r="BD101" i="273" s="1"/>
  <c r="BD59" i="273" s="1"/>
  <c r="BC137" i="273"/>
  <c r="BC38" i="273"/>
  <c r="BD39" i="273" s="1"/>
  <c r="BD41" i="273" s="1"/>
  <c r="BD76" i="273"/>
  <c r="AY34" i="286"/>
  <c r="AY52" i="286"/>
  <c r="U61" i="286"/>
  <c r="BB10" i="265"/>
  <c r="BB31" i="265"/>
  <c r="BB20" i="275"/>
  <c r="BC17" i="275" s="1"/>
  <c r="BC20" i="275" l="1"/>
  <c r="BD17" i="275" s="1"/>
  <c r="BH51" i="273"/>
  <c r="BI48" i="273"/>
  <c r="U35" i="286"/>
  <c r="U36" i="286" s="1"/>
  <c r="U14" i="288"/>
  <c r="U16" i="288" s="1"/>
  <c r="U19" i="288" s="1"/>
  <c r="U46" i="286"/>
  <c r="U47" i="286" s="1"/>
  <c r="U62" i="286"/>
  <c r="BD13" i="288"/>
  <c r="BD42" i="286"/>
  <c r="BD19" i="286"/>
  <c r="BD31" i="286"/>
  <c r="BD18" i="285"/>
  <c r="BD15" i="275"/>
  <c r="BD20" i="275" s="1"/>
  <c r="BE17" i="275" s="1"/>
  <c r="BD79" i="273"/>
  <c r="BE80" i="273" s="1"/>
  <c r="BE58" i="273" s="1"/>
  <c r="BD57" i="273"/>
  <c r="BC128" i="273"/>
  <c r="BB131" i="273"/>
  <c r="BC139" i="273"/>
  <c r="BB11" i="278"/>
  <c r="BB13" i="278" s="1"/>
  <c r="BB25" i="278" s="1"/>
  <c r="BE18" i="288"/>
  <c r="BE75" i="273"/>
  <c r="BE111" i="273"/>
  <c r="BE112" i="273" s="1"/>
  <c r="BE11" i="285" s="1"/>
  <c r="BE12" i="285" s="1"/>
  <c r="BE32" i="273"/>
  <c r="BE33" i="273" s="1"/>
  <c r="BE96" i="273"/>
  <c r="BE97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3" i="286"/>
  <c r="AB15" i="286" s="1"/>
  <c r="BD20" i="278"/>
  <c r="BD33" i="278"/>
  <c r="BD12" i="278"/>
  <c r="BD138" i="273"/>
  <c r="BD132" i="273"/>
  <c r="BD41" i="278"/>
  <c r="BD42" i="278" s="1"/>
  <c r="BD43" i="278" s="1"/>
  <c r="BD127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F24" i="273"/>
  <c r="BF25" i="273" s="1"/>
  <c r="BC133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19" i="265" s="1"/>
  <c r="AZ22" i="265" s="1"/>
  <c r="AZ30" i="265"/>
  <c r="AZ33" i="265" s="1"/>
  <c r="AZ37" i="265" s="1"/>
  <c r="AZ42" i="265" s="1"/>
  <c r="AZ47" i="265" s="1"/>
  <c r="BD14" i="286"/>
  <c r="BD100" i="273"/>
  <c r="BE101" i="273" s="1"/>
  <c r="BE59" i="273" s="1"/>
  <c r="BD137" i="273"/>
  <c r="BD38" i="273"/>
  <c r="BE39" i="273" s="1"/>
  <c r="BE41" i="273" s="1"/>
  <c r="BE76" i="273"/>
  <c r="BB66" i="273"/>
  <c r="BB67" i="273" s="1"/>
  <c r="BC60" i="273"/>
  <c r="BJ48" i="273" l="1"/>
  <c r="BI51" i="273"/>
  <c r="BC66" i="273"/>
  <c r="BC67" i="273" s="1"/>
  <c r="BD60" i="273"/>
  <c r="AZ34" i="286"/>
  <c r="AZ52" i="286"/>
  <c r="BB59" i="265"/>
  <c r="BB60" i="265" s="1"/>
  <c r="BC20" i="285"/>
  <c r="BC23" i="285" s="1"/>
  <c r="BF18" i="288"/>
  <c r="BF75" i="273"/>
  <c r="BF76" i="273" s="1"/>
  <c r="BF111" i="273"/>
  <c r="BF112" i="273" s="1"/>
  <c r="BF11" i="285" s="1"/>
  <c r="BF12" i="285" s="1"/>
  <c r="BF32" i="273"/>
  <c r="BF33" i="273" s="1"/>
  <c r="BF96" i="273"/>
  <c r="BF97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33" i="273"/>
  <c r="BC19" i="278"/>
  <c r="BC21" i="278" s="1"/>
  <c r="BC26" i="278" s="1"/>
  <c r="BH20" i="273"/>
  <c r="BG24" i="273"/>
  <c r="BG25" i="273" s="1"/>
  <c r="AB16" i="286"/>
  <c r="AB49" i="265" s="1"/>
  <c r="AB50" i="265" s="1"/>
  <c r="AB15" i="288"/>
  <c r="AB23" i="286"/>
  <c r="AB24" i="286" s="1"/>
  <c r="BE20" i="278"/>
  <c r="BE33" i="278"/>
  <c r="BE12" i="278"/>
  <c r="BE138" i="273"/>
  <c r="BE132" i="273"/>
  <c r="BE41" i="278"/>
  <c r="BE42" i="278" s="1"/>
  <c r="BE43" i="278" s="1"/>
  <c r="BE127" i="273"/>
  <c r="BE13" i="285"/>
  <c r="BE13" i="265" s="1"/>
  <c r="BE22" i="285"/>
  <c r="BD139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2" i="286"/>
  <c r="BE19" i="286"/>
  <c r="BE31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19" i="265" s="1"/>
  <c r="BA22" i="265" s="1"/>
  <c r="BA30" i="265"/>
  <c r="BA33" i="265" s="1"/>
  <c r="BA37" i="265" s="1"/>
  <c r="BA42" i="265" s="1"/>
  <c r="BA47" i="265" s="1"/>
  <c r="BD10" i="265"/>
  <c r="BD31" i="265"/>
  <c r="BE14" i="286"/>
  <c r="BE100" i="273"/>
  <c r="BF101" i="273" s="1"/>
  <c r="BF59" i="273" s="1"/>
  <c r="BE137" i="273"/>
  <c r="BE38" i="273"/>
  <c r="BF39" i="273" s="1"/>
  <c r="BF41" i="273" s="1"/>
  <c r="BB27" i="278"/>
  <c r="BB32" i="278" s="1"/>
  <c r="BB34" i="278" s="1"/>
  <c r="BC131" i="273"/>
  <c r="BD128" i="273"/>
  <c r="V44" i="286"/>
  <c r="U63" i="265"/>
  <c r="U65" i="265" s="1"/>
  <c r="U67" i="265" s="1"/>
  <c r="U80" i="265" s="1"/>
  <c r="V33" i="286"/>
  <c r="U74" i="265"/>
  <c r="U75" i="265" s="1"/>
  <c r="U81" i="265" s="1"/>
  <c r="BJ51" i="273" l="1"/>
  <c r="BK48" i="273"/>
  <c r="BB9" i="265"/>
  <c r="BB11" i="265" s="1"/>
  <c r="BB14" i="265" s="1"/>
  <c r="BB19" i="265" s="1"/>
  <c r="BB22" i="265" s="1"/>
  <c r="BB30" i="265"/>
  <c r="BB33" i="265" s="1"/>
  <c r="BB37" i="265" s="1"/>
  <c r="BB42" i="265" s="1"/>
  <c r="BB47" i="265" s="1"/>
  <c r="BG18" i="288"/>
  <c r="BG75" i="273"/>
  <c r="BG111" i="273"/>
  <c r="BG112" i="273" s="1"/>
  <c r="BG11" i="285" s="1"/>
  <c r="BG12" i="285" s="1"/>
  <c r="BG32" i="273"/>
  <c r="BG33" i="273" s="1"/>
  <c r="BG96" i="273"/>
  <c r="BG97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38" i="273"/>
  <c r="BF132" i="273"/>
  <c r="BF41" i="278"/>
  <c r="BF42" i="278" s="1"/>
  <c r="BF43" i="278" s="1"/>
  <c r="BF127" i="273"/>
  <c r="BF13" i="285"/>
  <c r="BF13" i="265" s="1"/>
  <c r="BF22" i="285"/>
  <c r="BD66" i="273"/>
  <c r="BD67" i="273" s="1"/>
  <c r="BE60" i="273"/>
  <c r="V51" i="286"/>
  <c r="V53" i="286" s="1"/>
  <c r="V59" i="286" s="1"/>
  <c r="V55" i="286"/>
  <c r="V57" i="286" s="1"/>
  <c r="V60" i="286" s="1"/>
  <c r="BE128" i="273"/>
  <c r="BD131" i="273"/>
  <c r="BF42" i="273"/>
  <c r="BF52" i="273"/>
  <c r="BC9" i="265"/>
  <c r="BC11" i="265" s="1"/>
  <c r="BC14" i="265" s="1"/>
  <c r="BC19" i="265" s="1"/>
  <c r="BC22" i="265" s="1"/>
  <c r="BC30" i="265"/>
  <c r="BC33" i="265" s="1"/>
  <c r="BC37" i="265" s="1"/>
  <c r="BC42" i="265" s="1"/>
  <c r="BC47" i="265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2" i="286"/>
  <c r="BF19" i="286"/>
  <c r="BF31" i="286"/>
  <c r="BF18" i="285"/>
  <c r="BF15" i="275"/>
  <c r="BF20" i="275" s="1"/>
  <c r="BG17" i="275" s="1"/>
  <c r="BF79" i="273"/>
  <c r="BG80" i="273" s="1"/>
  <c r="BG58" i="273" s="1"/>
  <c r="BF57" i="273"/>
  <c r="BA34" i="286"/>
  <c r="BA52" i="286"/>
  <c r="BE139" i="273"/>
  <c r="BD11" i="278"/>
  <c r="BD13" i="278" s="1"/>
  <c r="BD25" i="278" s="1"/>
  <c r="BE10" i="265"/>
  <c r="BE31" i="265"/>
  <c r="AC21" i="286"/>
  <c r="AB73" i="265"/>
  <c r="AB45" i="286"/>
  <c r="AB56" i="286"/>
  <c r="BI20" i="273"/>
  <c r="BH24" i="273"/>
  <c r="BH25" i="273" s="1"/>
  <c r="BE133" i="273"/>
  <c r="BD19" i="278"/>
  <c r="BD21" i="278" s="1"/>
  <c r="BD26" i="278" s="1"/>
  <c r="BF14" i="286"/>
  <c r="BF100" i="273"/>
  <c r="BG101" i="273" s="1"/>
  <c r="BG59" i="273" s="1"/>
  <c r="BF137" i="273"/>
  <c r="BF38" i="273"/>
  <c r="BG39" i="273" s="1"/>
  <c r="BG41" i="273" s="1"/>
  <c r="BG76" i="273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L48" i="273" l="1"/>
  <c r="BK51" i="273"/>
  <c r="BD27" i="278"/>
  <c r="BD32" i="278" s="1"/>
  <c r="BD34" i="278" s="1"/>
  <c r="BD9" i="265" s="1"/>
  <c r="BD11" i="265" s="1"/>
  <c r="BD14" i="265" s="1"/>
  <c r="BD19" i="265" s="1"/>
  <c r="BD22" i="265" s="1"/>
  <c r="BD59" i="265"/>
  <c r="BD60" i="265" s="1"/>
  <c r="BE20" i="285"/>
  <c r="BE23" i="285" s="1"/>
  <c r="BG13" i="288"/>
  <c r="BG42" i="286"/>
  <c r="BG19" i="286"/>
  <c r="BG31" i="286"/>
  <c r="BG18" i="285"/>
  <c r="BG79" i="273"/>
  <c r="BH80" i="273" s="1"/>
  <c r="BH58" i="273" s="1"/>
  <c r="BG15" i="275"/>
  <c r="BG20" i="275" s="1"/>
  <c r="BH17" i="275" s="1"/>
  <c r="BG57" i="273"/>
  <c r="BF133" i="273"/>
  <c r="BE19" i="278"/>
  <c r="BE21" i="278" s="1"/>
  <c r="BE26" i="278" s="1"/>
  <c r="BJ20" i="273"/>
  <c r="BI24" i="273"/>
  <c r="BI25" i="273" s="1"/>
  <c r="BE66" i="273"/>
  <c r="BE67" i="273" s="1"/>
  <c r="BF60" i="273"/>
  <c r="BG14" i="286"/>
  <c r="BG100" i="273"/>
  <c r="BH101" i="273" s="1"/>
  <c r="BH59" i="273" s="1"/>
  <c r="BG137" i="273"/>
  <c r="BG38" i="273"/>
  <c r="BH39" i="273" s="1"/>
  <c r="BH41" i="273" s="1"/>
  <c r="BG42" i="273"/>
  <c r="BG52" i="273"/>
  <c r="BH18" i="288"/>
  <c r="BH75" i="273"/>
  <c r="BH111" i="273"/>
  <c r="BH112" i="273" s="1"/>
  <c r="BH11" i="285" s="1"/>
  <c r="BH12" i="285" s="1"/>
  <c r="BH32" i="273"/>
  <c r="BH33" i="273" s="1"/>
  <c r="BH96" i="273"/>
  <c r="BH97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3" i="286"/>
  <c r="AC15" i="286" s="1"/>
  <c r="BF139" i="273"/>
  <c r="BE11" i="278"/>
  <c r="BE13" i="278" s="1"/>
  <c r="BE25" i="278" s="1"/>
  <c r="BC34" i="286"/>
  <c r="BC52" i="286"/>
  <c r="BF4" i="265"/>
  <c r="BF4" i="282"/>
  <c r="BF4" i="280"/>
  <c r="BF4" i="278"/>
  <c r="BF4" i="288"/>
  <c r="BF4" i="286"/>
  <c r="BF4" i="273"/>
  <c r="BF4" i="275"/>
  <c r="BF4" i="285"/>
  <c r="BE131" i="273"/>
  <c r="BF128" i="273"/>
  <c r="V61" i="286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38" i="273"/>
  <c r="BG132" i="273"/>
  <c r="BG41" i="278"/>
  <c r="BG42" i="278" s="1"/>
  <c r="BG43" i="278" s="1"/>
  <c r="BG127" i="273"/>
  <c r="BG13" i="285"/>
  <c r="BG13" i="265" s="1"/>
  <c r="BG22" i="285"/>
  <c r="BB34" i="286"/>
  <c r="BB52" i="286"/>
  <c r="BD30" i="265" l="1"/>
  <c r="BD33" i="265" s="1"/>
  <c r="BD37" i="265" s="1"/>
  <c r="BD42" i="265" s="1"/>
  <c r="BD47" i="265" s="1"/>
  <c r="BL51" i="273"/>
  <c r="BM48" i="273"/>
  <c r="BG128" i="273"/>
  <c r="BF131" i="273"/>
  <c r="BG139" i="273"/>
  <c r="BF11" i="278"/>
  <c r="BF13" i="278" s="1"/>
  <c r="BF25" i="278" s="1"/>
  <c r="AC16" i="286"/>
  <c r="AC49" i="265" s="1"/>
  <c r="AC50" i="265" s="1"/>
  <c r="AC15" i="288"/>
  <c r="AC23" i="286"/>
  <c r="AC24" i="286" s="1"/>
  <c r="BH14" i="286"/>
  <c r="BH100" i="273"/>
  <c r="BI101" i="273" s="1"/>
  <c r="BI59" i="273" s="1"/>
  <c r="BH137" i="273"/>
  <c r="BH38" i="273"/>
  <c r="BI39" i="273" s="1"/>
  <c r="BI41" i="273" s="1"/>
  <c r="BH42" i="273"/>
  <c r="BH52" i="273"/>
  <c r="BF66" i="273"/>
  <c r="BF67" i="273" s="1"/>
  <c r="BG60" i="273"/>
  <c r="BD34" i="286"/>
  <c r="BD52" i="286"/>
  <c r="BI18" i="288"/>
  <c r="BI75" i="273"/>
  <c r="BI76" i="273" s="1"/>
  <c r="BI111" i="273"/>
  <c r="BI112" i="273" s="1"/>
  <c r="BI11" i="285" s="1"/>
  <c r="BI12" i="285" s="1"/>
  <c r="BI32" i="273"/>
  <c r="BI33" i="273" s="1"/>
  <c r="BI96" i="273"/>
  <c r="BI97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5" i="286"/>
  <c r="V36" i="286" s="1"/>
  <c r="V14" i="288"/>
  <c r="V16" i="288" s="1"/>
  <c r="V19" i="288" s="1"/>
  <c r="V46" i="286"/>
  <c r="V47" i="286" s="1"/>
  <c r="V62" i="286"/>
  <c r="BE27" i="278"/>
  <c r="BE32" i="278" s="1"/>
  <c r="BE34" i="278" s="1"/>
  <c r="BH20" i="278"/>
  <c r="BH33" i="278"/>
  <c r="BH12" i="278"/>
  <c r="BH138" i="273"/>
  <c r="BH132" i="273"/>
  <c r="BH41" i="278"/>
  <c r="BH42" i="278" s="1"/>
  <c r="BH43" i="278" s="1"/>
  <c r="BH127" i="273"/>
  <c r="BH13" i="285"/>
  <c r="BH13" i="265" s="1"/>
  <c r="BH22" i="285"/>
  <c r="BG4" i="265"/>
  <c r="BG4" i="288"/>
  <c r="BG4" i="282"/>
  <c r="BG4" i="280"/>
  <c r="BG4" i="278"/>
  <c r="BG4" i="275"/>
  <c r="BG4" i="285"/>
  <c r="BG4" i="286"/>
  <c r="BG4" i="273"/>
  <c r="BH76" i="273"/>
  <c r="BE3" i="265"/>
  <c r="BE3" i="275"/>
  <c r="BE3" i="273"/>
  <c r="BE3" i="278"/>
  <c r="BE50" i="273"/>
  <c r="BE3" i="285"/>
  <c r="BE3" i="286"/>
  <c r="BE3" i="280"/>
  <c r="BE3" i="282"/>
  <c r="BE3" i="288"/>
  <c r="BK20" i="273"/>
  <c r="BJ24" i="273"/>
  <c r="BJ25" i="273" s="1"/>
  <c r="BG133" i="273"/>
  <c r="BF19" i="278"/>
  <c r="BF21" i="278" s="1"/>
  <c r="BF26" i="278" s="1"/>
  <c r="BN48" i="273" l="1"/>
  <c r="BM51" i="273"/>
  <c r="BH133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38" i="273"/>
  <c r="BI132" i="273"/>
  <c r="BI41" i="278"/>
  <c r="BI42" i="278" s="1"/>
  <c r="BI43" i="278" s="1"/>
  <c r="BI127" i="273"/>
  <c r="BI13" i="285"/>
  <c r="BI13" i="265" s="1"/>
  <c r="BI22" i="285"/>
  <c r="BG66" i="273"/>
  <c r="BG67" i="273" s="1"/>
  <c r="BI13" i="288"/>
  <c r="BI42" i="286"/>
  <c r="BI19" i="286"/>
  <c r="BI31" i="286"/>
  <c r="BI18" i="285"/>
  <c r="BI79" i="273"/>
  <c r="BJ80" i="273" s="1"/>
  <c r="BJ58" i="273" s="1"/>
  <c r="BI15" i="275"/>
  <c r="BI57" i="273"/>
  <c r="BF27" i="278"/>
  <c r="BF32" i="278" s="1"/>
  <c r="BF34" i="278" s="1"/>
  <c r="BL20" i="273"/>
  <c r="BK24" i="273"/>
  <c r="BK25" i="273" s="1"/>
  <c r="BH13" i="288"/>
  <c r="BH42" i="286"/>
  <c r="BH19" i="286"/>
  <c r="BH31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11" i="285" s="1"/>
  <c r="BJ12" i="285" s="1"/>
  <c r="BJ32" i="273"/>
  <c r="BJ33" i="273" s="1"/>
  <c r="BJ96" i="273"/>
  <c r="BJ97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19" i="265" s="1"/>
  <c r="BE22" i="265" s="1"/>
  <c r="BE30" i="265"/>
  <c r="BE33" i="265" s="1"/>
  <c r="BE37" i="265" s="1"/>
  <c r="BE42" i="265" s="1"/>
  <c r="BE47" i="265" s="1"/>
  <c r="W44" i="286"/>
  <c r="V63" i="265"/>
  <c r="V65" i="265" s="1"/>
  <c r="V67" i="265" s="1"/>
  <c r="V80" i="265" s="1"/>
  <c r="W33" i="286"/>
  <c r="V74" i="265"/>
  <c r="V75" i="265" s="1"/>
  <c r="V81" i="265" s="1"/>
  <c r="BI14" i="286"/>
  <c r="BI100" i="273"/>
  <c r="BJ101" i="273" s="1"/>
  <c r="BJ59" i="273" s="1"/>
  <c r="BI137" i="273"/>
  <c r="BI38" i="273"/>
  <c r="BJ39" i="273" s="1"/>
  <c r="BJ41" i="273" s="1"/>
  <c r="BJ76" i="273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1" i="286"/>
  <c r="AC73" i="265"/>
  <c r="AC45" i="286"/>
  <c r="AC56" i="286"/>
  <c r="BH139" i="273"/>
  <c r="BG11" i="278"/>
  <c r="BG13" i="278" s="1"/>
  <c r="BG25" i="278" s="1"/>
  <c r="BG27" i="278" s="1"/>
  <c r="BG32" i="278" s="1"/>
  <c r="BG34" i="278" s="1"/>
  <c r="BG131" i="273"/>
  <c r="BH128" i="273"/>
  <c r="BN51" i="273" l="1"/>
  <c r="BO48" i="273"/>
  <c r="BH66" i="273"/>
  <c r="BH67" i="273" s="1"/>
  <c r="BI60" i="273"/>
  <c r="BG9" i="265"/>
  <c r="BG11" i="265" s="1"/>
  <c r="BG14" i="265" s="1"/>
  <c r="BG19" i="265" s="1"/>
  <c r="BG22" i="265" s="1"/>
  <c r="BG30" i="265"/>
  <c r="BG33" i="265" s="1"/>
  <c r="BG37" i="265" s="1"/>
  <c r="BG42" i="265" s="1"/>
  <c r="BG47" i="265" s="1"/>
  <c r="AD13" i="286"/>
  <c r="AD15" i="286" s="1"/>
  <c r="BJ13" i="288"/>
  <c r="BJ42" i="286"/>
  <c r="BJ19" i="286"/>
  <c r="BJ31" i="286"/>
  <c r="BJ18" i="285"/>
  <c r="BJ15" i="275"/>
  <c r="BJ79" i="273"/>
  <c r="BK80" i="273" s="1"/>
  <c r="BK58" i="273" s="1"/>
  <c r="BJ57" i="273"/>
  <c r="W51" i="286"/>
  <c r="W53" i="286" s="1"/>
  <c r="W59" i="286" s="1"/>
  <c r="W55" i="286"/>
  <c r="W57" i="286" s="1"/>
  <c r="W60" i="286" s="1"/>
  <c r="BE34" i="286"/>
  <c r="BE52" i="286"/>
  <c r="BJ14" i="286"/>
  <c r="BJ100" i="273"/>
  <c r="BK101" i="273" s="1"/>
  <c r="BK59" i="273" s="1"/>
  <c r="BJ137" i="273"/>
  <c r="BJ38" i="273"/>
  <c r="BK39" i="273" s="1"/>
  <c r="BK41" i="273" s="1"/>
  <c r="BM20" i="273"/>
  <c r="BL24" i="273"/>
  <c r="BL25" i="273" s="1"/>
  <c r="BH131" i="273"/>
  <c r="BI128" i="273"/>
  <c r="BI4" i="265"/>
  <c r="BI4" i="282"/>
  <c r="BI4" i="280"/>
  <c r="BI4" i="278"/>
  <c r="BI4" i="286"/>
  <c r="BI4" i="273"/>
  <c r="BI4" i="288"/>
  <c r="BI4" i="275"/>
  <c r="BI4" i="285"/>
  <c r="BI139" i="273"/>
  <c r="BH11" i="278"/>
  <c r="BH13" i="278" s="1"/>
  <c r="BH25" i="278" s="1"/>
  <c r="BJ42" i="273"/>
  <c r="BJ52" i="273"/>
  <c r="V82" i="265"/>
  <c r="V83" i="265"/>
  <c r="BJ20" i="278"/>
  <c r="BJ33" i="278"/>
  <c r="BJ12" i="278"/>
  <c r="BJ138" i="273"/>
  <c r="BJ132" i="273"/>
  <c r="BJ41" i="278"/>
  <c r="BJ42" i="278" s="1"/>
  <c r="BJ43" i="278" s="1"/>
  <c r="BJ127" i="273"/>
  <c r="BJ13" i="285"/>
  <c r="BJ13" i="265" s="1"/>
  <c r="BJ22" i="285"/>
  <c r="BK18" i="288"/>
  <c r="BK75" i="273"/>
  <c r="BK76" i="273" s="1"/>
  <c r="BK111" i="273"/>
  <c r="BK112" i="273" s="1"/>
  <c r="BK11" i="285" s="1"/>
  <c r="BK12" i="285" s="1"/>
  <c r="BK32" i="273"/>
  <c r="BK33" i="273" s="1"/>
  <c r="BK96" i="273"/>
  <c r="BK97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19" i="265" s="1"/>
  <c r="BF22" i="265" s="1"/>
  <c r="BF30" i="265"/>
  <c r="BF33" i="265" s="1"/>
  <c r="BF37" i="265" s="1"/>
  <c r="BF42" i="265" s="1"/>
  <c r="BF47" i="265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33" i="273"/>
  <c r="BH19" i="278"/>
  <c r="BH21" i="278" s="1"/>
  <c r="BH26" i="278" s="1"/>
  <c r="BO51" i="273" l="1"/>
  <c r="BP48" i="273"/>
  <c r="BJ20" i="275"/>
  <c r="BK17" i="275" s="1"/>
  <c r="BH59" i="265"/>
  <c r="BH60" i="265" s="1"/>
  <c r="BI20" i="285"/>
  <c r="BI23" i="285" s="1"/>
  <c r="BK20" i="278"/>
  <c r="BK33" i="278"/>
  <c r="BK12" i="278"/>
  <c r="BK138" i="273"/>
  <c r="BK132" i="273"/>
  <c r="BK41" i="278"/>
  <c r="BK42" i="278" s="1"/>
  <c r="BK43" i="278" s="1"/>
  <c r="BK127" i="273"/>
  <c r="BK13" i="285"/>
  <c r="BK13" i="265" s="1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M24" i="273"/>
  <c r="BM25" i="273" s="1"/>
  <c r="BK13" i="288"/>
  <c r="BK42" i="286"/>
  <c r="BK19" i="286"/>
  <c r="BK31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33" i="273"/>
  <c r="BI19" i="278"/>
  <c r="BI21" i="278" s="1"/>
  <c r="BI26" i="278" s="1"/>
  <c r="BF34" i="286"/>
  <c r="BF52" i="286"/>
  <c r="BK14" i="286"/>
  <c r="BK100" i="273"/>
  <c r="BL101" i="273" s="1"/>
  <c r="BL59" i="273" s="1"/>
  <c r="BK137" i="273"/>
  <c r="BK38" i="273"/>
  <c r="BL39" i="273" s="1"/>
  <c r="BL41" i="273" s="1"/>
  <c r="BJ139" i="273"/>
  <c r="BI11" i="278"/>
  <c r="BI13" i="278" s="1"/>
  <c r="BI25" i="278" s="1"/>
  <c r="BI27" i="278" s="1"/>
  <c r="BI32" i="278" s="1"/>
  <c r="BI34" i="278" s="1"/>
  <c r="BI131" i="273"/>
  <c r="BJ128" i="273"/>
  <c r="BL18" i="288"/>
  <c r="BL75" i="273"/>
  <c r="BL111" i="273"/>
  <c r="BL112" i="273" s="1"/>
  <c r="BL11" i="285" s="1"/>
  <c r="BL12" i="285" s="1"/>
  <c r="BL32" i="273"/>
  <c r="BL33" i="273" s="1"/>
  <c r="BL96" i="273"/>
  <c r="BL97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1" i="286"/>
  <c r="AD16" i="286"/>
  <c r="AD49" i="265" s="1"/>
  <c r="AD50" i="265" s="1"/>
  <c r="AD15" i="288"/>
  <c r="AD23" i="286"/>
  <c r="AD24" i="286" s="1"/>
  <c r="BG34" i="286"/>
  <c r="BG52" i="286"/>
  <c r="BH3" i="280"/>
  <c r="BH3" i="285"/>
  <c r="BH3" i="273"/>
  <c r="BH3" i="275"/>
  <c r="BH3" i="282"/>
  <c r="BH3" i="278"/>
  <c r="BH3" i="265"/>
  <c r="BH3" i="288"/>
  <c r="BH50" i="273"/>
  <c r="BH3" i="286"/>
  <c r="BP51" i="273" l="1"/>
  <c r="BQ48" i="273"/>
  <c r="BL20" i="278"/>
  <c r="BL33" i="278"/>
  <c r="BL12" i="278"/>
  <c r="BL138" i="273"/>
  <c r="BL132" i="273"/>
  <c r="BL41" i="278"/>
  <c r="BL42" i="278" s="1"/>
  <c r="BL43" i="278" s="1"/>
  <c r="BL127" i="273"/>
  <c r="BL13" i="285"/>
  <c r="BL13" i="265" s="1"/>
  <c r="BL22" i="285"/>
  <c r="BK139" i="273"/>
  <c r="BJ11" i="278"/>
  <c r="BJ13" i="278" s="1"/>
  <c r="BJ25" i="278" s="1"/>
  <c r="BL42" i="273"/>
  <c r="BL52" i="273"/>
  <c r="BK133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111" i="273"/>
  <c r="BM112" i="273" s="1"/>
  <c r="BM11" i="285" s="1"/>
  <c r="BM12" i="285" s="1"/>
  <c r="BM32" i="273"/>
  <c r="BM33" i="273" s="1"/>
  <c r="BM96" i="273"/>
  <c r="BM97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19" i="265" s="1"/>
  <c r="BH22" i="265" s="1"/>
  <c r="BH30" i="265"/>
  <c r="BH33" i="265" s="1"/>
  <c r="BH37" i="265" s="1"/>
  <c r="BH42" i="265" s="1"/>
  <c r="BH47" i="265" s="1"/>
  <c r="BI59" i="265"/>
  <c r="BI60" i="265" s="1"/>
  <c r="BJ20" i="285"/>
  <c r="BJ23" i="285" s="1"/>
  <c r="AE21" i="286"/>
  <c r="AD73" i="265"/>
  <c r="AD45" i="286"/>
  <c r="AD56" i="286"/>
  <c r="W35" i="286"/>
  <c r="W36" i="286" s="1"/>
  <c r="W14" i="288"/>
  <c r="W16" i="288" s="1"/>
  <c r="W19" i="288" s="1"/>
  <c r="W46" i="286"/>
  <c r="W47" i="286" s="1"/>
  <c r="W62" i="286"/>
  <c r="BK4" i="265"/>
  <c r="BK4" i="288"/>
  <c r="BK4" i="282"/>
  <c r="BK4" i="278"/>
  <c r="BK4" i="285"/>
  <c r="BK4" i="280"/>
  <c r="BK4" i="273"/>
  <c r="BK4" i="275"/>
  <c r="BK4" i="286"/>
  <c r="BL14" i="286"/>
  <c r="BL100" i="273"/>
  <c r="BM101" i="273" s="1"/>
  <c r="BM59" i="273" s="1"/>
  <c r="BL137" i="273"/>
  <c r="BL38" i="273"/>
  <c r="BM39" i="273" s="1"/>
  <c r="BM41" i="273" s="1"/>
  <c r="BM76" i="273"/>
  <c r="BK128" i="273"/>
  <c r="BJ131" i="273"/>
  <c r="BI9" i="265"/>
  <c r="BI11" i="265" s="1"/>
  <c r="BI14" i="265" s="1"/>
  <c r="BI19" i="265" s="1"/>
  <c r="BI22" i="265" s="1"/>
  <c r="BI30" i="265"/>
  <c r="BI33" i="265" s="1"/>
  <c r="BI37" i="265" s="1"/>
  <c r="BI42" i="265" s="1"/>
  <c r="BI47" i="265" s="1"/>
  <c r="BL76" i="273"/>
  <c r="BJ66" i="273"/>
  <c r="BJ67" i="273" s="1"/>
  <c r="BK60" i="273"/>
  <c r="BO20" i="273"/>
  <c r="BN24" i="273"/>
  <c r="BN25" i="273" s="1"/>
  <c r="BK10" i="265"/>
  <c r="BK31" i="265"/>
  <c r="BR48" i="273" l="1"/>
  <c r="BQ51" i="273"/>
  <c r="BP20" i="273"/>
  <c r="BO24" i="273"/>
  <c r="BO25" i="273" s="1"/>
  <c r="BK66" i="273"/>
  <c r="BK67" i="273" s="1"/>
  <c r="BL13" i="288"/>
  <c r="BL42" i="286"/>
  <c r="BL19" i="286"/>
  <c r="BL31" i="286"/>
  <c r="BL18" i="285"/>
  <c r="BL15" i="275"/>
  <c r="BL20" i="275" s="1"/>
  <c r="BM17" i="275" s="1"/>
  <c r="BL79" i="273"/>
  <c r="BM80" i="273" s="1"/>
  <c r="BM58" i="273" s="1"/>
  <c r="BL57" i="273"/>
  <c r="BL60" i="273" s="1"/>
  <c r="BI34" i="286"/>
  <c r="BI52" i="286"/>
  <c r="BK131" i="273"/>
  <c r="BL128" i="273"/>
  <c r="BM42" i="273"/>
  <c r="BM52" i="273"/>
  <c r="X44" i="286"/>
  <c r="W63" i="265"/>
  <c r="W65" i="265" s="1"/>
  <c r="W67" i="265" s="1"/>
  <c r="W80" i="265" s="1"/>
  <c r="X33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38" i="273"/>
  <c r="BM132" i="273"/>
  <c r="BM41" i="278"/>
  <c r="BM42" i="278" s="1"/>
  <c r="BM43" i="278" s="1"/>
  <c r="BM127" i="273"/>
  <c r="BM13" i="285"/>
  <c r="BM13" i="265" s="1"/>
  <c r="BM22" i="285"/>
  <c r="BL133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39" i="273"/>
  <c r="BK11" i="278"/>
  <c r="BK13" i="278" s="1"/>
  <c r="BK25" i="278" s="1"/>
  <c r="BL10" i="265"/>
  <c r="BL31" i="265"/>
  <c r="BN18" i="288"/>
  <c r="BN75" i="273"/>
  <c r="BN76" i="273" s="1"/>
  <c r="BN111" i="273"/>
  <c r="BN112" i="273" s="1"/>
  <c r="BN11" i="285" s="1"/>
  <c r="BN12" i="285" s="1"/>
  <c r="BN32" i="273"/>
  <c r="BN33" i="273" s="1"/>
  <c r="BN96" i="273"/>
  <c r="BN97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2" i="286"/>
  <c r="BM19" i="286"/>
  <c r="BM31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3" i="286"/>
  <c r="AE15" i="286" s="1"/>
  <c r="BH34" i="286"/>
  <c r="BH52" i="286"/>
  <c r="BM14" i="286"/>
  <c r="BM100" i="273"/>
  <c r="BN101" i="273" s="1"/>
  <c r="BN59" i="273" s="1"/>
  <c r="BM137" i="273"/>
  <c r="BM38" i="273"/>
  <c r="BN39" i="273" s="1"/>
  <c r="BN41" i="273" s="1"/>
  <c r="BJ27" i="278"/>
  <c r="BJ32" i="278" s="1"/>
  <c r="BJ34" i="278" s="1"/>
  <c r="BS48" i="273" l="1"/>
  <c r="BR51" i="273"/>
  <c r="BL66" i="273"/>
  <c r="BL67" i="273" s="1"/>
  <c r="BM60" i="273"/>
  <c r="BJ9" i="265"/>
  <c r="BJ11" i="265" s="1"/>
  <c r="BJ14" i="265" s="1"/>
  <c r="BJ19" i="265" s="1"/>
  <c r="BJ22" i="265" s="1"/>
  <c r="BJ30" i="265"/>
  <c r="BJ33" i="265" s="1"/>
  <c r="BJ37" i="265" s="1"/>
  <c r="BJ42" i="265" s="1"/>
  <c r="BJ47" i="265" s="1"/>
  <c r="BN42" i="273"/>
  <c r="BN52" i="273"/>
  <c r="AE16" i="286"/>
  <c r="AE49" i="265" s="1"/>
  <c r="AE50" i="265" s="1"/>
  <c r="AE15" i="288"/>
  <c r="AE23" i="286"/>
  <c r="AE24" i="286" s="1"/>
  <c r="BN20" i="278"/>
  <c r="BN33" i="278"/>
  <c r="BN12" i="278"/>
  <c r="BN138" i="273"/>
  <c r="BN132" i="273"/>
  <c r="BN41" i="278"/>
  <c r="BN42" i="278" s="1"/>
  <c r="BN43" i="278" s="1"/>
  <c r="BN127" i="273"/>
  <c r="BN13" i="285"/>
  <c r="BN13" i="265" s="1"/>
  <c r="BN22" i="285"/>
  <c r="BM139" i="273"/>
  <c r="BL11" i="278"/>
  <c r="BL13" i="278" s="1"/>
  <c r="BL25" i="278" s="1"/>
  <c r="BK59" i="265"/>
  <c r="BK60" i="265" s="1"/>
  <c r="BL20" i="285"/>
  <c r="BL23" i="285" s="1"/>
  <c r="X51" i="286"/>
  <c r="X53" i="286" s="1"/>
  <c r="X59" i="286" s="1"/>
  <c r="X55" i="286"/>
  <c r="X57" i="286" s="1"/>
  <c r="X60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11" i="285" s="1"/>
  <c r="BO12" i="285" s="1"/>
  <c r="BO32" i="273"/>
  <c r="BO33" i="273" s="1"/>
  <c r="BO96" i="273"/>
  <c r="BO97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2" i="286"/>
  <c r="BN19" i="286"/>
  <c r="BN31" i="286"/>
  <c r="BN18" i="285"/>
  <c r="BN15" i="275"/>
  <c r="BN20" i="275" s="1"/>
  <c r="BO17" i="275" s="1"/>
  <c r="BN79" i="273"/>
  <c r="BO80" i="273" s="1"/>
  <c r="BO58" i="273" s="1"/>
  <c r="BN57" i="273"/>
  <c r="BN14" i="286"/>
  <c r="BN100" i="273"/>
  <c r="BO101" i="273" s="1"/>
  <c r="BO59" i="273" s="1"/>
  <c r="BN137" i="273"/>
  <c r="BN38" i="273"/>
  <c r="BO39" i="273" s="1"/>
  <c r="BO41" i="273" s="1"/>
  <c r="BO76" i="273"/>
  <c r="BK27" i="278"/>
  <c r="BK32" i="278" s="1"/>
  <c r="BK34" i="278" s="1"/>
  <c r="BM133" i="273"/>
  <c r="BL19" i="278"/>
  <c r="BL21" i="278" s="1"/>
  <c r="BL26" i="278" s="1"/>
  <c r="BM10" i="265"/>
  <c r="BM31" i="265"/>
  <c r="W82" i="265"/>
  <c r="W83" i="265"/>
  <c r="BM128" i="273"/>
  <c r="BL131" i="273"/>
  <c r="BK50" i="273"/>
  <c r="BK3" i="280"/>
  <c r="BK3" i="273"/>
  <c r="BK3" i="282"/>
  <c r="BK3" i="278"/>
  <c r="BK3" i="288"/>
  <c r="BK3" i="286"/>
  <c r="BK3" i="285"/>
  <c r="BK3" i="265"/>
  <c r="BK3" i="275"/>
  <c r="BQ20" i="273"/>
  <c r="BP24" i="273"/>
  <c r="BP25" i="273" s="1"/>
  <c r="BS51" i="273" l="1"/>
  <c r="BT48" i="273"/>
  <c r="BP18" i="288"/>
  <c r="BP75" i="273"/>
  <c r="BP111" i="273"/>
  <c r="BP112" i="273" s="1"/>
  <c r="BP11" i="285" s="1"/>
  <c r="BP12" i="285" s="1"/>
  <c r="BP32" i="273"/>
  <c r="BP33" i="273" s="1"/>
  <c r="BP96" i="273"/>
  <c r="BP97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1" i="273"/>
  <c r="BN128" i="273"/>
  <c r="BN133" i="273"/>
  <c r="BM19" i="278"/>
  <c r="BM21" i="278" s="1"/>
  <c r="BM26" i="278" s="1"/>
  <c r="BO13" i="288"/>
  <c r="BO42" i="286"/>
  <c r="BO19" i="286"/>
  <c r="BO31" i="286"/>
  <c r="BO18" i="285"/>
  <c r="BO79" i="273"/>
  <c r="BP80" i="273" s="1"/>
  <c r="BP58" i="273" s="1"/>
  <c r="BO15" i="275"/>
  <c r="BO20" i="275" s="1"/>
  <c r="BP17" i="275" s="1"/>
  <c r="BO57" i="273"/>
  <c r="BO14" i="286"/>
  <c r="BO100" i="273"/>
  <c r="BP101" i="273" s="1"/>
  <c r="BP59" i="273" s="1"/>
  <c r="BO137" i="273"/>
  <c r="BO38" i="273"/>
  <c r="BP39" i="273" s="1"/>
  <c r="BP41" i="273" s="1"/>
  <c r="X61" i="286"/>
  <c r="BN139" i="273"/>
  <c r="BM11" i="278"/>
  <c r="BM13" i="278" s="1"/>
  <c r="BM25" i="278" s="1"/>
  <c r="BN10" i="265"/>
  <c r="BN31" i="265"/>
  <c r="BM66" i="273"/>
  <c r="BM67" i="273" s="1"/>
  <c r="BN60" i="273"/>
  <c r="BR20" i="273"/>
  <c r="BQ24" i="273"/>
  <c r="BQ25" i="273" s="1"/>
  <c r="BK9" i="265"/>
  <c r="BK11" i="265" s="1"/>
  <c r="BK14" i="265" s="1"/>
  <c r="BK19" i="265" s="1"/>
  <c r="BK22" i="265" s="1"/>
  <c r="BK30" i="265"/>
  <c r="BK33" i="265" s="1"/>
  <c r="BK37" i="265" s="1"/>
  <c r="BK42" i="265" s="1"/>
  <c r="BK47" i="265" s="1"/>
  <c r="BO42" i="273"/>
  <c r="BO52" i="273"/>
  <c r="BO20" i="278"/>
  <c r="BO33" i="278"/>
  <c r="BO12" i="278"/>
  <c r="BO138" i="273"/>
  <c r="BO132" i="273"/>
  <c r="BO41" i="278"/>
  <c r="BO42" i="278" s="1"/>
  <c r="BO43" i="278" s="1"/>
  <c r="BO127" i="273"/>
  <c r="BO13" i="285"/>
  <c r="BO13" i="265" s="1"/>
  <c r="BO22" i="285"/>
  <c r="BL27" i="278"/>
  <c r="BL32" i="278" s="1"/>
  <c r="BL34" i="278" s="1"/>
  <c r="AF21" i="286"/>
  <c r="AE73" i="265"/>
  <c r="AE45" i="286"/>
  <c r="AE56" i="286"/>
  <c r="BN4" i="265"/>
  <c r="BN4" i="286"/>
  <c r="BN4" i="273"/>
  <c r="BN4" i="280"/>
  <c r="BN4" i="282"/>
  <c r="BN4" i="275"/>
  <c r="BN4" i="288"/>
  <c r="BN4" i="285"/>
  <c r="BN4" i="278"/>
  <c r="BJ34" i="286"/>
  <c r="BJ52" i="286"/>
  <c r="BL3" i="286"/>
  <c r="BL3" i="265"/>
  <c r="BL3" i="278"/>
  <c r="BL3" i="280"/>
  <c r="BL3" i="288"/>
  <c r="BL50" i="273"/>
  <c r="BL3" i="273"/>
  <c r="BL3" i="275"/>
  <c r="BL3" i="282"/>
  <c r="BL3" i="285"/>
  <c r="BM27" i="278" l="1"/>
  <c r="BM32" i="278" s="1"/>
  <c r="BM34" i="278" s="1"/>
  <c r="BM9" i="265" s="1"/>
  <c r="BM11" i="265" s="1"/>
  <c r="BM14" i="265" s="1"/>
  <c r="BM19" i="265" s="1"/>
  <c r="BM22" i="265" s="1"/>
  <c r="BU48" i="273"/>
  <c r="BT51" i="273"/>
  <c r="AF13" i="286"/>
  <c r="AF15" i="286" s="1"/>
  <c r="BO4" i="265"/>
  <c r="BO4" i="288"/>
  <c r="BO4" i="286"/>
  <c r="BO4" i="273"/>
  <c r="BO4" i="282"/>
  <c r="BO4" i="278"/>
  <c r="BO4" i="275"/>
  <c r="BO4" i="285"/>
  <c r="BO4" i="280"/>
  <c r="BK34" i="286"/>
  <c r="BK52" i="286"/>
  <c r="BS20" i="273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5" i="286"/>
  <c r="X36" i="286" s="1"/>
  <c r="X14" i="288"/>
  <c r="X16" i="288" s="1"/>
  <c r="X19" i="288" s="1"/>
  <c r="X46" i="286"/>
  <c r="X47" i="286" s="1"/>
  <c r="X62" i="286"/>
  <c r="BP42" i="273"/>
  <c r="BP52" i="273"/>
  <c r="BO133" i="273"/>
  <c r="BN19" i="278"/>
  <c r="BN21" i="278" s="1"/>
  <c r="BN26" i="278" s="1"/>
  <c r="BP14" i="286"/>
  <c r="BP100" i="273"/>
  <c r="BQ101" i="273" s="1"/>
  <c r="BQ59" i="273" s="1"/>
  <c r="BP137" i="273"/>
  <c r="BP38" i="273"/>
  <c r="BQ39" i="273" s="1"/>
  <c r="BQ41" i="273" s="1"/>
  <c r="BL9" i="265"/>
  <c r="BL11" i="265" s="1"/>
  <c r="BL14" i="265" s="1"/>
  <c r="BL19" i="265" s="1"/>
  <c r="BL22" i="265" s="1"/>
  <c r="BL30" i="265"/>
  <c r="BL33" i="265" s="1"/>
  <c r="BL37" i="265" s="1"/>
  <c r="BL42" i="265" s="1"/>
  <c r="BL47" i="265" s="1"/>
  <c r="BO10" i="265"/>
  <c r="BO31" i="265"/>
  <c r="BQ18" i="288"/>
  <c r="BQ75" i="273"/>
  <c r="BQ111" i="273"/>
  <c r="BQ112" i="273" s="1"/>
  <c r="BQ11" i="285" s="1"/>
  <c r="BQ12" i="285" s="1"/>
  <c r="BQ32" i="273"/>
  <c r="BQ33" i="273" s="1"/>
  <c r="BQ96" i="273"/>
  <c r="BQ97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39" i="273"/>
  <c r="BN11" i="278"/>
  <c r="BN13" i="278" s="1"/>
  <c r="BN25" i="278" s="1"/>
  <c r="BP76" i="273"/>
  <c r="BN131" i="273"/>
  <c r="BO128" i="273"/>
  <c r="BM59" i="265"/>
  <c r="BM60" i="265" s="1"/>
  <c r="BN20" i="285"/>
  <c r="BN23" i="285" s="1"/>
  <c r="BP20" i="278"/>
  <c r="BP33" i="278"/>
  <c r="BP12" i="278"/>
  <c r="BP138" i="273"/>
  <c r="BP132" i="273"/>
  <c r="BP41" i="278"/>
  <c r="BP42" i="278" s="1"/>
  <c r="BP43" i="278" s="1"/>
  <c r="BP127" i="273"/>
  <c r="BP13" i="285"/>
  <c r="BP13" i="265" s="1"/>
  <c r="BP22" i="285"/>
  <c r="BM30" i="265" l="1"/>
  <c r="BM33" i="265" s="1"/>
  <c r="BM37" i="265" s="1"/>
  <c r="BM42" i="265" s="1"/>
  <c r="BM47" i="265" s="1"/>
  <c r="BN27" i="278"/>
  <c r="BN32" i="278" s="1"/>
  <c r="BN34" i="278" s="1"/>
  <c r="BN9" i="265" s="1"/>
  <c r="BN11" i="265" s="1"/>
  <c r="BN14" i="265" s="1"/>
  <c r="BN19" i="265" s="1"/>
  <c r="BN22" i="265" s="1"/>
  <c r="BV48" i="273"/>
  <c r="BU51" i="273"/>
  <c r="BP10" i="265"/>
  <c r="BP31" i="265"/>
  <c r="BN59" i="265"/>
  <c r="BN60" i="265" s="1"/>
  <c r="BO20" i="285"/>
  <c r="BO23" i="285" s="1"/>
  <c r="BP128" i="273"/>
  <c r="BO131" i="273"/>
  <c r="BP13" i="288"/>
  <c r="BP42" i="286"/>
  <c r="BP19" i="286"/>
  <c r="BP31" i="286"/>
  <c r="BP18" i="285"/>
  <c r="BP15" i="275"/>
  <c r="BP20" i="275" s="1"/>
  <c r="BQ17" i="275" s="1"/>
  <c r="BP79" i="273"/>
  <c r="BQ80" i="273" s="1"/>
  <c r="BQ58" i="273" s="1"/>
  <c r="BP57" i="273"/>
  <c r="BP60" i="273" s="1"/>
  <c r="BP139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4" i="286"/>
  <c r="BQ100" i="273"/>
  <c r="BR101" i="273" s="1"/>
  <c r="BR59" i="273" s="1"/>
  <c r="BQ137" i="273"/>
  <c r="BQ38" i="273"/>
  <c r="BR39" i="273" s="1"/>
  <c r="BR41" i="273" s="1"/>
  <c r="BL34" i="286"/>
  <c r="BL52" i="286"/>
  <c r="BQ76" i="273"/>
  <c r="BP133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11" i="285" s="1"/>
  <c r="BR12" i="285" s="1"/>
  <c r="BR32" i="273"/>
  <c r="BR33" i="273" s="1"/>
  <c r="BR96" i="273"/>
  <c r="BR97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38" i="273"/>
  <c r="BQ132" i="273"/>
  <c r="BQ41" i="278"/>
  <c r="BQ42" i="278" s="1"/>
  <c r="BQ43" i="278" s="1"/>
  <c r="BQ127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4" i="286"/>
  <c r="X63" i="265"/>
  <c r="X65" i="265" s="1"/>
  <c r="X67" i="265" s="1"/>
  <c r="X80" i="265" s="1"/>
  <c r="Y33" i="286"/>
  <c r="X74" i="265"/>
  <c r="X75" i="265" s="1"/>
  <c r="X81" i="265" s="1"/>
  <c r="BM34" i="286"/>
  <c r="BM52" i="286"/>
  <c r="BS24" i="273"/>
  <c r="BS25" i="273" s="1"/>
  <c r="BT20" i="273"/>
  <c r="AF16" i="286"/>
  <c r="AF49" i="265" s="1"/>
  <c r="AF50" i="265" s="1"/>
  <c r="AF15" i="288"/>
  <c r="AF23" i="286"/>
  <c r="AF24" i="286" s="1"/>
  <c r="BN30" i="265" l="1"/>
  <c r="BN33" i="265" s="1"/>
  <c r="BN37" i="265" s="1"/>
  <c r="BN42" i="265" s="1"/>
  <c r="BN47" i="265" s="1"/>
  <c r="BV51" i="273"/>
  <c r="BW48" i="273"/>
  <c r="BO27" i="278"/>
  <c r="BO32" i="278" s="1"/>
  <c r="BO34" i="278" s="1"/>
  <c r="BO9" i="265" s="1"/>
  <c r="BO11" i="265" s="1"/>
  <c r="BO14" i="265" s="1"/>
  <c r="BO19" i="265" s="1"/>
  <c r="BO22" i="265" s="1"/>
  <c r="BP66" i="273"/>
  <c r="BP67" i="273" s="1"/>
  <c r="AG21" i="286"/>
  <c r="AF73" i="265"/>
  <c r="AF45" i="286"/>
  <c r="AF56" i="286"/>
  <c r="BS18" i="288"/>
  <c r="BS75" i="273"/>
  <c r="BS76" i="273" s="1"/>
  <c r="BS111" i="273"/>
  <c r="BS112" i="273" s="1"/>
  <c r="BS11" i="285" s="1"/>
  <c r="BS12" i="285" s="1"/>
  <c r="BS32" i="273"/>
  <c r="BS33" i="273" s="1"/>
  <c r="BS96" i="273"/>
  <c r="BS97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N34" i="286"/>
  <c r="BN52" i="286"/>
  <c r="BR14" i="286"/>
  <c r="BR100" i="273"/>
  <c r="BS101" i="273" s="1"/>
  <c r="BS59" i="273" s="1"/>
  <c r="BR137" i="273"/>
  <c r="BR38" i="273"/>
  <c r="BS39" i="273" s="1"/>
  <c r="BS41" i="273" s="1"/>
  <c r="BQ133" i="273"/>
  <c r="BP19" i="278"/>
  <c r="BP21" i="278" s="1"/>
  <c r="BP26" i="278" s="1"/>
  <c r="BR42" i="273"/>
  <c r="BR52" i="273"/>
  <c r="BO30" i="265"/>
  <c r="BO33" i="265" s="1"/>
  <c r="BO37" i="265" s="1"/>
  <c r="BO42" i="265" s="1"/>
  <c r="BO47" i="265" s="1"/>
  <c r="BO59" i="265"/>
  <c r="BO60" i="265" s="1"/>
  <c r="BP20" i="285"/>
  <c r="BP23" i="285" s="1"/>
  <c r="BU20" i="273"/>
  <c r="BT24" i="273"/>
  <c r="BT25" i="273" s="1"/>
  <c r="Y51" i="286"/>
  <c r="Y53" i="286" s="1"/>
  <c r="Y59" i="286" s="1"/>
  <c r="Y55" i="286"/>
  <c r="Y57" i="286" s="1"/>
  <c r="Y60" i="286" s="1"/>
  <c r="BQ10" i="265"/>
  <c r="BQ31" i="265"/>
  <c r="BR20" i="278"/>
  <c r="BR33" i="278"/>
  <c r="BR12" i="278"/>
  <c r="BR138" i="273"/>
  <c r="BR132" i="273"/>
  <c r="BR41" i="278"/>
  <c r="BR42" i="278" s="1"/>
  <c r="BR43" i="278" s="1"/>
  <c r="BR127" i="273"/>
  <c r="BR13" i="285"/>
  <c r="BR13" i="265" s="1"/>
  <c r="BR22" i="285"/>
  <c r="BQ13" i="288"/>
  <c r="BQ42" i="286"/>
  <c r="BQ19" i="286"/>
  <c r="BQ31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Q139" i="273"/>
  <c r="BP11" i="278"/>
  <c r="BP13" i="278" s="1"/>
  <c r="BP25" i="278" s="1"/>
  <c r="BP131" i="273"/>
  <c r="BQ128" i="273"/>
  <c r="BP27" i="278" l="1"/>
  <c r="BP32" i="278" s="1"/>
  <c r="BP34" i="278" s="1"/>
  <c r="BP9" i="265" s="1"/>
  <c r="BP11" i="265" s="1"/>
  <c r="BP14" i="265" s="1"/>
  <c r="BP19" i="265" s="1"/>
  <c r="BP22" i="265" s="1"/>
  <c r="BW51" i="273"/>
  <c r="BX48" i="273"/>
  <c r="BR13" i="288"/>
  <c r="BR42" i="286"/>
  <c r="BR19" i="286"/>
  <c r="BR31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1" i="286"/>
  <c r="BV20" i="273"/>
  <c r="BU24" i="273"/>
  <c r="BU25" i="273" s="1"/>
  <c r="BO34" i="286"/>
  <c r="BO52" i="286"/>
  <c r="BR4" i="265"/>
  <c r="BR4" i="275"/>
  <c r="BR4" i="286"/>
  <c r="BR4" i="285"/>
  <c r="BR4" i="273"/>
  <c r="BR4" i="280"/>
  <c r="BR4" i="288"/>
  <c r="BR4" i="282"/>
  <c r="BR4" i="278"/>
  <c r="BR133" i="273"/>
  <c r="BQ19" i="278"/>
  <c r="BQ21" i="278" s="1"/>
  <c r="BQ26" i="278" s="1"/>
  <c r="BS42" i="273"/>
  <c r="BS52" i="273"/>
  <c r="BS20" i="278"/>
  <c r="BS33" i="278"/>
  <c r="BS12" i="278"/>
  <c r="BS138" i="273"/>
  <c r="BS132" i="273"/>
  <c r="BS41" i="278"/>
  <c r="BS42" i="278" s="1"/>
  <c r="BS43" i="278" s="1"/>
  <c r="BS127" i="273"/>
  <c r="BS13" i="285"/>
  <c r="BS13" i="265" s="1"/>
  <c r="BS22" i="285"/>
  <c r="BQ66" i="273"/>
  <c r="BQ67" i="273" s="1"/>
  <c r="BQ131" i="273"/>
  <c r="BR128" i="273"/>
  <c r="BP59" i="265"/>
  <c r="BP60" i="265" s="1"/>
  <c r="BQ20" i="285"/>
  <c r="BQ23" i="285" s="1"/>
  <c r="BR139" i="273"/>
  <c r="BQ11" i="278"/>
  <c r="BQ13" i="278" s="1"/>
  <c r="BQ25" i="278" s="1"/>
  <c r="BT18" i="288"/>
  <c r="BT75" i="273"/>
  <c r="BT111" i="273"/>
  <c r="BT112" i="273" s="1"/>
  <c r="BT11" i="285" s="1"/>
  <c r="BT12" i="285" s="1"/>
  <c r="BT32" i="273"/>
  <c r="BT33" i="273" s="1"/>
  <c r="BT96" i="273"/>
  <c r="BT97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2" i="286"/>
  <c r="BS19" i="286"/>
  <c r="BS31" i="286"/>
  <c r="BS18" i="285"/>
  <c r="BS79" i="273"/>
  <c r="BT80" i="273" s="1"/>
  <c r="BT58" i="273" s="1"/>
  <c r="BS15" i="275"/>
  <c r="BS57" i="273"/>
  <c r="BS14" i="286"/>
  <c r="BS100" i="273"/>
  <c r="BT101" i="273" s="1"/>
  <c r="BT59" i="273" s="1"/>
  <c r="BS137" i="273"/>
  <c r="BS38" i="273"/>
  <c r="BT39" i="273" s="1"/>
  <c r="BT41" i="273" s="1"/>
  <c r="AG13" i="286"/>
  <c r="AG15" i="286" s="1"/>
  <c r="BP3" i="278"/>
  <c r="BP50" i="273"/>
  <c r="BP3" i="282"/>
  <c r="BP3" i="286"/>
  <c r="BP3" i="288"/>
  <c r="BP3" i="285"/>
  <c r="BP3" i="275"/>
  <c r="BP3" i="280"/>
  <c r="BP3" i="273"/>
  <c r="BP3" i="265"/>
  <c r="BP30" i="265" l="1"/>
  <c r="BP33" i="265" s="1"/>
  <c r="BP37" i="265" s="1"/>
  <c r="BP42" i="265" s="1"/>
  <c r="BP47" i="265" s="1"/>
  <c r="BY48" i="273"/>
  <c r="BX51" i="273"/>
  <c r="BQ27" i="278"/>
  <c r="BQ32" i="278" s="1"/>
  <c r="BQ34" i="278" s="1"/>
  <c r="BQ30" i="265" s="1"/>
  <c r="BQ33" i="265" s="1"/>
  <c r="BQ37" i="265" s="1"/>
  <c r="BQ42" i="265" s="1"/>
  <c r="BQ47" i="265" s="1"/>
  <c r="BQ59" i="265"/>
  <c r="BQ60" i="265" s="1"/>
  <c r="BR20" i="285"/>
  <c r="AG16" i="286"/>
  <c r="AG49" i="265" s="1"/>
  <c r="AG50" i="265" s="1"/>
  <c r="AG15" i="288"/>
  <c r="AG23" i="286"/>
  <c r="AG24" i="286" s="1"/>
  <c r="BT42" i="273"/>
  <c r="BT52" i="273"/>
  <c r="BT14" i="286"/>
  <c r="BT100" i="273"/>
  <c r="BU101" i="273" s="1"/>
  <c r="BU59" i="273" s="1"/>
  <c r="BT137" i="273"/>
  <c r="BT38" i="273"/>
  <c r="BU39" i="273" s="1"/>
  <c r="BU41" i="273" s="1"/>
  <c r="BQ9" i="265"/>
  <c r="BQ11" i="265" s="1"/>
  <c r="BQ14" i="265" s="1"/>
  <c r="BQ19" i="265" s="1"/>
  <c r="BQ22" i="265" s="1"/>
  <c r="BS128" i="273"/>
  <c r="BR131" i="273"/>
  <c r="BR66" i="273"/>
  <c r="BR67" i="273" s="1"/>
  <c r="BS60" i="273"/>
  <c r="BS10" i="265"/>
  <c r="BS31" i="265"/>
  <c r="BU18" i="288"/>
  <c r="BU75" i="273"/>
  <c r="BU111" i="273"/>
  <c r="BU112" i="273" s="1"/>
  <c r="BU11" i="285" s="1"/>
  <c r="BU12" i="285" s="1"/>
  <c r="BU32" i="273"/>
  <c r="BU33" i="273" s="1"/>
  <c r="BU96" i="273"/>
  <c r="BU97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5" i="286"/>
  <c r="Y36" i="286" s="1"/>
  <c r="Y14" i="288"/>
  <c r="Y16" i="288" s="1"/>
  <c r="Y19" i="288" s="1"/>
  <c r="Y46" i="286"/>
  <c r="Y47" i="286" s="1"/>
  <c r="Y62" i="286"/>
  <c r="BT76" i="273"/>
  <c r="BS20" i="275"/>
  <c r="BT17" i="275" s="1"/>
  <c r="BT20" i="278"/>
  <c r="BT33" i="278"/>
  <c r="BT12" i="278"/>
  <c r="BT138" i="273"/>
  <c r="BT132" i="273"/>
  <c r="BT41" i="278"/>
  <c r="BT42" i="278" s="1"/>
  <c r="BT43" i="278" s="1"/>
  <c r="BT127" i="273"/>
  <c r="BT13" i="285"/>
  <c r="BT13" i="265" s="1"/>
  <c r="BT22" i="285"/>
  <c r="BS139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33" i="273"/>
  <c r="BR19" i="278"/>
  <c r="BR21" i="278" s="1"/>
  <c r="BR26" i="278" s="1"/>
  <c r="BW20" i="273"/>
  <c r="BV24" i="273"/>
  <c r="BV25" i="273" s="1"/>
  <c r="BR23" i="285"/>
  <c r="BP34" i="286"/>
  <c r="BP52" i="286"/>
  <c r="BR27" i="278" l="1"/>
  <c r="BR32" i="278" s="1"/>
  <c r="BR34" i="278" s="1"/>
  <c r="BR9" i="265" s="1"/>
  <c r="BR11" i="265" s="1"/>
  <c r="BR14" i="265" s="1"/>
  <c r="BR19" i="265" s="1"/>
  <c r="BR22" i="265" s="1"/>
  <c r="BZ48" i="273"/>
  <c r="BY51" i="273"/>
  <c r="BR59" i="265"/>
  <c r="BR60" i="265" s="1"/>
  <c r="BS20" i="285"/>
  <c r="BS23" i="285" s="1"/>
  <c r="BX20" i="273"/>
  <c r="BW24" i="273"/>
  <c r="BW25" i="273" s="1"/>
  <c r="BT133" i="273"/>
  <c r="BS19" i="278"/>
  <c r="BS21" i="278" s="1"/>
  <c r="BS26" i="278" s="1"/>
  <c r="Z44" i="286"/>
  <c r="Y63" i="265"/>
  <c r="Y65" i="265" s="1"/>
  <c r="Y67" i="265" s="1"/>
  <c r="Y80" i="265" s="1"/>
  <c r="Z33" i="286"/>
  <c r="Y74" i="265"/>
  <c r="Y75" i="265" s="1"/>
  <c r="Y81" i="265" s="1"/>
  <c r="BU14" i="286"/>
  <c r="BU100" i="273"/>
  <c r="BV101" i="273" s="1"/>
  <c r="BV59" i="273" s="1"/>
  <c r="BU137" i="273"/>
  <c r="BU38" i="273"/>
  <c r="BV39" i="273" s="1"/>
  <c r="BV41" i="273" s="1"/>
  <c r="BS66" i="273"/>
  <c r="BS67" i="273" s="1"/>
  <c r="BU76" i="273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11" i="285" s="1"/>
  <c r="BV12" i="285" s="1"/>
  <c r="BV32" i="273"/>
  <c r="BV33" i="273" s="1"/>
  <c r="BV96" i="273"/>
  <c r="BV97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39" i="273"/>
  <c r="BS11" i="278"/>
  <c r="BS13" i="278" s="1"/>
  <c r="BS25" i="278" s="1"/>
  <c r="BT10" i="265"/>
  <c r="BT31" i="265"/>
  <c r="BT13" i="288"/>
  <c r="BT42" i="286"/>
  <c r="BT19" i="286"/>
  <c r="BT31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38" i="273"/>
  <c r="BU132" i="273"/>
  <c r="BU41" i="278"/>
  <c r="BU42" i="278" s="1"/>
  <c r="BU43" i="278" s="1"/>
  <c r="BU127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28" i="273"/>
  <c r="BS131" i="273"/>
  <c r="BQ34" i="286"/>
  <c r="BQ52" i="286"/>
  <c r="BU42" i="273"/>
  <c r="BU52" i="273"/>
  <c r="AH21" i="286"/>
  <c r="AG73" i="265"/>
  <c r="AG45" i="286"/>
  <c r="AG56" i="286"/>
  <c r="BR30" i="265" l="1"/>
  <c r="BR33" i="265" s="1"/>
  <c r="BR37" i="265" s="1"/>
  <c r="BR42" i="265" s="1"/>
  <c r="BR47" i="265" s="1"/>
  <c r="BZ51" i="273"/>
  <c r="CA48" i="273"/>
  <c r="BT66" i="273"/>
  <c r="BT67" i="273" s="1"/>
  <c r="AH13" i="286"/>
  <c r="AH15" i="286" s="1"/>
  <c r="BU4" i="265"/>
  <c r="BU4" i="285"/>
  <c r="BU4" i="286"/>
  <c r="BU4" i="280"/>
  <c r="BU4" i="275"/>
  <c r="BU4" i="282"/>
  <c r="BU4" i="288"/>
  <c r="BU4" i="273"/>
  <c r="BU4" i="278"/>
  <c r="BU139" i="273"/>
  <c r="BT11" i="278"/>
  <c r="BT13" i="278" s="1"/>
  <c r="BT25" i="278" s="1"/>
  <c r="BV14" i="286"/>
  <c r="BV100" i="273"/>
  <c r="BW101" i="273" s="1"/>
  <c r="BW59" i="273" s="1"/>
  <c r="BV137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11" i="285" s="1"/>
  <c r="BW12" i="285" s="1"/>
  <c r="BW32" i="273"/>
  <c r="BW33" i="273" s="1"/>
  <c r="BW96" i="273"/>
  <c r="BW97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1" i="273"/>
  <c r="BU128" i="273"/>
  <c r="BU10" i="265"/>
  <c r="BU31" i="265"/>
  <c r="BS27" i="278"/>
  <c r="BS32" i="278" s="1"/>
  <c r="BS34" i="278" s="1"/>
  <c r="BV20" i="278"/>
  <c r="BV33" i="278"/>
  <c r="BV12" i="278"/>
  <c r="BV138" i="273"/>
  <c r="BV132" i="273"/>
  <c r="BV41" i="278"/>
  <c r="BV42" i="278" s="1"/>
  <c r="BV43" i="278" s="1"/>
  <c r="BV127" i="273"/>
  <c r="BV13" i="285"/>
  <c r="BV13" i="265" s="1"/>
  <c r="BV22" i="285"/>
  <c r="BU13" i="288"/>
  <c r="BU42" i="286"/>
  <c r="BU19" i="286"/>
  <c r="BU31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Z51" i="286"/>
  <c r="Z53" i="286" s="1"/>
  <c r="Z59" i="286" s="1"/>
  <c r="Z55" i="286"/>
  <c r="Z57" i="286" s="1"/>
  <c r="Z60" i="286" s="1"/>
  <c r="BR34" i="286"/>
  <c r="BR52" i="286"/>
  <c r="BU133" i="273"/>
  <c r="BT19" i="278"/>
  <c r="BT21" i="278" s="1"/>
  <c r="BT26" i="278" s="1"/>
  <c r="BY20" i="273"/>
  <c r="BX24" i="273"/>
  <c r="BX25" i="273" s="1"/>
  <c r="CB48" i="273" l="1"/>
  <c r="CA51" i="273"/>
  <c r="BU66" i="273"/>
  <c r="BU67" i="273" s="1"/>
  <c r="BX18" i="288"/>
  <c r="BX75" i="273"/>
  <c r="BX76" i="273" s="1"/>
  <c r="BX111" i="273"/>
  <c r="BX112" i="273" s="1"/>
  <c r="BX11" i="285" s="1"/>
  <c r="BX12" i="285" s="1"/>
  <c r="BX32" i="273"/>
  <c r="BX33" i="273" s="1"/>
  <c r="BX96" i="273"/>
  <c r="BX97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1" i="286"/>
  <c r="BU131" i="273"/>
  <c r="BV128" i="273"/>
  <c r="BW14" i="286"/>
  <c r="BW100" i="273"/>
  <c r="BX101" i="273" s="1"/>
  <c r="BX59" i="273" s="1"/>
  <c r="BW137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Y24" i="273"/>
  <c r="BY25" i="273" s="1"/>
  <c r="BV133" i="273"/>
  <c r="BU19" i="278"/>
  <c r="BU21" i="278" s="1"/>
  <c r="BU26" i="278" s="1"/>
  <c r="BV13" i="288"/>
  <c r="BV42" i="286"/>
  <c r="BV19" i="286"/>
  <c r="BV31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19" i="265" s="1"/>
  <c r="BS22" i="265" s="1"/>
  <c r="BS30" i="265"/>
  <c r="BS33" i="265" s="1"/>
  <c r="BS37" i="265" s="1"/>
  <c r="BS42" i="265" s="1"/>
  <c r="BS47" i="265" s="1"/>
  <c r="BW20" i="278"/>
  <c r="BW33" i="278"/>
  <c r="BW12" i="278"/>
  <c r="BW138" i="273"/>
  <c r="BW132" i="273"/>
  <c r="BW41" i="278"/>
  <c r="BW42" i="278" s="1"/>
  <c r="BW43" i="278" s="1"/>
  <c r="BW127" i="273"/>
  <c r="BW13" i="285"/>
  <c r="BW13" i="265" s="1"/>
  <c r="BW22" i="285"/>
  <c r="BW76" i="273"/>
  <c r="BV139" i="273"/>
  <c r="BU11" i="278"/>
  <c r="BU13" i="278" s="1"/>
  <c r="BU25" i="278" s="1"/>
  <c r="AH16" i="286"/>
  <c r="AH49" i="265" s="1"/>
  <c r="AH50" i="265" s="1"/>
  <c r="AH15" i="288"/>
  <c r="AH23" i="286"/>
  <c r="AH24" i="286" s="1"/>
  <c r="BT3" i="273"/>
  <c r="BT50" i="273"/>
  <c r="BT3" i="282"/>
  <c r="BT3" i="275"/>
  <c r="BT3" i="280"/>
  <c r="BT3" i="288"/>
  <c r="BT3" i="265"/>
  <c r="BT3" i="278"/>
  <c r="BT3" i="286"/>
  <c r="BT3" i="285"/>
  <c r="CC48" i="273" l="1"/>
  <c r="CB51" i="273"/>
  <c r="BV66" i="273"/>
  <c r="BV67" i="273" s="1"/>
  <c r="BU59" i="265"/>
  <c r="BU60" i="265" s="1"/>
  <c r="BV20" i="285"/>
  <c r="BV23" i="285" s="1"/>
  <c r="AI21" i="286"/>
  <c r="AH73" i="265"/>
  <c r="AH45" i="286"/>
  <c r="AH56" i="286"/>
  <c r="BW139" i="273"/>
  <c r="BV11" i="278"/>
  <c r="BV13" i="278" s="1"/>
  <c r="BV25" i="278" s="1"/>
  <c r="BS34" i="286"/>
  <c r="BS52" i="286"/>
  <c r="BY18" i="288"/>
  <c r="BY75" i="273"/>
  <c r="BY76" i="273" s="1"/>
  <c r="BY111" i="273"/>
  <c r="BY112" i="273" s="1"/>
  <c r="BY11" i="285" s="1"/>
  <c r="BY12" i="285" s="1"/>
  <c r="BY32" i="273"/>
  <c r="BY33" i="273" s="1"/>
  <c r="BY96" i="273"/>
  <c r="BY97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19" i="265" s="1"/>
  <c r="BT22" i="265" s="1"/>
  <c r="BT30" i="265"/>
  <c r="BT33" i="265" s="1"/>
  <c r="BT37" i="265" s="1"/>
  <c r="BT42" i="265" s="1"/>
  <c r="BT47" i="265" s="1"/>
  <c r="BW4" i="265"/>
  <c r="BW4" i="288"/>
  <c r="BW4" i="275"/>
  <c r="BW4" i="286"/>
  <c r="BW4" i="285"/>
  <c r="BW4" i="273"/>
  <c r="BW4" i="282"/>
  <c r="BW4" i="278"/>
  <c r="BW4" i="280"/>
  <c r="BX13" i="288"/>
  <c r="BX42" i="286"/>
  <c r="BX19" i="286"/>
  <c r="BX31" i="286"/>
  <c r="BX18" i="285"/>
  <c r="BX15" i="275"/>
  <c r="BX79" i="273"/>
  <c r="BY80" i="273" s="1"/>
  <c r="BY58" i="273" s="1"/>
  <c r="BX57" i="273"/>
  <c r="BX20" i="278"/>
  <c r="BX33" i="278"/>
  <c r="BX12" i="278"/>
  <c r="BX138" i="273"/>
  <c r="BX132" i="273"/>
  <c r="BX41" i="278"/>
  <c r="BX42" i="278" s="1"/>
  <c r="BX43" i="278" s="1"/>
  <c r="BX127" i="273"/>
  <c r="BX13" i="285"/>
  <c r="BX13" i="265" s="1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2" i="286"/>
  <c r="BW19" i="286"/>
  <c r="BW31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33" i="273"/>
  <c r="BV19" i="278"/>
  <c r="BV21" i="278" s="1"/>
  <c r="BV26" i="278" s="1"/>
  <c r="CA20" i="273"/>
  <c r="BZ24" i="273"/>
  <c r="BZ25" i="273" s="1"/>
  <c r="BX42" i="273"/>
  <c r="BX52" i="273"/>
  <c r="BV131" i="273"/>
  <c r="BW128" i="273"/>
  <c r="Z35" i="286"/>
  <c r="Z36" i="286" s="1"/>
  <c r="Z14" i="288"/>
  <c r="Z16" i="288" s="1"/>
  <c r="Z19" i="288" s="1"/>
  <c r="Z46" i="286"/>
  <c r="Z47" i="286" s="1"/>
  <c r="Z62" i="286"/>
  <c r="BX14" i="286"/>
  <c r="BX100" i="273"/>
  <c r="BY101" i="273" s="1"/>
  <c r="BY59" i="273" s="1"/>
  <c r="BX137" i="273"/>
  <c r="BX38" i="273"/>
  <c r="BY39" i="273" s="1"/>
  <c r="BY41" i="273" s="1"/>
  <c r="BV27" i="278" l="1"/>
  <c r="BV32" i="278" s="1"/>
  <c r="BV34" i="278" s="1"/>
  <c r="BV9" i="265" s="1"/>
  <c r="BV11" i="265" s="1"/>
  <c r="BV14" i="265" s="1"/>
  <c r="BV19" i="265" s="1"/>
  <c r="BV22" i="265" s="1"/>
  <c r="CD48" i="273"/>
  <c r="CC51" i="273"/>
  <c r="BW66" i="273"/>
  <c r="BW67" i="273" s="1"/>
  <c r="BX60" i="273"/>
  <c r="BY13" i="288"/>
  <c r="BY42" i="286"/>
  <c r="BY19" i="286"/>
  <c r="BY31" i="286"/>
  <c r="BY18" i="285"/>
  <c r="BY79" i="273"/>
  <c r="BZ80" i="273" s="1"/>
  <c r="BZ58" i="273" s="1"/>
  <c r="BY15" i="275"/>
  <c r="BY57" i="273"/>
  <c r="AA44" i="286"/>
  <c r="Z63" i="265"/>
  <c r="Z65" i="265" s="1"/>
  <c r="Z67" i="265" s="1"/>
  <c r="Z80" i="265" s="1"/>
  <c r="AA33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A24" i="273"/>
  <c r="CA25" i="273" s="1"/>
  <c r="BX133" i="273"/>
  <c r="BW19" i="278"/>
  <c r="BW21" i="278" s="1"/>
  <c r="BW26" i="278" s="1"/>
  <c r="BY20" i="278"/>
  <c r="BY33" i="278"/>
  <c r="BY12" i="278"/>
  <c r="BY138" i="273"/>
  <c r="BY132" i="273"/>
  <c r="BY41" i="278"/>
  <c r="BY42" i="278" s="1"/>
  <c r="BY43" i="278" s="1"/>
  <c r="BY127" i="273"/>
  <c r="BY13" i="285"/>
  <c r="BY13" i="265" s="1"/>
  <c r="BY22" i="285"/>
  <c r="AI13" i="286"/>
  <c r="AI15" i="286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28" i="273"/>
  <c r="BW131" i="273"/>
  <c r="BZ18" i="288"/>
  <c r="BZ75" i="273"/>
  <c r="BZ76" i="273" s="1"/>
  <c r="BZ111" i="273"/>
  <c r="BZ112" i="273" s="1"/>
  <c r="BZ11" i="285" s="1"/>
  <c r="BZ12" i="285" s="1"/>
  <c r="BZ96" i="273"/>
  <c r="BZ97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19" i="265" s="1"/>
  <c r="BU22" i="265" s="1"/>
  <c r="BU30" i="265"/>
  <c r="BU33" i="265" s="1"/>
  <c r="BU37" i="265" s="1"/>
  <c r="BU42" i="265" s="1"/>
  <c r="BU47" i="265" s="1"/>
  <c r="BX10" i="265"/>
  <c r="BX31" i="265"/>
  <c r="BX20" i="275"/>
  <c r="BY17" i="275" s="1"/>
  <c r="BT34" i="286"/>
  <c r="BT52" i="286"/>
  <c r="BY14" i="286"/>
  <c r="BY100" i="273"/>
  <c r="BZ101" i="273" s="1"/>
  <c r="BZ59" i="273" s="1"/>
  <c r="BY137" i="273"/>
  <c r="BY38" i="273"/>
  <c r="BZ39" i="273" s="1"/>
  <c r="BZ41" i="273" s="1"/>
  <c r="BX139" i="273"/>
  <c r="BW11" i="278"/>
  <c r="BW13" i="278" s="1"/>
  <c r="BW25" i="278" s="1"/>
  <c r="BV30" i="265" l="1"/>
  <c r="BV33" i="265" s="1"/>
  <c r="BV37" i="265" s="1"/>
  <c r="BV42" i="265" s="1"/>
  <c r="BV47" i="265" s="1"/>
  <c r="CE48" i="273"/>
  <c r="CD51" i="273"/>
  <c r="BW27" i="278"/>
  <c r="BW32" i="278" s="1"/>
  <c r="BW34" i="278" s="1"/>
  <c r="BW9" i="265" s="1"/>
  <c r="BW11" i="265" s="1"/>
  <c r="BW14" i="265" s="1"/>
  <c r="BW19" i="265" s="1"/>
  <c r="BW22" i="265" s="1"/>
  <c r="BW59" i="265"/>
  <c r="BW60" i="265" s="1"/>
  <c r="BX20" i="285"/>
  <c r="BX23" i="285" s="1"/>
  <c r="BZ13" i="288"/>
  <c r="BZ31" i="286"/>
  <c r="BZ42" i="286"/>
  <c r="BZ19" i="286"/>
  <c r="BZ18" i="285"/>
  <c r="BZ15" i="275"/>
  <c r="BZ79" i="273"/>
  <c r="CA80" i="273" s="1"/>
  <c r="CA58" i="273" s="1"/>
  <c r="BZ57" i="273"/>
  <c r="BU34" i="286"/>
  <c r="BU52" i="286"/>
  <c r="BZ137" i="273"/>
  <c r="BZ38" i="273"/>
  <c r="CA39" i="273" s="1"/>
  <c r="CA41" i="273" s="1"/>
  <c r="BZ20" i="278"/>
  <c r="BZ33" i="278"/>
  <c r="BZ12" i="278"/>
  <c r="BZ138" i="273"/>
  <c r="BZ132" i="273"/>
  <c r="BZ41" i="278"/>
  <c r="BZ42" i="278" s="1"/>
  <c r="BZ43" i="278" s="1"/>
  <c r="BZ127" i="273"/>
  <c r="CA18" i="288"/>
  <c r="CA75" i="273"/>
  <c r="CA76" i="273" s="1"/>
  <c r="CA96" i="273"/>
  <c r="CA97" i="273" s="1"/>
  <c r="CA111" i="273"/>
  <c r="CA112" i="273" s="1"/>
  <c r="CA11" i="285" s="1"/>
  <c r="CA12" i="285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1" i="286"/>
  <c r="AA53" i="286" s="1"/>
  <c r="AA59" i="286" s="1"/>
  <c r="AA55" i="286"/>
  <c r="AA57" i="286" s="1"/>
  <c r="AA60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39" i="273"/>
  <c r="BX11" i="278"/>
  <c r="BX13" i="278" s="1"/>
  <c r="BX25" i="278" s="1"/>
  <c r="BZ42" i="273"/>
  <c r="BZ52" i="273"/>
  <c r="BZ14" i="286"/>
  <c r="BZ100" i="273"/>
  <c r="CA101" i="273" s="1"/>
  <c r="CA59" i="273" s="1"/>
  <c r="BZ13" i="285"/>
  <c r="BZ13" i="265" s="1"/>
  <c r="BZ22" i="285"/>
  <c r="BX131" i="273"/>
  <c r="BY128" i="273"/>
  <c r="BY4" i="265"/>
  <c r="BY4" i="275"/>
  <c r="BY4" i="286"/>
  <c r="BY4" i="285"/>
  <c r="BY4" i="273"/>
  <c r="BY4" i="282"/>
  <c r="BY4" i="278"/>
  <c r="BY4" i="288"/>
  <c r="BY4" i="280"/>
  <c r="AI16" i="286"/>
  <c r="AI49" i="265" s="1"/>
  <c r="AI50" i="265" s="1"/>
  <c r="AI15" i="288"/>
  <c r="AI23" i="286"/>
  <c r="AI24" i="286" s="1"/>
  <c r="BV34" i="286"/>
  <c r="BV52" i="286"/>
  <c r="BY10" i="265"/>
  <c r="BY31" i="265"/>
  <c r="BY133" i="273"/>
  <c r="BX19" i="278"/>
  <c r="BX21" i="278" s="1"/>
  <c r="BX26" i="278" s="1"/>
  <c r="CC20" i="273"/>
  <c r="CB24" i="273"/>
  <c r="CB25" i="273" s="1"/>
  <c r="Z82" i="265"/>
  <c r="Z83" i="265"/>
  <c r="BX66" i="273"/>
  <c r="BX67" i="273" s="1"/>
  <c r="BY60" i="273"/>
  <c r="BW30" i="265" l="1"/>
  <c r="BW33" i="265" s="1"/>
  <c r="BW37" i="265" s="1"/>
  <c r="BW42" i="265" s="1"/>
  <c r="BW47" i="265" s="1"/>
  <c r="CF48" i="273"/>
  <c r="CE51" i="273"/>
  <c r="BY66" i="273"/>
  <c r="BY67" i="273" s="1"/>
  <c r="BZ60" i="273"/>
  <c r="CB18" i="288"/>
  <c r="CB75" i="273"/>
  <c r="CB111" i="273"/>
  <c r="CB112" i="273" s="1"/>
  <c r="CB11" i="285" s="1"/>
  <c r="CB12" i="285" s="1"/>
  <c r="CB32" i="273"/>
  <c r="CB33" i="273" s="1"/>
  <c r="CB96" i="273"/>
  <c r="CB97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37" i="273"/>
  <c r="CA38" i="273"/>
  <c r="CB39" i="273" s="1"/>
  <c r="CB41" i="273" s="1"/>
  <c r="CA12" i="278"/>
  <c r="CA138" i="273"/>
  <c r="CA132" i="273"/>
  <c r="CA41" i="278"/>
  <c r="CA42" i="278" s="1"/>
  <c r="CA43" i="278" s="1"/>
  <c r="CA20" i="278"/>
  <c r="CA33" i="278"/>
  <c r="CA127" i="273"/>
  <c r="CA13" i="288"/>
  <c r="CA42" i="286"/>
  <c r="CA19" i="286"/>
  <c r="CA31" i="286"/>
  <c r="CA18" i="285"/>
  <c r="CA79" i="273"/>
  <c r="CB80" i="273" s="1"/>
  <c r="CB58" i="273" s="1"/>
  <c r="CA15" i="275"/>
  <c r="CA57" i="273"/>
  <c r="BZ10" i="265"/>
  <c r="BZ31" i="265"/>
  <c r="CA42" i="273"/>
  <c r="CA52" i="273"/>
  <c r="BW34" i="286"/>
  <c r="BW52" i="286"/>
  <c r="BX50" i="273"/>
  <c r="BX3" i="282"/>
  <c r="BX3" i="280"/>
  <c r="BX3" i="273"/>
  <c r="BX3" i="288"/>
  <c r="BX3" i="278"/>
  <c r="BX3" i="265"/>
  <c r="BX3" i="285"/>
  <c r="BX3" i="275"/>
  <c r="BX3" i="286"/>
  <c r="CD20" i="273"/>
  <c r="CC24" i="273"/>
  <c r="CC25" i="273" s="1"/>
  <c r="BZ133" i="273"/>
  <c r="BY19" i="278"/>
  <c r="BY21" i="278" s="1"/>
  <c r="BY26" i="278" s="1"/>
  <c r="AJ21" i="286"/>
  <c r="AI73" i="265"/>
  <c r="AI45" i="286"/>
  <c r="AI56" i="286"/>
  <c r="BY131" i="273"/>
  <c r="BZ128" i="273"/>
  <c r="BZ4" i="265"/>
  <c r="BZ4" i="288"/>
  <c r="BZ4" i="275"/>
  <c r="BZ4" i="286"/>
  <c r="BZ4" i="285"/>
  <c r="BZ4" i="273"/>
  <c r="BZ4" i="280"/>
  <c r="BZ4" i="282"/>
  <c r="BZ4" i="278"/>
  <c r="BZ139" i="273"/>
  <c r="BY11" i="278"/>
  <c r="BY13" i="278" s="1"/>
  <c r="BY25" i="278" s="1"/>
  <c r="AA61" i="286"/>
  <c r="CA14" i="286"/>
  <c r="CA100" i="273"/>
  <c r="CB101" i="273" s="1"/>
  <c r="CB59" i="273" s="1"/>
  <c r="CA13" i="285"/>
  <c r="CA13" i="265" s="1"/>
  <c r="CA22" i="285"/>
  <c r="CB76" i="273"/>
  <c r="BZ20" i="275"/>
  <c r="CA17" i="275" s="1"/>
  <c r="BX59" i="265"/>
  <c r="BX60" i="265" s="1"/>
  <c r="BY20" i="285"/>
  <c r="BY23" i="285" s="1"/>
  <c r="BY27" i="278" l="1"/>
  <c r="BY32" i="278" s="1"/>
  <c r="BY34" i="278" s="1"/>
  <c r="BY9" i="265" s="1"/>
  <c r="BY11" i="265" s="1"/>
  <c r="BY14" i="265" s="1"/>
  <c r="BY19" i="265" s="1"/>
  <c r="BY22" i="265" s="1"/>
  <c r="CG48" i="273"/>
  <c r="CF51" i="273"/>
  <c r="BY59" i="265"/>
  <c r="BY60" i="265" s="1"/>
  <c r="BZ20" i="285"/>
  <c r="BZ23" i="285" s="1"/>
  <c r="CB13" i="288"/>
  <c r="CB42" i="286"/>
  <c r="CB19" i="286"/>
  <c r="CB31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11" i="285" s="1"/>
  <c r="CC12" i="285" s="1"/>
  <c r="CC32" i="273"/>
  <c r="CC33" i="273" s="1"/>
  <c r="CC96" i="273"/>
  <c r="CC97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38" i="273"/>
  <c r="CB132" i="273"/>
  <c r="CB41" i="278"/>
  <c r="CB42" i="278" s="1"/>
  <c r="CB43" i="278" s="1"/>
  <c r="CB127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5" i="286"/>
  <c r="AA36" i="286" s="1"/>
  <c r="AA14" i="288"/>
  <c r="AA16" i="288" s="1"/>
  <c r="AA19" i="288" s="1"/>
  <c r="AA46" i="286"/>
  <c r="AA47" i="286" s="1"/>
  <c r="AA62" i="286"/>
  <c r="BZ11" i="278"/>
  <c r="BZ13" i="278" s="1"/>
  <c r="BZ25" i="278" s="1"/>
  <c r="CA139" i="273"/>
  <c r="BZ131" i="273"/>
  <c r="CA128" i="273"/>
  <c r="AJ13" i="286"/>
  <c r="AJ15" i="286" s="1"/>
  <c r="BZ19" i="278"/>
  <c r="BZ21" i="278" s="1"/>
  <c r="BZ26" i="278" s="1"/>
  <c r="CA133" i="273"/>
  <c r="CE20" i="273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19" i="265" s="1"/>
  <c r="BX22" i="265" s="1"/>
  <c r="BX30" i="265"/>
  <c r="BX33" i="265" s="1"/>
  <c r="BX37" i="265" s="1"/>
  <c r="BX42" i="265" s="1"/>
  <c r="BX47" i="265" s="1"/>
  <c r="CB14" i="286"/>
  <c r="CB100" i="273"/>
  <c r="CC101" i="273" s="1"/>
  <c r="CC59" i="273" s="1"/>
  <c r="CB137" i="273"/>
  <c r="CB38" i="273"/>
  <c r="CC39" i="273" s="1"/>
  <c r="CC41" i="273" s="1"/>
  <c r="CC76" i="273"/>
  <c r="BZ66" i="273"/>
  <c r="BZ67" i="273" s="1"/>
  <c r="CA60" i="273"/>
  <c r="BY30" i="265" l="1"/>
  <c r="BY33" i="265" s="1"/>
  <c r="BY37" i="265" s="1"/>
  <c r="BY42" i="265" s="1"/>
  <c r="BY47" i="265" s="1"/>
  <c r="CH48" i="273"/>
  <c r="CG51" i="273"/>
  <c r="CA66" i="273"/>
  <c r="CA67" i="273" s="1"/>
  <c r="CB60" i="273"/>
  <c r="CC13" i="288"/>
  <c r="CC42" i="286"/>
  <c r="CC19" i="286"/>
  <c r="CC31" i="286"/>
  <c r="CC18" i="285"/>
  <c r="CC79" i="273"/>
  <c r="CD80" i="273" s="1"/>
  <c r="CD58" i="273" s="1"/>
  <c r="CC15" i="275"/>
  <c r="CC57" i="273"/>
  <c r="BX34" i="286"/>
  <c r="BX52" i="286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11" i="285" s="1"/>
  <c r="CD12" i="285" s="1"/>
  <c r="CD32" i="273"/>
  <c r="CD33" i="273" s="1"/>
  <c r="CD96" i="273"/>
  <c r="CD97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33" i="273"/>
  <c r="CB128" i="273"/>
  <c r="CA131" i="273"/>
  <c r="CA11" i="278"/>
  <c r="CA13" i="278" s="1"/>
  <c r="CA25" i="278" s="1"/>
  <c r="CA27" i="278" s="1"/>
  <c r="CA32" i="278" s="1"/>
  <c r="CA34" i="278" s="1"/>
  <c r="CB139" i="273"/>
  <c r="AA52" i="265"/>
  <c r="AA53" i="265" s="1"/>
  <c r="AA24" i="265"/>
  <c r="AA25" i="265" s="1"/>
  <c r="CC14" i="286"/>
  <c r="CC100" i="273"/>
  <c r="CD101" i="273" s="1"/>
  <c r="CD59" i="273" s="1"/>
  <c r="CC137" i="273"/>
  <c r="CC38" i="273"/>
  <c r="CD39" i="273" s="1"/>
  <c r="CD41" i="273" s="1"/>
  <c r="CD76" i="273"/>
  <c r="BY34" i="286"/>
  <c r="BY52" i="286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E24" i="273"/>
  <c r="CE25" i="273" s="1"/>
  <c r="AJ16" i="286"/>
  <c r="AJ49" i="265" s="1"/>
  <c r="AJ50" i="265" s="1"/>
  <c r="AJ15" i="288"/>
  <c r="AJ23" i="286"/>
  <c r="AJ24" i="286" s="1"/>
  <c r="BZ27" i="278"/>
  <c r="BZ32" i="278" s="1"/>
  <c r="BZ34" i="278" s="1"/>
  <c r="AB44" i="286"/>
  <c r="AA63" i="265"/>
  <c r="AA65" i="265" s="1"/>
  <c r="AA67" i="265" s="1"/>
  <c r="AA80" i="265" s="1"/>
  <c r="AB33" i="286"/>
  <c r="AA74" i="265"/>
  <c r="AA75" i="265" s="1"/>
  <c r="AA81" i="265" s="1"/>
  <c r="CB10" i="265"/>
  <c r="CB31" i="265"/>
  <c r="CC20" i="278"/>
  <c r="CC33" i="278"/>
  <c r="CC12" i="278"/>
  <c r="CC138" i="273"/>
  <c r="CC132" i="273"/>
  <c r="CC41" i="278"/>
  <c r="CC42" i="278" s="1"/>
  <c r="CC43" i="278" s="1"/>
  <c r="CC127" i="273"/>
  <c r="CC13" i="285"/>
  <c r="CC13" i="265" s="1"/>
  <c r="CC22" i="285"/>
  <c r="CB20" i="275"/>
  <c r="CC17" i="275" s="1"/>
  <c r="BZ59" i="265"/>
  <c r="BZ60" i="265" s="1"/>
  <c r="CA20" i="285"/>
  <c r="CA23" i="285" s="1"/>
  <c r="CC20" i="275" l="1"/>
  <c r="CD17" i="275" s="1"/>
  <c r="CI48" i="273"/>
  <c r="CH51" i="273"/>
  <c r="CC10" i="265"/>
  <c r="CC31" i="265"/>
  <c r="AA82" i="265"/>
  <c r="AA83" i="265"/>
  <c r="BZ9" i="265"/>
  <c r="BZ11" i="265" s="1"/>
  <c r="BZ14" i="265" s="1"/>
  <c r="BZ19" i="265" s="1"/>
  <c r="BZ22" i="265" s="1"/>
  <c r="BZ30" i="265"/>
  <c r="BZ33" i="265" s="1"/>
  <c r="BZ37" i="265" s="1"/>
  <c r="BZ42" i="265" s="1"/>
  <c r="BZ47" i="265" s="1"/>
  <c r="CE18" i="288"/>
  <c r="CE75" i="273"/>
  <c r="CE111" i="273"/>
  <c r="CE112" i="273" s="1"/>
  <c r="CE11" i="285" s="1"/>
  <c r="CE12" i="285" s="1"/>
  <c r="CE32" i="273"/>
  <c r="CE33" i="273" s="1"/>
  <c r="CE96" i="273"/>
  <c r="CE97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39" i="273"/>
  <c r="CB11" i="278"/>
  <c r="CB13" i="278" s="1"/>
  <c r="CB25" i="278" s="1"/>
  <c r="CC133" i="273"/>
  <c r="CB19" i="278"/>
  <c r="CB21" i="278" s="1"/>
  <c r="CB26" i="278" s="1"/>
  <c r="CD20" i="278"/>
  <c r="CD33" i="278"/>
  <c r="CD12" i="278"/>
  <c r="CD138" i="273"/>
  <c r="CD132" i="273"/>
  <c r="CD41" i="278"/>
  <c r="CD42" i="278" s="1"/>
  <c r="CD43" i="278" s="1"/>
  <c r="CD127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1" i="286"/>
  <c r="AB53" i="286" s="1"/>
  <c r="AB59" i="286" s="1"/>
  <c r="AB55" i="286"/>
  <c r="AB57" i="286" s="1"/>
  <c r="AB60" i="286" s="1"/>
  <c r="AK21" i="286"/>
  <c r="AJ73" i="265"/>
  <c r="AJ45" i="286"/>
  <c r="AJ56" i="286"/>
  <c r="CG20" i="273"/>
  <c r="CF24" i="273"/>
  <c r="CF25" i="273" s="1"/>
  <c r="CD13" i="288"/>
  <c r="CD42" i="286"/>
  <c r="CD19" i="286"/>
  <c r="CD31" i="286"/>
  <c r="CD18" i="285"/>
  <c r="CD15" i="275"/>
  <c r="CD20" i="275" s="1"/>
  <c r="CE17" i="275" s="1"/>
  <c r="CD79" i="273"/>
  <c r="CE80" i="273" s="1"/>
  <c r="CE58" i="273" s="1"/>
  <c r="CD57" i="273"/>
  <c r="CA9" i="265"/>
  <c r="CA11" i="265" s="1"/>
  <c r="CA14" i="265" s="1"/>
  <c r="CA19" i="265" s="1"/>
  <c r="CA22" i="265" s="1"/>
  <c r="CA30" i="265"/>
  <c r="CA33" i="265" s="1"/>
  <c r="CA37" i="265" s="1"/>
  <c r="CA42" i="265" s="1"/>
  <c r="CA47" i="265" s="1"/>
  <c r="CB131" i="273"/>
  <c r="CC128" i="273"/>
  <c r="CD14" i="286"/>
  <c r="CD100" i="273"/>
  <c r="CE101" i="273" s="1"/>
  <c r="CE59" i="273" s="1"/>
  <c r="CD137" i="273"/>
  <c r="CD38" i="273"/>
  <c r="CE39" i="273" s="1"/>
  <c r="CE41" i="273" s="1"/>
  <c r="CE76" i="273"/>
  <c r="CB66" i="273"/>
  <c r="CB67" i="273" s="1"/>
  <c r="CC60" i="273"/>
  <c r="CJ48" i="273" l="1"/>
  <c r="CI51" i="273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1" i="273"/>
  <c r="CD128" i="273"/>
  <c r="CF18" i="288"/>
  <c r="CF75" i="273"/>
  <c r="CF76" i="273" s="1"/>
  <c r="CF111" i="273"/>
  <c r="CF112" i="273" s="1"/>
  <c r="CF11" i="285" s="1"/>
  <c r="CF12" i="285" s="1"/>
  <c r="CF32" i="273"/>
  <c r="CF33" i="273" s="1"/>
  <c r="CF96" i="273"/>
  <c r="CF97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3" i="286"/>
  <c r="AK15" i="286" s="1"/>
  <c r="AB61" i="286"/>
  <c r="CD133" i="273"/>
  <c r="CC19" i="278"/>
  <c r="CC21" i="278" s="1"/>
  <c r="CC26" i="278" s="1"/>
  <c r="CD139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38" i="273"/>
  <c r="CE132" i="273"/>
  <c r="CE41" i="278"/>
  <c r="CE42" i="278" s="1"/>
  <c r="CE43" i="278" s="1"/>
  <c r="CE127" i="273"/>
  <c r="CE13" i="285"/>
  <c r="CE13" i="265" s="1"/>
  <c r="CE22" i="285"/>
  <c r="BZ34" i="286"/>
  <c r="BZ52" i="286"/>
  <c r="CC66" i="273"/>
  <c r="CC67" i="273" s="1"/>
  <c r="CD60" i="273"/>
  <c r="CE13" i="288"/>
  <c r="CE42" i="286"/>
  <c r="CE19" i="286"/>
  <c r="CE31" i="286"/>
  <c r="CE18" i="285"/>
  <c r="CE79" i="273"/>
  <c r="CF80" i="273" s="1"/>
  <c r="CF58" i="273" s="1"/>
  <c r="CE15" i="275"/>
  <c r="CE20" i="275" s="1"/>
  <c r="CF17" i="275" s="1"/>
  <c r="CE57" i="273"/>
  <c r="CA52" i="286"/>
  <c r="CA34" i="286"/>
  <c r="CH20" i="273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4" i="286"/>
  <c r="CE100" i="273"/>
  <c r="CF101" i="273" s="1"/>
  <c r="CF59" i="273" s="1"/>
  <c r="CE137" i="273"/>
  <c r="CE38" i="273"/>
  <c r="CF39" i="273" s="1"/>
  <c r="CF41" i="273" s="1"/>
  <c r="CJ51" i="273" l="1"/>
  <c r="CK48" i="273"/>
  <c r="CF13" i="288"/>
  <c r="CF42" i="286"/>
  <c r="CF19" i="286"/>
  <c r="CF31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19" i="265" s="1"/>
  <c r="CC22" i="265" s="1"/>
  <c r="CC30" i="265"/>
  <c r="CC33" i="265" s="1"/>
  <c r="CC37" i="265" s="1"/>
  <c r="CC42" i="265" s="1"/>
  <c r="CC47" i="265" s="1"/>
  <c r="AB35" i="286"/>
  <c r="AB36" i="286" s="1"/>
  <c r="AB14" i="288"/>
  <c r="AB16" i="288" s="1"/>
  <c r="AB19" i="288" s="1"/>
  <c r="AB46" i="286"/>
  <c r="AB47" i="286" s="1"/>
  <c r="AB62" i="286"/>
  <c r="AK16" i="286"/>
  <c r="AK49" i="265" s="1"/>
  <c r="AK50" i="265" s="1"/>
  <c r="AK15" i="288"/>
  <c r="AK23" i="286"/>
  <c r="AK24" i="286" s="1"/>
  <c r="CF14" i="286"/>
  <c r="CF100" i="273"/>
  <c r="CG101" i="273" s="1"/>
  <c r="CG59" i="273" s="1"/>
  <c r="CF137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19" i="265" s="1"/>
  <c r="CB22" i="265" s="1"/>
  <c r="CB30" i="265"/>
  <c r="CB33" i="265" s="1"/>
  <c r="CB37" i="265" s="1"/>
  <c r="CB42" i="265" s="1"/>
  <c r="CB47" i="265" s="1"/>
  <c r="CG18" i="288"/>
  <c r="CG75" i="273"/>
  <c r="CG76" i="273" s="1"/>
  <c r="CG111" i="273"/>
  <c r="CG112" i="273" s="1"/>
  <c r="CG11" i="285" s="1"/>
  <c r="CG12" i="285" s="1"/>
  <c r="CG32" i="273"/>
  <c r="CG33" i="273" s="1"/>
  <c r="CG96" i="273"/>
  <c r="CG97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39" i="273"/>
  <c r="CD11" i="278"/>
  <c r="CD13" i="278" s="1"/>
  <c r="CD25" i="278" s="1"/>
  <c r="CE133" i="273"/>
  <c r="CD19" i="278"/>
  <c r="CD21" i="278" s="1"/>
  <c r="CD26" i="278" s="1"/>
  <c r="CF20" i="278"/>
  <c r="CF33" i="278"/>
  <c r="CF12" i="278"/>
  <c r="CF138" i="273"/>
  <c r="CF132" i="273"/>
  <c r="CF41" i="278"/>
  <c r="CF42" i="278" s="1"/>
  <c r="CF43" i="278" s="1"/>
  <c r="CF127" i="273"/>
  <c r="CF13" i="285"/>
  <c r="CF13" i="265" s="1"/>
  <c r="CF22" i="285"/>
  <c r="CE128" i="273"/>
  <c r="CD131" i="273"/>
  <c r="CK51" i="273" l="1"/>
  <c r="CL48" i="273"/>
  <c r="CE131" i="273"/>
  <c r="CF128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38" i="273"/>
  <c r="CG132" i="273"/>
  <c r="CG41" i="278"/>
  <c r="CG42" i="278" s="1"/>
  <c r="CG43" i="278" s="1"/>
  <c r="CG127" i="273"/>
  <c r="CG13" i="285"/>
  <c r="CG13" i="265" s="1"/>
  <c r="CG22" i="285"/>
  <c r="CB34" i="286"/>
  <c r="CB52" i="286"/>
  <c r="CF4" i="265"/>
  <c r="CF4" i="288"/>
  <c r="CF4" i="282"/>
  <c r="CF4" i="280"/>
  <c r="CF4" i="278"/>
  <c r="CF4" i="286"/>
  <c r="CF4" i="273"/>
  <c r="CF4" i="275"/>
  <c r="CF4" i="285"/>
  <c r="CG13" i="288"/>
  <c r="CG42" i="286"/>
  <c r="CG19" i="286"/>
  <c r="CG31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I24" i="273"/>
  <c r="CI25" i="273" s="1"/>
  <c r="CF133" i="273"/>
  <c r="CE19" i="278"/>
  <c r="CE21" i="278" s="1"/>
  <c r="CE26" i="278" s="1"/>
  <c r="CF139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4" i="286"/>
  <c r="CG100" i="273"/>
  <c r="CH101" i="273" s="1"/>
  <c r="CH59" i="273" s="1"/>
  <c r="CG137" i="273"/>
  <c r="CG38" i="273"/>
  <c r="CH39" i="273" s="1"/>
  <c r="CH41" i="273" s="1"/>
  <c r="CG42" i="273"/>
  <c r="CG52" i="273"/>
  <c r="AL21" i="286"/>
  <c r="AK73" i="265"/>
  <c r="AK45" i="286"/>
  <c r="AK56" i="286"/>
  <c r="AC44" i="286"/>
  <c r="AB63" i="265"/>
  <c r="AB65" i="265" s="1"/>
  <c r="AB67" i="265" s="1"/>
  <c r="AB80" i="265" s="1"/>
  <c r="AC33" i="286"/>
  <c r="AB74" i="265"/>
  <c r="AB75" i="265" s="1"/>
  <c r="AB81" i="265" s="1"/>
  <c r="CC34" i="286"/>
  <c r="CC52" i="286"/>
  <c r="CH18" i="288"/>
  <c r="CH75" i="273"/>
  <c r="CH76" i="273" s="1"/>
  <c r="CH111" i="273"/>
  <c r="CH112" i="273" s="1"/>
  <c r="CH11" i="285" s="1"/>
  <c r="CH12" i="285" s="1"/>
  <c r="CH32" i="273"/>
  <c r="CH33" i="273" s="1"/>
  <c r="CH96" i="273"/>
  <c r="CH97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E27" i="278" l="1"/>
  <c r="CE32" i="278" s="1"/>
  <c r="CE34" i="278" s="1"/>
  <c r="CE30" i="265" s="1"/>
  <c r="CE33" i="265" s="1"/>
  <c r="CE37" i="265" s="1"/>
  <c r="CE42" i="265" s="1"/>
  <c r="CE47" i="265" s="1"/>
  <c r="CL51" i="273"/>
  <c r="CM48" i="273"/>
  <c r="CE59" i="265"/>
  <c r="CE60" i="265" s="1"/>
  <c r="CF20" i="285"/>
  <c r="CF23" i="285" s="1"/>
  <c r="CH20" i="278"/>
  <c r="CH33" i="278"/>
  <c r="CH12" i="278"/>
  <c r="CH138" i="273"/>
  <c r="CH132" i="273"/>
  <c r="CH41" i="278"/>
  <c r="CH42" i="278" s="1"/>
  <c r="CH43" i="278" s="1"/>
  <c r="CH127" i="273"/>
  <c r="CH13" i="285"/>
  <c r="CH13" i="265" s="1"/>
  <c r="CH22" i="285"/>
  <c r="AB82" i="265"/>
  <c r="AB83" i="265"/>
  <c r="AL13" i="286"/>
  <c r="AL15" i="286" s="1"/>
  <c r="CG4" i="265"/>
  <c r="CG4" i="275"/>
  <c r="CG4" i="286"/>
  <c r="CG4" i="285"/>
  <c r="CG4" i="273"/>
  <c r="CG4" i="288"/>
  <c r="CG4" i="282"/>
  <c r="CG4" i="278"/>
  <c r="CG4" i="280"/>
  <c r="CH13" i="288"/>
  <c r="CH42" i="286"/>
  <c r="CH19" i="286"/>
  <c r="CH31" i="286"/>
  <c r="CH18" i="285"/>
  <c r="CH79" i="273"/>
  <c r="CI80" i="273" s="1"/>
  <c r="CI58" i="273" s="1"/>
  <c r="CH15" i="275"/>
  <c r="CH20" i="275" s="1"/>
  <c r="CI17" i="275" s="1"/>
  <c r="CH57" i="273"/>
  <c r="CG139" i="273"/>
  <c r="CF11" i="278"/>
  <c r="CF13" i="278" s="1"/>
  <c r="CF25" i="278" s="1"/>
  <c r="CG133" i="273"/>
  <c r="CF19" i="278"/>
  <c r="CF21" i="278" s="1"/>
  <c r="CF26" i="278" s="1"/>
  <c r="CI18" i="288"/>
  <c r="CI75" i="273"/>
  <c r="CI111" i="273"/>
  <c r="CI112" i="273" s="1"/>
  <c r="CI11" i="285" s="1"/>
  <c r="CI12" i="285" s="1"/>
  <c r="CI32" i="273"/>
  <c r="CI33" i="273" s="1"/>
  <c r="CI96" i="273"/>
  <c r="CI97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19" i="265" s="1"/>
  <c r="CD22" i="265" s="1"/>
  <c r="CD30" i="265"/>
  <c r="CD33" i="265" s="1"/>
  <c r="CD37" i="265" s="1"/>
  <c r="CD42" i="265" s="1"/>
  <c r="CD47" i="265" s="1"/>
  <c r="CH14" i="286"/>
  <c r="CH100" i="273"/>
  <c r="CI101" i="273" s="1"/>
  <c r="CI59" i="273" s="1"/>
  <c r="CH137" i="273"/>
  <c r="CH38" i="273"/>
  <c r="CI39" i="273" s="1"/>
  <c r="CI41" i="273" s="1"/>
  <c r="CI76" i="273"/>
  <c r="AC51" i="286"/>
  <c r="AC53" i="286" s="1"/>
  <c r="AC59" i="286" s="1"/>
  <c r="AC55" i="286"/>
  <c r="AC57" i="286" s="1"/>
  <c r="AC60" i="286" s="1"/>
  <c r="CH42" i="273"/>
  <c r="CH52" i="273"/>
  <c r="CE9" i="265"/>
  <c r="CE11" i="265" s="1"/>
  <c r="CE14" i="265" s="1"/>
  <c r="CE19" i="265" s="1"/>
  <c r="CE22" i="265" s="1"/>
  <c r="CK20" i="273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28" i="273"/>
  <c r="CF131" i="273"/>
  <c r="CN48" i="273" l="1"/>
  <c r="CM51" i="273"/>
  <c r="CG131" i="273"/>
  <c r="CH128" i="273"/>
  <c r="CJ18" i="288"/>
  <c r="CJ75" i="273"/>
  <c r="CJ76" i="273" s="1"/>
  <c r="CJ111" i="273"/>
  <c r="CJ112" i="273" s="1"/>
  <c r="CJ11" i="285" s="1"/>
  <c r="CJ12" i="285" s="1"/>
  <c r="CJ32" i="273"/>
  <c r="CJ33" i="273" s="1"/>
  <c r="CJ96" i="273"/>
  <c r="CJ97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1" i="286"/>
  <c r="CI42" i="273"/>
  <c r="CI52" i="273"/>
  <c r="CG66" i="273"/>
  <c r="CG67" i="273" s="1"/>
  <c r="CH60" i="273"/>
  <c r="CI20" i="278"/>
  <c r="CI33" i="278"/>
  <c r="CI12" i="278"/>
  <c r="CI138" i="273"/>
  <c r="CI132" i="273"/>
  <c r="CI41" i="278"/>
  <c r="CI42" i="278" s="1"/>
  <c r="CI43" i="278" s="1"/>
  <c r="CI127" i="273"/>
  <c r="CI13" i="285"/>
  <c r="CI13" i="265" s="1"/>
  <c r="CI22" i="285"/>
  <c r="CH133" i="273"/>
  <c r="CG19" i="278"/>
  <c r="CG21" i="278" s="1"/>
  <c r="CG26" i="278" s="1"/>
  <c r="CH139" i="273"/>
  <c r="CG11" i="278"/>
  <c r="CG13" i="278" s="1"/>
  <c r="CG25" i="278" s="1"/>
  <c r="CG27" i="278" s="1"/>
  <c r="CG32" i="278" s="1"/>
  <c r="CG34" i="278" s="1"/>
  <c r="CL20" i="273"/>
  <c r="CK24" i="273"/>
  <c r="CK25" i="273" s="1"/>
  <c r="CE34" i="286"/>
  <c r="CE52" i="286"/>
  <c r="CH4" i="265"/>
  <c r="CH4" i="288"/>
  <c r="CH4" i="282"/>
  <c r="CH4" i="285"/>
  <c r="CH4" i="280"/>
  <c r="CH4" i="278"/>
  <c r="CH4" i="273"/>
  <c r="CH4" i="275"/>
  <c r="CH4" i="286"/>
  <c r="CI13" i="288"/>
  <c r="CI42" i="286"/>
  <c r="CI19" i="286"/>
  <c r="CI31" i="286"/>
  <c r="CI79" i="273"/>
  <c r="CJ80" i="273" s="1"/>
  <c r="CJ58" i="273" s="1"/>
  <c r="CI18" i="285"/>
  <c r="CI15" i="275"/>
  <c r="CI20" i="275" s="1"/>
  <c r="CJ17" i="275" s="1"/>
  <c r="CI57" i="273"/>
  <c r="CD34" i="286"/>
  <c r="CD52" i="286"/>
  <c r="CF3" i="280"/>
  <c r="CF3" i="282"/>
  <c r="CF3" i="278"/>
  <c r="CF3" i="273"/>
  <c r="CF3" i="286"/>
  <c r="CF3" i="288"/>
  <c r="CF3" i="285"/>
  <c r="CF50" i="273"/>
  <c r="CF3" i="265"/>
  <c r="CF3" i="275"/>
  <c r="CI14" i="286"/>
  <c r="CI100" i="273"/>
  <c r="CJ101" i="273" s="1"/>
  <c r="CJ59" i="273" s="1"/>
  <c r="CI137" i="273"/>
  <c r="CI38" i="273"/>
  <c r="CJ39" i="273" s="1"/>
  <c r="CJ41" i="273" s="1"/>
  <c r="CF27" i="278"/>
  <c r="CF32" i="278" s="1"/>
  <c r="CF34" i="278" s="1"/>
  <c r="AL16" i="286"/>
  <c r="AL49" i="265" s="1"/>
  <c r="AL50" i="265" s="1"/>
  <c r="AL15" i="288"/>
  <c r="AL23" i="286"/>
  <c r="AL24" i="286" s="1"/>
  <c r="CH10" i="265"/>
  <c r="CH31" i="265"/>
  <c r="CF59" i="265"/>
  <c r="CF60" i="265" s="1"/>
  <c r="CG20" i="285"/>
  <c r="CG23" i="285" s="1"/>
  <c r="CO48" i="273" l="1"/>
  <c r="CN51" i="273"/>
  <c r="CF9" i="265"/>
  <c r="CF11" i="265" s="1"/>
  <c r="CF14" i="265" s="1"/>
  <c r="CF19" i="265" s="1"/>
  <c r="CF22" i="265" s="1"/>
  <c r="CF30" i="265"/>
  <c r="CF33" i="265" s="1"/>
  <c r="CF37" i="265" s="1"/>
  <c r="CF42" i="265" s="1"/>
  <c r="CF47" i="265" s="1"/>
  <c r="CJ42" i="273"/>
  <c r="CJ52" i="273"/>
  <c r="CM20" i="273"/>
  <c r="CL24" i="273"/>
  <c r="CL25" i="273" s="1"/>
  <c r="CG9" i="265"/>
  <c r="CG11" i="265" s="1"/>
  <c r="CG14" i="265" s="1"/>
  <c r="CG19" i="265" s="1"/>
  <c r="CG22" i="265" s="1"/>
  <c r="CG30" i="265"/>
  <c r="CG33" i="265" s="1"/>
  <c r="CG37" i="265" s="1"/>
  <c r="CG42" i="265" s="1"/>
  <c r="CG47" i="265" s="1"/>
  <c r="CG3" i="275"/>
  <c r="CG3" i="285"/>
  <c r="CG3" i="273"/>
  <c r="CG3" i="286"/>
  <c r="CG3" i="265"/>
  <c r="CG3" i="282"/>
  <c r="CG3" i="280"/>
  <c r="CG3" i="288"/>
  <c r="CG50" i="273"/>
  <c r="CG3" i="278"/>
  <c r="AC35" i="286"/>
  <c r="AC36" i="286" s="1"/>
  <c r="AC14" i="288"/>
  <c r="AC16" i="288" s="1"/>
  <c r="AC19" i="288" s="1"/>
  <c r="AC46" i="286"/>
  <c r="AC47" i="286" s="1"/>
  <c r="AC62" i="286"/>
  <c r="CJ20" i="278"/>
  <c r="CJ33" i="278"/>
  <c r="CJ12" i="278"/>
  <c r="CJ138" i="273"/>
  <c r="CJ132" i="273"/>
  <c r="CJ41" i="278"/>
  <c r="CJ42" i="278" s="1"/>
  <c r="CJ43" i="278" s="1"/>
  <c r="CJ127" i="273"/>
  <c r="CJ13" i="285"/>
  <c r="CJ13" i="265" s="1"/>
  <c r="CJ22" i="285"/>
  <c r="CG59" i="265"/>
  <c r="CG60" i="265" s="1"/>
  <c r="CH20" i="285"/>
  <c r="CH23" i="285" s="1"/>
  <c r="AM21" i="286"/>
  <c r="AL73" i="265"/>
  <c r="AL45" i="286"/>
  <c r="AL56" i="286"/>
  <c r="CJ13" i="288"/>
  <c r="CJ42" i="286"/>
  <c r="CJ19" i="286"/>
  <c r="CJ31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11" i="285" s="1"/>
  <c r="CK12" i="285" s="1"/>
  <c r="CK32" i="273"/>
  <c r="CK33" i="273" s="1"/>
  <c r="CK96" i="273"/>
  <c r="CK97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39" i="273"/>
  <c r="CH11" i="278"/>
  <c r="CH13" i="278" s="1"/>
  <c r="CH25" i="278" s="1"/>
  <c r="CI133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4" i="286"/>
  <c r="CJ100" i="273"/>
  <c r="CK101" i="273" s="1"/>
  <c r="CK59" i="273" s="1"/>
  <c r="CJ137" i="273"/>
  <c r="CJ38" i="273"/>
  <c r="CK39" i="273" s="1"/>
  <c r="CK41" i="273" s="1"/>
  <c r="CI128" i="273"/>
  <c r="CH131" i="273"/>
  <c r="CO51" i="273" l="1"/>
  <c r="CP48" i="273"/>
  <c r="CI131" i="273"/>
  <c r="CJ128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33" i="273"/>
  <c r="CI19" i="278"/>
  <c r="CI21" i="278" s="1"/>
  <c r="CI26" i="278" s="1"/>
  <c r="CJ139" i="273"/>
  <c r="CI11" i="278"/>
  <c r="CI13" i="278" s="1"/>
  <c r="CI25" i="278" s="1"/>
  <c r="CK14" i="286"/>
  <c r="CK100" i="273"/>
  <c r="CL101" i="273" s="1"/>
  <c r="CL59" i="273" s="1"/>
  <c r="CK137" i="273"/>
  <c r="CK38" i="273"/>
  <c r="CL39" i="273" s="1"/>
  <c r="CL41" i="273" s="1"/>
  <c r="CH59" i="265"/>
  <c r="CH60" i="265" s="1"/>
  <c r="CI20" i="285"/>
  <c r="CI23" i="285" s="1"/>
  <c r="AD44" i="286"/>
  <c r="AC63" i="265"/>
  <c r="AC65" i="265" s="1"/>
  <c r="AC67" i="265" s="1"/>
  <c r="AC80" i="265" s="1"/>
  <c r="AD33" i="286"/>
  <c r="AC74" i="265"/>
  <c r="AC75" i="265" s="1"/>
  <c r="AC81" i="265" s="1"/>
  <c r="CG34" i="286"/>
  <c r="CG52" i="286"/>
  <c r="CN20" i="273"/>
  <c r="CM24" i="273"/>
  <c r="CM25" i="273" s="1"/>
  <c r="CJ4" i="265"/>
  <c r="CJ4" i="282"/>
  <c r="CJ4" i="275"/>
  <c r="CJ4" i="285"/>
  <c r="CJ4" i="278"/>
  <c r="CJ4" i="280"/>
  <c r="CJ4" i="273"/>
  <c r="CJ4" i="288"/>
  <c r="CJ4" i="286"/>
  <c r="CF34" i="286"/>
  <c r="CF52" i="286"/>
  <c r="CK76" i="273"/>
  <c r="CI66" i="273"/>
  <c r="CI67" i="273" s="1"/>
  <c r="CJ60" i="273"/>
  <c r="CH27" i="278"/>
  <c r="CH32" i="278" s="1"/>
  <c r="CH34" i="278" s="1"/>
  <c r="CK20" i="278"/>
  <c r="CK33" i="278"/>
  <c r="CK12" i="278"/>
  <c r="CK138" i="273"/>
  <c r="CK132" i="273"/>
  <c r="CK41" i="278"/>
  <c r="CK42" i="278" s="1"/>
  <c r="CK43" i="278" s="1"/>
  <c r="CK127" i="273"/>
  <c r="CK13" i="285"/>
  <c r="CK13" i="265" s="1"/>
  <c r="CK22" i="285"/>
  <c r="AM13" i="286"/>
  <c r="AM15" i="286" s="1"/>
  <c r="CJ10" i="265"/>
  <c r="CJ31" i="265"/>
  <c r="AC52" i="265"/>
  <c r="AC53" i="265" s="1"/>
  <c r="AC24" i="265"/>
  <c r="AC25" i="265" s="1"/>
  <c r="CL18" i="288"/>
  <c r="CL75" i="273"/>
  <c r="CL76" i="273" s="1"/>
  <c r="CL111" i="273"/>
  <c r="CL112" i="273" s="1"/>
  <c r="CL11" i="285" s="1"/>
  <c r="CL12" i="285" s="1"/>
  <c r="CL32" i="273"/>
  <c r="CL33" i="273" s="1"/>
  <c r="CL96" i="273"/>
  <c r="CL97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I27" i="278" l="1"/>
  <c r="CI32" i="278" s="1"/>
  <c r="CI34" i="278" s="1"/>
  <c r="CI30" i="265" s="1"/>
  <c r="CI33" i="265" s="1"/>
  <c r="CI37" i="265" s="1"/>
  <c r="CI42" i="265" s="1"/>
  <c r="CI47" i="265" s="1"/>
  <c r="CQ48" i="273"/>
  <c r="CP51" i="273"/>
  <c r="CL20" i="278"/>
  <c r="CL33" i="278"/>
  <c r="CL12" i="278"/>
  <c r="CL138" i="273"/>
  <c r="CL132" i="273"/>
  <c r="CL41" i="278"/>
  <c r="CL42" i="278" s="1"/>
  <c r="CL43" i="278" s="1"/>
  <c r="CL127" i="273"/>
  <c r="CL13" i="285"/>
  <c r="CL13" i="265" s="1"/>
  <c r="CL22" i="285"/>
  <c r="CJ66" i="273"/>
  <c r="CJ67" i="273" s="1"/>
  <c r="CK13" i="288"/>
  <c r="CK42" i="286"/>
  <c r="CK19" i="286"/>
  <c r="CK31" i="286"/>
  <c r="CK79" i="273"/>
  <c r="CL80" i="273" s="1"/>
  <c r="CL58" i="273" s="1"/>
  <c r="CK18" i="285"/>
  <c r="CK15" i="275"/>
  <c r="CK20" i="275" s="1"/>
  <c r="CL17" i="275" s="1"/>
  <c r="CK57" i="273"/>
  <c r="CK60" i="273" s="1"/>
  <c r="CO20" i="273"/>
  <c r="CN24" i="273"/>
  <c r="CN25" i="273" s="1"/>
  <c r="AC82" i="265"/>
  <c r="AC83" i="265"/>
  <c r="CI59" i="265"/>
  <c r="CI60" i="265" s="1"/>
  <c r="CJ20" i="285"/>
  <c r="CJ23" i="285" s="1"/>
  <c r="CL13" i="288"/>
  <c r="CL42" i="286"/>
  <c r="CL19" i="286"/>
  <c r="CL31" i="286"/>
  <c r="CL18" i="285"/>
  <c r="CL79" i="273"/>
  <c r="CM80" i="273" s="1"/>
  <c r="CM58" i="273" s="1"/>
  <c r="CL15" i="275"/>
  <c r="CL20" i="275" s="1"/>
  <c r="CM17" i="275" s="1"/>
  <c r="CL57" i="273"/>
  <c r="CK139" i="273"/>
  <c r="CJ11" i="278"/>
  <c r="CJ13" i="278" s="1"/>
  <c r="CJ25" i="278" s="1"/>
  <c r="CK133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4" i="286"/>
  <c r="CL100" i="273"/>
  <c r="CM101" i="273" s="1"/>
  <c r="CM59" i="273" s="1"/>
  <c r="CL137" i="273"/>
  <c r="CL38" i="273"/>
  <c r="CM39" i="273" s="1"/>
  <c r="CM41" i="273" s="1"/>
  <c r="AM16" i="286"/>
  <c r="AM49" i="265" s="1"/>
  <c r="AM50" i="265" s="1"/>
  <c r="AM15" i="288"/>
  <c r="AM23" i="286"/>
  <c r="AM24" i="286" s="1"/>
  <c r="CK10" i="265"/>
  <c r="CK31" i="265"/>
  <c r="CH9" i="265"/>
  <c r="CH11" i="265" s="1"/>
  <c r="CH14" i="265" s="1"/>
  <c r="CH19" i="265" s="1"/>
  <c r="CH22" i="265" s="1"/>
  <c r="CH30" i="265"/>
  <c r="CH33" i="265" s="1"/>
  <c r="CH37" i="265" s="1"/>
  <c r="CH42" i="265" s="1"/>
  <c r="CH47" i="265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111" i="273"/>
  <c r="CM112" i="273" s="1"/>
  <c r="CM11" i="285" s="1"/>
  <c r="CM12" i="285" s="1"/>
  <c r="CM32" i="273"/>
  <c r="CM33" i="273" s="1"/>
  <c r="CM96" i="273"/>
  <c r="CM97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1" i="286"/>
  <c r="AD53" i="286" s="1"/>
  <c r="AD59" i="286" s="1"/>
  <c r="AD55" i="286"/>
  <c r="AD57" i="286" s="1"/>
  <c r="AD60" i="286" s="1"/>
  <c r="CL42" i="273"/>
  <c r="CL52" i="273"/>
  <c r="CI9" i="265"/>
  <c r="CI11" i="265" s="1"/>
  <c r="CI14" i="265" s="1"/>
  <c r="CI19" i="265" s="1"/>
  <c r="CI22" i="265" s="1"/>
  <c r="CJ131" i="273"/>
  <c r="CK128" i="273"/>
  <c r="CQ51" i="273" l="1"/>
  <c r="CR48" i="273"/>
  <c r="CK66" i="273"/>
  <c r="CK67" i="273" s="1"/>
  <c r="CL60" i="273"/>
  <c r="CK131" i="273"/>
  <c r="CL128" i="273"/>
  <c r="CM20" i="278"/>
  <c r="CM33" i="278"/>
  <c r="CM12" i="278"/>
  <c r="CM138" i="273"/>
  <c r="CM132" i="273"/>
  <c r="CM41" i="278"/>
  <c r="CM42" i="278" s="1"/>
  <c r="CM43" i="278" s="1"/>
  <c r="CM127" i="273"/>
  <c r="CM13" i="285"/>
  <c r="CM13" i="265" s="1"/>
  <c r="CM22" i="285"/>
  <c r="CH34" i="286"/>
  <c r="CH52" i="286"/>
  <c r="CM13" i="288"/>
  <c r="CM42" i="286"/>
  <c r="CM19" i="286"/>
  <c r="CM31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111" i="273"/>
  <c r="CN112" i="273" s="1"/>
  <c r="CN11" i="285" s="1"/>
  <c r="CN12" i="285" s="1"/>
  <c r="CN32" i="273"/>
  <c r="CN33" i="273" s="1"/>
  <c r="CN96" i="273"/>
  <c r="CN97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I34" i="286"/>
  <c r="CI52" i="286"/>
  <c r="CL4" i="265"/>
  <c r="CL4" i="273"/>
  <c r="CL4" i="286"/>
  <c r="CL4" i="278"/>
  <c r="CL4" i="282"/>
  <c r="CL4" i="285"/>
  <c r="CL4" i="275"/>
  <c r="CL4" i="288"/>
  <c r="CL4" i="280"/>
  <c r="AD61" i="286"/>
  <c r="CM14" i="286"/>
  <c r="CM100" i="273"/>
  <c r="CN101" i="273" s="1"/>
  <c r="CN59" i="273" s="1"/>
  <c r="CM137" i="273"/>
  <c r="CM38" i="273"/>
  <c r="CN39" i="273" s="1"/>
  <c r="CN41" i="273" s="1"/>
  <c r="AN21" i="286"/>
  <c r="AM73" i="265"/>
  <c r="AM45" i="286"/>
  <c r="AM56" i="286"/>
  <c r="CM42" i="273"/>
  <c r="CM52" i="273"/>
  <c r="CL133" i="273"/>
  <c r="CK19" i="278"/>
  <c r="CK21" i="278" s="1"/>
  <c r="CK26" i="278" s="1"/>
  <c r="CL139" i="273"/>
  <c r="CK11" i="278"/>
  <c r="CK13" i="278" s="1"/>
  <c r="CK25" i="278" s="1"/>
  <c r="CK27" i="278" s="1"/>
  <c r="CK32" i="278" s="1"/>
  <c r="CK34" i="278" s="1"/>
  <c r="CP20" i="273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S48" i="273" l="1"/>
  <c r="CR51" i="273"/>
  <c r="CO18" i="288"/>
  <c r="CO75" i="273"/>
  <c r="CO76" i="273" s="1"/>
  <c r="CO111" i="273"/>
  <c r="CO112" i="273" s="1"/>
  <c r="CO11" i="285" s="1"/>
  <c r="CO12" i="285" s="1"/>
  <c r="CO32" i="273"/>
  <c r="CO33" i="273" s="1"/>
  <c r="CO96" i="273"/>
  <c r="CO97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39" i="273"/>
  <c r="CL11" i="278"/>
  <c r="CL13" i="278" s="1"/>
  <c r="CL25" i="278" s="1"/>
  <c r="CM133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5" i="286"/>
  <c r="AD36" i="286" s="1"/>
  <c r="AD14" i="288"/>
  <c r="AD16" i="288" s="1"/>
  <c r="AD19" i="288" s="1"/>
  <c r="AD46" i="286"/>
  <c r="AD47" i="286" s="1"/>
  <c r="AD62" i="286"/>
  <c r="CN20" i="278"/>
  <c r="CN33" i="278"/>
  <c r="CN12" i="278"/>
  <c r="CN138" i="273"/>
  <c r="CN132" i="273"/>
  <c r="CN41" i="278"/>
  <c r="CN42" i="278" s="1"/>
  <c r="CN43" i="278" s="1"/>
  <c r="CN127" i="273"/>
  <c r="CN13" i="285"/>
  <c r="CN13" i="265" s="1"/>
  <c r="CN22" i="285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P24" i="273"/>
  <c r="CP25" i="273" s="1"/>
  <c r="CK9" i="265"/>
  <c r="CK11" i="265" s="1"/>
  <c r="CK14" i="265" s="1"/>
  <c r="CK19" i="265" s="1"/>
  <c r="CK22" i="265" s="1"/>
  <c r="CK30" i="265"/>
  <c r="CK33" i="265" s="1"/>
  <c r="CK37" i="265" s="1"/>
  <c r="CK42" i="265" s="1"/>
  <c r="CK47" i="265" s="1"/>
  <c r="AN13" i="286"/>
  <c r="AN15" i="286" s="1"/>
  <c r="CN13" i="288"/>
  <c r="CN42" i="286"/>
  <c r="CN19" i="286"/>
  <c r="CN31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4" i="286"/>
  <c r="CN100" i="273"/>
  <c r="CO101" i="273" s="1"/>
  <c r="CO59" i="273" s="1"/>
  <c r="CN137" i="273"/>
  <c r="CN38" i="273"/>
  <c r="CO39" i="273" s="1"/>
  <c r="CO41" i="273" s="1"/>
  <c r="CJ9" i="265"/>
  <c r="CJ11" i="265" s="1"/>
  <c r="CJ14" i="265" s="1"/>
  <c r="CJ19" i="265" s="1"/>
  <c r="CJ22" i="265" s="1"/>
  <c r="CJ30" i="265"/>
  <c r="CJ33" i="265" s="1"/>
  <c r="CJ37" i="265" s="1"/>
  <c r="CJ42" i="265" s="1"/>
  <c r="CJ47" i="265" s="1"/>
  <c r="CL131" i="273"/>
  <c r="CM128" i="273"/>
  <c r="CL66" i="273"/>
  <c r="CL67" i="273" s="1"/>
  <c r="CM60" i="273"/>
  <c r="CS51" i="273" l="1"/>
  <c r="CT48" i="273"/>
  <c r="CL3" i="280"/>
  <c r="CL3" i="282"/>
  <c r="CL3" i="275"/>
  <c r="CL3" i="265"/>
  <c r="CL3" i="288"/>
  <c r="CL50" i="273"/>
  <c r="CL3" i="286"/>
  <c r="CL3" i="273"/>
  <c r="CL3" i="278"/>
  <c r="CL3" i="285"/>
  <c r="CJ34" i="286"/>
  <c r="CJ52" i="286"/>
  <c r="CO42" i="273"/>
  <c r="CO52" i="273"/>
  <c r="CL59" i="265"/>
  <c r="CL60" i="265" s="1"/>
  <c r="CM20" i="285"/>
  <c r="CM23" i="285" s="1"/>
  <c r="CP18" i="288"/>
  <c r="CP75" i="273"/>
  <c r="CP111" i="273"/>
  <c r="CP112" i="273" s="1"/>
  <c r="CP11" i="285" s="1"/>
  <c r="CP12" i="285" s="1"/>
  <c r="CP32" i="273"/>
  <c r="CP33" i="273" s="1"/>
  <c r="CP96" i="273"/>
  <c r="CP97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38" i="273"/>
  <c r="CO132" i="273"/>
  <c r="CO41" i="278"/>
  <c r="CO42" i="278" s="1"/>
  <c r="CO43" i="278" s="1"/>
  <c r="CO127" i="273"/>
  <c r="CO13" i="285"/>
  <c r="CO13" i="265" s="1"/>
  <c r="CO22" i="285"/>
  <c r="CM66" i="273"/>
  <c r="CM67" i="273" s="1"/>
  <c r="CN60" i="273"/>
  <c r="CN128" i="273"/>
  <c r="CM131" i="273"/>
  <c r="CO13" i="288"/>
  <c r="CO42" i="286"/>
  <c r="CO19" i="286"/>
  <c r="CO31" i="286"/>
  <c r="CO79" i="273"/>
  <c r="CP80" i="273" s="1"/>
  <c r="CP58" i="273" s="1"/>
  <c r="CO18" i="285"/>
  <c r="CO57" i="273"/>
  <c r="CO15" i="275"/>
  <c r="CO20" i="275" s="1"/>
  <c r="CP17" i="275" s="1"/>
  <c r="AN16" i="286"/>
  <c r="AN49" i="265" s="1"/>
  <c r="AN50" i="265" s="1"/>
  <c r="AN15" i="288"/>
  <c r="AN23" i="286"/>
  <c r="AN24" i="286" s="1"/>
  <c r="CK34" i="286"/>
  <c r="CK52" i="286"/>
  <c r="CR20" i="273"/>
  <c r="CQ24" i="273"/>
  <c r="CQ25" i="273" s="1"/>
  <c r="AE44" i="286"/>
  <c r="AD63" i="265"/>
  <c r="AD65" i="265" s="1"/>
  <c r="AD67" i="265" s="1"/>
  <c r="AD80" i="265" s="1"/>
  <c r="AE33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33" i="273"/>
  <c r="CM19" i="278"/>
  <c r="CM21" i="278" s="1"/>
  <c r="CM26" i="278" s="1"/>
  <c r="CN139" i="273"/>
  <c r="CM11" i="278"/>
  <c r="CM13" i="278" s="1"/>
  <c r="CM25" i="278" s="1"/>
  <c r="CO14" i="286"/>
  <c r="CO100" i="273"/>
  <c r="CP101" i="273" s="1"/>
  <c r="CP59" i="273" s="1"/>
  <c r="CO137" i="273"/>
  <c r="CO38" i="273"/>
  <c r="CP39" i="273" s="1"/>
  <c r="CP41" i="273" s="1"/>
  <c r="CP76" i="273"/>
  <c r="CM27" i="278" l="1"/>
  <c r="CM32" i="278" s="1"/>
  <c r="CM34" i="278" s="1"/>
  <c r="CT51" i="273"/>
  <c r="CU48" i="273"/>
  <c r="CP13" i="288"/>
  <c r="CP42" i="286"/>
  <c r="CP19" i="286"/>
  <c r="CP31" i="286"/>
  <c r="CP18" i="285"/>
  <c r="CP79" i="273"/>
  <c r="CQ80" i="273" s="1"/>
  <c r="CQ58" i="273" s="1"/>
  <c r="CP15" i="275"/>
  <c r="CP20" i="275" s="1"/>
  <c r="CQ17" i="275" s="1"/>
  <c r="CP57" i="273"/>
  <c r="CO139" i="273"/>
  <c r="CN11" i="278"/>
  <c r="CN13" i="278" s="1"/>
  <c r="CN25" i="278" s="1"/>
  <c r="CO133" i="273"/>
  <c r="CN19" i="278"/>
  <c r="CN21" i="278" s="1"/>
  <c r="CN26" i="278" s="1"/>
  <c r="AD82" i="265"/>
  <c r="AD83" i="265"/>
  <c r="CQ18" i="288"/>
  <c r="CQ75" i="273"/>
  <c r="CQ76" i="273" s="1"/>
  <c r="CQ111" i="273"/>
  <c r="CQ112" i="273" s="1"/>
  <c r="CQ11" i="285" s="1"/>
  <c r="CQ12" i="285" s="1"/>
  <c r="CQ32" i="273"/>
  <c r="CQ33" i="273" s="1"/>
  <c r="CQ96" i="273"/>
  <c r="CQ97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38" i="273"/>
  <c r="CP132" i="273"/>
  <c r="CP41" i="278"/>
  <c r="CP42" i="278" s="1"/>
  <c r="CP43" i="278" s="1"/>
  <c r="CP127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19" i="265" s="1"/>
  <c r="CM22" i="265" s="1"/>
  <c r="CM30" i="265"/>
  <c r="CM33" i="265" s="1"/>
  <c r="CM37" i="265" s="1"/>
  <c r="CM42" i="265" s="1"/>
  <c r="CM47" i="265" s="1"/>
  <c r="AE51" i="286"/>
  <c r="AE53" i="286" s="1"/>
  <c r="AE59" i="286" s="1"/>
  <c r="AE55" i="286"/>
  <c r="AE57" i="286" s="1"/>
  <c r="AE60" i="286" s="1"/>
  <c r="CS20" i="273"/>
  <c r="CR24" i="273"/>
  <c r="CR25" i="273" s="1"/>
  <c r="AO21" i="286"/>
  <c r="AN73" i="265"/>
  <c r="AN45" i="286"/>
  <c r="AN56" i="286"/>
  <c r="CO128" i="273"/>
  <c r="CN131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19" i="265" s="1"/>
  <c r="CL22" i="265" s="1"/>
  <c r="CL30" i="265"/>
  <c r="CL33" i="265" s="1"/>
  <c r="CL37" i="265" s="1"/>
  <c r="CL42" i="265" s="1"/>
  <c r="CL47" i="265" s="1"/>
  <c r="CP14" i="286"/>
  <c r="CP100" i="273"/>
  <c r="CQ101" i="273" s="1"/>
  <c r="CQ59" i="273" s="1"/>
  <c r="CP137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U51" i="273" l="1"/>
  <c r="CV48" i="273"/>
  <c r="CQ13" i="288"/>
  <c r="CQ42" i="286"/>
  <c r="CQ19" i="286"/>
  <c r="CQ31" i="286"/>
  <c r="CQ79" i="273"/>
  <c r="CR80" i="273" s="1"/>
  <c r="CR58" i="273" s="1"/>
  <c r="CQ18" i="285"/>
  <c r="CQ57" i="273"/>
  <c r="CQ15" i="275"/>
  <c r="CQ20" i="275" s="1"/>
  <c r="CR17" i="275" s="1"/>
  <c r="CL34" i="286"/>
  <c r="CL52" i="286"/>
  <c r="CP128" i="273"/>
  <c r="CO131" i="273"/>
  <c r="CT20" i="273"/>
  <c r="CS24" i="273"/>
  <c r="CS25" i="273" s="1"/>
  <c r="AE61" i="286"/>
  <c r="CM34" i="286"/>
  <c r="CM52" i="286"/>
  <c r="CP10" i="265"/>
  <c r="CP31" i="265"/>
  <c r="CP60" i="273"/>
  <c r="CO66" i="273"/>
  <c r="CO67" i="273" s="1"/>
  <c r="CQ20" i="278"/>
  <c r="CQ33" i="278"/>
  <c r="CQ12" i="278"/>
  <c r="CQ138" i="273"/>
  <c r="CQ132" i="273"/>
  <c r="CQ41" i="278"/>
  <c r="CQ42" i="278" s="1"/>
  <c r="CQ43" i="278" s="1"/>
  <c r="CQ127" i="273"/>
  <c r="CQ13" i="285"/>
  <c r="CQ13" i="265" s="1"/>
  <c r="CQ22" i="285"/>
  <c r="CP133" i="273"/>
  <c r="CO19" i="278"/>
  <c r="CO21" i="278" s="1"/>
  <c r="CO26" i="278" s="1"/>
  <c r="CP139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11" i="285" s="1"/>
  <c r="CR12" i="285" s="1"/>
  <c r="CR32" i="273"/>
  <c r="CR33" i="273" s="1"/>
  <c r="CR96" i="273"/>
  <c r="CR97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4" i="286"/>
  <c r="CQ100" i="273"/>
  <c r="CR101" i="273" s="1"/>
  <c r="CR59" i="273" s="1"/>
  <c r="CQ137" i="273"/>
  <c r="CQ38" i="273"/>
  <c r="CR39" i="273" s="1"/>
  <c r="CR41" i="273" s="1"/>
  <c r="CR76" i="273"/>
  <c r="CN27" i="278"/>
  <c r="CN32" i="278" s="1"/>
  <c r="CN34" i="278" s="1"/>
  <c r="AO13" i="286"/>
  <c r="AO15" i="286" s="1"/>
  <c r="CP4" i="265"/>
  <c r="CP4" i="275"/>
  <c r="CP4" i="286"/>
  <c r="CP4" i="285"/>
  <c r="CP4" i="273"/>
  <c r="CP4" i="280"/>
  <c r="CP4" i="288"/>
  <c r="CP4" i="282"/>
  <c r="CP4" i="278"/>
  <c r="CW48" i="273" l="1"/>
  <c r="CV51" i="273"/>
  <c r="AO16" i="286"/>
  <c r="AO49" i="265" s="1"/>
  <c r="AO50" i="265" s="1"/>
  <c r="AO15" i="288"/>
  <c r="AO23" i="286"/>
  <c r="AO24" i="286" s="1"/>
  <c r="CR13" i="285"/>
  <c r="CR13" i="265" s="1"/>
  <c r="CR22" i="285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5" i="286"/>
  <c r="AE36" i="286" s="1"/>
  <c r="AE14" i="288"/>
  <c r="AE16" i="288" s="1"/>
  <c r="AE19" i="288" s="1"/>
  <c r="AE46" i="286"/>
  <c r="AE47" i="286" s="1"/>
  <c r="AE62" i="286"/>
  <c r="CU20" i="273"/>
  <c r="CT24" i="273"/>
  <c r="CT25" i="273" s="1"/>
  <c r="CQ128" i="273"/>
  <c r="CP131" i="273"/>
  <c r="CR13" i="288"/>
  <c r="CR42" i="286"/>
  <c r="CR19" i="286"/>
  <c r="CR31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38" i="273"/>
  <c r="CR132" i="273"/>
  <c r="CR41" i="278"/>
  <c r="CR42" i="278" s="1"/>
  <c r="CR43" i="278" s="1"/>
  <c r="CR127" i="273"/>
  <c r="CO9" i="265"/>
  <c r="CO11" i="265" s="1"/>
  <c r="CO14" i="265" s="1"/>
  <c r="CO19" i="265" s="1"/>
  <c r="CO22" i="265" s="1"/>
  <c r="CO30" i="265"/>
  <c r="CO33" i="265" s="1"/>
  <c r="CO37" i="265" s="1"/>
  <c r="CO42" i="265" s="1"/>
  <c r="CO47" i="265" s="1"/>
  <c r="CN9" i="265"/>
  <c r="CN11" i="265" s="1"/>
  <c r="CN14" i="265" s="1"/>
  <c r="CN19" i="265" s="1"/>
  <c r="CN22" i="265" s="1"/>
  <c r="CN30" i="265"/>
  <c r="CN33" i="265" s="1"/>
  <c r="CN37" i="265" s="1"/>
  <c r="CN42" i="265" s="1"/>
  <c r="CN47" i="265" s="1"/>
  <c r="CR42" i="273"/>
  <c r="CR52" i="273"/>
  <c r="CO59" i="265"/>
  <c r="CO60" i="265" s="1"/>
  <c r="CP20" i="285"/>
  <c r="CP23" i="285" s="1"/>
  <c r="CR14" i="286"/>
  <c r="CR100" i="273"/>
  <c r="CS101" i="273" s="1"/>
  <c r="CS59" i="273" s="1"/>
  <c r="CR137" i="273"/>
  <c r="CR38" i="273"/>
  <c r="CS39" i="273" s="1"/>
  <c r="CS41" i="273" s="1"/>
  <c r="CQ139" i="273"/>
  <c r="CP11" i="278"/>
  <c r="CP13" i="278" s="1"/>
  <c r="CP25" i="278" s="1"/>
  <c r="CQ133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11" i="285" s="1"/>
  <c r="CS12" i="285" s="1"/>
  <c r="CS32" i="273"/>
  <c r="CS33" i="273" s="1"/>
  <c r="CS96" i="273"/>
  <c r="CS97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W51" i="273" l="1"/>
  <c r="CX48" i="273"/>
  <c r="CS14" i="286"/>
  <c r="CS100" i="273"/>
  <c r="CT101" i="273" s="1"/>
  <c r="CT59" i="273" s="1"/>
  <c r="CS137" i="273"/>
  <c r="CS38" i="273"/>
  <c r="CT39" i="273" s="1"/>
  <c r="CT41" i="273" s="1"/>
  <c r="CP27" i="278"/>
  <c r="CP32" i="278" s="1"/>
  <c r="CP34" i="278" s="1"/>
  <c r="CS76" i="273"/>
  <c r="CR4" i="265"/>
  <c r="CR4" i="273"/>
  <c r="CR4" i="278"/>
  <c r="CR4" i="282"/>
  <c r="CR4" i="275"/>
  <c r="CR4" i="285"/>
  <c r="CR4" i="288"/>
  <c r="CR4" i="286"/>
  <c r="CR4" i="280"/>
  <c r="CN34" i="286"/>
  <c r="CN52" i="286"/>
  <c r="CO34" i="286"/>
  <c r="CO52" i="286"/>
  <c r="CR10" i="265"/>
  <c r="CR31" i="265"/>
  <c r="CR128" i="273"/>
  <c r="CQ131" i="273"/>
  <c r="CV20" i="273"/>
  <c r="CU24" i="273"/>
  <c r="CU25" i="273" s="1"/>
  <c r="AF44" i="286"/>
  <c r="AE63" i="265"/>
  <c r="AE65" i="265" s="1"/>
  <c r="AE67" i="265" s="1"/>
  <c r="AE80" i="265" s="1"/>
  <c r="AF33" i="286"/>
  <c r="AE74" i="265"/>
  <c r="AE75" i="265" s="1"/>
  <c r="AE81" i="265" s="1"/>
  <c r="CR60" i="273"/>
  <c r="CQ66" i="273"/>
  <c r="CQ67" i="273" s="1"/>
  <c r="AP21" i="286"/>
  <c r="AO73" i="265"/>
  <c r="AO45" i="286"/>
  <c r="AO56" i="286"/>
  <c r="CS20" i="278"/>
  <c r="CS33" i="278"/>
  <c r="CS12" i="278"/>
  <c r="CS138" i="273"/>
  <c r="CS132" i="273"/>
  <c r="CS41" i="278"/>
  <c r="CS42" i="278" s="1"/>
  <c r="CS43" i="278" s="1"/>
  <c r="CS127" i="273"/>
  <c r="CS13" i="285"/>
  <c r="CS13" i="265" s="1"/>
  <c r="CS22" i="285"/>
  <c r="CR133" i="273"/>
  <c r="CQ19" i="278"/>
  <c r="CQ21" i="278" s="1"/>
  <c r="CQ26" i="278" s="1"/>
  <c r="CR139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11" i="285" s="1"/>
  <c r="CT12" i="285" s="1"/>
  <c r="CT32" i="273"/>
  <c r="CT33" i="273" s="1"/>
  <c r="CT96" i="273"/>
  <c r="CT97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Y48" i="273" l="1"/>
  <c r="CX51" i="273"/>
  <c r="CT14" i="286"/>
  <c r="CT100" i="273"/>
  <c r="CU101" i="273" s="1"/>
  <c r="CU59" i="273" s="1"/>
  <c r="CT137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39" i="273"/>
  <c r="CR11" i="278"/>
  <c r="CR13" i="278" s="1"/>
  <c r="CR25" i="278" s="1"/>
  <c r="CS133" i="273"/>
  <c r="CR19" i="278"/>
  <c r="CR21" i="278" s="1"/>
  <c r="CR26" i="278" s="1"/>
  <c r="CS10" i="265"/>
  <c r="CS31" i="265"/>
  <c r="AP13" i="286"/>
  <c r="AP15" i="286" s="1"/>
  <c r="CR66" i="273"/>
  <c r="CR67" i="273" s="1"/>
  <c r="AF51" i="286"/>
  <c r="AF53" i="286" s="1"/>
  <c r="AF59" i="286" s="1"/>
  <c r="AF55" i="286"/>
  <c r="AF57" i="286" s="1"/>
  <c r="AF60" i="286" s="1"/>
  <c r="CW20" i="273"/>
  <c r="CV24" i="273"/>
  <c r="CV25" i="273" s="1"/>
  <c r="CS128" i="273"/>
  <c r="CR131" i="273"/>
  <c r="CS13" i="288"/>
  <c r="CS42" i="286"/>
  <c r="CS19" i="286"/>
  <c r="CS31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0" i="278"/>
  <c r="CT33" i="278"/>
  <c r="CT12" i="278"/>
  <c r="CT138" i="273"/>
  <c r="CT132" i="273"/>
  <c r="CT41" i="278"/>
  <c r="CT42" i="278" s="1"/>
  <c r="CT43" i="278" s="1"/>
  <c r="CT127" i="273"/>
  <c r="CT13" i="285"/>
  <c r="CT13" i="265" s="1"/>
  <c r="CT22" i="285"/>
  <c r="CQ59" i="265"/>
  <c r="CQ60" i="265" s="1"/>
  <c r="CR20" i="285"/>
  <c r="CR23" i="285" s="1"/>
  <c r="CQ9" i="265"/>
  <c r="CQ11" i="265" s="1"/>
  <c r="CQ14" i="265" s="1"/>
  <c r="CQ19" i="265" s="1"/>
  <c r="CQ22" i="265" s="1"/>
  <c r="CQ30" i="265"/>
  <c r="CQ33" i="265" s="1"/>
  <c r="CQ37" i="265" s="1"/>
  <c r="CQ42" i="265" s="1"/>
  <c r="CQ47" i="265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11" i="285" s="1"/>
  <c r="CU12" i="285" s="1"/>
  <c r="CU32" i="273"/>
  <c r="CU33" i="273" s="1"/>
  <c r="CU96" i="273"/>
  <c r="CU97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19" i="265" s="1"/>
  <c r="CP22" i="265" s="1"/>
  <c r="CP30" i="265"/>
  <c r="CP33" i="265" s="1"/>
  <c r="CP37" i="265" s="1"/>
  <c r="CP42" i="265" s="1"/>
  <c r="CP47" i="265" s="1"/>
  <c r="CT42" i="273"/>
  <c r="CT52" i="273"/>
  <c r="CZ48" i="273" l="1"/>
  <c r="CY51" i="273"/>
  <c r="CS66" i="273"/>
  <c r="CS67" i="273" s="1"/>
  <c r="CR59" i="265"/>
  <c r="CR60" i="265" s="1"/>
  <c r="CS20" i="285"/>
  <c r="CS23" i="285" s="1"/>
  <c r="CV18" i="288"/>
  <c r="CV75" i="273"/>
  <c r="CV76" i="273" s="1"/>
  <c r="CV111" i="273"/>
  <c r="CV112" i="273" s="1"/>
  <c r="CV11" i="285" s="1"/>
  <c r="CV12" i="285" s="1"/>
  <c r="CV32" i="273"/>
  <c r="CV33" i="273" s="1"/>
  <c r="CV96" i="273"/>
  <c r="CV97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38" i="273"/>
  <c r="CU132" i="273"/>
  <c r="CU41" i="278"/>
  <c r="CU42" i="278" s="1"/>
  <c r="CU43" i="278" s="1"/>
  <c r="CU127" i="273"/>
  <c r="CU13" i="285"/>
  <c r="CU13" i="265" s="1"/>
  <c r="CU22" i="285"/>
  <c r="CT4" i="265"/>
  <c r="CT4" i="282"/>
  <c r="CT4" i="280"/>
  <c r="CT4" i="278"/>
  <c r="CT4" i="286"/>
  <c r="CT4" i="273"/>
  <c r="CT4" i="288"/>
  <c r="CT4" i="275"/>
  <c r="CT4" i="285"/>
  <c r="CP34" i="286"/>
  <c r="CP52" i="286"/>
  <c r="CU14" i="286"/>
  <c r="CU100" i="273"/>
  <c r="CV101" i="273" s="1"/>
  <c r="CV59" i="273" s="1"/>
  <c r="CU137" i="273"/>
  <c r="CU38" i="273"/>
  <c r="CV39" i="273" s="1"/>
  <c r="CV41" i="273" s="1"/>
  <c r="CQ34" i="286"/>
  <c r="CQ52" i="286"/>
  <c r="CT10" i="265"/>
  <c r="CT31" i="265"/>
  <c r="CT13" i="288"/>
  <c r="CT42" i="286"/>
  <c r="CT19" i="286"/>
  <c r="CT31" i="286"/>
  <c r="CT18" i="285"/>
  <c r="CT79" i="273"/>
  <c r="CU80" i="273" s="1"/>
  <c r="CU58" i="273" s="1"/>
  <c r="CT15" i="275"/>
  <c r="CT20" i="275" s="1"/>
  <c r="CU17" i="275" s="1"/>
  <c r="CT57" i="273"/>
  <c r="CT60" i="273" s="1"/>
  <c r="CS131" i="273"/>
  <c r="CT128" i="273"/>
  <c r="CX20" i="273"/>
  <c r="CW24" i="273"/>
  <c r="CW25" i="273" s="1"/>
  <c r="AF61" i="286"/>
  <c r="AP16" i="286"/>
  <c r="AP49" i="265" s="1"/>
  <c r="AP50" i="265" s="1"/>
  <c r="AP15" i="288"/>
  <c r="AP23" i="286"/>
  <c r="AP24" i="286" s="1"/>
  <c r="CT133" i="273"/>
  <c r="CS19" i="278"/>
  <c r="CS21" i="278" s="1"/>
  <c r="CS26" i="278" s="1"/>
  <c r="CT139" i="273"/>
  <c r="CS11" i="278"/>
  <c r="CS13" i="278" s="1"/>
  <c r="CS25" i="278" s="1"/>
  <c r="CU76" i="273"/>
  <c r="CS27" i="278" l="1"/>
  <c r="CS32" i="278" s="1"/>
  <c r="CS34" i="278" s="1"/>
  <c r="CS30" i="265" s="1"/>
  <c r="CS33" i="265" s="1"/>
  <c r="CS37" i="265" s="1"/>
  <c r="CS42" i="265" s="1"/>
  <c r="CS47" i="265" s="1"/>
  <c r="CZ51" i="273"/>
  <c r="DA48" i="273"/>
  <c r="CS59" i="265"/>
  <c r="CS60" i="265" s="1"/>
  <c r="CT20" i="285"/>
  <c r="CT23" i="285" s="1"/>
  <c r="CT66" i="273"/>
  <c r="CT67" i="273" s="1"/>
  <c r="AQ21" i="286"/>
  <c r="AP73" i="265"/>
  <c r="AP45" i="286"/>
  <c r="AP56" i="286"/>
  <c r="CW18" i="288"/>
  <c r="CW75" i="273"/>
  <c r="CW111" i="273"/>
  <c r="CW112" i="273" s="1"/>
  <c r="CW11" i="285" s="1"/>
  <c r="CW12" i="285" s="1"/>
  <c r="CW32" i="273"/>
  <c r="CW33" i="273" s="1"/>
  <c r="CW96" i="273"/>
  <c r="CW97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31" i="273"/>
  <c r="CU128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38" i="273"/>
  <c r="CV132" i="273"/>
  <c r="CV41" i="278"/>
  <c r="CV42" i="278" s="1"/>
  <c r="CV43" i="278" s="1"/>
  <c r="CV127" i="273"/>
  <c r="CV13" i="285"/>
  <c r="CV13" i="265" s="1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2" i="286"/>
  <c r="CU19" i="286"/>
  <c r="CU31" i="286"/>
  <c r="CU79" i="273"/>
  <c r="CV80" i="273" s="1"/>
  <c r="CV58" i="273" s="1"/>
  <c r="CU18" i="285"/>
  <c r="CU57" i="273"/>
  <c r="CU60" i="273" s="1"/>
  <c r="CU15" i="275"/>
  <c r="CU20" i="275" s="1"/>
  <c r="CV17" i="275" s="1"/>
  <c r="CU139" i="273"/>
  <c r="CT11" i="278"/>
  <c r="CT13" i="278" s="1"/>
  <c r="CT25" i="278" s="1"/>
  <c r="CU133" i="273"/>
  <c r="CT19" i="278"/>
  <c r="CT21" i="278" s="1"/>
  <c r="CT26" i="278" s="1"/>
  <c r="AF35" i="286"/>
  <c r="AF36" i="286" s="1"/>
  <c r="AF14" i="288"/>
  <c r="AF16" i="288" s="1"/>
  <c r="AF19" i="288" s="1"/>
  <c r="AF46" i="286"/>
  <c r="AF47" i="286" s="1"/>
  <c r="AF62" i="286"/>
  <c r="CY20" i="273"/>
  <c r="CX24" i="273"/>
  <c r="CX25" i="273" s="1"/>
  <c r="CV13" i="288"/>
  <c r="CV42" i="286"/>
  <c r="CV19" i="286"/>
  <c r="CV31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19" i="265" s="1"/>
  <c r="CR22" i="265" s="1"/>
  <c r="CR30" i="265"/>
  <c r="CR33" i="265" s="1"/>
  <c r="CR37" i="265" s="1"/>
  <c r="CR42" i="265" s="1"/>
  <c r="CR47" i="265" s="1"/>
  <c r="CV14" i="286"/>
  <c r="CV100" i="273"/>
  <c r="CW101" i="273" s="1"/>
  <c r="CW59" i="273" s="1"/>
  <c r="CV137" i="273"/>
  <c r="CV38" i="273"/>
  <c r="CW39" i="273" s="1"/>
  <c r="CW41" i="273" s="1"/>
  <c r="CW76" i="273"/>
  <c r="CS9" i="265" l="1"/>
  <c r="CS11" i="265" s="1"/>
  <c r="CS14" i="265" s="1"/>
  <c r="CS19" i="265" s="1"/>
  <c r="CS22" i="265" s="1"/>
  <c r="CV20" i="275"/>
  <c r="CW17" i="275" s="1"/>
  <c r="DA51" i="273"/>
  <c r="DB48" i="273"/>
  <c r="CV60" i="273"/>
  <c r="CU66" i="273"/>
  <c r="CU67" i="273" s="1"/>
  <c r="CT59" i="265"/>
  <c r="CT60" i="265" s="1"/>
  <c r="CU20" i="285"/>
  <c r="CU23" i="285" s="1"/>
  <c r="CW13" i="288"/>
  <c r="CW42" i="286"/>
  <c r="CW19" i="286"/>
  <c r="CW31" i="286"/>
  <c r="CW79" i="273"/>
  <c r="CX80" i="273" s="1"/>
  <c r="CX58" i="273" s="1"/>
  <c r="CW18" i="285"/>
  <c r="CW57" i="273"/>
  <c r="CW15" i="275"/>
  <c r="CR34" i="286"/>
  <c r="CR52" i="286"/>
  <c r="CX18" i="288"/>
  <c r="CX75" i="273"/>
  <c r="CX111" i="273"/>
  <c r="CX112" i="273" s="1"/>
  <c r="CX11" i="285" s="1"/>
  <c r="CX12" i="285" s="1"/>
  <c r="CX32" i="273"/>
  <c r="CX33" i="273" s="1"/>
  <c r="CX96" i="273"/>
  <c r="CX97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1" i="273"/>
  <c r="CV128" i="273"/>
  <c r="CW20" i="278"/>
  <c r="CW33" i="278"/>
  <c r="CW12" i="278"/>
  <c r="CW138" i="273"/>
  <c r="CW132" i="273"/>
  <c r="CW41" i="278"/>
  <c r="CW42" i="278" s="1"/>
  <c r="CW43" i="278" s="1"/>
  <c r="CW127" i="273"/>
  <c r="CW13" i="285"/>
  <c r="CW13" i="265" s="1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Y24" i="273"/>
  <c r="CY25" i="273" s="1"/>
  <c r="AG44" i="286"/>
  <c r="AF63" i="265"/>
  <c r="AF65" i="265" s="1"/>
  <c r="AF67" i="265" s="1"/>
  <c r="AF80" i="265" s="1"/>
  <c r="AG33" i="286"/>
  <c r="AF74" i="265"/>
  <c r="AF75" i="265" s="1"/>
  <c r="AF81" i="265" s="1"/>
  <c r="CV133" i="273"/>
  <c r="CU19" i="278"/>
  <c r="CU21" i="278" s="1"/>
  <c r="CU26" i="278" s="1"/>
  <c r="CV139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4" i="286"/>
  <c r="CW100" i="273"/>
  <c r="CX101" i="273" s="1"/>
  <c r="CX59" i="273" s="1"/>
  <c r="CW137" i="273"/>
  <c r="CW38" i="273"/>
  <c r="CX39" i="273" s="1"/>
  <c r="CX41" i="273" s="1"/>
  <c r="AQ13" i="286"/>
  <c r="AQ15" i="286" s="1"/>
  <c r="CS34" i="286"/>
  <c r="CS52" i="286"/>
  <c r="CW20" i="275" l="1"/>
  <c r="CX17" i="275" s="1"/>
  <c r="DC48" i="273"/>
  <c r="DB51" i="273"/>
  <c r="CU59" i="265"/>
  <c r="CU60" i="265" s="1"/>
  <c r="CV20" i="285"/>
  <c r="CV23" i="285" s="1"/>
  <c r="AQ16" i="286"/>
  <c r="AQ49" i="265" s="1"/>
  <c r="AQ50" i="265" s="1"/>
  <c r="AQ15" i="288"/>
  <c r="AQ23" i="286"/>
  <c r="AQ24" i="286" s="1"/>
  <c r="CX42" i="273"/>
  <c r="CX52" i="273"/>
  <c r="CW139" i="273"/>
  <c r="CV11" i="278"/>
  <c r="CV13" i="278" s="1"/>
  <c r="CV25" i="278" s="1"/>
  <c r="CW133" i="273"/>
  <c r="CV19" i="278"/>
  <c r="CV21" i="278" s="1"/>
  <c r="CV26" i="278" s="1"/>
  <c r="AG51" i="286"/>
  <c r="AG53" i="286" s="1"/>
  <c r="AG59" i="286" s="1"/>
  <c r="AG55" i="286"/>
  <c r="AG57" i="286" s="1"/>
  <c r="AG60" i="286" s="1"/>
  <c r="DA20" i="273"/>
  <c r="CZ24" i="273"/>
  <c r="CZ25" i="273" s="1"/>
  <c r="CT9" i="265"/>
  <c r="CT11" i="265" s="1"/>
  <c r="CT14" i="265" s="1"/>
  <c r="CT19" i="265" s="1"/>
  <c r="CT22" i="265" s="1"/>
  <c r="CT30" i="265"/>
  <c r="CT33" i="265" s="1"/>
  <c r="CT37" i="265" s="1"/>
  <c r="CT42" i="265" s="1"/>
  <c r="CT47" i="265" s="1"/>
  <c r="CX14" i="286"/>
  <c r="CX100" i="273"/>
  <c r="CY101" i="273" s="1"/>
  <c r="CY59" i="273" s="1"/>
  <c r="CX137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U9" i="265"/>
  <c r="CU11" i="265" s="1"/>
  <c r="CU14" i="265" s="1"/>
  <c r="CU19" i="265" s="1"/>
  <c r="CU22" i="265" s="1"/>
  <c r="CU30" i="265"/>
  <c r="CU33" i="265" s="1"/>
  <c r="CU37" i="265" s="1"/>
  <c r="CU42" i="265" s="1"/>
  <c r="CU47" i="265" s="1"/>
  <c r="AF82" i="265"/>
  <c r="AF83" i="265"/>
  <c r="CY18" i="288"/>
  <c r="CY75" i="273"/>
  <c r="CY111" i="273"/>
  <c r="CY112" i="273" s="1"/>
  <c r="CY11" i="285" s="1"/>
  <c r="CY12" i="285" s="1"/>
  <c r="CY32" i="273"/>
  <c r="CY33" i="273" s="1"/>
  <c r="CY96" i="273"/>
  <c r="CY97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1" i="273"/>
  <c r="CW128" i="273"/>
  <c r="CX20" i="278"/>
  <c r="CX33" i="278"/>
  <c r="CX12" i="278"/>
  <c r="CX138" i="273"/>
  <c r="CX132" i="273"/>
  <c r="CX41" i="278"/>
  <c r="CX42" i="278" s="1"/>
  <c r="CX43" i="278" s="1"/>
  <c r="CX127" i="273"/>
  <c r="CX13" i="285"/>
  <c r="CX13" i="265" s="1"/>
  <c r="CX22" i="285"/>
  <c r="CW60" i="273"/>
  <c r="CV66" i="273"/>
  <c r="CV67" i="273" s="1"/>
  <c r="DC51" i="273" l="1"/>
  <c r="DD48" i="273"/>
  <c r="CW66" i="273"/>
  <c r="CW67" i="273" s="1"/>
  <c r="CX10" i="265"/>
  <c r="CX31" i="265"/>
  <c r="CX128" i="273"/>
  <c r="CW131" i="273"/>
  <c r="CY14" i="286"/>
  <c r="CY100" i="273"/>
  <c r="CZ101" i="273" s="1"/>
  <c r="CZ59" i="273" s="1"/>
  <c r="CY137" i="273"/>
  <c r="CY38" i="273"/>
  <c r="CZ39" i="273" s="1"/>
  <c r="CZ41" i="273" s="1"/>
  <c r="CX13" i="288"/>
  <c r="CX42" i="286"/>
  <c r="CX19" i="286"/>
  <c r="CX31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CT34" i="286"/>
  <c r="CT52" i="286"/>
  <c r="DB20" i="273"/>
  <c r="DA24" i="273"/>
  <c r="DA25" i="273" s="1"/>
  <c r="AG61" i="286"/>
  <c r="CX133" i="273"/>
  <c r="CW19" i="278"/>
  <c r="CW21" i="278" s="1"/>
  <c r="CW26" i="278" s="1"/>
  <c r="CX139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38" i="273"/>
  <c r="CY132" i="273"/>
  <c r="CY41" i="278"/>
  <c r="CY42" i="278" s="1"/>
  <c r="CY43" i="278" s="1"/>
  <c r="CY127" i="273"/>
  <c r="CY13" i="285"/>
  <c r="CY13" i="265" s="1"/>
  <c r="CY22" i="285"/>
  <c r="CU34" i="286"/>
  <c r="CU52" i="286"/>
  <c r="CY42" i="273"/>
  <c r="CY52" i="273"/>
  <c r="CZ18" i="288"/>
  <c r="CZ75" i="273"/>
  <c r="CZ111" i="273"/>
  <c r="CZ112" i="273" s="1"/>
  <c r="CZ11" i="285" s="1"/>
  <c r="CZ12" i="285" s="1"/>
  <c r="CZ32" i="273"/>
  <c r="CZ33" i="273" s="1"/>
  <c r="CZ96" i="273"/>
  <c r="CZ97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1" i="286"/>
  <c r="AQ73" i="265"/>
  <c r="AQ56" i="286"/>
  <c r="AQ45" i="286"/>
  <c r="DE48" i="273" l="1"/>
  <c r="DD51" i="273"/>
  <c r="CX66" i="273"/>
  <c r="CX67" i="273" s="1"/>
  <c r="AR13" i="286"/>
  <c r="AR15" i="286" s="1"/>
  <c r="CZ20" i="278"/>
  <c r="CZ33" i="278"/>
  <c r="CZ12" i="278"/>
  <c r="CZ138" i="273"/>
  <c r="CZ132" i="273"/>
  <c r="CZ41" i="278"/>
  <c r="CZ42" i="278" s="1"/>
  <c r="CZ43" i="278" s="1"/>
  <c r="CZ127" i="273"/>
  <c r="CZ13" i="285"/>
  <c r="CZ13" i="265" s="1"/>
  <c r="CZ22" i="285"/>
  <c r="CY10" i="265"/>
  <c r="CY31" i="265"/>
  <c r="CW59" i="265"/>
  <c r="CW60" i="265" s="1"/>
  <c r="CX20" i="285"/>
  <c r="CY139" i="273"/>
  <c r="CX11" i="278"/>
  <c r="CX13" i="278" s="1"/>
  <c r="CX25" i="278" s="1"/>
  <c r="CY133" i="273"/>
  <c r="CX19" i="278"/>
  <c r="CX21" i="278" s="1"/>
  <c r="CX26" i="278" s="1"/>
  <c r="DA18" i="288"/>
  <c r="DA75" i="273"/>
  <c r="DA111" i="273"/>
  <c r="DA112" i="273" s="1"/>
  <c r="DA11" i="285" s="1"/>
  <c r="DA12" i="285" s="1"/>
  <c r="DA32" i="273"/>
  <c r="DA33" i="273" s="1"/>
  <c r="DA96" i="273"/>
  <c r="DA97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19" i="265" s="1"/>
  <c r="CV22" i="265" s="1"/>
  <c r="CV30" i="265"/>
  <c r="CV33" i="265" s="1"/>
  <c r="CV37" i="265" s="1"/>
  <c r="CV42" i="265" s="1"/>
  <c r="CV47" i="265" s="1"/>
  <c r="CZ14" i="286"/>
  <c r="CZ100" i="273"/>
  <c r="DA101" i="273" s="1"/>
  <c r="DA59" i="273" s="1"/>
  <c r="CZ137" i="273"/>
  <c r="CZ38" i="273"/>
  <c r="DA39" i="273" s="1"/>
  <c r="DA41" i="273" s="1"/>
  <c r="DA76" i="273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19" i="265" s="1"/>
  <c r="CW22" i="265" s="1"/>
  <c r="CW30" i="265"/>
  <c r="CW33" i="265" s="1"/>
  <c r="CW37" i="265" s="1"/>
  <c r="CW42" i="265" s="1"/>
  <c r="CW47" i="265" s="1"/>
  <c r="AG35" i="286"/>
  <c r="AG36" i="286" s="1"/>
  <c r="AG14" i="288"/>
  <c r="AG16" i="288" s="1"/>
  <c r="AG19" i="288" s="1"/>
  <c r="AG46" i="286"/>
  <c r="AG47" i="286" s="1"/>
  <c r="AG62" i="286"/>
  <c r="DC20" i="273"/>
  <c r="DB24" i="273"/>
  <c r="DB25" i="273" s="1"/>
  <c r="CY13" i="288"/>
  <c r="CY42" i="286"/>
  <c r="CY19" i="286"/>
  <c r="CY31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Y128" i="273"/>
  <c r="CX131" i="273"/>
  <c r="DE51" i="273" l="1"/>
  <c r="DF48" i="273"/>
  <c r="CY66" i="273"/>
  <c r="CY67" i="273" s="1"/>
  <c r="CZ128" i="273"/>
  <c r="CY131" i="273"/>
  <c r="CX59" i="265"/>
  <c r="CX60" i="265" s="1"/>
  <c r="CY20" i="285"/>
  <c r="DD20" i="273"/>
  <c r="DC24" i="273"/>
  <c r="DC25" i="273" s="1"/>
  <c r="AH44" i="286"/>
  <c r="AG63" i="265"/>
  <c r="AG65" i="265" s="1"/>
  <c r="AG67" i="265" s="1"/>
  <c r="AG80" i="265" s="1"/>
  <c r="AH33" i="286"/>
  <c r="AG74" i="265"/>
  <c r="AG75" i="265" s="1"/>
  <c r="AG81" i="265" s="1"/>
  <c r="CW34" i="286"/>
  <c r="CW52" i="286"/>
  <c r="DA13" i="288"/>
  <c r="DA42" i="286"/>
  <c r="DA19" i="286"/>
  <c r="DA31" i="286"/>
  <c r="DA79" i="273"/>
  <c r="DB80" i="273" s="1"/>
  <c r="DB58" i="273" s="1"/>
  <c r="DA18" i="285"/>
  <c r="DA57" i="273"/>
  <c r="DA15" i="275"/>
  <c r="CV34" i="286"/>
  <c r="CV52" i="286"/>
  <c r="DA20" i="278"/>
  <c r="DA33" i="278"/>
  <c r="DA12" i="278"/>
  <c r="DA138" i="273"/>
  <c r="DA132" i="273"/>
  <c r="DA41" i="278"/>
  <c r="DA42" i="278" s="1"/>
  <c r="DA43" i="278" s="1"/>
  <c r="DA127" i="273"/>
  <c r="DA13" i="285"/>
  <c r="DA13" i="265" s="1"/>
  <c r="DA22" i="285"/>
  <c r="CZ133" i="273"/>
  <c r="CY19" i="278"/>
  <c r="CY21" i="278" s="1"/>
  <c r="CY26" i="278" s="1"/>
  <c r="CZ139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2" i="286"/>
  <c r="CZ19" i="286"/>
  <c r="CZ31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11" i="285" s="1"/>
  <c r="DB12" i="285" s="1"/>
  <c r="DB32" i="273"/>
  <c r="DB33" i="273" s="1"/>
  <c r="DB96" i="273"/>
  <c r="DB97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4" i="286"/>
  <c r="DA100" i="273"/>
  <c r="DB101" i="273" s="1"/>
  <c r="DB59" i="273" s="1"/>
  <c r="DA137" i="273"/>
  <c r="DA38" i="273"/>
  <c r="DB39" i="273" s="1"/>
  <c r="DB41" i="273" s="1"/>
  <c r="CX27" i="278"/>
  <c r="CX32" i="278" s="1"/>
  <c r="CX34" i="278" s="1"/>
  <c r="AR16" i="286"/>
  <c r="AR49" i="265" s="1"/>
  <c r="AR50" i="265" s="1"/>
  <c r="AR15" i="288"/>
  <c r="AR23" i="286"/>
  <c r="AR24" i="286" s="1"/>
  <c r="DF51" i="273" l="1"/>
  <c r="DG48" i="273"/>
  <c r="DA60" i="273"/>
  <c r="CZ66" i="273"/>
  <c r="CZ67" i="273" s="1"/>
  <c r="DB14" i="286"/>
  <c r="DB100" i="273"/>
  <c r="DC101" i="273" s="1"/>
  <c r="DC59" i="273" s="1"/>
  <c r="CY59" i="265"/>
  <c r="CY60" i="265" s="1"/>
  <c r="CZ20" i="285"/>
  <c r="CZ23" i="285" s="1"/>
  <c r="DA133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11" i="285" s="1"/>
  <c r="DC12" i="285" s="1"/>
  <c r="DC32" i="273"/>
  <c r="DC33" i="273" s="1"/>
  <c r="DC96" i="273"/>
  <c r="DC97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19" i="265" s="1"/>
  <c r="CX22" i="265" s="1"/>
  <c r="CX30" i="265"/>
  <c r="CX33" i="265" s="1"/>
  <c r="CX37" i="265" s="1"/>
  <c r="CX42" i="265" s="1"/>
  <c r="CX47" i="265" s="1"/>
  <c r="DB42" i="273"/>
  <c r="DB52" i="273"/>
  <c r="DB137" i="273"/>
  <c r="DB38" i="273"/>
  <c r="DC39" i="273" s="1"/>
  <c r="DC41" i="273" s="1"/>
  <c r="DC76" i="273"/>
  <c r="DA139" i="273"/>
  <c r="CZ11" i="278"/>
  <c r="CZ13" i="278" s="1"/>
  <c r="CZ25" i="278" s="1"/>
  <c r="AS21" i="286"/>
  <c r="AR73" i="265"/>
  <c r="AR56" i="286"/>
  <c r="AR45" i="286"/>
  <c r="DB76" i="273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38" i="273"/>
  <c r="DB132" i="273"/>
  <c r="DB41" i="278"/>
  <c r="DB42" i="278" s="1"/>
  <c r="DB43" i="278" s="1"/>
  <c r="DB127" i="273"/>
  <c r="DB13" i="285"/>
  <c r="DB13" i="265" s="1"/>
  <c r="DB22" i="285"/>
  <c r="CY9" i="265"/>
  <c r="CY11" i="265" s="1"/>
  <c r="CY14" i="265" s="1"/>
  <c r="CY19" i="265" s="1"/>
  <c r="CY22" i="265" s="1"/>
  <c r="CY30" i="265"/>
  <c r="CY33" i="265" s="1"/>
  <c r="CY37" i="265" s="1"/>
  <c r="CY42" i="265" s="1"/>
  <c r="CY47" i="265" s="1"/>
  <c r="DA20" i="275"/>
  <c r="DB17" i="275" s="1"/>
  <c r="AH51" i="286"/>
  <c r="AH53" i="286" s="1"/>
  <c r="AH59" i="286" s="1"/>
  <c r="AH55" i="286"/>
  <c r="AH57" i="286" s="1"/>
  <c r="AH60" i="286" s="1"/>
  <c r="DE20" i="273"/>
  <c r="DD24" i="273"/>
  <c r="DD25" i="273" s="1"/>
  <c r="DA128" i="273"/>
  <c r="CZ131" i="273"/>
  <c r="CZ27" i="278" l="1"/>
  <c r="CZ32" i="278" s="1"/>
  <c r="CZ34" i="278" s="1"/>
  <c r="CZ9" i="265" s="1"/>
  <c r="CZ11" i="265" s="1"/>
  <c r="CZ14" i="265" s="1"/>
  <c r="CZ19" i="265" s="1"/>
  <c r="CZ22" i="265" s="1"/>
  <c r="DG51" i="273"/>
  <c r="DH48" i="273"/>
  <c r="DA131" i="273"/>
  <c r="DB128" i="273"/>
  <c r="DF20" i="273"/>
  <c r="DE24" i="273"/>
  <c r="DE25" i="273" s="1"/>
  <c r="AH61" i="286"/>
  <c r="CY34" i="286"/>
  <c r="CY52" i="286"/>
  <c r="DB10" i="265"/>
  <c r="DB31" i="265"/>
  <c r="AS13" i="286"/>
  <c r="AS15" i="286" s="1"/>
  <c r="DB139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38" i="273"/>
  <c r="DC132" i="273"/>
  <c r="DC41" i="278"/>
  <c r="DC42" i="278" s="1"/>
  <c r="DC43" i="278" s="1"/>
  <c r="DC127" i="273"/>
  <c r="DC13" i="285"/>
  <c r="DC13" i="265" s="1"/>
  <c r="DC22" i="285"/>
  <c r="DB133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111" i="273"/>
  <c r="DD112" i="273" s="1"/>
  <c r="DD11" i="285" s="1"/>
  <c r="DD12" i="285" s="1"/>
  <c r="DD32" i="273"/>
  <c r="DD33" i="273" s="1"/>
  <c r="DD96" i="273"/>
  <c r="DD97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2" i="286"/>
  <c r="DB19" i="286"/>
  <c r="DB31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2" i="286"/>
  <c r="DC19" i="286"/>
  <c r="DC31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CX34" i="286"/>
  <c r="CX52" i="286"/>
  <c r="DC14" i="286"/>
  <c r="DC100" i="273"/>
  <c r="DD101" i="273" s="1"/>
  <c r="DD59" i="273" s="1"/>
  <c r="DC137" i="273"/>
  <c r="DC38" i="273"/>
  <c r="DD39" i="273" s="1"/>
  <c r="DD41" i="273" s="1"/>
  <c r="DA66" i="273"/>
  <c r="DA67" i="273" s="1"/>
  <c r="CZ30" i="265" l="1"/>
  <c r="CZ33" i="265" s="1"/>
  <c r="CZ37" i="265" s="1"/>
  <c r="CZ42" i="265" s="1"/>
  <c r="CZ47" i="265" s="1"/>
  <c r="DH51" i="273"/>
  <c r="DI48" i="273"/>
  <c r="DA3" i="285"/>
  <c r="DA3" i="275"/>
  <c r="DA3" i="280"/>
  <c r="DA50" i="273"/>
  <c r="DA3" i="288"/>
  <c r="DA3" i="282"/>
  <c r="DA3" i="265"/>
  <c r="DA3" i="278"/>
  <c r="DA3" i="286"/>
  <c r="DA3" i="273"/>
  <c r="DD13" i="288"/>
  <c r="DD42" i="286"/>
  <c r="DD19" i="286"/>
  <c r="DD31" i="286"/>
  <c r="DD18" i="285"/>
  <c r="DD15" i="275"/>
  <c r="DD57" i="273"/>
  <c r="DD79" i="273"/>
  <c r="DE80" i="273" s="1"/>
  <c r="DE58" i="273" s="1"/>
  <c r="CZ34" i="286"/>
  <c r="CZ52" i="286"/>
  <c r="DD14" i="286"/>
  <c r="DD100" i="273"/>
  <c r="DE101" i="273" s="1"/>
  <c r="DE59" i="273" s="1"/>
  <c r="DD137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11" i="285" s="1"/>
  <c r="DE12" i="285" s="1"/>
  <c r="DE32" i="273"/>
  <c r="DE33" i="273" s="1"/>
  <c r="DE96" i="273"/>
  <c r="DE97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28" i="273"/>
  <c r="DB131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38" i="273"/>
  <c r="DD132" i="273"/>
  <c r="DD41" i="278"/>
  <c r="DD42" i="278" s="1"/>
  <c r="DD43" i="278" s="1"/>
  <c r="DD127" i="273"/>
  <c r="DD13" i="285"/>
  <c r="DD13" i="265" s="1"/>
  <c r="DD22" i="285"/>
  <c r="DC133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39" i="273"/>
  <c r="DB11" i="278"/>
  <c r="DB13" i="278" s="1"/>
  <c r="DB25" i="278" s="1"/>
  <c r="AS16" i="286"/>
  <c r="AS49" i="265" s="1"/>
  <c r="AS50" i="265" s="1"/>
  <c r="AS15" i="288"/>
  <c r="AS23" i="286"/>
  <c r="AS24" i="286" s="1"/>
  <c r="AH35" i="286"/>
  <c r="AH36" i="286" s="1"/>
  <c r="AH14" i="288"/>
  <c r="AH16" i="288" s="1"/>
  <c r="AH19" i="288" s="1"/>
  <c r="AH46" i="286"/>
  <c r="AH47" i="286" s="1"/>
  <c r="AH62" i="286"/>
  <c r="DG20" i="273"/>
  <c r="DF24" i="273"/>
  <c r="DF25" i="273" s="1"/>
  <c r="DB27" i="278" l="1"/>
  <c r="DB32" i="278" s="1"/>
  <c r="DB34" i="278" s="1"/>
  <c r="DB9" i="265" s="1"/>
  <c r="DB11" i="265" s="1"/>
  <c r="DB14" i="265" s="1"/>
  <c r="DB19" i="265" s="1"/>
  <c r="DB22" i="265" s="1"/>
  <c r="DJ48" i="273"/>
  <c r="DI51" i="273"/>
  <c r="DH20" i="273"/>
  <c r="DG24" i="273"/>
  <c r="DG25" i="273" s="1"/>
  <c r="AI44" i="286"/>
  <c r="AH63" i="265"/>
  <c r="AH65" i="265" s="1"/>
  <c r="AH67" i="265" s="1"/>
  <c r="AH80" i="265" s="1"/>
  <c r="AI33" i="286"/>
  <c r="AH74" i="265"/>
  <c r="AH75" i="265" s="1"/>
  <c r="AH81" i="265" s="1"/>
  <c r="DD133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1" i="273"/>
  <c r="DD128" i="273"/>
  <c r="DE14" i="286"/>
  <c r="DE100" i="273"/>
  <c r="DF101" i="273" s="1"/>
  <c r="DF59" i="273" s="1"/>
  <c r="DE137" i="273"/>
  <c r="DE38" i="273"/>
  <c r="DF39" i="273" s="1"/>
  <c r="DF41" i="273" s="1"/>
  <c r="DA9" i="265"/>
  <c r="DA11" i="265" s="1"/>
  <c r="DA14" i="265" s="1"/>
  <c r="DA19" i="265" s="1"/>
  <c r="DA22" i="265" s="1"/>
  <c r="DA30" i="265"/>
  <c r="DA33" i="265" s="1"/>
  <c r="DA37" i="265" s="1"/>
  <c r="DA42" i="265" s="1"/>
  <c r="DA47" i="265" s="1"/>
  <c r="DE42" i="273"/>
  <c r="DE52" i="273"/>
  <c r="DD20" i="275"/>
  <c r="DE17" i="275" s="1"/>
  <c r="DF18" i="288"/>
  <c r="DF75" i="273"/>
  <c r="DF76" i="273" s="1"/>
  <c r="DF111" i="273"/>
  <c r="DF112" i="273" s="1"/>
  <c r="DF11" i="285" s="1"/>
  <c r="DF12" i="285" s="1"/>
  <c r="DF32" i="273"/>
  <c r="DF33" i="273" s="1"/>
  <c r="DF96" i="273"/>
  <c r="DF97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1" i="286"/>
  <c r="AS73" i="265"/>
  <c r="AS56" i="286"/>
  <c r="AS45" i="286"/>
  <c r="DD139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38" i="273"/>
  <c r="DE132" i="273"/>
  <c r="DE41" i="278"/>
  <c r="DE42" i="278" s="1"/>
  <c r="DE43" i="278" s="1"/>
  <c r="DE127" i="273"/>
  <c r="DE13" i="285"/>
  <c r="DE13" i="265" s="1"/>
  <c r="DE22" i="285"/>
  <c r="DE76" i="273"/>
  <c r="DB30" i="265" l="1"/>
  <c r="DB33" i="265" s="1"/>
  <c r="DB37" i="265" s="1"/>
  <c r="DB42" i="265" s="1"/>
  <c r="DB47" i="265" s="1"/>
  <c r="DK48" i="273"/>
  <c r="DJ51" i="273"/>
  <c r="DE139" i="273"/>
  <c r="DD11" i="278"/>
  <c r="DD13" i="278" s="1"/>
  <c r="DD25" i="278" s="1"/>
  <c r="DF20" i="278"/>
  <c r="DF33" i="278"/>
  <c r="DF12" i="278"/>
  <c r="DF138" i="273"/>
  <c r="DF132" i="273"/>
  <c r="DF41" i="278"/>
  <c r="DF42" i="278" s="1"/>
  <c r="DF43" i="278" s="1"/>
  <c r="DF127" i="273"/>
  <c r="DF13" i="285"/>
  <c r="DF13" i="265" s="1"/>
  <c r="DF22" i="285"/>
  <c r="DF13" i="288"/>
  <c r="DF42" i="286"/>
  <c r="DF19" i="286"/>
  <c r="DF31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11" i="285" s="1"/>
  <c r="DG12" i="285" s="1"/>
  <c r="DG32" i="273"/>
  <c r="DG33" i="273" s="1"/>
  <c r="DG96" i="273"/>
  <c r="DG97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2" i="286"/>
  <c r="DE19" i="286"/>
  <c r="DE31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3" i="286"/>
  <c r="AT15" i="286" s="1"/>
  <c r="DF14" i="286"/>
  <c r="DF100" i="273"/>
  <c r="DG101" i="273" s="1"/>
  <c r="DG59" i="273" s="1"/>
  <c r="DF137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A34" i="286"/>
  <c r="DA52" i="286"/>
  <c r="DF42" i="273"/>
  <c r="DF52" i="273"/>
  <c r="DE128" i="273"/>
  <c r="DD131" i="273"/>
  <c r="DC3" i="285"/>
  <c r="DC3" i="280"/>
  <c r="DC3" i="278"/>
  <c r="DC3" i="273"/>
  <c r="DC3" i="288"/>
  <c r="DC3" i="286"/>
  <c r="DC3" i="275"/>
  <c r="DC50" i="273"/>
  <c r="DC3" i="282"/>
  <c r="DC3" i="265"/>
  <c r="DE133" i="273"/>
  <c r="DD19" i="278"/>
  <c r="DD21" i="278" s="1"/>
  <c r="DD26" i="278" s="1"/>
  <c r="DB34" i="286"/>
  <c r="DB52" i="286"/>
  <c r="AI51" i="286"/>
  <c r="AI53" i="286" s="1"/>
  <c r="AI59" i="286" s="1"/>
  <c r="AI55" i="286"/>
  <c r="AI57" i="286" s="1"/>
  <c r="AI60" i="286" s="1"/>
  <c r="DI20" i="273"/>
  <c r="DH24" i="273"/>
  <c r="DH25" i="273" s="1"/>
  <c r="DD27" i="278" l="1"/>
  <c r="DD32" i="278" s="1"/>
  <c r="DD34" i="278" s="1"/>
  <c r="DD30" i="265" s="1"/>
  <c r="DD33" i="265" s="1"/>
  <c r="DD37" i="265" s="1"/>
  <c r="DD42" i="265" s="1"/>
  <c r="DD47" i="265" s="1"/>
  <c r="DL48" i="273"/>
  <c r="DK51" i="273"/>
  <c r="DH18" i="288"/>
  <c r="DH75" i="273"/>
  <c r="DH76" i="273" s="1"/>
  <c r="DH111" i="273"/>
  <c r="DH112" i="273" s="1"/>
  <c r="DH11" i="285" s="1"/>
  <c r="DH12" i="285" s="1"/>
  <c r="DH96" i="273"/>
  <c r="DH97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33" i="273"/>
  <c r="DE19" i="278"/>
  <c r="DE21" i="278" s="1"/>
  <c r="DE26" i="278" s="1"/>
  <c r="DF128" i="273"/>
  <c r="DE131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19" i="265" s="1"/>
  <c r="DC22" i="265" s="1"/>
  <c r="DC30" i="265"/>
  <c r="DC33" i="265" s="1"/>
  <c r="DC37" i="265" s="1"/>
  <c r="DC42" i="265" s="1"/>
  <c r="DC47" i="265" s="1"/>
  <c r="DG14" i="286"/>
  <c r="DG100" i="273"/>
  <c r="DH101" i="273" s="1"/>
  <c r="DH59" i="273" s="1"/>
  <c r="DG137" i="273"/>
  <c r="DG38" i="273"/>
  <c r="DH39" i="273" s="1"/>
  <c r="DH41" i="273" s="1"/>
  <c r="DF60" i="273"/>
  <c r="DE66" i="273"/>
  <c r="DE67" i="273" s="1"/>
  <c r="DJ20" i="273"/>
  <c r="DI24" i="273"/>
  <c r="DI25" i="273" s="1"/>
  <c r="AI61" i="286"/>
  <c r="DG76" i="273"/>
  <c r="AT16" i="286"/>
  <c r="AT49" i="265" s="1"/>
  <c r="AT50" i="265" s="1"/>
  <c r="AT15" i="288"/>
  <c r="AT23" i="286"/>
  <c r="AT24" i="286" s="1"/>
  <c r="DG20" i="278"/>
  <c r="DG33" i="278"/>
  <c r="DG12" i="278"/>
  <c r="DG138" i="273"/>
  <c r="DG132" i="273"/>
  <c r="DG41" i="278"/>
  <c r="DG42" i="278" s="1"/>
  <c r="DG43" i="278" s="1"/>
  <c r="DG127" i="273"/>
  <c r="DG13" i="285"/>
  <c r="DG13" i="265" s="1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39" i="273"/>
  <c r="DE11" i="278"/>
  <c r="DE13" i="278" s="1"/>
  <c r="DE25" i="278" s="1"/>
  <c r="DE27" i="278" s="1"/>
  <c r="DE32" i="278" s="1"/>
  <c r="DE34" i="278" s="1"/>
  <c r="DD9" i="265" l="1"/>
  <c r="DD11" i="265" s="1"/>
  <c r="DD14" i="265" s="1"/>
  <c r="DD19" i="265" s="1"/>
  <c r="DD22" i="265" s="1"/>
  <c r="DD34" i="286" s="1"/>
  <c r="DL51" i="273"/>
  <c r="DM48" i="273"/>
  <c r="DE59" i="265"/>
  <c r="DE60" i="265" s="1"/>
  <c r="DF20" i="285"/>
  <c r="DF23" i="285" s="1"/>
  <c r="DE9" i="265"/>
  <c r="DE11" i="265" s="1"/>
  <c r="DE14" i="265" s="1"/>
  <c r="DE19" i="265" s="1"/>
  <c r="DE22" i="265" s="1"/>
  <c r="DE30" i="265"/>
  <c r="DE33" i="265" s="1"/>
  <c r="DE37" i="265" s="1"/>
  <c r="DE42" i="265" s="1"/>
  <c r="DE47" i="265" s="1"/>
  <c r="DG10" i="265"/>
  <c r="DG31" i="265"/>
  <c r="AU21" i="286"/>
  <c r="AT73" i="265"/>
  <c r="AT56" i="286"/>
  <c r="AT45" i="286"/>
  <c r="AI35" i="286"/>
  <c r="AI36" i="286" s="1"/>
  <c r="AI14" i="288"/>
  <c r="AI16" i="288" s="1"/>
  <c r="AI19" i="288" s="1"/>
  <c r="AI46" i="286"/>
  <c r="AI47" i="286" s="1"/>
  <c r="AI62" i="286"/>
  <c r="DK20" i="273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1" i="286"/>
  <c r="DH42" i="286"/>
  <c r="DH19" i="286"/>
  <c r="DH18" i="285"/>
  <c r="DH15" i="275"/>
  <c r="DH57" i="273"/>
  <c r="DH79" i="273"/>
  <c r="DI80" i="273" s="1"/>
  <c r="DI58" i="273" s="1"/>
  <c r="DG128" i="273"/>
  <c r="DF131" i="273"/>
  <c r="DG133" i="273"/>
  <c r="DF19" i="278"/>
  <c r="DF21" i="278" s="1"/>
  <c r="DF26" i="278" s="1"/>
  <c r="DH38" i="273"/>
  <c r="DI39" i="273" s="1"/>
  <c r="DI41" i="273" s="1"/>
  <c r="DH137" i="273"/>
  <c r="DH20" i="278"/>
  <c r="DH33" i="278"/>
  <c r="DH12" i="278"/>
  <c r="DH138" i="273"/>
  <c r="DH132" i="273"/>
  <c r="DH41" i="278"/>
  <c r="DH42" i="278" s="1"/>
  <c r="DH43" i="278" s="1"/>
  <c r="DH127" i="273"/>
  <c r="DG139" i="273"/>
  <c r="DF11" i="278"/>
  <c r="DF13" i="278" s="1"/>
  <c r="DF25" i="278" s="1"/>
  <c r="DG13" i="288"/>
  <c r="DG42" i="286"/>
  <c r="DG19" i="286"/>
  <c r="DG31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11" i="273"/>
  <c r="DI112" i="273" s="1"/>
  <c r="DI11" i="285" s="1"/>
  <c r="DI12" i="285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C34" i="286"/>
  <c r="DC52" i="286"/>
  <c r="DG4" i="265"/>
  <c r="DG4" i="288"/>
  <c r="DG4" i="282"/>
  <c r="DG4" i="280"/>
  <c r="DG4" i="278"/>
  <c r="DG4" i="275"/>
  <c r="DG4" i="285"/>
  <c r="DG4" i="286"/>
  <c r="DG4" i="273"/>
  <c r="DH14" i="286"/>
  <c r="DH100" i="273"/>
  <c r="DI101" i="273" s="1"/>
  <c r="DI59" i="273" s="1"/>
  <c r="DH13" i="285"/>
  <c r="DH13" i="265" s="1"/>
  <c r="DH22" i="285"/>
  <c r="DD52" i="286" l="1"/>
  <c r="DF27" i="278"/>
  <c r="DF32" i="278" s="1"/>
  <c r="DF34" i="278" s="1"/>
  <c r="DF30" i="265" s="1"/>
  <c r="DF33" i="265" s="1"/>
  <c r="DF37" i="265" s="1"/>
  <c r="DF42" i="265" s="1"/>
  <c r="DF47" i="265" s="1"/>
  <c r="DH20" i="275"/>
  <c r="DI17" i="275" s="1"/>
  <c r="DM51" i="273"/>
  <c r="DN48" i="273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4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32" i="273"/>
  <c r="DI138" i="273"/>
  <c r="DI127" i="273"/>
  <c r="DH139" i="273"/>
  <c r="DG11" i="278"/>
  <c r="DG13" i="278" s="1"/>
  <c r="DG25" i="278" s="1"/>
  <c r="DI42" i="273"/>
  <c r="DI52" i="273"/>
  <c r="DH133" i="273"/>
  <c r="DG19" i="278"/>
  <c r="DG21" i="278" s="1"/>
  <c r="DG26" i="278" s="1"/>
  <c r="DH128" i="273"/>
  <c r="DG131" i="273"/>
  <c r="DL20" i="273"/>
  <c r="DK24" i="273"/>
  <c r="DK25" i="273" s="1"/>
  <c r="AJ44" i="286"/>
  <c r="AI63" i="265"/>
  <c r="AI65" i="265" s="1"/>
  <c r="AI67" i="265" s="1"/>
  <c r="AI80" i="265" s="1"/>
  <c r="AJ33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37" i="273"/>
  <c r="DI13" i="285"/>
  <c r="DI13" i="265" s="1"/>
  <c r="DI22" i="285"/>
  <c r="DF9" i="265"/>
  <c r="DF11" i="265" s="1"/>
  <c r="DF14" i="265" s="1"/>
  <c r="DF19" i="265" s="1"/>
  <c r="DF22" i="265" s="1"/>
  <c r="DI76" i="273"/>
  <c r="DH10" i="265"/>
  <c r="DH31" i="265"/>
  <c r="DJ18" i="288"/>
  <c r="DJ75" i="273"/>
  <c r="DJ96" i="273"/>
  <c r="DJ97" i="273" s="1"/>
  <c r="DJ90" i="273"/>
  <c r="DJ91" i="273" s="1"/>
  <c r="DJ111" i="273"/>
  <c r="DJ112" i="273" s="1"/>
  <c r="DJ11" i="285" s="1"/>
  <c r="DJ12" i="285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3" i="286"/>
  <c r="AU15" i="286" s="1"/>
  <c r="DE34" i="286"/>
  <c r="DE52" i="286"/>
  <c r="DI34" i="278" l="1"/>
  <c r="DI30" i="265" s="1"/>
  <c r="DO48" i="273"/>
  <c r="DN51" i="273"/>
  <c r="DG59" i="265"/>
  <c r="DG60" i="265" s="1"/>
  <c r="DH20" i="285"/>
  <c r="DH23" i="285" s="1"/>
  <c r="AU16" i="286"/>
  <c r="AU49" i="265" s="1"/>
  <c r="AU50" i="265" s="1"/>
  <c r="AU15" i="288"/>
  <c r="AU23" i="286"/>
  <c r="AU24" i="286" s="1"/>
  <c r="DJ38" i="273"/>
  <c r="DK39" i="273" s="1"/>
  <c r="DK41" i="273" s="1"/>
  <c r="DJ137" i="273"/>
  <c r="DJ14" i="286"/>
  <c r="DJ100" i="273"/>
  <c r="DK101" i="273" s="1"/>
  <c r="DK59" i="273" s="1"/>
  <c r="DJ76" i="273"/>
  <c r="DJ42" i="273"/>
  <c r="DJ52" i="273"/>
  <c r="AJ51" i="286"/>
  <c r="AJ53" i="286" s="1"/>
  <c r="AJ59" i="286" s="1"/>
  <c r="AJ55" i="286"/>
  <c r="AJ57" i="286" s="1"/>
  <c r="AJ60" i="286" s="1"/>
  <c r="DM20" i="273"/>
  <c r="DL24" i="273"/>
  <c r="DL25" i="273" s="1"/>
  <c r="DH131" i="273"/>
  <c r="DI128" i="273"/>
  <c r="DH19" i="278"/>
  <c r="DH21" i="278" s="1"/>
  <c r="DH26" i="278" s="1"/>
  <c r="DI133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39" i="273"/>
  <c r="DI9" i="265"/>
  <c r="DH66" i="273"/>
  <c r="DH67" i="273" s="1"/>
  <c r="DJ13" i="285"/>
  <c r="DJ13" i="265" s="1"/>
  <c r="DJ22" i="285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38" i="273"/>
  <c r="DJ132" i="273"/>
  <c r="DJ127" i="273"/>
  <c r="DI13" i="288"/>
  <c r="DI31" i="286"/>
  <c r="DI42" i="286"/>
  <c r="DI19" i="286"/>
  <c r="DI18" i="285"/>
  <c r="DI57" i="273"/>
  <c r="DI60" i="273" s="1"/>
  <c r="DI79" i="273"/>
  <c r="DJ80" i="273" s="1"/>
  <c r="DJ58" i="273" s="1"/>
  <c r="DI15" i="275"/>
  <c r="DI20" i="275" s="1"/>
  <c r="DJ17" i="275" s="1"/>
  <c r="DF34" i="286"/>
  <c r="DF52" i="286"/>
  <c r="AI82" i="265"/>
  <c r="AI83" i="265"/>
  <c r="DK18" i="288"/>
  <c r="DK96" i="273"/>
  <c r="DK97" i="273" s="1"/>
  <c r="DK111" i="273"/>
  <c r="DK112" i="273" s="1"/>
  <c r="DK11" i="285" s="1"/>
  <c r="DK12" i="285" s="1"/>
  <c r="DK75" i="273"/>
  <c r="DK76" i="273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J27" i="278" l="1"/>
  <c r="DJ32" i="278" s="1"/>
  <c r="DJ34" i="278" s="1"/>
  <c r="DJ9" i="265" s="1"/>
  <c r="DH27" i="278"/>
  <c r="DH32" i="278" s="1"/>
  <c r="DH34" i="278" s="1"/>
  <c r="DH30" i="265" s="1"/>
  <c r="DH33" i="265" s="1"/>
  <c r="DH37" i="265" s="1"/>
  <c r="DH42" i="265" s="1"/>
  <c r="DH47" i="265" s="1"/>
  <c r="DI11" i="265"/>
  <c r="DI14" i="265" s="1"/>
  <c r="DI19" i="265" s="1"/>
  <c r="DI22" i="265" s="1"/>
  <c r="DI34" i="286" s="1"/>
  <c r="DP48" i="273"/>
  <c r="DO51" i="273"/>
  <c r="DI66" i="273"/>
  <c r="DI67" i="273" s="1"/>
  <c r="DK14" i="286"/>
  <c r="DK100" i="273"/>
  <c r="DL101" i="273" s="1"/>
  <c r="DL59" i="273" s="1"/>
  <c r="DK13" i="285"/>
  <c r="DK13" i="265" s="1"/>
  <c r="DK22" i="285"/>
  <c r="DI19" i="278"/>
  <c r="DJ133" i="273"/>
  <c r="DI131" i="273"/>
  <c r="DJ128" i="273"/>
  <c r="DL18" i="288"/>
  <c r="DL75" i="273"/>
  <c r="DL90" i="273"/>
  <c r="DL91" i="273" s="1"/>
  <c r="DL96" i="273"/>
  <c r="DL97" i="273" s="1"/>
  <c r="DL111" i="273"/>
  <c r="DL112" i="273" s="1"/>
  <c r="DL11" i="285" s="1"/>
  <c r="DL12" i="285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1" i="286"/>
  <c r="DJ42" i="286"/>
  <c r="DJ19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1" i="286"/>
  <c r="DK42" i="286"/>
  <c r="DK19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19" i="265" s="1"/>
  <c r="DG22" i="265" s="1"/>
  <c r="DG30" i="265"/>
  <c r="DG33" i="265" s="1"/>
  <c r="DG37" i="265" s="1"/>
  <c r="DG42" i="265" s="1"/>
  <c r="DG47" i="265" s="1"/>
  <c r="DK38" i="273"/>
  <c r="DL39" i="273" s="1"/>
  <c r="DL41" i="273" s="1"/>
  <c r="DK137" i="273"/>
  <c r="DL76" i="273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32" i="273"/>
  <c r="DK138" i="273"/>
  <c r="DK127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37" i="265" s="1"/>
  <c r="DI42" i="265" s="1"/>
  <c r="DI47" i="265" s="1"/>
  <c r="DI11" i="278"/>
  <c r="DJ139" i="273"/>
  <c r="DN20" i="273"/>
  <c r="DM24" i="273"/>
  <c r="DM25" i="273" s="1"/>
  <c r="AJ61" i="286"/>
  <c r="DJ4" i="265"/>
  <c r="DJ4" i="282"/>
  <c r="DJ4" i="280"/>
  <c r="DJ4" i="278"/>
  <c r="DJ4" i="286"/>
  <c r="DJ4" i="273"/>
  <c r="DJ4" i="288"/>
  <c r="DJ4" i="275"/>
  <c r="DJ4" i="285"/>
  <c r="AV21" i="286"/>
  <c r="AU73" i="265"/>
  <c r="AU56" i="286"/>
  <c r="AU45" i="286"/>
  <c r="DH9" i="265" l="1"/>
  <c r="DH11" i="265" s="1"/>
  <c r="DH14" i="265" s="1"/>
  <c r="DH19" i="265" s="1"/>
  <c r="DH22" i="265" s="1"/>
  <c r="DH34" i="286" s="1"/>
  <c r="DI52" i="286"/>
  <c r="DJ30" i="265"/>
  <c r="DJ33" i="265" s="1"/>
  <c r="DJ37" i="265" s="1"/>
  <c r="DJ42" i="265" s="1"/>
  <c r="DJ47" i="265" s="1"/>
  <c r="DP51" i="273"/>
  <c r="DQ48" i="273"/>
  <c r="DK60" i="273"/>
  <c r="DJ66" i="273"/>
  <c r="DJ67" i="273" s="1"/>
  <c r="DI59" i="265"/>
  <c r="DI60" i="265" s="1"/>
  <c r="DJ20" i="285"/>
  <c r="DJ23" i="285" s="1"/>
  <c r="DM18" i="288"/>
  <c r="DM96" i="273"/>
  <c r="DM97" i="273" s="1"/>
  <c r="DM111" i="273"/>
  <c r="DM112" i="273" s="1"/>
  <c r="DM11" i="285" s="1"/>
  <c r="DM12" i="285" s="1"/>
  <c r="DM75" i="273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39" i="273"/>
  <c r="DK27" i="278"/>
  <c r="DK32" i="278" s="1"/>
  <c r="DK34" i="278" s="1"/>
  <c r="DL13" i="285"/>
  <c r="DL13" i="265" s="1"/>
  <c r="DL22" i="285"/>
  <c r="DL14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3" i="286"/>
  <c r="AV15" i="286" s="1"/>
  <c r="AJ35" i="286"/>
  <c r="AJ36" i="286" s="1"/>
  <c r="AJ14" i="288"/>
  <c r="AJ16" i="288" s="1"/>
  <c r="AJ19" i="288" s="1"/>
  <c r="AJ46" i="286"/>
  <c r="AJ47" i="286" s="1"/>
  <c r="AJ62" i="286"/>
  <c r="DO20" i="273"/>
  <c r="DN24" i="273"/>
  <c r="DN25" i="273" s="1"/>
  <c r="DK10" i="265"/>
  <c r="DK31" i="265"/>
  <c r="DL13" i="288"/>
  <c r="DL31" i="286"/>
  <c r="DL42" i="286"/>
  <c r="DL19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G34" i="286"/>
  <c r="DG52" i="286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37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38" i="273"/>
  <c r="DL132" i="273"/>
  <c r="DL127" i="273"/>
  <c r="DM76" i="273"/>
  <c r="DJ131" i="273"/>
  <c r="DK128" i="273"/>
  <c r="DJ19" i="278"/>
  <c r="DK133" i="273"/>
  <c r="DJ11" i="265"/>
  <c r="DJ14" i="265" s="1"/>
  <c r="DJ19" i="265" s="1"/>
  <c r="DJ22" i="265" s="1"/>
  <c r="DH52" i="286" l="1"/>
  <c r="DL34" i="278"/>
  <c r="DL9" i="265" s="1"/>
  <c r="DR48" i="273"/>
  <c r="DQ51" i="273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P20" i="273"/>
  <c r="DO24" i="273"/>
  <c r="DO25" i="273" s="1"/>
  <c r="AK44" i="286"/>
  <c r="AJ63" i="265"/>
  <c r="AJ65" i="265" s="1"/>
  <c r="AJ67" i="265" s="1"/>
  <c r="AJ80" i="265" s="1"/>
  <c r="AK33" i="286"/>
  <c r="AJ74" i="265"/>
  <c r="AJ75" i="265" s="1"/>
  <c r="AJ81" i="265" s="1"/>
  <c r="AV16" i="286"/>
  <c r="AV49" i="265" s="1"/>
  <c r="AV50" i="265" s="1"/>
  <c r="AV15" i="288"/>
  <c r="AV23" i="286"/>
  <c r="AV24" i="286" s="1"/>
  <c r="DK9" i="265"/>
  <c r="DK11" i="265" s="1"/>
  <c r="DK14" i="265" s="1"/>
  <c r="DK19" i="265" s="1"/>
  <c r="DK22" i="265" s="1"/>
  <c r="DK30" i="265"/>
  <c r="DK33" i="265" s="1"/>
  <c r="DK37" i="265" s="1"/>
  <c r="DK42" i="265" s="1"/>
  <c r="DK47" i="265" s="1"/>
  <c r="DK11" i="278"/>
  <c r="DL139" i="273"/>
  <c r="DM14" i="286"/>
  <c r="DM100" i="273"/>
  <c r="DN101" i="273" s="1"/>
  <c r="DN59" i="273" s="1"/>
  <c r="DM13" i="285"/>
  <c r="DM13" i="265" s="1"/>
  <c r="DM22" i="285"/>
  <c r="DJ3" i="280"/>
  <c r="DJ3" i="285"/>
  <c r="DJ3" i="273"/>
  <c r="DJ50" i="273"/>
  <c r="DJ3" i="282"/>
  <c r="DJ3" i="278"/>
  <c r="DJ3" i="275"/>
  <c r="DJ3" i="286"/>
  <c r="DJ3" i="288"/>
  <c r="DJ3" i="265"/>
  <c r="DJ52" i="286"/>
  <c r="DJ34" i="286"/>
  <c r="DK19" i="278"/>
  <c r="DL133" i="273"/>
  <c r="DK131" i="273"/>
  <c r="DL128" i="273"/>
  <c r="DM13" i="288"/>
  <c r="DM31" i="286"/>
  <c r="DM42" i="286"/>
  <c r="DM19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11" i="273"/>
  <c r="DN112" i="273" s="1"/>
  <c r="DN11" i="285" s="1"/>
  <c r="DN12" i="285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37" i="273"/>
  <c r="DN76" i="273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32" i="273"/>
  <c r="DM138" i="273"/>
  <c r="DM127" i="273"/>
  <c r="DL60" i="273"/>
  <c r="DK66" i="273"/>
  <c r="DK67" i="273" s="1"/>
  <c r="DL30" i="265" l="1"/>
  <c r="DL33" i="265" s="1"/>
  <c r="DL37" i="265" s="1"/>
  <c r="DL42" i="265" s="1"/>
  <c r="DL47" i="265" s="1"/>
  <c r="DR51" i="273"/>
  <c r="DS48" i="273"/>
  <c r="DM60" i="273"/>
  <c r="DL66" i="273"/>
  <c r="DL67" i="273" s="1"/>
  <c r="DM10" i="265"/>
  <c r="DM31" i="265"/>
  <c r="DN13" i="288"/>
  <c r="DN31" i="286"/>
  <c r="DN42" i="286"/>
  <c r="DN19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37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38" i="273"/>
  <c r="DN132" i="273"/>
  <c r="DN127" i="273"/>
  <c r="DL131" i="273"/>
  <c r="DM128" i="273"/>
  <c r="DL19" i="278"/>
  <c r="DM133" i="273"/>
  <c r="DK34" i="286"/>
  <c r="DK52" i="286"/>
  <c r="AJ82" i="265"/>
  <c r="AJ83" i="265"/>
  <c r="DO18" i="288"/>
  <c r="DO96" i="273"/>
  <c r="DO97" i="273" s="1"/>
  <c r="DO111" i="273"/>
  <c r="DO112" i="273" s="1"/>
  <c r="DO11" i="285" s="1"/>
  <c r="DO12" i="285" s="1"/>
  <c r="DO75" i="273"/>
  <c r="DO76" i="273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13" i="285"/>
  <c r="DN13" i="265" s="1"/>
  <c r="DN22" i="285"/>
  <c r="DN14" i="286"/>
  <c r="DN100" i="273"/>
  <c r="DO101" i="273" s="1"/>
  <c r="DO59" i="273" s="1"/>
  <c r="DL11" i="278"/>
  <c r="DM139" i="273"/>
  <c r="AW21" i="286"/>
  <c r="AV73" i="265"/>
  <c r="AV56" i="286"/>
  <c r="AV45" i="286"/>
  <c r="AK51" i="286"/>
  <c r="AK53" i="286" s="1"/>
  <c r="AK59" i="286" s="1"/>
  <c r="AK55" i="286"/>
  <c r="AK57" i="286" s="1"/>
  <c r="AK60" i="286" s="1"/>
  <c r="DQ20" i="273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DL14" i="265" s="1"/>
  <c r="DL19" i="265" s="1"/>
  <c r="DL22" i="265" s="1"/>
  <c r="DT48" i="273" l="1"/>
  <c r="DS51" i="273"/>
  <c r="DR20" i="273"/>
  <c r="DQ24" i="273"/>
  <c r="DQ25" i="273" s="1"/>
  <c r="AK61" i="286"/>
  <c r="DM9" i="265"/>
  <c r="DM11" i="265" s="1"/>
  <c r="DM14" i="265" s="1"/>
  <c r="DM19" i="265" s="1"/>
  <c r="DM22" i="265" s="1"/>
  <c r="DM30" i="265"/>
  <c r="DM33" i="265" s="1"/>
  <c r="DM37" i="265" s="1"/>
  <c r="DM42" i="265" s="1"/>
  <c r="DM47" i="265" s="1"/>
  <c r="DO14" i="286"/>
  <c r="DO100" i="273"/>
  <c r="DP101" i="273" s="1"/>
  <c r="DP59" i="273" s="1"/>
  <c r="DO13" i="285"/>
  <c r="DO13" i="265" s="1"/>
  <c r="DO22" i="285"/>
  <c r="DM19" i="278"/>
  <c r="DN133" i="273"/>
  <c r="DN128" i="273"/>
  <c r="DM131" i="273"/>
  <c r="DO13" i="288"/>
  <c r="DO31" i="286"/>
  <c r="DO42" i="286"/>
  <c r="DO19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L52" i="286"/>
  <c r="DL34" i="286"/>
  <c r="DP18" i="288"/>
  <c r="DP75" i="273"/>
  <c r="DP76" i="273" s="1"/>
  <c r="DP90" i="273"/>
  <c r="DP91" i="273" s="1"/>
  <c r="DP96" i="273"/>
  <c r="DP97" i="273" s="1"/>
  <c r="DP111" i="273"/>
  <c r="DP112" i="273" s="1"/>
  <c r="DP11" i="285" s="1"/>
  <c r="DP12" i="285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3" i="286"/>
  <c r="AW15" i="286" s="1"/>
  <c r="DM11" i="278"/>
  <c r="DN139" i="273"/>
  <c r="DL59" i="265"/>
  <c r="DL60" i="265" s="1"/>
  <c r="DM20" i="285"/>
  <c r="DM23" i="285" s="1"/>
  <c r="DO38" i="273"/>
  <c r="DP39" i="273" s="1"/>
  <c r="DP41" i="273" s="1"/>
  <c r="DO137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32" i="273"/>
  <c r="DO138" i="273"/>
  <c r="DO127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T51" i="273" l="1"/>
  <c r="DU48" i="273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39" i="273"/>
  <c r="DP13" i="285"/>
  <c r="DP13" i="265" s="1"/>
  <c r="DP22" i="285"/>
  <c r="DP14" i="286"/>
  <c r="DP100" i="273"/>
  <c r="DQ101" i="273" s="1"/>
  <c r="DQ59" i="273" s="1"/>
  <c r="DN19" i="278"/>
  <c r="DO133" i="273"/>
  <c r="DQ18" i="288"/>
  <c r="DQ96" i="273"/>
  <c r="DQ97" i="273" s="1"/>
  <c r="DQ111" i="273"/>
  <c r="DQ112" i="273" s="1"/>
  <c r="DQ11" i="285" s="1"/>
  <c r="DQ12" i="285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19" i="265" s="1"/>
  <c r="DN22" i="265" s="1"/>
  <c r="DN30" i="265"/>
  <c r="DN33" i="265" s="1"/>
  <c r="DN37" i="265" s="1"/>
  <c r="DN42" i="265" s="1"/>
  <c r="DN47" i="265" s="1"/>
  <c r="DO10" i="265"/>
  <c r="DO31" i="265"/>
  <c r="DP13" i="288"/>
  <c r="DP31" i="286"/>
  <c r="DP42" i="286"/>
  <c r="DP19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6" i="286"/>
  <c r="AW49" i="265" s="1"/>
  <c r="AW50" i="265" s="1"/>
  <c r="AW15" i="288"/>
  <c r="AW23" i="286"/>
  <c r="AW24" i="286" s="1"/>
  <c r="DP38" i="273"/>
  <c r="DQ39" i="273" s="1"/>
  <c r="DQ41" i="273" s="1"/>
  <c r="DP137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38" i="273"/>
  <c r="DP132" i="273"/>
  <c r="DP127" i="273"/>
  <c r="DQ76" i="273"/>
  <c r="DN131" i="273"/>
  <c r="DO128" i="273"/>
  <c r="DM34" i="286"/>
  <c r="DM52" i="286"/>
  <c r="AK35" i="286"/>
  <c r="AK36" i="286" s="1"/>
  <c r="AK14" i="288"/>
  <c r="AK16" i="288" s="1"/>
  <c r="AK19" i="288" s="1"/>
  <c r="AK46" i="286"/>
  <c r="AK47" i="286" s="1"/>
  <c r="AK62" i="286"/>
  <c r="DS20" i="273"/>
  <c r="DR24" i="273"/>
  <c r="DR25" i="273" s="1"/>
  <c r="DP27" i="278" l="1"/>
  <c r="DP32" i="278" s="1"/>
  <c r="DP34" i="278" s="1"/>
  <c r="DP9" i="265" s="1"/>
  <c r="DV48" i="273"/>
  <c r="DU51" i="273"/>
  <c r="DT20" i="273"/>
  <c r="DS24" i="273"/>
  <c r="DS25" i="273" s="1"/>
  <c r="AL44" i="286"/>
  <c r="AK63" i="265"/>
  <c r="AK65" i="265" s="1"/>
  <c r="AK67" i="265" s="1"/>
  <c r="AK80" i="265" s="1"/>
  <c r="AL33" i="286"/>
  <c r="AK74" i="265"/>
  <c r="AK75" i="265" s="1"/>
  <c r="AK81" i="265" s="1"/>
  <c r="DO131" i="273"/>
  <c r="DP128" i="273"/>
  <c r="DQ42" i="273"/>
  <c r="DQ52" i="273"/>
  <c r="DQ14" i="286"/>
  <c r="DQ100" i="273"/>
  <c r="DR101" i="273" s="1"/>
  <c r="DR59" i="273" s="1"/>
  <c r="DQ13" i="285"/>
  <c r="DQ13" i="265" s="1"/>
  <c r="DQ22" i="285"/>
  <c r="DO19" i="278"/>
  <c r="DP133" i="273"/>
  <c r="DO11" i="278"/>
  <c r="DP139" i="273"/>
  <c r="DN59" i="265"/>
  <c r="DN60" i="265" s="1"/>
  <c r="DO20" i="285"/>
  <c r="DO23" i="285" s="1"/>
  <c r="DO9" i="265"/>
  <c r="DO11" i="265" s="1"/>
  <c r="DO14" i="265" s="1"/>
  <c r="DO19" i="265" s="1"/>
  <c r="DO22" i="265" s="1"/>
  <c r="DO30" i="265"/>
  <c r="DO33" i="265" s="1"/>
  <c r="DO37" i="265" s="1"/>
  <c r="DO42" i="265" s="1"/>
  <c r="DO47" i="265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90" i="273"/>
  <c r="DR91" i="273" s="1"/>
  <c r="DR96" i="273"/>
  <c r="DR97" i="273" s="1"/>
  <c r="DR111" i="273"/>
  <c r="DR112" i="273" s="1"/>
  <c r="DR11" i="285" s="1"/>
  <c r="DR12" i="285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1" i="286"/>
  <c r="DQ42" i="286"/>
  <c r="DQ19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1" i="286"/>
  <c r="AW73" i="265"/>
  <c r="AW56" i="286"/>
  <c r="AW45" i="286"/>
  <c r="DP4" i="265"/>
  <c r="DP4" i="286"/>
  <c r="DP4" i="288"/>
  <c r="DP4" i="280"/>
  <c r="DP4" i="275"/>
  <c r="DP4" i="285"/>
  <c r="DP4" i="278"/>
  <c r="DP4" i="273"/>
  <c r="DP4" i="282"/>
  <c r="DN52" i="286"/>
  <c r="DN34" i="286"/>
  <c r="DQ38" i="273"/>
  <c r="DR39" i="273" s="1"/>
  <c r="DR41" i="273" s="1"/>
  <c r="DQ137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32" i="273"/>
  <c r="DQ138" i="273"/>
  <c r="DQ127" i="273"/>
  <c r="DP60" i="273"/>
  <c r="DO66" i="273"/>
  <c r="DO67" i="273" s="1"/>
  <c r="DP30" i="265" l="1"/>
  <c r="DP33" i="265" s="1"/>
  <c r="DP37" i="265" s="1"/>
  <c r="DP42" i="265" s="1"/>
  <c r="DP47" i="265" s="1"/>
  <c r="DV51" i="273"/>
  <c r="DW48" i="273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3" i="285"/>
  <c r="DR13" i="265" s="1"/>
  <c r="DR22" i="285"/>
  <c r="DR14" i="286"/>
  <c r="DR100" i="273"/>
  <c r="DS101" i="273" s="1"/>
  <c r="DS59" i="273" s="1"/>
  <c r="DO34" i="286"/>
  <c r="DO52" i="286"/>
  <c r="DQ128" i="273"/>
  <c r="DP131" i="273"/>
  <c r="AK82" i="265"/>
  <c r="AK83" i="265"/>
  <c r="DS18" i="288"/>
  <c r="DS96" i="273"/>
  <c r="DS97" i="273" s="1"/>
  <c r="DS111" i="273"/>
  <c r="DS112" i="273" s="1"/>
  <c r="DS11" i="285" s="1"/>
  <c r="DS12" i="285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1" i="286"/>
  <c r="DR42" i="286"/>
  <c r="DR19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3" i="286"/>
  <c r="AX15" i="286" s="1"/>
  <c r="DR38" i="273"/>
  <c r="DS39" i="273" s="1"/>
  <c r="DS41" i="273" s="1"/>
  <c r="DR137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38" i="273"/>
  <c r="DR132" i="273"/>
  <c r="DR127" i="273"/>
  <c r="DS76" i="273"/>
  <c r="DO59" i="265"/>
  <c r="DO60" i="265" s="1"/>
  <c r="DP20" i="285"/>
  <c r="DP23" i="285" s="1"/>
  <c r="DP11" i="278"/>
  <c r="DQ139" i="273"/>
  <c r="DP19" i="278"/>
  <c r="DQ133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DP19" i="265" s="1"/>
  <c r="DP22" i="265" s="1"/>
  <c r="AL51" i="286"/>
  <c r="AL53" i="286" s="1"/>
  <c r="AL59" i="286" s="1"/>
  <c r="AL55" i="286"/>
  <c r="AL57" i="286" s="1"/>
  <c r="AL60" i="286" s="1"/>
  <c r="DU20" i="273"/>
  <c r="DT24" i="273"/>
  <c r="DT25" i="273" s="1"/>
  <c r="DR27" i="278" l="1"/>
  <c r="DR32" i="278" s="1"/>
  <c r="DW51" i="273"/>
  <c r="DX48" i="273"/>
  <c r="DV20" i="273"/>
  <c r="DU24" i="273"/>
  <c r="DU25" i="273" s="1"/>
  <c r="AL61" i="286"/>
  <c r="DS13" i="288"/>
  <c r="DS31" i="286"/>
  <c r="DS42" i="286"/>
  <c r="DS19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6" i="286"/>
  <c r="AX49" i="265" s="1"/>
  <c r="AX50" i="265" s="1"/>
  <c r="AX15" i="288"/>
  <c r="AX23" i="286"/>
  <c r="AX24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37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32" i="273"/>
  <c r="DS138" i="273"/>
  <c r="DS127" i="273"/>
  <c r="DT18" i="288"/>
  <c r="DT75" i="273"/>
  <c r="DT76" i="273" s="1"/>
  <c r="DT90" i="273"/>
  <c r="DT91" i="273" s="1"/>
  <c r="DT96" i="273"/>
  <c r="DT97" i="273" s="1"/>
  <c r="DT111" i="273"/>
  <c r="DT112" i="273" s="1"/>
  <c r="DT11" i="285" s="1"/>
  <c r="DT12" i="285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P52" i="286"/>
  <c r="DP34" i="286"/>
  <c r="DQ19" i="278"/>
  <c r="DR133" i="273"/>
  <c r="DQ11" i="278"/>
  <c r="DR139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4" i="286"/>
  <c r="DS100" i="273"/>
  <c r="DT101" i="273" s="1"/>
  <c r="DT59" i="273" s="1"/>
  <c r="DS13" i="285"/>
  <c r="DS13" i="265" s="1"/>
  <c r="DS22" i="285"/>
  <c r="DQ131" i="273"/>
  <c r="DR128" i="273"/>
  <c r="DQ9" i="265"/>
  <c r="DQ11" i="265" s="1"/>
  <c r="DQ14" i="265" s="1"/>
  <c r="DQ19" i="265" s="1"/>
  <c r="DQ22" i="265" s="1"/>
  <c r="DQ30" i="265"/>
  <c r="DQ33" i="265" s="1"/>
  <c r="DQ37" i="265" s="1"/>
  <c r="DQ42" i="265" s="1"/>
  <c r="DQ47" i="265" s="1"/>
  <c r="DY48" i="273" l="1"/>
  <c r="DX51" i="273"/>
  <c r="DS128" i="273"/>
  <c r="DR131" i="273"/>
  <c r="DR9" i="265"/>
  <c r="DR11" i="265" s="1"/>
  <c r="DR14" i="265" s="1"/>
  <c r="DR19" i="265" s="1"/>
  <c r="DR22" i="265" s="1"/>
  <c r="DR30" i="265"/>
  <c r="DR33" i="265" s="1"/>
  <c r="DR37" i="265" s="1"/>
  <c r="DR42" i="265" s="1"/>
  <c r="DR47" i="265" s="1"/>
  <c r="DT13" i="285"/>
  <c r="DT13" i="265" s="1"/>
  <c r="DT22" i="285"/>
  <c r="DT14" i="286"/>
  <c r="DT100" i="273"/>
  <c r="DU101" i="273" s="1"/>
  <c r="DU59" i="273" s="1"/>
  <c r="DS10" i="265"/>
  <c r="DS31" i="265"/>
  <c r="DT13" i="288"/>
  <c r="DT31" i="286"/>
  <c r="DT42" i="286"/>
  <c r="DT19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5" i="286"/>
  <c r="AL36" i="286" s="1"/>
  <c r="AL14" i="288"/>
  <c r="AL16" i="288" s="1"/>
  <c r="AL19" i="288" s="1"/>
  <c r="AL46" i="286"/>
  <c r="AL47" i="286" s="1"/>
  <c r="AL62" i="286"/>
  <c r="DW20" i="273"/>
  <c r="DV24" i="273"/>
  <c r="DV25" i="273" s="1"/>
  <c r="DQ34" i="286"/>
  <c r="DQ52" i="286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39" i="273"/>
  <c r="DR19" i="278"/>
  <c r="DS133" i="273"/>
  <c r="DT38" i="273"/>
  <c r="DU39" i="273" s="1"/>
  <c r="DU41" i="273" s="1"/>
  <c r="DT137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38" i="273"/>
  <c r="DT132" i="273"/>
  <c r="DT127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1" i="286"/>
  <c r="AX73" i="265"/>
  <c r="AX56" i="286"/>
  <c r="AX45" i="286"/>
  <c r="DU18" i="288"/>
  <c r="DU96" i="273"/>
  <c r="DU97" i="273" s="1"/>
  <c r="DU111" i="273"/>
  <c r="DU112" i="273" s="1"/>
  <c r="DU11" i="285" s="1"/>
  <c r="DU12" i="285" s="1"/>
  <c r="DU75" i="273"/>
  <c r="DU76" i="273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Z48" i="273" l="1"/>
  <c r="DY51" i="273"/>
  <c r="DU14" i="286"/>
  <c r="DU100" i="273"/>
  <c r="DV101" i="273" s="1"/>
  <c r="DV59" i="273" s="1"/>
  <c r="DU13" i="285"/>
  <c r="DU13" i="265" s="1"/>
  <c r="DU22" i="285"/>
  <c r="AY13" i="286"/>
  <c r="AY15" i="286" s="1"/>
  <c r="DU13" i="288"/>
  <c r="DU31" i="286"/>
  <c r="DU42" i="286"/>
  <c r="DU19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33" i="273"/>
  <c r="DS11" i="278"/>
  <c r="DT139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11" i="273"/>
  <c r="DV112" i="273" s="1"/>
  <c r="DV11" i="285" s="1"/>
  <c r="DV12" i="285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37" i="273"/>
  <c r="DV76" i="273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32" i="273"/>
  <c r="DU138" i="273"/>
  <c r="DU127" i="273"/>
  <c r="DS9" i="265"/>
  <c r="DS11" i="265" s="1"/>
  <c r="DS14" i="265" s="1"/>
  <c r="DS19" i="265" s="1"/>
  <c r="DS22" i="265" s="1"/>
  <c r="DS30" i="265"/>
  <c r="DS33" i="265" s="1"/>
  <c r="DS37" i="265" s="1"/>
  <c r="DS42" i="265" s="1"/>
  <c r="DS47" i="265" s="1"/>
  <c r="DT34" i="278"/>
  <c r="DU42" i="273"/>
  <c r="DU52" i="273"/>
  <c r="DX20" i="273"/>
  <c r="DW24" i="273"/>
  <c r="DW25" i="273" s="1"/>
  <c r="AM44" i="286"/>
  <c r="AL63" i="265"/>
  <c r="AL65" i="265" s="1"/>
  <c r="AL67" i="265" s="1"/>
  <c r="AL80" i="265" s="1"/>
  <c r="AM33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R52" i="286"/>
  <c r="DR34" i="286"/>
  <c r="DS131" i="273"/>
  <c r="DT128" i="273"/>
  <c r="DZ51" i="273" l="1"/>
  <c r="EA48" i="273"/>
  <c r="DU128" i="273"/>
  <c r="DT131" i="273"/>
  <c r="DU60" i="273"/>
  <c r="DT66" i="273"/>
  <c r="DT67" i="273" s="1"/>
  <c r="AM51" i="286"/>
  <c r="AM53" i="286" s="1"/>
  <c r="AM59" i="286" s="1"/>
  <c r="AM55" i="286"/>
  <c r="AM57" i="286" s="1"/>
  <c r="AM60" i="286" s="1"/>
  <c r="DY20" i="273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1" i="286"/>
  <c r="DV42" i="286"/>
  <c r="DV19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3" i="285"/>
  <c r="DV13" i="265" s="1"/>
  <c r="DV22" i="285"/>
  <c r="DV14" i="286"/>
  <c r="DV100" i="273"/>
  <c r="DW101" i="273" s="1"/>
  <c r="DW59" i="273" s="1"/>
  <c r="AY16" i="286"/>
  <c r="AY49" i="265" s="1"/>
  <c r="AY50" i="265" s="1"/>
  <c r="AY15" i="288"/>
  <c r="AY23" i="286"/>
  <c r="AY24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11" i="273"/>
  <c r="DW112" i="273" s="1"/>
  <c r="DW11" i="285" s="1"/>
  <c r="DW12" i="285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19" i="265" s="1"/>
  <c r="DT22" i="265" s="1"/>
  <c r="DT30" i="265"/>
  <c r="DT33" i="265" s="1"/>
  <c r="DT37" i="265" s="1"/>
  <c r="DT42" i="265" s="1"/>
  <c r="DT47" i="265" s="1"/>
  <c r="DS34" i="286"/>
  <c r="DS52" i="286"/>
  <c r="DU27" i="278"/>
  <c r="DU32" i="278" s="1"/>
  <c r="DU34" i="278" s="1"/>
  <c r="DV38" i="273"/>
  <c r="DW39" i="273" s="1"/>
  <c r="DW41" i="273" s="1"/>
  <c r="DV137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38" i="273"/>
  <c r="DV132" i="273"/>
  <c r="DV127" i="273"/>
  <c r="DW76" i="273"/>
  <c r="DS59" i="265"/>
  <c r="DS60" i="265" s="1"/>
  <c r="DT20" i="285"/>
  <c r="DT23" i="285" s="1"/>
  <c r="DT11" i="278"/>
  <c r="DU139" i="273"/>
  <c r="DT19" i="278"/>
  <c r="DU133" i="273"/>
  <c r="EA51" i="273" l="1"/>
  <c r="EB48" i="273"/>
  <c r="DU19" i="278"/>
  <c r="DV133" i="273"/>
  <c r="DU11" i="278"/>
  <c r="DV139" i="273"/>
  <c r="DT59" i="265"/>
  <c r="DT60" i="265" s="1"/>
  <c r="DU20" i="285"/>
  <c r="DU23" i="285" s="1"/>
  <c r="DW13" i="288"/>
  <c r="DW31" i="286"/>
  <c r="DW42" i="286"/>
  <c r="DW19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19" i="265" s="1"/>
  <c r="DU22" i="265" s="1"/>
  <c r="DU30" i="265"/>
  <c r="DU33" i="265" s="1"/>
  <c r="DU37" i="265" s="1"/>
  <c r="DU42" i="265" s="1"/>
  <c r="DU47" i="265" s="1"/>
  <c r="DW14" i="286"/>
  <c r="DW100" i="273"/>
  <c r="DX101" i="273" s="1"/>
  <c r="DX59" i="273" s="1"/>
  <c r="DW13" i="285"/>
  <c r="DW13" i="265" s="1"/>
  <c r="DW22" i="285"/>
  <c r="DV4" i="265"/>
  <c r="DV4" i="288"/>
  <c r="DV4" i="275"/>
  <c r="DV4" i="282"/>
  <c r="DV4" i="285"/>
  <c r="DV4" i="280"/>
  <c r="DV4" i="278"/>
  <c r="DV4" i="286"/>
  <c r="DV4" i="273"/>
  <c r="DZ20" i="273"/>
  <c r="DY24" i="273"/>
  <c r="DY25" i="273" s="1"/>
  <c r="AM61" i="286"/>
  <c r="DV60" i="273"/>
  <c r="DU66" i="273"/>
  <c r="DU67" i="273" s="1"/>
  <c r="DU131" i="273"/>
  <c r="DV128" i="273"/>
  <c r="DV34" i="278"/>
  <c r="DW42" i="273"/>
  <c r="DW52" i="273"/>
  <c r="DT52" i="286"/>
  <c r="DT34" i="286"/>
  <c r="DW38" i="273"/>
  <c r="DX39" i="273" s="1"/>
  <c r="DX41" i="273" s="1"/>
  <c r="DW137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32" i="273"/>
  <c r="DW138" i="273"/>
  <c r="DW127" i="273"/>
  <c r="AZ21" i="286"/>
  <c r="AY73" i="265"/>
  <c r="AY56" i="286"/>
  <c r="AY45" i="286"/>
  <c r="DX18" i="288"/>
  <c r="DX75" i="273"/>
  <c r="DX90" i="273"/>
  <c r="DX91" i="273" s="1"/>
  <c r="DX96" i="273"/>
  <c r="DX97" i="273" s="1"/>
  <c r="DX111" i="273"/>
  <c r="DX112" i="273" s="1"/>
  <c r="DX11" i="285" s="1"/>
  <c r="DX12" i="285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EC48" i="273" l="1"/>
  <c r="EB51" i="273"/>
  <c r="DX38" i="273"/>
  <c r="DY39" i="273" s="1"/>
  <c r="DY41" i="273" s="1"/>
  <c r="DX137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38" i="273"/>
  <c r="DX132" i="273"/>
  <c r="DX127" i="273"/>
  <c r="AZ13" i="286"/>
  <c r="AZ15" i="286" s="1"/>
  <c r="DW10" i="265"/>
  <c r="DW31" i="265"/>
  <c r="DX76" i="273"/>
  <c r="DX42" i="273"/>
  <c r="DX52" i="273"/>
  <c r="DV9" i="265"/>
  <c r="DV11" i="265" s="1"/>
  <c r="DV14" i="265" s="1"/>
  <c r="DV19" i="265" s="1"/>
  <c r="DV22" i="265" s="1"/>
  <c r="DV30" i="265"/>
  <c r="DV33" i="265" s="1"/>
  <c r="DV37" i="265" s="1"/>
  <c r="DV42" i="265" s="1"/>
  <c r="DV47" i="265" s="1"/>
  <c r="DW60" i="273"/>
  <c r="DV66" i="273"/>
  <c r="DV67" i="273" s="1"/>
  <c r="DY18" i="288"/>
  <c r="DY96" i="273"/>
  <c r="DY97" i="273" s="1"/>
  <c r="DY111" i="273"/>
  <c r="DY112" i="273" s="1"/>
  <c r="DY11" i="285" s="1"/>
  <c r="DY12" i="285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U34" i="286"/>
  <c r="DU52" i="286"/>
  <c r="DX13" i="285"/>
  <c r="DX13" i="265" s="1"/>
  <c r="DX22" i="285"/>
  <c r="DX14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28" i="273"/>
  <c r="DV131" i="273"/>
  <c r="DU3" i="275"/>
  <c r="DU3" i="285"/>
  <c r="DU3" i="282"/>
  <c r="DU3" i="265"/>
  <c r="DU50" i="273"/>
  <c r="DU3" i="273"/>
  <c r="DU3" i="280"/>
  <c r="DU3" i="286"/>
  <c r="DU3" i="288"/>
  <c r="DU3" i="278"/>
  <c r="AM35" i="286"/>
  <c r="AM36" i="286" s="1"/>
  <c r="AM14" i="288"/>
  <c r="AM16" i="288" s="1"/>
  <c r="AM19" i="288" s="1"/>
  <c r="AM46" i="286"/>
  <c r="AM47" i="286" s="1"/>
  <c r="AM62" i="286"/>
  <c r="EA20" i="273"/>
  <c r="DZ24" i="273"/>
  <c r="DZ25" i="273" s="1"/>
  <c r="DU59" i="265"/>
  <c r="DU60" i="265" s="1"/>
  <c r="DV20" i="285"/>
  <c r="DV23" i="285" s="1"/>
  <c r="DV11" i="278"/>
  <c r="DW139" i="273"/>
  <c r="DV19" i="278"/>
  <c r="DW133" i="273"/>
  <c r="DX34" i="278" l="1"/>
  <c r="DX9" i="265" s="1"/>
  <c r="EC51" i="273"/>
  <c r="ED48" i="273"/>
  <c r="DZ18" i="288"/>
  <c r="DZ75" i="273"/>
  <c r="DZ90" i="273"/>
  <c r="DZ91" i="273" s="1"/>
  <c r="DZ96" i="273"/>
  <c r="DZ97" i="273" s="1"/>
  <c r="DZ111" i="273"/>
  <c r="DZ112" i="273" s="1"/>
  <c r="DZ11" i="285" s="1"/>
  <c r="DZ12" i="285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37" i="273"/>
  <c r="DZ76" i="273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32" i="273"/>
  <c r="DY138" i="273"/>
  <c r="DY127" i="273"/>
  <c r="DV3" i="282"/>
  <c r="DV3" i="285"/>
  <c r="DV3" i="273"/>
  <c r="DV50" i="273"/>
  <c r="DV3" i="288"/>
  <c r="DV3" i="280"/>
  <c r="DV3" i="275"/>
  <c r="DV3" i="278"/>
  <c r="DV3" i="286"/>
  <c r="DV3" i="265"/>
  <c r="DX13" i="288"/>
  <c r="DX31" i="286"/>
  <c r="DX42" i="286"/>
  <c r="DX19" i="286"/>
  <c r="DX18" i="285"/>
  <c r="DX15" i="275"/>
  <c r="DX20" i="275" s="1"/>
  <c r="DY17" i="275" s="1"/>
  <c r="DX57" i="273"/>
  <c r="DX60" i="273" s="1"/>
  <c r="DX79" i="273"/>
  <c r="DY80" i="273" s="1"/>
  <c r="DY58" i="273" s="1"/>
  <c r="AZ16" i="286"/>
  <c r="AZ49" i="265" s="1"/>
  <c r="AZ50" i="265" s="1"/>
  <c r="AZ15" i="288"/>
  <c r="AZ23" i="286"/>
  <c r="AZ24" i="286" s="1"/>
  <c r="DY42" i="273"/>
  <c r="DY52" i="273"/>
  <c r="DW19" i="278"/>
  <c r="DX133" i="273"/>
  <c r="DW11" i="278"/>
  <c r="DX139" i="273"/>
  <c r="DV59" i="265"/>
  <c r="DV60" i="265" s="1"/>
  <c r="DW20" i="285"/>
  <c r="DW23" i="285" s="1"/>
  <c r="EB20" i="273"/>
  <c r="EA24" i="273"/>
  <c r="EA25" i="273" s="1"/>
  <c r="AN44" i="286"/>
  <c r="AM63" i="265"/>
  <c r="AM65" i="265" s="1"/>
  <c r="AM67" i="265" s="1"/>
  <c r="AM80" i="265" s="1"/>
  <c r="AN33" i="286"/>
  <c r="AM74" i="265"/>
  <c r="AM75" i="265" s="1"/>
  <c r="AM81" i="265" s="1"/>
  <c r="DX128" i="273"/>
  <c r="DW131" i="273"/>
  <c r="DW9" i="265"/>
  <c r="DW11" i="265" s="1"/>
  <c r="DW14" i="265" s="1"/>
  <c r="DW19" i="265" s="1"/>
  <c r="DW22" i="265" s="1"/>
  <c r="DW30" i="265"/>
  <c r="DW33" i="265" s="1"/>
  <c r="DW37" i="265" s="1"/>
  <c r="DW42" i="265" s="1"/>
  <c r="DW47" i="265" s="1"/>
  <c r="DY14" i="286"/>
  <c r="DY100" i="273"/>
  <c r="DZ101" i="273" s="1"/>
  <c r="DZ59" i="273" s="1"/>
  <c r="DY13" i="285"/>
  <c r="DY13" i="265" s="1"/>
  <c r="DY22" i="285"/>
  <c r="DW66" i="273"/>
  <c r="DW67" i="273" s="1"/>
  <c r="DV52" i="286"/>
  <c r="DV34" i="286"/>
  <c r="DX4" i="265"/>
  <c r="DX4" i="288"/>
  <c r="DX4" i="275"/>
  <c r="DX4" i="286"/>
  <c r="DX4" i="285"/>
  <c r="DX4" i="273"/>
  <c r="DX4" i="280"/>
  <c r="DX4" i="282"/>
  <c r="DX4" i="278"/>
  <c r="DY76" i="273"/>
  <c r="DX31" i="265"/>
  <c r="DX10" i="265"/>
  <c r="DX30" i="265" l="1"/>
  <c r="ED51" i="273"/>
  <c r="EE48" i="273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11" i="273"/>
  <c r="EA112" i="273" s="1"/>
  <c r="EA11" i="285" s="1"/>
  <c r="EA12" i="285" s="1"/>
  <c r="EA75" i="273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11" i="278"/>
  <c r="DY139" i="273"/>
  <c r="DX19" i="278"/>
  <c r="DY133" i="273"/>
  <c r="DX33" i="265"/>
  <c r="DX37" i="265" s="1"/>
  <c r="DX42" i="265" s="1"/>
  <c r="DX47" i="265" s="1"/>
  <c r="BA21" i="286"/>
  <c r="AZ73" i="265"/>
  <c r="AZ56" i="286"/>
  <c r="AZ45" i="286"/>
  <c r="DX23" i="285"/>
  <c r="DY27" i="278"/>
  <c r="DY32" i="278" s="1"/>
  <c r="DY34" i="278" s="1"/>
  <c r="DZ13" i="285"/>
  <c r="DZ13" i="265" s="1"/>
  <c r="DZ22" i="285"/>
  <c r="DZ14" i="286"/>
  <c r="DZ100" i="273"/>
  <c r="EA101" i="273" s="1"/>
  <c r="EA59" i="273" s="1"/>
  <c r="DY13" i="288"/>
  <c r="DY31" i="286"/>
  <c r="DY42" i="286"/>
  <c r="DY19" i="286"/>
  <c r="DY18" i="285"/>
  <c r="DY57" i="273"/>
  <c r="DY60" i="273" s="1"/>
  <c r="DY79" i="273"/>
  <c r="DZ80" i="273" s="1"/>
  <c r="DZ58" i="273" s="1"/>
  <c r="DY15" i="275"/>
  <c r="DY20" i="275" s="1"/>
  <c r="DZ17" i="275" s="1"/>
  <c r="DW34" i="286"/>
  <c r="DW52" i="286"/>
  <c r="DY128" i="273"/>
  <c r="DX131" i="273"/>
  <c r="AN51" i="286"/>
  <c r="AN53" i="286" s="1"/>
  <c r="AN59" i="286" s="1"/>
  <c r="AN55" i="286"/>
  <c r="AN57" i="286" s="1"/>
  <c r="AN60" i="286" s="1"/>
  <c r="EC20" i="273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X19" i="265" s="1"/>
  <c r="DX22" i="265" s="1"/>
  <c r="DY10" i="265"/>
  <c r="DY31" i="265"/>
  <c r="DZ13" i="288"/>
  <c r="DZ31" i="286"/>
  <c r="DZ42" i="286"/>
  <c r="DZ19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37" i="273"/>
  <c r="DZ20" i="278"/>
  <c r="DZ21" i="278" s="1"/>
  <c r="DZ26" i="278" s="1"/>
  <c r="DZ41" i="278"/>
  <c r="DZ42" i="278" s="1"/>
  <c r="DZ43" i="278" s="1"/>
  <c r="DZ12" i="278"/>
  <c r="DZ13" i="278" s="1"/>
  <c r="DZ25" i="278" s="1"/>
  <c r="DZ33" i="278"/>
  <c r="DZ138" i="273"/>
  <c r="DZ132" i="273"/>
  <c r="DZ127" i="273"/>
  <c r="EA76" i="273"/>
  <c r="DZ27" i="278" l="1"/>
  <c r="DZ32" i="278" s="1"/>
  <c r="DZ34" i="278" s="1"/>
  <c r="EF48" i="273"/>
  <c r="EE51" i="273"/>
  <c r="EA13" i="288"/>
  <c r="EA31" i="286"/>
  <c r="EA42" i="286"/>
  <c r="EA19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DX52" i="286"/>
  <c r="DX34" i="286"/>
  <c r="EB18" i="288"/>
  <c r="EB75" i="273"/>
  <c r="EB90" i="273"/>
  <c r="EB91" i="273" s="1"/>
  <c r="EB96" i="273"/>
  <c r="EB97" i="273" s="1"/>
  <c r="EB111" i="273"/>
  <c r="EB112" i="273" s="1"/>
  <c r="EB11" i="285" s="1"/>
  <c r="EB12" i="285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37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32" i="273"/>
  <c r="EA138" i="273"/>
  <c r="EA127" i="273"/>
  <c r="DZ60" i="273"/>
  <c r="DY66" i="273"/>
  <c r="DY67" i="273" s="1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C24" i="273"/>
  <c r="EC25" i="273" s="1"/>
  <c r="AN61" i="286"/>
  <c r="DZ128" i="273"/>
  <c r="DY131" i="273"/>
  <c r="DY9" i="265"/>
  <c r="DY11" i="265" s="1"/>
  <c r="DY14" i="265" s="1"/>
  <c r="DY19" i="265" s="1"/>
  <c r="DY22" i="265" s="1"/>
  <c r="DY30" i="265"/>
  <c r="DY33" i="265" s="1"/>
  <c r="DY37" i="265" s="1"/>
  <c r="DY42" i="265" s="1"/>
  <c r="DY47" i="265" s="1"/>
  <c r="BA13" i="286"/>
  <c r="BA15" i="286" s="1"/>
  <c r="DY19" i="278"/>
  <c r="DZ133" i="273"/>
  <c r="DY11" i="278"/>
  <c r="DZ139" i="273"/>
  <c r="EA14" i="286"/>
  <c r="EA100" i="273"/>
  <c r="EB101" i="273" s="1"/>
  <c r="EB59" i="273" s="1"/>
  <c r="EA13" i="285"/>
  <c r="EA13" i="265" s="1"/>
  <c r="EA22" i="285"/>
  <c r="DX3" i="286"/>
  <c r="DX3" i="285"/>
  <c r="DX3" i="282"/>
  <c r="DX3" i="265"/>
  <c r="DX3" i="280"/>
  <c r="DX50" i="273"/>
  <c r="DX3" i="275"/>
  <c r="DX3" i="288"/>
  <c r="DX3" i="278"/>
  <c r="DX3" i="273"/>
  <c r="EF51" i="273" l="1"/>
  <c r="EG48" i="273"/>
  <c r="DY59" i="265"/>
  <c r="DY60" i="265" s="1"/>
  <c r="DZ20" i="285"/>
  <c r="DZ23" i="285" s="1"/>
  <c r="DZ11" i="278"/>
  <c r="EA139" i="273"/>
  <c r="DZ19" i="278"/>
  <c r="EA133" i="273"/>
  <c r="AN35" i="286"/>
  <c r="AN36" i="286" s="1"/>
  <c r="AN14" i="288"/>
  <c r="AN16" i="288" s="1"/>
  <c r="AN19" i="288" s="1"/>
  <c r="AN46" i="286"/>
  <c r="AN47" i="286" s="1"/>
  <c r="AN62" i="286"/>
  <c r="EE20" i="273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37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38" i="273"/>
  <c r="EB132" i="273"/>
  <c r="EB127" i="273"/>
  <c r="BA16" i="286"/>
  <c r="BA49" i="265" s="1"/>
  <c r="BA50" i="265" s="1"/>
  <c r="BA15" i="288"/>
  <c r="BA23" i="286"/>
  <c r="BA24" i="286" s="1"/>
  <c r="DY34" i="286"/>
  <c r="DY52" i="286"/>
  <c r="EA128" i="273"/>
  <c r="DZ131" i="273"/>
  <c r="EC18" i="288"/>
  <c r="EC96" i="273"/>
  <c r="EC97" i="273" s="1"/>
  <c r="EC111" i="273"/>
  <c r="EC112" i="273" s="1"/>
  <c r="EC11" i="285" s="1"/>
  <c r="EC12" i="285" s="1"/>
  <c r="EC75" i="273"/>
  <c r="EC76" i="273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19" i="265" s="1"/>
  <c r="DZ22" i="265" s="1"/>
  <c r="DZ30" i="265"/>
  <c r="DZ33" i="265" s="1"/>
  <c r="DZ37" i="265" s="1"/>
  <c r="DZ42" i="265" s="1"/>
  <c r="DZ47" i="265" s="1"/>
  <c r="EA60" i="273"/>
  <c r="DZ66" i="273"/>
  <c r="DZ67" i="273" s="1"/>
  <c r="EA10" i="265"/>
  <c r="EA31" i="265"/>
  <c r="EB76" i="273"/>
  <c r="EB42" i="273"/>
  <c r="EB52" i="273"/>
  <c r="EB13" i="285"/>
  <c r="EB13" i="265" s="1"/>
  <c r="EB22" i="285"/>
  <c r="EB14" i="286"/>
  <c r="EB100" i="273"/>
  <c r="EC101" i="273" s="1"/>
  <c r="EC59" i="273" s="1"/>
  <c r="EB27" i="278" l="1"/>
  <c r="EB32" i="278" s="1"/>
  <c r="EH48" i="273"/>
  <c r="EG51" i="273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4" i="286"/>
  <c r="EC100" i="273"/>
  <c r="ED101" i="273" s="1"/>
  <c r="ED59" i="273" s="1"/>
  <c r="EC13" i="285"/>
  <c r="EC13" i="265" s="1"/>
  <c r="EC22" i="285"/>
  <c r="EA131" i="273"/>
  <c r="EB128" i="273"/>
  <c r="BB21" i="286"/>
  <c r="BA73" i="265"/>
  <c r="BA56" i="286"/>
  <c r="BA45" i="286"/>
  <c r="EC13" i="288"/>
  <c r="EC31" i="286"/>
  <c r="EC42" i="286"/>
  <c r="EC19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19" i="265" s="1"/>
  <c r="EA22" i="265" s="1"/>
  <c r="EA30" i="265"/>
  <c r="EA33" i="265" s="1"/>
  <c r="EA37" i="265" s="1"/>
  <c r="EA42" i="265" s="1"/>
  <c r="EA47" i="265" s="1"/>
  <c r="ED18" i="288"/>
  <c r="ED75" i="273"/>
  <c r="ED90" i="273"/>
  <c r="ED91" i="273" s="1"/>
  <c r="ED96" i="273"/>
  <c r="ED97" i="273" s="1"/>
  <c r="ED111" i="273"/>
  <c r="ED112" i="273" s="1"/>
  <c r="ED11" i="285" s="1"/>
  <c r="ED12" i="285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1" i="286"/>
  <c r="EB42" i="286"/>
  <c r="EB19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DZ52" i="286"/>
  <c r="DZ34" i="286"/>
  <c r="EC38" i="273"/>
  <c r="ED39" i="273" s="1"/>
  <c r="ED41" i="273" s="1"/>
  <c r="EC137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32" i="273"/>
  <c r="EC138" i="273"/>
  <c r="EC127" i="273"/>
  <c r="EB34" i="278"/>
  <c r="EC42" i="273"/>
  <c r="EC52" i="273"/>
  <c r="EE24" i="273"/>
  <c r="EE25" i="273" s="1"/>
  <c r="EF20" i="273"/>
  <c r="AO44" i="286"/>
  <c r="AN63" i="265"/>
  <c r="AN65" i="265" s="1"/>
  <c r="AN67" i="265" s="1"/>
  <c r="AN80" i="265" s="1"/>
  <c r="AO33" i="286"/>
  <c r="AN74" i="265"/>
  <c r="AN75" i="265" s="1"/>
  <c r="AN81" i="265" s="1"/>
  <c r="EA19" i="278"/>
  <c r="EB133" i="273"/>
  <c r="EA11" i="278"/>
  <c r="EB139" i="273"/>
  <c r="DZ59" i="265"/>
  <c r="DZ60" i="265" s="1"/>
  <c r="EA20" i="285"/>
  <c r="EA23" i="285" s="1"/>
  <c r="EC20" i="275" l="1"/>
  <c r="ED17" i="275" s="1"/>
  <c r="EH51" i="273"/>
  <c r="EI48" i="273"/>
  <c r="AO51" i="286"/>
  <c r="AO53" i="286" s="1"/>
  <c r="AO59" i="286" s="1"/>
  <c r="AO55" i="286"/>
  <c r="AO57" i="286" s="1"/>
  <c r="AO60" i="286" s="1"/>
  <c r="EE18" i="288"/>
  <c r="EE96" i="273"/>
  <c r="EE97" i="273" s="1"/>
  <c r="EE111" i="273"/>
  <c r="EE112" i="273" s="1"/>
  <c r="EE11" i="285" s="1"/>
  <c r="EE12" i="285" s="1"/>
  <c r="EE75" i="273"/>
  <c r="EE76" i="273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37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38" i="273"/>
  <c r="ED132" i="273"/>
  <c r="ED127" i="273"/>
  <c r="BB13" i="286"/>
  <c r="BB15" i="286" s="1"/>
  <c r="EA59" i="265"/>
  <c r="EA60" i="265" s="1"/>
  <c r="EB20" i="285"/>
  <c r="EB23" i="285" s="1"/>
  <c r="EB11" i="278"/>
  <c r="EC139" i="273"/>
  <c r="EB19" i="278"/>
  <c r="EC133" i="273"/>
  <c r="AN82" i="265"/>
  <c r="AN83" i="265"/>
  <c r="EF24" i="273"/>
  <c r="EF25" i="273" s="1"/>
  <c r="EG20" i="273"/>
  <c r="EB9" i="265"/>
  <c r="EB11" i="265" s="1"/>
  <c r="EB14" i="265" s="1"/>
  <c r="EB19" i="265" s="1"/>
  <c r="EB22" i="265" s="1"/>
  <c r="EB30" i="265"/>
  <c r="EB33" i="265" s="1"/>
  <c r="EB37" i="265" s="1"/>
  <c r="EB42" i="265" s="1"/>
  <c r="EB47" i="265" s="1"/>
  <c r="EC10" i="265"/>
  <c r="EC31" i="265"/>
  <c r="ED76" i="273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13" i="285"/>
  <c r="ED13" i="265" s="1"/>
  <c r="ED22" i="285"/>
  <c r="ED14" i="286"/>
  <c r="ED100" i="273"/>
  <c r="EE101" i="273" s="1"/>
  <c r="EE59" i="273" s="1"/>
  <c r="EA34" i="286"/>
  <c r="EA52" i="286"/>
  <c r="EB131" i="273"/>
  <c r="EC128" i="273"/>
  <c r="ED27" i="278" l="1"/>
  <c r="ED32" i="278" s="1"/>
  <c r="ED34" i="278" s="1"/>
  <c r="EI51" i="273"/>
  <c r="EJ48" i="273"/>
  <c r="EB59" i="265"/>
  <c r="EB60" i="265" s="1"/>
  <c r="EC20" i="285"/>
  <c r="EC23" i="285" s="1"/>
  <c r="EC131" i="273"/>
  <c r="ED128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C19" i="278"/>
  <c r="ED133" i="273"/>
  <c r="EC11" i="278"/>
  <c r="ED139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19" i="265" s="1"/>
  <c r="EC22" i="265" s="1"/>
  <c r="EC30" i="265"/>
  <c r="EC33" i="265" s="1"/>
  <c r="EC37" i="265" s="1"/>
  <c r="EC42" i="265" s="1"/>
  <c r="EC47" i="265" s="1"/>
  <c r="EE14" i="286"/>
  <c r="EE100" i="273"/>
  <c r="EF101" i="273" s="1"/>
  <c r="EF59" i="273" s="1"/>
  <c r="EE13" i="285"/>
  <c r="EE13" i="265" s="1"/>
  <c r="EE22" i="285"/>
  <c r="AO61" i="286"/>
  <c r="ED13" i="288"/>
  <c r="ED31" i="286"/>
  <c r="ED42" i="286"/>
  <c r="ED19" i="286"/>
  <c r="ED18" i="285"/>
  <c r="ED15" i="275"/>
  <c r="ED20" i="275" s="1"/>
  <c r="EE17" i="275" s="1"/>
  <c r="ED57" i="273"/>
  <c r="ED79" i="273"/>
  <c r="EE80" i="273" s="1"/>
  <c r="EE58" i="273" s="1"/>
  <c r="EB52" i="286"/>
  <c r="EB34" i="286"/>
  <c r="EF18" i="288"/>
  <c r="EF75" i="273"/>
  <c r="EF76" i="273" s="1"/>
  <c r="EF90" i="273"/>
  <c r="EF91" i="273" s="1"/>
  <c r="EF96" i="273"/>
  <c r="EF97" i="273" s="1"/>
  <c r="EF111" i="273"/>
  <c r="EF112" i="273" s="1"/>
  <c r="EF11" i="285" s="1"/>
  <c r="EF12" i="285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6" i="286"/>
  <c r="BB49" i="265" s="1"/>
  <c r="BB50" i="265" s="1"/>
  <c r="BB15" i="288"/>
  <c r="BB23" i="286"/>
  <c r="BB24" i="286" s="1"/>
  <c r="EE13" i="288"/>
  <c r="EE31" i="286"/>
  <c r="EE42" i="286"/>
  <c r="EE19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37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32" i="273"/>
  <c r="EE138" i="273"/>
  <c r="EE127" i="273"/>
  <c r="ED30" i="265" l="1"/>
  <c r="ED33" i="265" s="1"/>
  <c r="ED37" i="265" s="1"/>
  <c r="ED42" i="265" s="1"/>
  <c r="ED47" i="265" s="1"/>
  <c r="ED9" i="265"/>
  <c r="ED11" i="265" s="1"/>
  <c r="ED14" i="265" s="1"/>
  <c r="ED19" i="265" s="1"/>
  <c r="ED22" i="265" s="1"/>
  <c r="EK48" i="273"/>
  <c r="EJ51" i="273"/>
  <c r="EE10" i="265"/>
  <c r="EE31" i="265"/>
  <c r="EF13" i="288"/>
  <c r="EF31" i="286"/>
  <c r="EF42" i="286"/>
  <c r="EF19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4" i="286"/>
  <c r="EF100" i="273"/>
  <c r="EG101" i="273" s="1"/>
  <c r="EG59" i="273" s="1"/>
  <c r="AO35" i="286"/>
  <c r="AO36" i="286" s="1"/>
  <c r="AO14" i="288"/>
  <c r="AO16" i="288" s="1"/>
  <c r="AO19" i="288" s="1"/>
  <c r="AO46" i="286"/>
  <c r="AO47" i="286" s="1"/>
  <c r="AO62" i="286"/>
  <c r="EC34" i="286"/>
  <c r="EC52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11" i="273"/>
  <c r="EG112" i="273" s="1"/>
  <c r="EG11" i="285" s="1"/>
  <c r="EG12" i="285" s="1"/>
  <c r="EG75" i="273"/>
  <c r="EG76" i="273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1" i="286"/>
  <c r="BB73" i="265"/>
  <c r="BB56" i="286"/>
  <c r="BB45" i="286"/>
  <c r="EF38" i="273"/>
  <c r="EG39" i="273" s="1"/>
  <c r="EG41" i="273" s="1"/>
  <c r="EF137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38" i="273"/>
  <c r="EF132" i="273"/>
  <c r="EF127" i="273"/>
  <c r="ED11" i="278"/>
  <c r="EE139" i="273"/>
  <c r="ED19" i="278"/>
  <c r="EE133" i="273"/>
  <c r="EH24" i="273"/>
  <c r="EH25" i="273" s="1"/>
  <c r="EI20" i="273"/>
  <c r="EE128" i="273"/>
  <c r="ED131" i="273"/>
  <c r="EC59" i="265"/>
  <c r="EC60" i="265" s="1"/>
  <c r="ED20" i="285"/>
  <c r="ED23" i="285" s="1"/>
  <c r="ED34" i="286" l="1"/>
  <c r="ED52" i="286"/>
  <c r="EF27" i="278"/>
  <c r="EF32" i="278" s="1"/>
  <c r="EF34" i="278" s="1"/>
  <c r="EK51" i="273"/>
  <c r="EL48" i="273"/>
  <c r="ED59" i="265"/>
  <c r="ED60" i="265" s="1"/>
  <c r="EE20" i="285"/>
  <c r="EE23" i="285" s="1"/>
  <c r="EI24" i="273"/>
  <c r="EI25" i="273" s="1"/>
  <c r="EJ20" i="273"/>
  <c r="EE19" i="278"/>
  <c r="EF133" i="273"/>
  <c r="EE11" i="278"/>
  <c r="EF139" i="273"/>
  <c r="EG42" i="273"/>
  <c r="EG52" i="273"/>
  <c r="EG14" i="286"/>
  <c r="EG100" i="273"/>
  <c r="EH101" i="273" s="1"/>
  <c r="EH59" i="273" s="1"/>
  <c r="EG13" i="285"/>
  <c r="EG13" i="265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28" i="273"/>
  <c r="EE131" i="273"/>
  <c r="EH18" i="288"/>
  <c r="EH75" i="273"/>
  <c r="EH76" i="273" s="1"/>
  <c r="EH90" i="273"/>
  <c r="EH91" i="273" s="1"/>
  <c r="EH96" i="273"/>
  <c r="EH97" i="273" s="1"/>
  <c r="EH111" i="273"/>
  <c r="EH112" i="273" s="1"/>
  <c r="EH11" i="285" s="1"/>
  <c r="EH12" i="285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1" i="286"/>
  <c r="EG42" i="286"/>
  <c r="EG19" i="286"/>
  <c r="EG18" i="285"/>
  <c r="EG57" i="273"/>
  <c r="EG79" i="273"/>
  <c r="EH80" i="273" s="1"/>
  <c r="EH58" i="273" s="1"/>
  <c r="EG15" i="275"/>
  <c r="EF31" i="265"/>
  <c r="EF10" i="265"/>
  <c r="BC13" i="286"/>
  <c r="BC15" i="286" s="1"/>
  <c r="EE9" i="265"/>
  <c r="EE11" i="265" s="1"/>
  <c r="EE14" i="265" s="1"/>
  <c r="EE19" i="265" s="1"/>
  <c r="EE22" i="265" s="1"/>
  <c r="EE30" i="265"/>
  <c r="EE33" i="265" s="1"/>
  <c r="EE37" i="265" s="1"/>
  <c r="EE42" i="265" s="1"/>
  <c r="EE47" i="265" s="1"/>
  <c r="EG38" i="273"/>
  <c r="EH39" i="273" s="1"/>
  <c r="EH41" i="273" s="1"/>
  <c r="EG137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32" i="273"/>
  <c r="EG138" i="273"/>
  <c r="EG127" i="273"/>
  <c r="AP44" i="286"/>
  <c r="AO63" i="265"/>
  <c r="AO65" i="265" s="1"/>
  <c r="AO67" i="265" s="1"/>
  <c r="AO80" i="265" s="1"/>
  <c r="AP33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F9" i="265" l="1"/>
  <c r="EF11" i="265" s="1"/>
  <c r="EF14" i="265" s="1"/>
  <c r="EF19" i="265" s="1"/>
  <c r="EF22" i="265" s="1"/>
  <c r="EF30" i="265"/>
  <c r="EF33" i="265" s="1"/>
  <c r="EF37" i="265" s="1"/>
  <c r="EF42" i="265" s="1"/>
  <c r="EF47" i="265" s="1"/>
  <c r="EG20" i="275"/>
  <c r="EH17" i="275" s="1"/>
  <c r="EL51" i="273"/>
  <c r="EM48" i="273"/>
  <c r="AO82" i="265"/>
  <c r="AO83" i="265"/>
  <c r="EG27" i="278"/>
  <c r="EG32" i="278" s="1"/>
  <c r="EG34" i="278" s="1"/>
  <c r="EH13" i="285"/>
  <c r="EH13" i="265" s="1"/>
  <c r="EH22" i="285"/>
  <c r="EH14" i="286"/>
  <c r="EH100" i="273"/>
  <c r="EI101" i="273" s="1"/>
  <c r="EI59" i="273" s="1"/>
  <c r="EF131" i="273"/>
  <c r="EG128" i="273"/>
  <c r="EG60" i="273"/>
  <c r="EF66" i="273"/>
  <c r="EF67" i="273" s="1"/>
  <c r="EI18" i="288"/>
  <c r="EI96" i="273"/>
  <c r="EI97" i="273" s="1"/>
  <c r="EI111" i="273"/>
  <c r="EI112" i="273" s="1"/>
  <c r="EI11" i="285" s="1"/>
  <c r="EI12" i="285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1" i="286"/>
  <c r="AP53" i="286" s="1"/>
  <c r="AP59" i="286" s="1"/>
  <c r="AP55" i="286"/>
  <c r="AP57" i="286" s="1"/>
  <c r="AP60" i="286" s="1"/>
  <c r="EG10" i="265"/>
  <c r="EG31" i="265"/>
  <c r="EH13" i="288"/>
  <c r="EH31" i="286"/>
  <c r="EH42" i="286"/>
  <c r="EH19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EE34" i="286"/>
  <c r="EE52" i="286"/>
  <c r="BC16" i="286"/>
  <c r="BC49" i="265" s="1"/>
  <c r="BC50" i="265" s="1"/>
  <c r="BC15" i="288"/>
  <c r="BC23" i="286"/>
  <c r="BC24" i="286" s="1"/>
  <c r="EH38" i="273"/>
  <c r="EI39" i="273" s="1"/>
  <c r="EI41" i="273" s="1"/>
  <c r="EH137" i="273"/>
  <c r="EH20" i="278"/>
  <c r="EH21" i="278" s="1"/>
  <c r="EH26" i="278" s="1"/>
  <c r="EH41" i="278"/>
  <c r="EH42" i="278" s="1"/>
  <c r="EH43" i="278" s="1"/>
  <c r="EH12" i="278"/>
  <c r="EH13" i="278" s="1"/>
  <c r="EH25" i="278" s="1"/>
  <c r="EH33" i="278"/>
  <c r="EH138" i="273"/>
  <c r="EH132" i="273"/>
  <c r="EH127" i="273"/>
  <c r="EI76" i="273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39" i="273"/>
  <c r="EF19" i="278"/>
  <c r="EG133" i="273"/>
  <c r="EJ24" i="273"/>
  <c r="EJ25" i="273" s="1"/>
  <c r="EK20" i="273"/>
  <c r="EE59" i="265"/>
  <c r="EE60" i="265" s="1"/>
  <c r="EF20" i="285"/>
  <c r="EF23" i="285" s="1"/>
  <c r="EH27" i="278" l="1"/>
  <c r="EH32" i="278" s="1"/>
  <c r="EM51" i="273"/>
  <c r="EN48" i="273"/>
  <c r="EF59" i="265"/>
  <c r="EF60" i="265" s="1"/>
  <c r="EG20" i="285"/>
  <c r="EG23" i="285" s="1"/>
  <c r="EK24" i="273"/>
  <c r="EK25" i="273" s="1"/>
  <c r="EL20" i="273"/>
  <c r="EG19" i="278"/>
  <c r="EH133" i="273"/>
  <c r="EG11" i="278"/>
  <c r="EH139" i="273"/>
  <c r="EF52" i="286"/>
  <c r="EF34" i="286"/>
  <c r="EI13" i="288"/>
  <c r="EI31" i="286"/>
  <c r="EI42" i="286"/>
  <c r="EI19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1" i="286"/>
  <c r="EI38" i="273"/>
  <c r="EJ39" i="273" s="1"/>
  <c r="EJ41" i="273" s="1"/>
  <c r="EI137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32" i="273"/>
  <c r="EI138" i="273"/>
  <c r="EI127" i="273"/>
  <c r="EH60" i="273"/>
  <c r="EG66" i="273"/>
  <c r="EG67" i="273" s="1"/>
  <c r="EG9" i="265"/>
  <c r="EG11" i="265" s="1"/>
  <c r="EG14" i="265" s="1"/>
  <c r="EG19" i="265" s="1"/>
  <c r="EG22" i="265" s="1"/>
  <c r="EG30" i="265"/>
  <c r="EG33" i="265" s="1"/>
  <c r="EG37" i="265" s="1"/>
  <c r="EG42" i="265" s="1"/>
  <c r="EG47" i="265" s="1"/>
  <c r="EJ18" i="288"/>
  <c r="EJ75" i="273"/>
  <c r="EJ76" i="273" s="1"/>
  <c r="EJ90" i="273"/>
  <c r="EJ91" i="273" s="1"/>
  <c r="EJ96" i="273"/>
  <c r="EJ97" i="273" s="1"/>
  <c r="EJ111" i="273"/>
  <c r="EJ112" i="273" s="1"/>
  <c r="EJ11" i="285" s="1"/>
  <c r="EJ12" i="285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1" i="286"/>
  <c r="BC73" i="265"/>
  <c r="BC56" i="286"/>
  <c r="BC45" i="286"/>
  <c r="EI14" i="286"/>
  <c r="EI100" i="273"/>
  <c r="EJ101" i="273" s="1"/>
  <c r="EJ59" i="273" s="1"/>
  <c r="EI13" i="285"/>
  <c r="EI13" i="265" s="1"/>
  <c r="EI22" i="285"/>
  <c r="EF50" i="273"/>
  <c r="EF3" i="280"/>
  <c r="EF3" i="288"/>
  <c r="EF3" i="286"/>
  <c r="EF3" i="275"/>
  <c r="EF3" i="282"/>
  <c r="EF3" i="285"/>
  <c r="EF3" i="278"/>
  <c r="EF3" i="273"/>
  <c r="EF3" i="265"/>
  <c r="EH128" i="273"/>
  <c r="EG131" i="273"/>
  <c r="EO48" i="273" l="1"/>
  <c r="EN51" i="273"/>
  <c r="BD13" i="286"/>
  <c r="BD15" i="286" s="1"/>
  <c r="EI4" i="265"/>
  <c r="EI4" i="275"/>
  <c r="EI4" i="278"/>
  <c r="EI4" i="273"/>
  <c r="EI4" i="286"/>
  <c r="EI4" i="280"/>
  <c r="EI4" i="282"/>
  <c r="EI4" i="288"/>
  <c r="EI4" i="285"/>
  <c r="EJ13" i="285"/>
  <c r="EJ13" i="265" s="1"/>
  <c r="EJ22" i="285"/>
  <c r="EJ14" i="286"/>
  <c r="EJ100" i="273"/>
  <c r="EK101" i="273" s="1"/>
  <c r="EK59" i="273" s="1"/>
  <c r="EG34" i="286"/>
  <c r="EG52" i="286"/>
  <c r="EI60" i="273"/>
  <c r="EH66" i="273"/>
  <c r="EH67" i="273" s="1"/>
  <c r="EI10" i="265"/>
  <c r="EI31" i="265"/>
  <c r="EJ13" i="288"/>
  <c r="EJ31" i="286"/>
  <c r="EJ42" i="286"/>
  <c r="EJ19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11" i="273"/>
  <c r="EK112" i="273" s="1"/>
  <c r="EK11" i="285" s="1"/>
  <c r="EK12" i="285" s="1"/>
  <c r="EK75" i="273"/>
  <c r="EK76" i="273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1" i="273"/>
  <c r="EI128" i="273"/>
  <c r="EH9" i="265"/>
  <c r="EH11" i="265" s="1"/>
  <c r="EH14" i="265" s="1"/>
  <c r="EH19" i="265" s="1"/>
  <c r="EH22" i="265" s="1"/>
  <c r="EH30" i="265"/>
  <c r="EH33" i="265" s="1"/>
  <c r="EH37" i="265" s="1"/>
  <c r="EH42" i="265" s="1"/>
  <c r="EH47" i="265" s="1"/>
  <c r="EJ38" i="273"/>
  <c r="EK39" i="273" s="1"/>
  <c r="EK41" i="273" s="1"/>
  <c r="EJ137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38" i="273"/>
  <c r="EJ132" i="273"/>
  <c r="EJ127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5" i="286"/>
  <c r="AP36" i="286" s="1"/>
  <c r="AP14" i="288"/>
  <c r="AP16" i="288" s="1"/>
  <c r="AP19" i="288" s="1"/>
  <c r="AP46" i="286"/>
  <c r="AP47" i="286" s="1"/>
  <c r="AP62" i="286"/>
  <c r="EH11" i="278"/>
  <c r="EI139" i="273"/>
  <c r="EH19" i="278"/>
  <c r="EI133" i="273"/>
  <c r="EL24" i="273"/>
  <c r="EL25" i="273" s="1"/>
  <c r="EM20" i="273"/>
  <c r="EG59" i="265"/>
  <c r="EG60" i="265" s="1"/>
  <c r="EH20" i="285"/>
  <c r="EH23" i="285" s="1"/>
  <c r="EJ34" i="278" l="1"/>
  <c r="EJ9" i="265" s="1"/>
  <c r="EO51" i="273"/>
  <c r="EP48" i="273"/>
  <c r="EH59" i="265"/>
  <c r="EH60" i="265" s="1"/>
  <c r="EI20" i="285"/>
  <c r="EI23" i="285" s="1"/>
  <c r="EM24" i="273"/>
  <c r="EM25" i="273" s="1"/>
  <c r="EN20" i="273"/>
  <c r="EI19" i="278"/>
  <c r="EJ133" i="273"/>
  <c r="EI11" i="278"/>
  <c r="EJ139" i="273"/>
  <c r="AQ44" i="286"/>
  <c r="AP63" i="265"/>
  <c r="AP65" i="265" s="1"/>
  <c r="AP67" i="265" s="1"/>
  <c r="AP80" i="265" s="1"/>
  <c r="AQ33" i="286"/>
  <c r="AP74" i="265"/>
  <c r="AP75" i="265" s="1"/>
  <c r="AP81" i="265" s="1"/>
  <c r="EK42" i="273"/>
  <c r="EK52" i="273"/>
  <c r="EH52" i="286"/>
  <c r="EH34" i="286"/>
  <c r="EI131" i="273"/>
  <c r="EJ128" i="273"/>
  <c r="EK14" i="286"/>
  <c r="EK100" i="273"/>
  <c r="EL101" i="273" s="1"/>
  <c r="EL59" i="273" s="1"/>
  <c r="EK13" i="285"/>
  <c r="EK13" i="265" s="1"/>
  <c r="EK22" i="285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6" i="286"/>
  <c r="BD49" i="265" s="1"/>
  <c r="BD50" i="265" s="1"/>
  <c r="BD15" i="288"/>
  <c r="BD23" i="286"/>
  <c r="BD24" i="286" s="1"/>
  <c r="EL18" i="288"/>
  <c r="EL75" i="273"/>
  <c r="EL90" i="273"/>
  <c r="EL91" i="273" s="1"/>
  <c r="EL96" i="273"/>
  <c r="EL97" i="273" s="1"/>
  <c r="EL111" i="273"/>
  <c r="EL112" i="273" s="1"/>
  <c r="EL11" i="285" s="1"/>
  <c r="EL12" i="285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19" i="265" s="1"/>
  <c r="EI22" i="265" s="1"/>
  <c r="EI30" i="265"/>
  <c r="EI33" i="265" s="1"/>
  <c r="EI37" i="265" s="1"/>
  <c r="EI42" i="265" s="1"/>
  <c r="EI47" i="265" s="1"/>
  <c r="EK13" i="288"/>
  <c r="EK31" i="286"/>
  <c r="EK42" i="286"/>
  <c r="EK19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37" i="273"/>
  <c r="EL76" i="273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32" i="273"/>
  <c r="EK138" i="273"/>
  <c r="EK127" i="273"/>
  <c r="EH3" i="285"/>
  <c r="EH3" i="275"/>
  <c r="EH3" i="286"/>
  <c r="EH3" i="273"/>
  <c r="EH3" i="280"/>
  <c r="EH3" i="282"/>
  <c r="EH3" i="288"/>
  <c r="EH50" i="273"/>
  <c r="EH3" i="265"/>
  <c r="EH3" i="278"/>
  <c r="EJ30" i="265" l="1"/>
  <c r="EJ33" i="265" s="1"/>
  <c r="EJ37" i="265" s="1"/>
  <c r="EJ42" i="265" s="1"/>
  <c r="EJ47" i="265" s="1"/>
  <c r="EQ48" i="273"/>
  <c r="EP51" i="273"/>
  <c r="EK10" i="265"/>
  <c r="EK31" i="265"/>
  <c r="EL13" i="288"/>
  <c r="EL31" i="286"/>
  <c r="EL42" i="286"/>
  <c r="EL19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4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1" i="273"/>
  <c r="EK128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EJ19" i="265" s="1"/>
  <c r="EJ22" i="265" s="1"/>
  <c r="AQ51" i="286"/>
  <c r="AQ53" i="286" s="1"/>
  <c r="AQ59" i="286" s="1"/>
  <c r="AQ55" i="286"/>
  <c r="AQ57" i="286" s="1"/>
  <c r="AQ60" i="286" s="1"/>
  <c r="EM18" i="288"/>
  <c r="EM96" i="273"/>
  <c r="EM97" i="273" s="1"/>
  <c r="EM111" i="273"/>
  <c r="EM112" i="273" s="1"/>
  <c r="EM11" i="285" s="1"/>
  <c r="EM12" i="285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I34" i="286"/>
  <c r="EI52" i="286"/>
  <c r="EL38" i="273"/>
  <c r="EM39" i="273" s="1"/>
  <c r="EM41" i="273" s="1"/>
  <c r="EL137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38" i="273"/>
  <c r="EL132" i="273"/>
  <c r="EL127" i="273"/>
  <c r="EM76" i="273"/>
  <c r="BE21" i="286"/>
  <c r="BD73" i="265"/>
  <c r="BD56" i="286"/>
  <c r="BD45" i="286"/>
  <c r="EK60" i="273"/>
  <c r="EJ66" i="273"/>
  <c r="EJ67" i="273" s="1"/>
  <c r="AP82" i="265"/>
  <c r="AP83" i="265"/>
  <c r="EJ11" i="278"/>
  <c r="EK139" i="273"/>
  <c r="EJ19" i="278"/>
  <c r="EK133" i="273"/>
  <c r="EN24" i="273"/>
  <c r="EN25" i="273" s="1"/>
  <c r="EO20" i="273"/>
  <c r="EI59" i="265"/>
  <c r="EI60" i="265" s="1"/>
  <c r="EJ20" i="285"/>
  <c r="EJ23" i="285" s="1"/>
  <c r="EL27" i="278" l="1"/>
  <c r="EL32" i="278" s="1"/>
  <c r="EL34" i="278" s="1"/>
  <c r="EQ51" i="273"/>
  <c r="ER48" i="273"/>
  <c r="EJ59" i="265"/>
  <c r="EJ60" i="265" s="1"/>
  <c r="EK20" i="285"/>
  <c r="EK23" i="285" s="1"/>
  <c r="EO24" i="273"/>
  <c r="EO25" i="273" s="1"/>
  <c r="EP20" i="273"/>
  <c r="EK19" i="278"/>
  <c r="EL133" i="273"/>
  <c r="EK11" i="278"/>
  <c r="EL139" i="273"/>
  <c r="EL60" i="273"/>
  <c r="EK66" i="273"/>
  <c r="EK67" i="273" s="1"/>
  <c r="EM13" i="288"/>
  <c r="EM31" i="286"/>
  <c r="EM42" i="286"/>
  <c r="EM19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19" i="265" s="1"/>
  <c r="EK22" i="265" s="1"/>
  <c r="EK30" i="265"/>
  <c r="EK33" i="265" s="1"/>
  <c r="EK37" i="265" s="1"/>
  <c r="EK42" i="265" s="1"/>
  <c r="EK47" i="265" s="1"/>
  <c r="EM38" i="273"/>
  <c r="EN39" i="273" s="1"/>
  <c r="EN41" i="273" s="1"/>
  <c r="EM137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32" i="273"/>
  <c r="EM138" i="273"/>
  <c r="EM127" i="273"/>
  <c r="EJ52" i="286"/>
  <c r="EJ34" i="286"/>
  <c r="EK131" i="273"/>
  <c r="EL128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11" i="273"/>
  <c r="EN112" i="273" s="1"/>
  <c r="EN11" i="285" s="1"/>
  <c r="EN12" i="285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3" i="286"/>
  <c r="BE15" i="286" s="1"/>
  <c r="EM42" i="273"/>
  <c r="EM52" i="273"/>
  <c r="EM14" i="286"/>
  <c r="EM100" i="273"/>
  <c r="EN101" i="273" s="1"/>
  <c r="EN59" i="273" s="1"/>
  <c r="EM13" i="285"/>
  <c r="EM13" i="265" s="1"/>
  <c r="EM22" i="285"/>
  <c r="AQ61" i="286"/>
  <c r="ER51" i="273" l="1"/>
  <c r="ES48" i="273"/>
  <c r="EL9" i="265"/>
  <c r="EL11" i="265" s="1"/>
  <c r="EL14" i="265" s="1"/>
  <c r="EL19" i="265" s="1"/>
  <c r="EL22" i="265" s="1"/>
  <c r="EL30" i="265"/>
  <c r="EL33" i="265" s="1"/>
  <c r="EL37" i="265" s="1"/>
  <c r="EL42" i="265" s="1"/>
  <c r="EL47" i="265" s="1"/>
  <c r="BE16" i="286"/>
  <c r="BE49" i="265" s="1"/>
  <c r="BE50" i="265" s="1"/>
  <c r="BE15" i="288"/>
  <c r="BE23" i="286"/>
  <c r="BE24" i="286" s="1"/>
  <c r="EN38" i="273"/>
  <c r="EO39" i="273" s="1"/>
  <c r="EO41" i="273" s="1"/>
  <c r="EN137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38" i="273"/>
  <c r="EN132" i="273"/>
  <c r="EN127" i="273"/>
  <c r="EM128" i="273"/>
  <c r="EL131" i="273"/>
  <c r="EM10" i="265"/>
  <c r="EM31" i="265"/>
  <c r="EN76" i="273"/>
  <c r="EN42" i="273"/>
  <c r="EN52" i="273"/>
  <c r="EK34" i="286"/>
  <c r="EK52" i="286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11" i="273"/>
  <c r="EO112" i="273" s="1"/>
  <c r="EO11" i="285" s="1"/>
  <c r="EO12" i="285" s="1"/>
  <c r="EO75" i="273"/>
  <c r="EO76" i="273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6" i="286"/>
  <c r="AQ47" i="286" s="1"/>
  <c r="AQ35" i="286"/>
  <c r="AQ36" i="286" s="1"/>
  <c r="AQ62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22" i="285"/>
  <c r="EN14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39" i="273"/>
  <c r="EL19" i="278"/>
  <c r="EM133" i="273"/>
  <c r="EP24" i="273"/>
  <c r="EP25" i="273" s="1"/>
  <c r="EQ20" i="273"/>
  <c r="EK59" i="265"/>
  <c r="EK60" i="265" s="1"/>
  <c r="EL20" i="285"/>
  <c r="EL23" i="285" s="1"/>
  <c r="ES51" i="273" l="1"/>
  <c r="ET48" i="273"/>
  <c r="EP18" i="288"/>
  <c r="EP75" i="273"/>
  <c r="EP90" i="273"/>
  <c r="EP91" i="273" s="1"/>
  <c r="EP96" i="273"/>
  <c r="EP97" i="273" s="1"/>
  <c r="EP111" i="273"/>
  <c r="EP112" i="273" s="1"/>
  <c r="EP11" i="285" s="1"/>
  <c r="EP12" i="285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19" i="265" s="1"/>
  <c r="EM22" i="265" s="1"/>
  <c r="EM30" i="265"/>
  <c r="EM33" i="265" s="1"/>
  <c r="EM37" i="265" s="1"/>
  <c r="EM42" i="265" s="1"/>
  <c r="EM47" i="265" s="1"/>
  <c r="AQ52" i="265"/>
  <c r="AQ53" i="265" s="1"/>
  <c r="AQ24" i="265"/>
  <c r="AQ25" i="265" s="1"/>
  <c r="AR44" i="286"/>
  <c r="AQ63" i="265"/>
  <c r="AQ65" i="265" s="1"/>
  <c r="AQ67" i="265" s="1"/>
  <c r="AQ80" i="265" s="1"/>
  <c r="EO14" i="286"/>
  <c r="EO100" i="273"/>
  <c r="EP101" i="273" s="1"/>
  <c r="EP59" i="273" s="1"/>
  <c r="EO13" i="285"/>
  <c r="EO13" i="265" s="1"/>
  <c r="EO22" i="285"/>
  <c r="EN4" i="265"/>
  <c r="EN4" i="288"/>
  <c r="EN4" i="280"/>
  <c r="EN4" i="282"/>
  <c r="EN4" i="273"/>
  <c r="EN4" i="286"/>
  <c r="EN4" i="275"/>
  <c r="EN4" i="278"/>
  <c r="EN4" i="285"/>
  <c r="EO13" i="288"/>
  <c r="EO31" i="286"/>
  <c r="EO42" i="286"/>
  <c r="EO19" i="286"/>
  <c r="EO18" i="285"/>
  <c r="EO57" i="273"/>
  <c r="EO79" i="273"/>
  <c r="EP80" i="273" s="1"/>
  <c r="EP58" i="273" s="1"/>
  <c r="EO15" i="275"/>
  <c r="EN31" i="265"/>
  <c r="EN10" i="265"/>
  <c r="BF21" i="286"/>
  <c r="BE73" i="265"/>
  <c r="BE56" i="286"/>
  <c r="BE45" i="286"/>
  <c r="EL52" i="286"/>
  <c r="EL34" i="286"/>
  <c r="EL59" i="265"/>
  <c r="EL60" i="265" s="1"/>
  <c r="EM20" i="285"/>
  <c r="EM23" i="285" s="1"/>
  <c r="EQ24" i="273"/>
  <c r="EQ25" i="273" s="1"/>
  <c r="ER20" i="273"/>
  <c r="EM19" i="278"/>
  <c r="EN133" i="273"/>
  <c r="EM11" i="278"/>
  <c r="EN139" i="273"/>
  <c r="EL3" i="288"/>
  <c r="EL3" i="278"/>
  <c r="EL3" i="282"/>
  <c r="EL50" i="273"/>
  <c r="EL3" i="280"/>
  <c r="EL3" i="265"/>
  <c r="EL3" i="273"/>
  <c r="EL3" i="286"/>
  <c r="EL3" i="275"/>
  <c r="EL3" i="285"/>
  <c r="AR33" i="286"/>
  <c r="AQ74" i="265"/>
  <c r="AQ75" i="265" s="1"/>
  <c r="AQ81" i="265" s="1"/>
  <c r="EO38" i="273"/>
  <c r="EP39" i="273" s="1"/>
  <c r="EP41" i="273" s="1"/>
  <c r="EO137" i="273"/>
  <c r="EP76" i="273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32" i="273"/>
  <c r="EO138" i="273"/>
  <c r="EO127" i="273"/>
  <c r="EN13" i="288"/>
  <c r="EN31" i="286"/>
  <c r="EN42" i="286"/>
  <c r="EN19" i="286"/>
  <c r="EN18" i="285"/>
  <c r="EN15" i="275"/>
  <c r="EN20" i="275" s="1"/>
  <c r="EO17" i="275" s="1"/>
  <c r="EN57" i="273"/>
  <c r="EN60" i="273" s="1"/>
  <c r="EN79" i="273"/>
  <c r="EO80" i="273" s="1"/>
  <c r="EO58" i="273" s="1"/>
  <c r="EN128" i="273"/>
  <c r="EM131" i="273"/>
  <c r="EN34" i="278"/>
  <c r="EO42" i="273"/>
  <c r="EO52" i="273"/>
  <c r="ET51" i="273" l="1"/>
  <c r="EU48" i="273"/>
  <c r="EO60" i="273"/>
  <c r="EN66" i="273"/>
  <c r="EN67" i="273" s="1"/>
  <c r="EN9" i="265"/>
  <c r="EN11" i="265" s="1"/>
  <c r="EN14" i="265" s="1"/>
  <c r="EN19" i="265" s="1"/>
  <c r="EN22" i="265" s="1"/>
  <c r="EN30" i="265"/>
  <c r="EN33" i="265" s="1"/>
  <c r="EN37" i="265" s="1"/>
  <c r="EN42" i="265" s="1"/>
  <c r="EN47" i="265" s="1"/>
  <c r="EO128" i="273"/>
  <c r="EN131" i="273"/>
  <c r="EO10" i="265"/>
  <c r="EO31" i="265"/>
  <c r="EP13" i="288"/>
  <c r="EP31" i="286"/>
  <c r="EP42" i="286"/>
  <c r="EP19" i="286"/>
  <c r="EP18" i="285"/>
  <c r="EP15" i="275"/>
  <c r="EP57" i="273"/>
  <c r="EP79" i="273"/>
  <c r="EQ80" i="273" s="1"/>
  <c r="EQ58" i="273" s="1"/>
  <c r="EP42" i="273"/>
  <c r="EP52" i="273"/>
  <c r="AR51" i="286"/>
  <c r="AR53" i="286" s="1"/>
  <c r="AR59" i="286" s="1"/>
  <c r="EQ18" i="288"/>
  <c r="EQ96" i="273"/>
  <c r="EQ97" i="273" s="1"/>
  <c r="EQ111" i="273"/>
  <c r="EQ112" i="273" s="1"/>
  <c r="EQ11" i="285" s="1"/>
  <c r="EQ12" i="285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3" i="286"/>
  <c r="BF15" i="286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4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39" i="273"/>
  <c r="EN19" i="278"/>
  <c r="EO133" i="273"/>
  <c r="ER24" i="273"/>
  <c r="ER25" i="273" s="1"/>
  <c r="ES20" i="273"/>
  <c r="EM59" i="265"/>
  <c r="EM60" i="265" s="1"/>
  <c r="EN20" i="285"/>
  <c r="EN23" i="285" s="1"/>
  <c r="EO20" i="275"/>
  <c r="EP17" i="275" s="1"/>
  <c r="AR55" i="286"/>
  <c r="AR57" i="286" s="1"/>
  <c r="AR60" i="286" s="1"/>
  <c r="EM34" i="286"/>
  <c r="EM52" i="286"/>
  <c r="EP38" i="273"/>
  <c r="EQ39" i="273" s="1"/>
  <c r="EQ41" i="273" s="1"/>
  <c r="EP137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38" i="273"/>
  <c r="EP132" i="273"/>
  <c r="EP127" i="273"/>
  <c r="EQ76" i="273"/>
  <c r="EP27" i="278" l="1"/>
  <c r="EP32" i="278" s="1"/>
  <c r="EP34" i="278" s="1"/>
  <c r="EV48" i="273"/>
  <c r="EU51" i="273"/>
  <c r="EP20" i="275"/>
  <c r="EQ17" i="275" s="1"/>
  <c r="EQ13" i="288"/>
  <c r="EQ31" i="286"/>
  <c r="EQ42" i="286"/>
  <c r="EQ19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90" i="273"/>
  <c r="ER91" i="273" s="1"/>
  <c r="ER96" i="273"/>
  <c r="ER97" i="273" s="1"/>
  <c r="ER111" i="273"/>
  <c r="ER112" i="273" s="1"/>
  <c r="ER11" i="285" s="1"/>
  <c r="ER12" i="285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6" i="286"/>
  <c r="BF49" i="265" s="1"/>
  <c r="BF50" i="265" s="1"/>
  <c r="BF15" i="288"/>
  <c r="BF23" i="286"/>
  <c r="BF24" i="286" s="1"/>
  <c r="EQ38" i="273"/>
  <c r="ER39" i="273" s="1"/>
  <c r="ER41" i="273" s="1"/>
  <c r="EQ137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32" i="273"/>
  <c r="EQ138" i="273"/>
  <c r="EQ127" i="273"/>
  <c r="EN59" i="265"/>
  <c r="EN60" i="265" s="1"/>
  <c r="EO20" i="285"/>
  <c r="EO23" i="285" s="1"/>
  <c r="EO131" i="273"/>
  <c r="EP128" i="273"/>
  <c r="EN52" i="286"/>
  <c r="EN34" i="286"/>
  <c r="EP60" i="273"/>
  <c r="EO66" i="273"/>
  <c r="EO67" i="273" s="1"/>
  <c r="EQ42" i="273"/>
  <c r="EQ52" i="273"/>
  <c r="ES24" i="273"/>
  <c r="ES25" i="273" s="1"/>
  <c r="ET20" i="273"/>
  <c r="EO19" i="278"/>
  <c r="EP133" i="273"/>
  <c r="EO11" i="278"/>
  <c r="EP139" i="273"/>
  <c r="EO9" i="265"/>
  <c r="EO11" i="265" s="1"/>
  <c r="EO14" i="265" s="1"/>
  <c r="EO19" i="265" s="1"/>
  <c r="EO22" i="265" s="1"/>
  <c r="EO30" i="265"/>
  <c r="EO33" i="265" s="1"/>
  <c r="EO37" i="265" s="1"/>
  <c r="EO42" i="265" s="1"/>
  <c r="EO47" i="265" s="1"/>
  <c r="EQ14" i="286"/>
  <c r="EQ100" i="273"/>
  <c r="ER101" i="273" s="1"/>
  <c r="ER59" i="273" s="1"/>
  <c r="EQ13" i="285"/>
  <c r="EQ13" i="265" s="1"/>
  <c r="EQ22" i="285"/>
  <c r="AR61" i="286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V51" i="273" l="1"/>
  <c r="EW48" i="273"/>
  <c r="AR14" i="288"/>
  <c r="AR16" i="288" s="1"/>
  <c r="AR19" i="288" s="1"/>
  <c r="AR46" i="286"/>
  <c r="AR47" i="286" s="1"/>
  <c r="AR35" i="286"/>
  <c r="AR36" i="286" s="1"/>
  <c r="AR62" i="286"/>
  <c r="EO34" i="286"/>
  <c r="EO52" i="286"/>
  <c r="ES18" i="288"/>
  <c r="ES96" i="273"/>
  <c r="ES97" i="273" s="1"/>
  <c r="ES111" i="273"/>
  <c r="ES112" i="273" s="1"/>
  <c r="ES11" i="285" s="1"/>
  <c r="ES12" i="285" s="1"/>
  <c r="ES75" i="273"/>
  <c r="ES76" i="273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1" i="286"/>
  <c r="ER42" i="286"/>
  <c r="ER19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13" i="285"/>
  <c r="ER13" i="265" s="1"/>
  <c r="ER22" i="285"/>
  <c r="ER14" i="286"/>
  <c r="ER100" i="273"/>
  <c r="ES101" i="273" s="1"/>
  <c r="ES59" i="273" s="1"/>
  <c r="EP11" i="278"/>
  <c r="EQ139" i="273"/>
  <c r="EP19" i="278"/>
  <c r="EQ133" i="273"/>
  <c r="ET24" i="273"/>
  <c r="ET25" i="273" s="1"/>
  <c r="EU20" i="273"/>
  <c r="EP9" i="265"/>
  <c r="EP11" i="265" s="1"/>
  <c r="EP14" i="265" s="1"/>
  <c r="EP19" i="265" s="1"/>
  <c r="EP22" i="265" s="1"/>
  <c r="EP30" i="265"/>
  <c r="EP33" i="265" s="1"/>
  <c r="EP37" i="265" s="1"/>
  <c r="EP42" i="265" s="1"/>
  <c r="EP47" i="265" s="1"/>
  <c r="EQ60" i="273"/>
  <c r="EP66" i="273"/>
  <c r="EP67" i="273" s="1"/>
  <c r="EP131" i="273"/>
  <c r="EQ128" i="273"/>
  <c r="EO59" i="265"/>
  <c r="EO60" i="265" s="1"/>
  <c r="EP20" i="285"/>
  <c r="EP23" i="285" s="1"/>
  <c r="EQ27" i="278"/>
  <c r="EQ32" i="278" s="1"/>
  <c r="EQ34" i="278" s="1"/>
  <c r="BG21" i="286"/>
  <c r="BF73" i="265"/>
  <c r="BF56" i="286"/>
  <c r="BF45" i="286"/>
  <c r="ER38" i="273"/>
  <c r="ES39" i="273" s="1"/>
  <c r="ES41" i="273" s="1"/>
  <c r="ER137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38" i="273"/>
  <c r="ER132" i="273"/>
  <c r="ER127" i="273"/>
  <c r="EW51" i="273" l="1"/>
  <c r="EX48" i="273"/>
  <c r="ES13" i="288"/>
  <c r="ES31" i="286"/>
  <c r="ES42" i="286"/>
  <c r="ES19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3" i="286"/>
  <c r="BG15" i="286" s="1"/>
  <c r="EP59" i="265"/>
  <c r="EP60" i="265" s="1"/>
  <c r="EQ20" i="285"/>
  <c r="EQ23" i="285" s="1"/>
  <c r="ER128" i="273"/>
  <c r="EQ131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V20" i="273"/>
  <c r="EQ19" i="278"/>
  <c r="ER133" i="273"/>
  <c r="EQ11" i="278"/>
  <c r="ER139" i="273"/>
  <c r="ES38" i="273"/>
  <c r="ET39" i="273" s="1"/>
  <c r="ET41" i="273" s="1"/>
  <c r="ES137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32" i="273"/>
  <c r="ES138" i="273"/>
  <c r="ES127" i="273"/>
  <c r="AS33" i="286"/>
  <c r="AR74" i="265"/>
  <c r="AR75" i="265" s="1"/>
  <c r="AR81" i="265" s="1"/>
  <c r="ER34" i="278"/>
  <c r="ES42" i="273"/>
  <c r="ES52" i="273"/>
  <c r="EQ9" i="265"/>
  <c r="EQ11" i="265" s="1"/>
  <c r="EQ14" i="265" s="1"/>
  <c r="EQ19" i="265" s="1"/>
  <c r="EQ22" i="265" s="1"/>
  <c r="EQ30" i="265"/>
  <c r="EQ33" i="265" s="1"/>
  <c r="EQ37" i="265" s="1"/>
  <c r="EQ42" i="265" s="1"/>
  <c r="EQ47" i="265" s="1"/>
  <c r="ER60" i="273"/>
  <c r="EQ66" i="273"/>
  <c r="EQ67" i="273" s="1"/>
  <c r="EP52" i="286"/>
  <c r="EP34" i="286"/>
  <c r="ET18" i="288"/>
  <c r="ET75" i="273"/>
  <c r="ET90" i="273"/>
  <c r="ET91" i="273" s="1"/>
  <c r="ET96" i="273"/>
  <c r="ET97" i="273" s="1"/>
  <c r="ET111" i="273"/>
  <c r="ET112" i="273" s="1"/>
  <c r="ET11" i="285" s="1"/>
  <c r="ET12" i="285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4" i="286"/>
  <c r="ES100" i="273"/>
  <c r="ET101" i="273" s="1"/>
  <c r="ET59" i="273" s="1"/>
  <c r="ES13" i="285"/>
  <c r="ES13" i="265" s="1"/>
  <c r="ES22" i="285"/>
  <c r="AR52" i="265"/>
  <c r="AR53" i="265" s="1"/>
  <c r="AR24" i="265"/>
  <c r="AR25" i="265" s="1"/>
  <c r="AS44" i="286"/>
  <c r="AR63" i="265"/>
  <c r="AR65" i="265" s="1"/>
  <c r="AR67" i="265" s="1"/>
  <c r="AR80" i="265" s="1"/>
  <c r="EY48" i="273" l="1"/>
  <c r="EX51" i="273"/>
  <c r="AR82" i="265"/>
  <c r="AR83" i="265"/>
  <c r="ET13" i="285"/>
  <c r="ET13" i="265" s="1"/>
  <c r="ET22" i="285"/>
  <c r="ET14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39" i="273"/>
  <c r="ER19" i="278"/>
  <c r="ES133" i="273"/>
  <c r="EV24" i="273"/>
  <c r="EV25" i="273" s="1"/>
  <c r="EW20" i="273"/>
  <c r="ES128" i="273"/>
  <c r="ER131" i="273"/>
  <c r="BG16" i="286"/>
  <c r="BG49" i="265" s="1"/>
  <c r="BG50" i="265" s="1"/>
  <c r="BG15" i="288"/>
  <c r="BG23" i="286"/>
  <c r="BG24" i="286" s="1"/>
  <c r="AS55" i="286"/>
  <c r="AS57" i="286" s="1"/>
  <c r="AS60" i="286" s="1"/>
  <c r="ET38" i="273"/>
  <c r="EU39" i="273" s="1"/>
  <c r="EU41" i="273" s="1"/>
  <c r="ET137" i="273"/>
  <c r="ET20" i="278"/>
  <c r="ET21" i="278" s="1"/>
  <c r="ET26" i="278" s="1"/>
  <c r="ET41" i="278"/>
  <c r="ET42" i="278" s="1"/>
  <c r="ET43" i="278" s="1"/>
  <c r="ET12" i="278"/>
  <c r="ET13" i="278" s="1"/>
  <c r="ET25" i="278" s="1"/>
  <c r="ET27" i="278" s="1"/>
  <c r="ET32" i="278" s="1"/>
  <c r="ET33" i="278"/>
  <c r="ET138" i="273"/>
  <c r="ET132" i="273"/>
  <c r="ET127" i="273"/>
  <c r="ES60" i="273"/>
  <c r="ER66" i="273"/>
  <c r="ER67" i="273" s="1"/>
  <c r="EQ34" i="286"/>
  <c r="EQ52" i="286"/>
  <c r="ER9" i="265"/>
  <c r="ER11" i="265" s="1"/>
  <c r="ER14" i="265" s="1"/>
  <c r="ER19" i="265" s="1"/>
  <c r="ER22" i="265" s="1"/>
  <c r="ER30" i="265"/>
  <c r="ER33" i="265" s="1"/>
  <c r="ER37" i="265" s="1"/>
  <c r="ER42" i="265" s="1"/>
  <c r="ER47" i="265" s="1"/>
  <c r="AS51" i="286"/>
  <c r="AS53" i="286" s="1"/>
  <c r="AS59" i="286" s="1"/>
  <c r="AS61" i="286" s="1"/>
  <c r="ES10" i="265"/>
  <c r="ES31" i="265"/>
  <c r="ET76" i="273"/>
  <c r="ET42" i="273"/>
  <c r="ET52" i="273"/>
  <c r="EU18" i="288"/>
  <c r="EU96" i="273"/>
  <c r="EU97" i="273" s="1"/>
  <c r="EU111" i="273"/>
  <c r="EU112" i="273" s="1"/>
  <c r="EU11" i="285" s="1"/>
  <c r="EU12" i="285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Z48" i="273" l="1"/>
  <c r="EY51" i="273"/>
  <c r="EU38" i="273"/>
  <c r="EV39" i="273" s="1"/>
  <c r="EV41" i="273" s="1"/>
  <c r="EU137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32" i="273"/>
  <c r="EU138" i="273"/>
  <c r="EU127" i="273"/>
  <c r="ET13" i="288"/>
  <c r="ET31" i="286"/>
  <c r="ET42" i="286"/>
  <c r="ET19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6" i="286"/>
  <c r="AS47" i="286" s="1"/>
  <c r="AS35" i="286"/>
  <c r="AS36" i="286" s="1"/>
  <c r="AS62" i="286"/>
  <c r="ER52" i="286"/>
  <c r="ER34" i="286"/>
  <c r="ER50" i="273"/>
  <c r="ER3" i="282"/>
  <c r="ER3" i="265"/>
  <c r="ER3" i="273"/>
  <c r="ER3" i="275"/>
  <c r="ER3" i="280"/>
  <c r="ER3" i="286"/>
  <c r="ER3" i="288"/>
  <c r="ER3" i="285"/>
  <c r="ER3" i="278"/>
  <c r="EU76" i="273"/>
  <c r="ET31" i="265"/>
  <c r="ET10" i="265"/>
  <c r="EW24" i="273"/>
  <c r="EW25" i="273" s="1"/>
  <c r="EX20" i="273"/>
  <c r="ES19" i="278"/>
  <c r="ET133" i="273"/>
  <c r="ES11" i="278"/>
  <c r="ET139" i="273"/>
  <c r="ES9" i="265"/>
  <c r="ES11" i="265" s="1"/>
  <c r="ES14" i="265" s="1"/>
  <c r="ES19" i="265" s="1"/>
  <c r="ES22" i="265" s="1"/>
  <c r="ES30" i="265"/>
  <c r="ES33" i="265" s="1"/>
  <c r="ES37" i="265" s="1"/>
  <c r="ES42" i="265" s="1"/>
  <c r="ES47" i="265" s="1"/>
  <c r="ER59" i="265"/>
  <c r="ER60" i="265" s="1"/>
  <c r="ES20" i="285"/>
  <c r="ES23" i="285" s="1"/>
  <c r="EU14" i="286"/>
  <c r="EU100" i="273"/>
  <c r="EV101" i="273" s="1"/>
  <c r="EV59" i="273" s="1"/>
  <c r="EU13" i="285"/>
  <c r="EU13" i="265" s="1"/>
  <c r="EU22" i="285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1" i="286"/>
  <c r="BG73" i="265"/>
  <c r="BG56" i="286"/>
  <c r="BG45" i="286"/>
  <c r="ET128" i="273"/>
  <c r="ES131" i="273"/>
  <c r="EV18" i="288"/>
  <c r="EV75" i="273"/>
  <c r="EV76" i="273" s="1"/>
  <c r="EV90" i="273"/>
  <c r="EV91" i="273" s="1"/>
  <c r="EV96" i="273"/>
  <c r="EV97" i="273" s="1"/>
  <c r="EV111" i="273"/>
  <c r="EV112" i="273" s="1"/>
  <c r="EV11" i="285" s="1"/>
  <c r="EV12" i="285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Z51" i="273" l="1"/>
  <c r="FA48" i="273"/>
  <c r="EV13" i="285"/>
  <c r="EV13" i="265" s="1"/>
  <c r="EV22" i="285"/>
  <c r="EV14" i="286"/>
  <c r="EV100" i="273"/>
  <c r="EW101" i="273" s="1"/>
  <c r="EW59" i="273" s="1"/>
  <c r="EU128" i="273"/>
  <c r="ET131" i="273"/>
  <c r="ET9" i="265"/>
  <c r="ET11" i="265" s="1"/>
  <c r="ET14" i="265" s="1"/>
  <c r="ET19" i="265" s="1"/>
  <c r="ET22" i="265" s="1"/>
  <c r="ET30" i="265"/>
  <c r="ET33" i="265" s="1"/>
  <c r="ET37" i="265" s="1"/>
  <c r="ET42" i="265" s="1"/>
  <c r="ET47" i="265" s="1"/>
  <c r="ET66" i="273"/>
  <c r="ET67" i="273" s="1"/>
  <c r="ES34" i="286"/>
  <c r="ES52" i="286"/>
  <c r="EW18" i="288"/>
  <c r="EW96" i="273"/>
  <c r="EW97" i="273" s="1"/>
  <c r="EW111" i="273"/>
  <c r="EW112" i="273" s="1"/>
  <c r="EW11" i="285" s="1"/>
  <c r="EW12" i="285" s="1"/>
  <c r="EW75" i="273"/>
  <c r="EW76" i="273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3" i="286"/>
  <c r="AS74" i="265"/>
  <c r="AS75" i="265" s="1"/>
  <c r="AS81" i="265" s="1"/>
  <c r="EU10" i="265"/>
  <c r="EU31" i="265"/>
  <c r="EV13" i="288"/>
  <c r="EV31" i="286"/>
  <c r="EV42" i="286"/>
  <c r="EV19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37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38" i="273"/>
  <c r="EV132" i="273"/>
  <c r="EV127" i="273"/>
  <c r="BH13" i="286"/>
  <c r="BH15" i="286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39" i="273"/>
  <c r="ET19" i="278"/>
  <c r="EU133" i="273"/>
  <c r="EX24" i="273"/>
  <c r="EX25" i="273" s="1"/>
  <c r="EY20" i="273"/>
  <c r="EU13" i="288"/>
  <c r="EU31" i="286"/>
  <c r="EU42" i="286"/>
  <c r="EU19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4" i="286"/>
  <c r="AS63" i="265"/>
  <c r="AS65" i="265" s="1"/>
  <c r="AS67" i="265" s="1"/>
  <c r="AS80" i="265" s="1"/>
  <c r="EU27" i="278"/>
  <c r="EU32" i="278" s="1"/>
  <c r="EU34" i="278" s="1"/>
  <c r="EV27" i="278" l="1"/>
  <c r="EV32" i="278" s="1"/>
  <c r="EV34" i="278" s="1"/>
  <c r="FB48" i="273"/>
  <c r="FA51" i="273"/>
  <c r="EV60" i="273"/>
  <c r="EU66" i="273"/>
  <c r="EU67" i="273" s="1"/>
  <c r="ET59" i="265"/>
  <c r="ET60" i="265" s="1"/>
  <c r="EU20" i="285"/>
  <c r="EU9" i="265"/>
  <c r="EU11" i="265" s="1"/>
  <c r="EU14" i="265" s="1"/>
  <c r="EU19" i="265" s="1"/>
  <c r="EU22" i="265" s="1"/>
  <c r="EU30" i="265"/>
  <c r="EU33" i="265" s="1"/>
  <c r="EU37" i="265" s="1"/>
  <c r="EU42" i="265" s="1"/>
  <c r="EU47" i="265" s="1"/>
  <c r="AT55" i="286"/>
  <c r="AT57" i="286" s="1"/>
  <c r="AT60" i="286" s="1"/>
  <c r="EU23" i="285"/>
  <c r="EX18" i="288"/>
  <c r="EX75" i="273"/>
  <c r="EX90" i="273"/>
  <c r="EX91" i="273" s="1"/>
  <c r="EX96" i="273"/>
  <c r="EX97" i="273" s="1"/>
  <c r="EX111" i="273"/>
  <c r="EX112" i="273" s="1"/>
  <c r="EX11" i="285" s="1"/>
  <c r="EX12" i="285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6" i="286"/>
  <c r="BH49" i="265" s="1"/>
  <c r="BH50" i="265" s="1"/>
  <c r="BH15" i="288"/>
  <c r="BH23" i="286"/>
  <c r="BH24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4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28" i="273"/>
  <c r="EU131" i="273"/>
  <c r="AS82" i="265"/>
  <c r="AS83" i="265"/>
  <c r="EY24" i="273"/>
  <c r="EY25" i="273" s="1"/>
  <c r="EZ20" i="273"/>
  <c r="EU19" i="278"/>
  <c r="EV133" i="273"/>
  <c r="EU11" i="278"/>
  <c r="EV139" i="273"/>
  <c r="EW13" i="288"/>
  <c r="EW31" i="286"/>
  <c r="EW42" i="286"/>
  <c r="EW19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1" i="286"/>
  <c r="AT53" i="286" s="1"/>
  <c r="AT59" i="286" s="1"/>
  <c r="EW38" i="273"/>
  <c r="EX39" i="273" s="1"/>
  <c r="EX41" i="273" s="1"/>
  <c r="EW137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32" i="273"/>
  <c r="EW138" i="273"/>
  <c r="EW127" i="273"/>
  <c r="ET52" i="286"/>
  <c r="ET34" i="286"/>
  <c r="EV30" i="265" l="1"/>
  <c r="EV9" i="265"/>
  <c r="EV11" i="265" s="1"/>
  <c r="EV14" i="265" s="1"/>
  <c r="EV19" i="265" s="1"/>
  <c r="EV22" i="265" s="1"/>
  <c r="FC48" i="273"/>
  <c r="FB51" i="273"/>
  <c r="EW27" i="278"/>
  <c r="EW32" i="278" s="1"/>
  <c r="EW34" i="278" s="1"/>
  <c r="EY18" i="288"/>
  <c r="EY96" i="273"/>
  <c r="EY97" i="273" s="1"/>
  <c r="EY111" i="273"/>
  <c r="EY112" i="273" s="1"/>
  <c r="EY11" i="285" s="1"/>
  <c r="EY12" i="285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1" i="273"/>
  <c r="EW128" i="273"/>
  <c r="EV33" i="265"/>
  <c r="EV37" i="265" s="1"/>
  <c r="EV42" i="265" s="1"/>
  <c r="EV47" i="265" s="1"/>
  <c r="BI21" i="286"/>
  <c r="BH73" i="265"/>
  <c r="BH56" i="286"/>
  <c r="BH45" i="286"/>
  <c r="EX38" i="273"/>
  <c r="EY39" i="273" s="1"/>
  <c r="EY41" i="273" s="1"/>
  <c r="EX137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38" i="273"/>
  <c r="EX132" i="273"/>
  <c r="EX127" i="273"/>
  <c r="EY76" i="273"/>
  <c r="EU59" i="265"/>
  <c r="EU60" i="265" s="1"/>
  <c r="EV20" i="285"/>
  <c r="EV23" i="285" s="1"/>
  <c r="EU34" i="286"/>
  <c r="EU52" i="286"/>
  <c r="EW60" i="273"/>
  <c r="EV66" i="273"/>
  <c r="EV67" i="273" s="1"/>
  <c r="EW10" i="265"/>
  <c r="EW31" i="265"/>
  <c r="EX76" i="273"/>
  <c r="EX42" i="273"/>
  <c r="EX52" i="273"/>
  <c r="AT61" i="286"/>
  <c r="EW20" i="275"/>
  <c r="EX17" i="275" s="1"/>
  <c r="EV11" i="278"/>
  <c r="EW139" i="273"/>
  <c r="EV19" i="278"/>
  <c r="EW133" i="273"/>
  <c r="EZ24" i="273"/>
  <c r="EZ25" i="273" s="1"/>
  <c r="FA20" i="273"/>
  <c r="EW4" i="265"/>
  <c r="EW4" i="275"/>
  <c r="EW4" i="286"/>
  <c r="EW4" i="285"/>
  <c r="EW4" i="273"/>
  <c r="EW4" i="282"/>
  <c r="EW4" i="278"/>
  <c r="EW4" i="288"/>
  <c r="EW4" i="280"/>
  <c r="EX13" i="285"/>
  <c r="EX13" i="265" s="1"/>
  <c r="EX22" i="285"/>
  <c r="EX14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FC51" i="273" l="1"/>
  <c r="FD48" i="273"/>
  <c r="EV52" i="286"/>
  <c r="EV34" i="286"/>
  <c r="FA24" i="273"/>
  <c r="FA25" i="273" s="1"/>
  <c r="FB20" i="273"/>
  <c r="EW19" i="278"/>
  <c r="EX133" i="273"/>
  <c r="EW11" i="278"/>
  <c r="EX139" i="273"/>
  <c r="EX13" i="288"/>
  <c r="EX31" i="286"/>
  <c r="EX42" i="286"/>
  <c r="EX19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1" i="286"/>
  <c r="EY42" i="286"/>
  <c r="EY19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3" i="286"/>
  <c r="BI15" i="286" s="1"/>
  <c r="EX128" i="273"/>
  <c r="EW131" i="273"/>
  <c r="EY14" i="286"/>
  <c r="EY100" i="273"/>
  <c r="EZ101" i="273" s="1"/>
  <c r="EZ59" i="273" s="1"/>
  <c r="EY13" i="285"/>
  <c r="EY13" i="265" s="1"/>
  <c r="EY22" i="285"/>
  <c r="EW9" i="265"/>
  <c r="EW11" i="265" s="1"/>
  <c r="EW14" i="265" s="1"/>
  <c r="EW19" i="265" s="1"/>
  <c r="EW22" i="265" s="1"/>
  <c r="EW30" i="265"/>
  <c r="EW33" i="265" s="1"/>
  <c r="EW37" i="265" s="1"/>
  <c r="EW42" i="265" s="1"/>
  <c r="EW47" i="265" s="1"/>
  <c r="EZ18" i="288"/>
  <c r="EZ75" i="273"/>
  <c r="EZ90" i="273"/>
  <c r="EZ91" i="273" s="1"/>
  <c r="EZ96" i="273"/>
  <c r="EZ97" i="273" s="1"/>
  <c r="EZ111" i="273"/>
  <c r="EZ112" i="273" s="1"/>
  <c r="EZ11" i="285" s="1"/>
  <c r="EZ12" i="285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6" i="286"/>
  <c r="AT47" i="286" s="1"/>
  <c r="AT35" i="286"/>
  <c r="AT36" i="286" s="1"/>
  <c r="AT62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37" i="273"/>
  <c r="EZ76" i="273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32" i="273"/>
  <c r="EY138" i="273"/>
  <c r="EY127" i="273"/>
  <c r="FE48" i="273" l="1"/>
  <c r="FD51" i="273"/>
  <c r="EY10" i="265"/>
  <c r="EY31" i="265"/>
  <c r="EZ13" i="288"/>
  <c r="EZ31" i="286"/>
  <c r="EZ42" i="286"/>
  <c r="EZ19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3" i="286"/>
  <c r="AT74" i="265"/>
  <c r="AT75" i="265" s="1"/>
  <c r="AT81" i="265" s="1"/>
  <c r="EZ38" i="273"/>
  <c r="FA39" i="273" s="1"/>
  <c r="FA41" i="273" s="1"/>
  <c r="EZ137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38" i="273"/>
  <c r="EZ132" i="273"/>
  <c r="EZ127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39" i="273"/>
  <c r="EX19" i="278"/>
  <c r="EY133" i="273"/>
  <c r="FB24" i="273"/>
  <c r="FB25" i="273" s="1"/>
  <c r="FC20" i="273"/>
  <c r="EY27" i="278"/>
  <c r="EY32" i="278" s="1"/>
  <c r="EY34" i="278" s="1"/>
  <c r="EX9" i="265"/>
  <c r="EX11" i="265" s="1"/>
  <c r="EX14" i="265" s="1"/>
  <c r="EX19" i="265" s="1"/>
  <c r="EX22" i="265" s="1"/>
  <c r="EX30" i="265"/>
  <c r="EX33" i="265" s="1"/>
  <c r="EX37" i="265" s="1"/>
  <c r="EX42" i="265" s="1"/>
  <c r="EX47" i="265" s="1"/>
  <c r="AT52" i="265"/>
  <c r="AT53" i="265" s="1"/>
  <c r="AT24" i="265"/>
  <c r="AT25" i="265" s="1"/>
  <c r="AU44" i="286"/>
  <c r="AT63" i="265"/>
  <c r="AT65" i="265" s="1"/>
  <c r="AT67" i="265" s="1"/>
  <c r="AT80" i="265" s="1"/>
  <c r="EZ13" i="285"/>
  <c r="EZ13" i="265" s="1"/>
  <c r="EZ22" i="285"/>
  <c r="EZ14" i="286"/>
  <c r="EZ100" i="273"/>
  <c r="FA101" i="273" s="1"/>
  <c r="FA59" i="273" s="1"/>
  <c r="EW34" i="286"/>
  <c r="EW52" i="286"/>
  <c r="EX131" i="273"/>
  <c r="EY128" i="273"/>
  <c r="BI16" i="286"/>
  <c r="BI49" i="265" s="1"/>
  <c r="BI50" i="265" s="1"/>
  <c r="BI15" i="288"/>
  <c r="BI23" i="286"/>
  <c r="BI24" i="286" s="1"/>
  <c r="EY60" i="273"/>
  <c r="EX66" i="273"/>
  <c r="EX67" i="273" s="1"/>
  <c r="FA18" i="288"/>
  <c r="FA96" i="273"/>
  <c r="FA97" i="273" s="1"/>
  <c r="FA111" i="273"/>
  <c r="FA112" i="273" s="1"/>
  <c r="FA11" i="285" s="1"/>
  <c r="FA12" i="285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FE51" i="273" l="1"/>
  <c r="FF48" i="273"/>
  <c r="FA38" i="273"/>
  <c r="FB39" i="273" s="1"/>
  <c r="FB41" i="273" s="1"/>
  <c r="FA137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32" i="273"/>
  <c r="FA138" i="273"/>
  <c r="FA127" i="273"/>
  <c r="EX59" i="265"/>
  <c r="EX60" i="265" s="1"/>
  <c r="EY20" i="285"/>
  <c r="EY23" i="285" s="1"/>
  <c r="EZ60" i="273"/>
  <c r="EY66" i="273"/>
  <c r="EY67" i="273" s="1"/>
  <c r="BJ21" i="286"/>
  <c r="BI73" i="265"/>
  <c r="BI56" i="286"/>
  <c r="BI45" i="286"/>
  <c r="AT82" i="265"/>
  <c r="AT83" i="265"/>
  <c r="EY9" i="265"/>
  <c r="EY11" i="265" s="1"/>
  <c r="EY14" i="265" s="1"/>
  <c r="EY19" i="265" s="1"/>
  <c r="EY22" i="265" s="1"/>
  <c r="EY30" i="265"/>
  <c r="EY33" i="265" s="1"/>
  <c r="EY37" i="265" s="1"/>
  <c r="EY42" i="265" s="1"/>
  <c r="EY47" i="265" s="1"/>
  <c r="FB18" i="288"/>
  <c r="FB75" i="273"/>
  <c r="FB76" i="273" s="1"/>
  <c r="FB90" i="273"/>
  <c r="FB91" i="273" s="1"/>
  <c r="FB96" i="273"/>
  <c r="FB97" i="273" s="1"/>
  <c r="FB111" i="273"/>
  <c r="FB112" i="273" s="1"/>
  <c r="FB11" i="285" s="1"/>
  <c r="FB12" i="285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EZ31" i="265"/>
  <c r="EZ10" i="265"/>
  <c r="EZ4" i="265"/>
  <c r="EZ4" i="288"/>
  <c r="EZ4" i="275"/>
  <c r="EZ4" i="286"/>
  <c r="EZ4" i="285"/>
  <c r="EZ4" i="273"/>
  <c r="EZ4" i="282"/>
  <c r="EZ4" i="278"/>
  <c r="EZ4" i="280"/>
  <c r="FA14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31" i="273"/>
  <c r="EZ128" i="273"/>
  <c r="AU55" i="286"/>
  <c r="AU57" i="286" s="1"/>
  <c r="AU60" i="286" s="1"/>
  <c r="EX52" i="286"/>
  <c r="EX34" i="286"/>
  <c r="FC24" i="273"/>
  <c r="FC25" i="273" s="1"/>
  <c r="FD20" i="273"/>
  <c r="EY19" i="278"/>
  <c r="EZ133" i="273"/>
  <c r="EY11" i="278"/>
  <c r="EZ139" i="273"/>
  <c r="EZ34" i="278"/>
  <c r="FA42" i="273"/>
  <c r="FA52" i="273"/>
  <c r="AU51" i="286"/>
  <c r="AU53" i="286" s="1"/>
  <c r="AU59" i="286" s="1"/>
  <c r="AU61" i="286" s="1"/>
  <c r="FF51" i="273" l="1"/>
  <c r="FG48" i="273"/>
  <c r="AU14" i="288"/>
  <c r="AU16" i="288" s="1"/>
  <c r="AU19" i="288" s="1"/>
  <c r="AU46" i="286"/>
  <c r="AU47" i="286" s="1"/>
  <c r="AU35" i="286"/>
  <c r="AU36" i="286" s="1"/>
  <c r="AU62" i="286"/>
  <c r="FA4" i="265"/>
  <c r="FA4" i="282"/>
  <c r="FA4" i="280"/>
  <c r="FA4" i="278"/>
  <c r="FA4" i="286"/>
  <c r="FA4" i="273"/>
  <c r="FA4" i="288"/>
  <c r="FA4" i="275"/>
  <c r="FA4" i="285"/>
  <c r="EZ11" i="278"/>
  <c r="FA139" i="273"/>
  <c r="EZ19" i="278"/>
  <c r="FA133" i="273"/>
  <c r="FD24" i="273"/>
  <c r="FD25" i="273" s="1"/>
  <c r="FE20" i="273"/>
  <c r="FB13" i="285"/>
  <c r="FB13" i="265" s="1"/>
  <c r="FB22" i="285"/>
  <c r="FB14" i="286"/>
  <c r="FB100" i="273"/>
  <c r="FC101" i="273" s="1"/>
  <c r="FC59" i="273" s="1"/>
  <c r="EY34" i="286"/>
  <c r="EY52" i="286"/>
  <c r="BJ13" i="286"/>
  <c r="BJ15" i="286" s="1"/>
  <c r="EZ66" i="273"/>
  <c r="EZ67" i="273" s="1"/>
  <c r="FA10" i="265"/>
  <c r="FA31" i="265"/>
  <c r="FB13" i="288"/>
  <c r="FB31" i="286"/>
  <c r="FB42" i="286"/>
  <c r="FB19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19" i="265" s="1"/>
  <c r="EZ22" i="265" s="1"/>
  <c r="EZ30" i="265"/>
  <c r="EZ33" i="265" s="1"/>
  <c r="EZ37" i="265" s="1"/>
  <c r="EZ42" i="265" s="1"/>
  <c r="EZ47" i="265" s="1"/>
  <c r="FC18" i="288"/>
  <c r="FC96" i="273"/>
  <c r="FC97" i="273" s="1"/>
  <c r="FC111" i="273"/>
  <c r="FC112" i="273" s="1"/>
  <c r="FC11" i="285" s="1"/>
  <c r="FC12" i="285" s="1"/>
  <c r="FC75" i="273"/>
  <c r="FC76" i="273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28" i="273"/>
  <c r="EZ131" i="273"/>
  <c r="FA13" i="288"/>
  <c r="FA31" i="286"/>
  <c r="FA42" i="286"/>
  <c r="FA19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37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38" i="273"/>
  <c r="FB132" i="273"/>
  <c r="FB127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B27" i="278" l="1"/>
  <c r="FB32" i="278" s="1"/>
  <c r="FB34" i="278" s="1"/>
  <c r="FG51" i="273"/>
  <c r="FH48" i="273"/>
  <c r="FB60" i="273"/>
  <c r="FA66" i="273"/>
  <c r="FA67" i="273" s="1"/>
  <c r="EZ59" i="265"/>
  <c r="EZ60" i="265" s="1"/>
  <c r="FA20" i="285"/>
  <c r="FA23" i="285" s="1"/>
  <c r="FC13" i="288"/>
  <c r="FC31" i="286"/>
  <c r="FC42" i="286"/>
  <c r="FC19" i="286"/>
  <c r="FC18" i="285"/>
  <c r="FC57" i="273"/>
  <c r="FC79" i="273"/>
  <c r="FD80" i="273" s="1"/>
  <c r="FD58" i="273" s="1"/>
  <c r="FC15" i="275"/>
  <c r="FB31" i="265"/>
  <c r="FB10" i="265"/>
  <c r="FC14" i="286"/>
  <c r="FC100" i="273"/>
  <c r="FD101" i="273" s="1"/>
  <c r="FD59" i="273" s="1"/>
  <c r="FC13" i="285"/>
  <c r="FC13" i="265" s="1"/>
  <c r="FC22" i="285"/>
  <c r="EZ52" i="286"/>
  <c r="EZ34" i="286"/>
  <c r="FB4" i="265"/>
  <c r="FB4" i="286"/>
  <c r="FB4" i="273"/>
  <c r="FB4" i="278"/>
  <c r="FB4" i="282"/>
  <c r="FB4" i="275"/>
  <c r="FB4" i="285"/>
  <c r="FB4" i="288"/>
  <c r="FB4" i="280"/>
  <c r="BJ16" i="286"/>
  <c r="BJ49" i="265" s="1"/>
  <c r="BJ50" i="265" s="1"/>
  <c r="BJ15" i="288"/>
  <c r="BJ23" i="286"/>
  <c r="BJ24" i="286" s="1"/>
  <c r="FE24" i="273"/>
  <c r="FE25" i="273" s="1"/>
  <c r="FF20" i="273"/>
  <c r="FA19" i="278"/>
  <c r="FB133" i="273"/>
  <c r="FA11" i="278"/>
  <c r="FB139" i="273"/>
  <c r="AV33" i="286"/>
  <c r="AU74" i="265"/>
  <c r="AU75" i="265" s="1"/>
  <c r="AU81" i="265" s="1"/>
  <c r="FA9" i="265"/>
  <c r="FA11" i="265" s="1"/>
  <c r="FA14" i="265" s="1"/>
  <c r="FA19" i="265" s="1"/>
  <c r="FA22" i="265" s="1"/>
  <c r="FA30" i="265"/>
  <c r="FA33" i="265" s="1"/>
  <c r="FA37" i="265" s="1"/>
  <c r="FA42" i="265" s="1"/>
  <c r="FA47" i="265" s="1"/>
  <c r="FC42" i="273"/>
  <c r="FC52" i="273"/>
  <c r="FB128" i="273"/>
  <c r="FA131" i="273"/>
  <c r="FC38" i="273"/>
  <c r="FD39" i="273" s="1"/>
  <c r="FD41" i="273" s="1"/>
  <c r="FC137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32" i="273"/>
  <c r="FC138" i="273"/>
  <c r="FC127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90" i="273"/>
  <c r="FD91" i="273" s="1"/>
  <c r="FD96" i="273"/>
  <c r="FD97" i="273" s="1"/>
  <c r="FD111" i="273"/>
  <c r="FD112" i="273" s="1"/>
  <c r="FD11" i="285" s="1"/>
  <c r="FD12" i="285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AU24" i="265"/>
  <c r="AU25" i="265" s="1"/>
  <c r="AV44" i="286"/>
  <c r="AU63" i="265"/>
  <c r="AU65" i="265" s="1"/>
  <c r="AU67" i="265" s="1"/>
  <c r="AU80" i="265" s="1"/>
  <c r="FI48" i="273" l="1"/>
  <c r="FH51" i="273"/>
  <c r="AU82" i="265"/>
  <c r="AU83" i="265"/>
  <c r="FD13" i="285"/>
  <c r="FD13" i="265" s="1"/>
  <c r="FD22" i="285"/>
  <c r="FD14" i="286"/>
  <c r="FD100" i="273"/>
  <c r="FE101" i="273" s="1"/>
  <c r="FE59" i="273" s="1"/>
  <c r="FC10" i="265"/>
  <c r="FC31" i="265"/>
  <c r="FD13" i="288"/>
  <c r="FD31" i="286"/>
  <c r="FD42" i="286"/>
  <c r="FD19" i="286"/>
  <c r="FD18" i="285"/>
  <c r="FD15" i="275"/>
  <c r="FD57" i="273"/>
  <c r="FD79" i="273"/>
  <c r="FE80" i="273" s="1"/>
  <c r="FE58" i="273" s="1"/>
  <c r="FD42" i="273"/>
  <c r="FD52" i="273"/>
  <c r="FC128" i="273"/>
  <c r="FB131" i="273"/>
  <c r="FB9" i="265"/>
  <c r="FB11" i="265" s="1"/>
  <c r="FB14" i="265" s="1"/>
  <c r="FB19" i="265" s="1"/>
  <c r="FB22" i="265" s="1"/>
  <c r="FB30" i="265"/>
  <c r="FB33" i="265" s="1"/>
  <c r="FB37" i="265" s="1"/>
  <c r="FB42" i="265" s="1"/>
  <c r="FB47" i="265" s="1"/>
  <c r="FA34" i="286"/>
  <c r="FA52" i="286"/>
  <c r="AV51" i="286"/>
  <c r="AV53" i="286" s="1"/>
  <c r="AV59" i="286" s="1"/>
  <c r="FE18" i="288"/>
  <c r="FE96" i="273"/>
  <c r="FE97" i="273" s="1"/>
  <c r="FE111" i="273"/>
  <c r="FE112" i="273" s="1"/>
  <c r="FE11" i="285" s="1"/>
  <c r="FE12" i="285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5" i="286"/>
  <c r="AV57" i="286" s="1"/>
  <c r="AV60" i="286" s="1"/>
  <c r="FD38" i="273"/>
  <c r="FE39" i="273" s="1"/>
  <c r="FE41" i="273" s="1"/>
  <c r="FD137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38" i="273"/>
  <c r="FD132" i="273"/>
  <c r="FD127" i="273"/>
  <c r="FE76" i="273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39" i="273"/>
  <c r="FB19" i="278"/>
  <c r="FC133" i="273"/>
  <c r="FF24" i="273"/>
  <c r="FF25" i="273" s="1"/>
  <c r="FG20" i="273"/>
  <c r="BK21" i="286"/>
  <c r="BJ73" i="265"/>
  <c r="BJ56" i="286"/>
  <c r="BJ45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J48" i="273" l="1"/>
  <c r="FI51" i="273"/>
  <c r="BK13" i="286"/>
  <c r="BK15" i="286" s="1"/>
  <c r="FF18" i="288"/>
  <c r="FF75" i="273"/>
  <c r="FF90" i="273"/>
  <c r="FF91" i="273" s="1"/>
  <c r="FF96" i="273"/>
  <c r="FF97" i="273" s="1"/>
  <c r="FF111" i="273"/>
  <c r="FF112" i="273" s="1"/>
  <c r="FF11" i="285" s="1"/>
  <c r="FF12" i="285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1" i="286"/>
  <c r="FE42" i="286"/>
  <c r="FE19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37" i="273"/>
  <c r="FF76" i="273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32" i="273"/>
  <c r="FE138" i="273"/>
  <c r="FE127" i="273"/>
  <c r="FB52" i="286"/>
  <c r="FB34" i="286"/>
  <c r="FC131" i="273"/>
  <c r="FD128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C19" i="278"/>
  <c r="FD133" i="273"/>
  <c r="FC11" i="278"/>
  <c r="FD139" i="273"/>
  <c r="FB59" i="265"/>
  <c r="FB60" i="265" s="1"/>
  <c r="FC20" i="285"/>
  <c r="FC23" i="285" s="1"/>
  <c r="FC9" i="265"/>
  <c r="FC11" i="265" s="1"/>
  <c r="FC14" i="265" s="1"/>
  <c r="FC19" i="265" s="1"/>
  <c r="FC22" i="265" s="1"/>
  <c r="FC30" i="265"/>
  <c r="FC33" i="265" s="1"/>
  <c r="FC37" i="265" s="1"/>
  <c r="FC42" i="265" s="1"/>
  <c r="FC47" i="265" s="1"/>
  <c r="FD34" i="278"/>
  <c r="FE42" i="273"/>
  <c r="FE52" i="273"/>
  <c r="FD60" i="273"/>
  <c r="FC66" i="273"/>
  <c r="FC67" i="273" s="1"/>
  <c r="FE14" i="286"/>
  <c r="FE100" i="273"/>
  <c r="FF101" i="273" s="1"/>
  <c r="FF59" i="273" s="1"/>
  <c r="FE13" i="285"/>
  <c r="FE13" i="265" s="1"/>
  <c r="FE22" i="285"/>
  <c r="AV61" i="286"/>
  <c r="FD20" i="275"/>
  <c r="FE17" i="275" s="1"/>
  <c r="FJ51" i="273" l="1"/>
  <c r="FK48" i="273"/>
  <c r="AV14" i="288"/>
  <c r="AV16" i="288" s="1"/>
  <c r="AV19" i="288" s="1"/>
  <c r="AV46" i="286"/>
  <c r="AV47" i="286" s="1"/>
  <c r="AV35" i="286"/>
  <c r="AV36" i="286" s="1"/>
  <c r="AV62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39" i="273"/>
  <c r="FD19" i="278"/>
  <c r="FE133" i="273"/>
  <c r="FH24" i="273"/>
  <c r="FH25" i="273" s="1"/>
  <c r="FI20" i="273"/>
  <c r="FE27" i="278"/>
  <c r="FE32" i="278" s="1"/>
  <c r="FE34" i="278" s="1"/>
  <c r="FE20" i="275"/>
  <c r="FF17" i="275" s="1"/>
  <c r="FF13" i="285"/>
  <c r="FF13" i="265" s="1"/>
  <c r="FF22" i="285"/>
  <c r="FF14" i="286"/>
  <c r="FF100" i="273"/>
  <c r="FG101" i="273" s="1"/>
  <c r="FG59" i="273" s="1"/>
  <c r="BK16" i="286"/>
  <c r="BK49" i="265" s="1"/>
  <c r="BK50" i="265" s="1"/>
  <c r="BK15" i="288"/>
  <c r="BK23" i="286"/>
  <c r="BK24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19" i="265" s="1"/>
  <c r="FD22" i="265" s="1"/>
  <c r="FD30" i="265"/>
  <c r="FD33" i="265" s="1"/>
  <c r="FD37" i="265" s="1"/>
  <c r="FD42" i="265" s="1"/>
  <c r="FD47" i="265" s="1"/>
  <c r="FC34" i="286"/>
  <c r="FC52" i="286"/>
  <c r="FG18" i="288"/>
  <c r="FG96" i="273"/>
  <c r="FG97" i="273" s="1"/>
  <c r="FG111" i="273"/>
  <c r="FG112" i="273" s="1"/>
  <c r="FG11" i="285" s="1"/>
  <c r="FG12" i="285" s="1"/>
  <c r="FG75" i="273"/>
  <c r="FG76" i="273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1" i="273"/>
  <c r="FE128" i="273"/>
  <c r="FE10" i="265"/>
  <c r="FE31" i="265"/>
  <c r="FF13" i="288"/>
  <c r="FF31" i="286"/>
  <c r="FF42" i="286"/>
  <c r="FF19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37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38" i="273"/>
  <c r="FF132" i="273"/>
  <c r="FF127" i="273"/>
  <c r="FF27" i="278" l="1"/>
  <c r="FF32" i="278" s="1"/>
  <c r="FF34" i="278" s="1"/>
  <c r="FF9" i="265" s="1"/>
  <c r="FL48" i="273"/>
  <c r="FK51" i="273"/>
  <c r="FG42" i="273"/>
  <c r="FG52" i="273"/>
  <c r="FF128" i="273"/>
  <c r="FE131" i="273"/>
  <c r="FG14" i="286"/>
  <c r="FG100" i="273"/>
  <c r="FH101" i="273" s="1"/>
  <c r="FH59" i="273" s="1"/>
  <c r="FG13" i="285"/>
  <c r="FG13" i="265" s="1"/>
  <c r="FG22" i="285"/>
  <c r="BL21" i="286"/>
  <c r="BK73" i="265"/>
  <c r="BK56" i="286"/>
  <c r="BK45" i="286"/>
  <c r="FE9" i="265"/>
  <c r="FE11" i="265" s="1"/>
  <c r="FE14" i="265" s="1"/>
  <c r="FE19" i="265" s="1"/>
  <c r="FE22" i="265" s="1"/>
  <c r="FE30" i="265"/>
  <c r="FE33" i="265" s="1"/>
  <c r="FE37" i="265" s="1"/>
  <c r="FE42" i="265" s="1"/>
  <c r="FE47" i="265" s="1"/>
  <c r="FH18" i="288"/>
  <c r="FH75" i="273"/>
  <c r="FH76" i="273" s="1"/>
  <c r="FH90" i="273"/>
  <c r="FH91" i="273" s="1"/>
  <c r="FH96" i="273"/>
  <c r="FH97" i="273" s="1"/>
  <c r="FH111" i="273"/>
  <c r="FH112" i="273" s="1"/>
  <c r="FH11" i="285" s="1"/>
  <c r="FH12" i="285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3" i="286"/>
  <c r="AV74" i="265"/>
  <c r="AV75" i="265" s="1"/>
  <c r="AV81" i="265" s="1"/>
  <c r="FG13" i="288"/>
  <c r="FG31" i="286"/>
  <c r="FG42" i="286"/>
  <c r="FG19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37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32" i="273"/>
  <c r="FG138" i="273"/>
  <c r="FG127" i="273"/>
  <c r="FD52" i="286"/>
  <c r="FD34" i="286"/>
  <c r="FI24" i="273"/>
  <c r="FI25" i="273" s="1"/>
  <c r="FJ20" i="273"/>
  <c r="FE19" i="278"/>
  <c r="FF133" i="273"/>
  <c r="FE11" i="278"/>
  <c r="FF139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4" i="286"/>
  <c r="AV63" i="265"/>
  <c r="AV65" i="265" s="1"/>
  <c r="AV67" i="265" s="1"/>
  <c r="AV80" i="265" s="1"/>
  <c r="FF30" i="265" l="1"/>
  <c r="FF33" i="265" s="1"/>
  <c r="FF37" i="265" s="1"/>
  <c r="FF42" i="265" s="1"/>
  <c r="FF47" i="265" s="1"/>
  <c r="FM48" i="273"/>
  <c r="FL51" i="273"/>
  <c r="AW55" i="286"/>
  <c r="AW57" i="286" s="1"/>
  <c r="AW60" i="286" s="1"/>
  <c r="FI18" i="288"/>
  <c r="FI96" i="273"/>
  <c r="FI97" i="273" s="1"/>
  <c r="FI111" i="273"/>
  <c r="FI112" i="273" s="1"/>
  <c r="FI11" i="285" s="1"/>
  <c r="FI12" i="285" s="1"/>
  <c r="FI75" i="273"/>
  <c r="FI76" i="273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22" i="285"/>
  <c r="FH14" i="286"/>
  <c r="FH100" i="273"/>
  <c r="FI101" i="273" s="1"/>
  <c r="FI59" i="273" s="1"/>
  <c r="FE34" i="286"/>
  <c r="FE52" i="286"/>
  <c r="FG128" i="273"/>
  <c r="FF131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FF19" i="265" s="1"/>
  <c r="FF22" i="265" s="1"/>
  <c r="AV82" i="265"/>
  <c r="AV83" i="265"/>
  <c r="FE59" i="265"/>
  <c r="FE60" i="265" s="1"/>
  <c r="FF20" i="285"/>
  <c r="FF23" i="285" s="1"/>
  <c r="FF11" i="278"/>
  <c r="FG139" i="273"/>
  <c r="FF19" i="278"/>
  <c r="FG133" i="273"/>
  <c r="FJ24" i="273"/>
  <c r="FJ25" i="273" s="1"/>
  <c r="FK20" i="273"/>
  <c r="FG10" i="265"/>
  <c r="FG31" i="265"/>
  <c r="FH13" i="288"/>
  <c r="FH31" i="286"/>
  <c r="FH42" i="286"/>
  <c r="FH19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1" i="286"/>
  <c r="AW53" i="286" s="1"/>
  <c r="AW59" i="286" s="1"/>
  <c r="FG60" i="273"/>
  <c r="FF66" i="273"/>
  <c r="FF67" i="273" s="1"/>
  <c r="FH38" i="273"/>
  <c r="FI39" i="273" s="1"/>
  <c r="FI41" i="273" s="1"/>
  <c r="FH137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38" i="273"/>
  <c r="FH132" i="273"/>
  <c r="FH127" i="273"/>
  <c r="BL13" i="286"/>
  <c r="BL15" i="286" s="1"/>
  <c r="FM51" i="273" l="1"/>
  <c r="FN48" i="273"/>
  <c r="BL16" i="286"/>
  <c r="BL49" i="265" s="1"/>
  <c r="BL50" i="265" s="1"/>
  <c r="BL15" i="288"/>
  <c r="BL23" i="286"/>
  <c r="BL24" i="286" s="1"/>
  <c r="FI13" i="288"/>
  <c r="FI31" i="286"/>
  <c r="FI42" i="286"/>
  <c r="FI19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11" i="273"/>
  <c r="FJ112" i="273" s="1"/>
  <c r="FJ11" i="285" s="1"/>
  <c r="FJ12" i="285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1" i="273"/>
  <c r="FH128" i="273"/>
  <c r="FI14" i="286"/>
  <c r="FI100" i="273"/>
  <c r="FJ101" i="273" s="1"/>
  <c r="FJ59" i="273" s="1"/>
  <c r="FI13" i="285"/>
  <c r="FI13" i="265" s="1"/>
  <c r="FI22" i="285"/>
  <c r="FH34" i="278"/>
  <c r="FI42" i="273"/>
  <c r="FI52" i="273"/>
  <c r="FH60" i="273"/>
  <c r="FG66" i="273"/>
  <c r="FG67" i="273" s="1"/>
  <c r="AW61" i="286"/>
  <c r="FK24" i="273"/>
  <c r="FK25" i="273" s="1"/>
  <c r="FL20" i="273"/>
  <c r="FG19" i="278"/>
  <c r="FH133" i="273"/>
  <c r="FG11" i="278"/>
  <c r="FH139" i="273"/>
  <c r="FF59" i="265"/>
  <c r="FF60" i="265" s="1"/>
  <c r="FG20" i="285"/>
  <c r="FG23" i="285" s="1"/>
  <c r="FF52" i="286"/>
  <c r="FF34" i="286"/>
  <c r="FG9" i="265"/>
  <c r="FG11" i="265" s="1"/>
  <c r="FG14" i="265" s="1"/>
  <c r="FG19" i="265" s="1"/>
  <c r="FG22" i="265" s="1"/>
  <c r="FG30" i="265"/>
  <c r="FG33" i="265" s="1"/>
  <c r="FG37" i="265" s="1"/>
  <c r="FG42" i="265" s="1"/>
  <c r="FG47" i="265" s="1"/>
  <c r="FI38" i="273"/>
  <c r="FJ39" i="273" s="1"/>
  <c r="FJ41" i="273" s="1"/>
  <c r="FI137" i="273"/>
  <c r="FJ76" i="273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32" i="273"/>
  <c r="FI138" i="273"/>
  <c r="FI127" i="273"/>
  <c r="FO48" i="273" l="1"/>
  <c r="FN51" i="273"/>
  <c r="FI10" i="265"/>
  <c r="FI31" i="265"/>
  <c r="FJ13" i="288"/>
  <c r="FJ31" i="286"/>
  <c r="FJ42" i="286"/>
  <c r="FJ19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34" i="286"/>
  <c r="FG52" i="286"/>
  <c r="FG59" i="265"/>
  <c r="FG60" i="265" s="1"/>
  <c r="FH20" i="285"/>
  <c r="FH23" i="285" s="1"/>
  <c r="FH11" i="278"/>
  <c r="FI139" i="273"/>
  <c r="FH19" i="278"/>
  <c r="FI133" i="273"/>
  <c r="FL24" i="273"/>
  <c r="FL25" i="273" s="1"/>
  <c r="FM20" i="273"/>
  <c r="AW14" i="288"/>
  <c r="AW16" i="288" s="1"/>
  <c r="AW19" i="288" s="1"/>
  <c r="AW46" i="286"/>
  <c r="AW47" i="286" s="1"/>
  <c r="AW35" i="286"/>
  <c r="AW36" i="286" s="1"/>
  <c r="AW62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28" i="273"/>
  <c r="FH131" i="273"/>
  <c r="FJ13" i="285"/>
  <c r="FJ13" i="265" s="1"/>
  <c r="FJ22" i="285"/>
  <c r="FJ14" i="286"/>
  <c r="FJ100" i="273"/>
  <c r="FK101" i="273" s="1"/>
  <c r="FK59" i="273" s="1"/>
  <c r="FI27" i="278"/>
  <c r="FI32" i="278" s="1"/>
  <c r="FI34" i="278" s="1"/>
  <c r="FK18" i="288"/>
  <c r="FK96" i="273"/>
  <c r="FK97" i="273" s="1"/>
  <c r="FK111" i="273"/>
  <c r="FK112" i="273" s="1"/>
  <c r="FK11" i="285" s="1"/>
  <c r="FK12" i="285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19" i="265" s="1"/>
  <c r="FH22" i="265" s="1"/>
  <c r="FH30" i="265"/>
  <c r="FH33" i="265" s="1"/>
  <c r="FH37" i="265" s="1"/>
  <c r="FH42" i="265" s="1"/>
  <c r="FH47" i="265" s="1"/>
  <c r="FJ38" i="273"/>
  <c r="FK39" i="273" s="1"/>
  <c r="FK41" i="273" s="1"/>
  <c r="FJ137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38" i="273"/>
  <c r="FJ132" i="273"/>
  <c r="FJ127" i="273"/>
  <c r="BM21" i="286"/>
  <c r="BL73" i="265"/>
  <c r="BL56" i="286"/>
  <c r="BL45" i="286"/>
  <c r="FJ34" i="278" l="1"/>
  <c r="FJ30" i="265" s="1"/>
  <c r="FP48" i="273"/>
  <c r="FO51" i="273"/>
  <c r="BM13" i="286"/>
  <c r="BM15" i="286" s="1"/>
  <c r="FJ9" i="265"/>
  <c r="FK42" i="273"/>
  <c r="FK52" i="273"/>
  <c r="FH52" i="286"/>
  <c r="FH34" i="286"/>
  <c r="FK38" i="273"/>
  <c r="FL39" i="273" s="1"/>
  <c r="FL41" i="273" s="1"/>
  <c r="FK137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32" i="273"/>
  <c r="FK138" i="273"/>
  <c r="FK127" i="273"/>
  <c r="FJ128" i="273"/>
  <c r="FI131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4" i="286"/>
  <c r="AW63" i="265"/>
  <c r="AW65" i="265" s="1"/>
  <c r="AW67" i="265" s="1"/>
  <c r="AW80" i="265" s="1"/>
  <c r="FM24" i="273"/>
  <c r="FM25" i="273" s="1"/>
  <c r="FN20" i="273"/>
  <c r="FI19" i="278"/>
  <c r="FJ133" i="273"/>
  <c r="FI11" i="278"/>
  <c r="FJ139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J31" i="265"/>
  <c r="FJ10" i="265"/>
  <c r="FK14" i="286"/>
  <c r="FK100" i="273"/>
  <c r="FL101" i="273" s="1"/>
  <c r="FL59" i="273" s="1"/>
  <c r="FK13" i="285"/>
  <c r="FK13" i="265" s="1"/>
  <c r="FK22" i="285"/>
  <c r="FI9" i="265"/>
  <c r="FI11" i="265" s="1"/>
  <c r="FI14" i="265" s="1"/>
  <c r="FI19" i="265" s="1"/>
  <c r="FI22" i="265" s="1"/>
  <c r="FI30" i="265"/>
  <c r="FI33" i="265" s="1"/>
  <c r="FI37" i="265" s="1"/>
  <c r="FI42" i="265" s="1"/>
  <c r="FI47" i="265" s="1"/>
  <c r="FJ60" i="273"/>
  <c r="FI66" i="273"/>
  <c r="FI67" i="273" s="1"/>
  <c r="AX33" i="286"/>
  <c r="AW74" i="265"/>
  <c r="AW75" i="265" s="1"/>
  <c r="AW81" i="265" s="1"/>
  <c r="FL18" i="288"/>
  <c r="FL75" i="273"/>
  <c r="FL90" i="273"/>
  <c r="FL91" i="273" s="1"/>
  <c r="FL96" i="273"/>
  <c r="FL97" i="273" s="1"/>
  <c r="FL111" i="273"/>
  <c r="FL112" i="273" s="1"/>
  <c r="FL11" i="285" s="1"/>
  <c r="FL12" i="285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Q48" i="273" l="1"/>
  <c r="FP51" i="273"/>
  <c r="FL13" i="285"/>
  <c r="FL13" i="265" s="1"/>
  <c r="FL22" i="285"/>
  <c r="FL14" i="286"/>
  <c r="FL100" i="273"/>
  <c r="FM101" i="273" s="1"/>
  <c r="FM59" i="273" s="1"/>
  <c r="AX51" i="286"/>
  <c r="AX53" i="286" s="1"/>
  <c r="AX59" i="286" s="1"/>
  <c r="FJ66" i="273"/>
  <c r="FJ67" i="273" s="1"/>
  <c r="FI34" i="286"/>
  <c r="FI52" i="286"/>
  <c r="FK13" i="288"/>
  <c r="FK31" i="286"/>
  <c r="FK42" i="286"/>
  <c r="FK19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39" i="273"/>
  <c r="FJ19" i="278"/>
  <c r="FK133" i="273"/>
  <c r="FN24" i="273"/>
  <c r="FN25" i="273" s="1"/>
  <c r="FO20" i="273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FJ19" i="265" s="1"/>
  <c r="FJ22" i="265" s="1"/>
  <c r="BM16" i="286"/>
  <c r="BM49" i="265" s="1"/>
  <c r="BM50" i="265" s="1"/>
  <c r="BM15" i="288"/>
  <c r="BM23" i="286"/>
  <c r="BM24" i="286" s="1"/>
  <c r="FL38" i="273"/>
  <c r="FM39" i="273" s="1"/>
  <c r="FM41" i="273" s="1"/>
  <c r="FL137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38" i="273"/>
  <c r="FL132" i="273"/>
  <c r="FL127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11" i="273"/>
  <c r="FM112" i="273" s="1"/>
  <c r="FM11" i="285" s="1"/>
  <c r="FM12" i="285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5" i="286"/>
  <c r="AX57" i="286" s="1"/>
  <c r="AX60" i="286" s="1"/>
  <c r="FJ131" i="273"/>
  <c r="FK128" i="273"/>
  <c r="FK10" i="265"/>
  <c r="FK31" i="265"/>
  <c r="FL76" i="273"/>
  <c r="FL42" i="273"/>
  <c r="FL52" i="273"/>
  <c r="FJ33" i="265"/>
  <c r="FJ37" i="265" s="1"/>
  <c r="FJ42" i="265" s="1"/>
  <c r="FJ47" i="265" s="1"/>
  <c r="FQ51" i="273" l="1"/>
  <c r="FR48" i="273"/>
  <c r="FK66" i="273"/>
  <c r="FK67" i="273" s="1"/>
  <c r="FL4" i="265"/>
  <c r="FL4" i="275"/>
  <c r="FL4" i="286"/>
  <c r="FL4" i="285"/>
  <c r="FL4" i="273"/>
  <c r="FL4" i="282"/>
  <c r="FL4" i="278"/>
  <c r="FL4" i="288"/>
  <c r="FL4" i="280"/>
  <c r="FL128" i="273"/>
  <c r="FK131" i="273"/>
  <c r="FM14" i="286"/>
  <c r="FM100" i="273"/>
  <c r="FN101" i="273" s="1"/>
  <c r="FN59" i="273" s="1"/>
  <c r="FM13" i="285"/>
  <c r="FM13" i="265" s="1"/>
  <c r="FM22" i="285"/>
  <c r="FL13" i="288"/>
  <c r="FL31" i="286"/>
  <c r="FL42" i="286"/>
  <c r="FL19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37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32" i="273"/>
  <c r="FM138" i="273"/>
  <c r="FM127" i="273"/>
  <c r="FL34" i="278"/>
  <c r="FM42" i="273"/>
  <c r="FM52" i="273"/>
  <c r="FJ52" i="286"/>
  <c r="FJ34" i="286"/>
  <c r="FK9" i="265"/>
  <c r="FK11" i="265" s="1"/>
  <c r="FK14" i="265" s="1"/>
  <c r="FK19" i="265" s="1"/>
  <c r="FK22" i="265" s="1"/>
  <c r="FK30" i="265"/>
  <c r="FK33" i="265" s="1"/>
  <c r="FK37" i="265" s="1"/>
  <c r="FK42" i="265" s="1"/>
  <c r="FK47" i="265" s="1"/>
  <c r="FN18" i="288"/>
  <c r="FN75" i="273"/>
  <c r="FN90" i="273"/>
  <c r="FN91" i="273" s="1"/>
  <c r="FN96" i="273"/>
  <c r="FN97" i="273" s="1"/>
  <c r="FN111" i="273"/>
  <c r="FN112" i="273" s="1"/>
  <c r="FN11" i="285" s="1"/>
  <c r="FN12" i="285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L31" i="265"/>
  <c r="FL10" i="265"/>
  <c r="BN21" i="286"/>
  <c r="BM73" i="265"/>
  <c r="BM56" i="286"/>
  <c r="BM45" i="286"/>
  <c r="FO24" i="273"/>
  <c r="FO25" i="273" s="1"/>
  <c r="FP20" i="273"/>
  <c r="FK19" i="278"/>
  <c r="FL133" i="273"/>
  <c r="FK11" i="278"/>
  <c r="FL139" i="273"/>
  <c r="FJ59" i="265"/>
  <c r="FJ60" i="265" s="1"/>
  <c r="FK20" i="285"/>
  <c r="FK23" i="285" s="1"/>
  <c r="AX61" i="286"/>
  <c r="FR51" i="273" l="1"/>
  <c r="FS48" i="273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39" i="273"/>
  <c r="FL19" i="278"/>
  <c r="FM133" i="273"/>
  <c r="FP24" i="273"/>
  <c r="FP25" i="273" s="1"/>
  <c r="FQ20" i="273"/>
  <c r="BN13" i="286"/>
  <c r="BN15" i="286" s="1"/>
  <c r="FN38" i="273"/>
  <c r="FO39" i="273" s="1"/>
  <c r="FO41" i="273" s="1"/>
  <c r="FN137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38" i="273"/>
  <c r="FN132" i="273"/>
  <c r="FN127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6" i="286"/>
  <c r="AX47" i="286" s="1"/>
  <c r="AX35" i="286"/>
  <c r="AX36" i="286" s="1"/>
  <c r="AX62" i="286"/>
  <c r="FO18" i="288"/>
  <c r="FO96" i="273"/>
  <c r="FO97" i="273" s="1"/>
  <c r="FO111" i="273"/>
  <c r="FO112" i="273" s="1"/>
  <c r="FO11" i="285" s="1"/>
  <c r="FO12" i="285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1" i="286"/>
  <c r="FM42" i="286"/>
  <c r="FM19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22" i="285"/>
  <c r="FN14" i="286"/>
  <c r="FN100" i="273"/>
  <c r="FO101" i="273" s="1"/>
  <c r="FO59" i="273" s="1"/>
  <c r="FK34" i="286"/>
  <c r="FK52" i="286"/>
  <c r="FL9" i="265"/>
  <c r="FL11" i="265" s="1"/>
  <c r="FL14" i="265" s="1"/>
  <c r="FL19" i="265" s="1"/>
  <c r="FL22" i="265" s="1"/>
  <c r="FL30" i="265"/>
  <c r="FL33" i="265" s="1"/>
  <c r="FL37" i="265" s="1"/>
  <c r="FL42" i="265" s="1"/>
  <c r="FL47" i="265" s="1"/>
  <c r="FM10" i="265"/>
  <c r="FM31" i="265"/>
  <c r="FN76" i="273"/>
  <c r="FN42" i="273"/>
  <c r="FN52" i="273"/>
  <c r="FL131" i="273"/>
  <c r="FM128" i="273"/>
  <c r="FS51" i="273" l="1"/>
  <c r="FT48" i="273"/>
  <c r="FN34" i="278"/>
  <c r="FN30" i="265" s="1"/>
  <c r="FM66" i="273"/>
  <c r="FM67" i="273" s="1"/>
  <c r="FL52" i="286"/>
  <c r="FL34" i="286"/>
  <c r="FO38" i="273"/>
  <c r="FP39" i="273" s="1"/>
  <c r="FP41" i="273" s="1"/>
  <c r="FO137" i="273"/>
  <c r="AY44" i="286"/>
  <c r="AX63" i="265"/>
  <c r="AX65" i="265" s="1"/>
  <c r="AX67" i="265" s="1"/>
  <c r="AX80" i="265" s="1"/>
  <c r="FM9" i="265"/>
  <c r="FM11" i="265" s="1"/>
  <c r="FM14" i="265" s="1"/>
  <c r="FM19" i="265" s="1"/>
  <c r="FM22" i="265" s="1"/>
  <c r="FM30" i="265"/>
  <c r="FM33" i="265" s="1"/>
  <c r="FM37" i="265" s="1"/>
  <c r="FM42" i="265" s="1"/>
  <c r="FM47" i="265" s="1"/>
  <c r="BN16" i="286"/>
  <c r="BN49" i="265" s="1"/>
  <c r="BN50" i="265" s="1"/>
  <c r="BN15" i="288"/>
  <c r="BN23" i="286"/>
  <c r="BN24" i="286" s="1"/>
  <c r="FN128" i="273"/>
  <c r="FM131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4" i="286"/>
  <c r="FO100" i="273"/>
  <c r="FP101" i="273" s="1"/>
  <c r="FP59" i="273" s="1"/>
  <c r="FO13" i="285"/>
  <c r="FO13" i="265" s="1"/>
  <c r="FO22" i="285"/>
  <c r="AY33" i="286"/>
  <c r="AX74" i="265"/>
  <c r="AX75" i="265" s="1"/>
  <c r="AX81" i="265" s="1"/>
  <c r="FO76" i="273"/>
  <c r="FN31" i="265"/>
  <c r="FN10" i="265"/>
  <c r="FQ24" i="273"/>
  <c r="FQ25" i="273" s="1"/>
  <c r="FR20" i="273"/>
  <c r="FM19" i="278"/>
  <c r="FN133" i="273"/>
  <c r="FM11" i="278"/>
  <c r="FN139" i="273"/>
  <c r="FL3" i="275"/>
  <c r="FL3" i="286"/>
  <c r="FL3" i="273"/>
  <c r="FL3" i="280"/>
  <c r="FL50" i="273"/>
  <c r="FL3" i="265"/>
  <c r="FL3" i="282"/>
  <c r="FL3" i="285"/>
  <c r="FL3" i="288"/>
  <c r="FL3" i="278"/>
  <c r="FN13" i="288"/>
  <c r="FN31" i="286"/>
  <c r="FN42" i="286"/>
  <c r="FN19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32" i="273"/>
  <c r="FO138" i="273"/>
  <c r="FO127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11" i="273"/>
  <c r="FP112" i="273" s="1"/>
  <c r="FP11" i="285" s="1"/>
  <c r="FP12" i="285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N33" i="265" l="1"/>
  <c r="FN37" i="265" s="1"/>
  <c r="FN42" i="265" s="1"/>
  <c r="FN47" i="265" s="1"/>
  <c r="FN9" i="265"/>
  <c r="FN11" i="265" s="1"/>
  <c r="FN14" i="265" s="1"/>
  <c r="FN19" i="265" s="1"/>
  <c r="FN22" i="265" s="1"/>
  <c r="FU48" i="273"/>
  <c r="FT51" i="273"/>
  <c r="FN66" i="273"/>
  <c r="FN67" i="273" s="1"/>
  <c r="FM59" i="265"/>
  <c r="FM60" i="265" s="1"/>
  <c r="FN20" i="285"/>
  <c r="FN23" i="285" s="1"/>
  <c r="FP38" i="273"/>
  <c r="FQ39" i="273" s="1"/>
  <c r="FQ41" i="273" s="1"/>
  <c r="FP137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38" i="273"/>
  <c r="FP132" i="273"/>
  <c r="FP127" i="273"/>
  <c r="FO27" i="278"/>
  <c r="FO32" i="278" s="1"/>
  <c r="FO34" i="278" s="1"/>
  <c r="FN11" i="278"/>
  <c r="FO139" i="273"/>
  <c r="FN19" i="278"/>
  <c r="FO133" i="273"/>
  <c r="FR24" i="273"/>
  <c r="FR25" i="273" s="1"/>
  <c r="FS20" i="273"/>
  <c r="FO13" i="288"/>
  <c r="FO31" i="286"/>
  <c r="FO42" i="286"/>
  <c r="FO19" i="286"/>
  <c r="FO18" i="285"/>
  <c r="FO57" i="273"/>
  <c r="FO60" i="273" s="1"/>
  <c r="FO79" i="273"/>
  <c r="FP80" i="273" s="1"/>
  <c r="FP58" i="273" s="1"/>
  <c r="FO15" i="275"/>
  <c r="FO20" i="275" s="1"/>
  <c r="FP17" i="275" s="1"/>
  <c r="AY51" i="286"/>
  <c r="AY53" i="286" s="1"/>
  <c r="AY59" i="286" s="1"/>
  <c r="BO21" i="286"/>
  <c r="BN73" i="265"/>
  <c r="BN56" i="286"/>
  <c r="BN45" i="286"/>
  <c r="FM34" i="286"/>
  <c r="FM52" i="286"/>
  <c r="AY55" i="286"/>
  <c r="AY57" i="286" s="1"/>
  <c r="AY60" i="286" s="1"/>
  <c r="FM3" i="275"/>
  <c r="FM3" i="273"/>
  <c r="FM3" i="280"/>
  <c r="FM3" i="278"/>
  <c r="FM50" i="273"/>
  <c r="FM3" i="286"/>
  <c r="FM3" i="265"/>
  <c r="FM3" i="285"/>
  <c r="FM3" i="288"/>
  <c r="FM3" i="282"/>
  <c r="FP13" i="285"/>
  <c r="FP13" i="265" s="1"/>
  <c r="FP22" i="285"/>
  <c r="FP14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11" i="273"/>
  <c r="FQ112" i="273" s="1"/>
  <c r="FQ11" i="285" s="1"/>
  <c r="FQ12" i="285" s="1"/>
  <c r="FQ75" i="273"/>
  <c r="FQ76" i="273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1" i="273"/>
  <c r="FO128" i="273"/>
  <c r="AX82" i="265"/>
  <c r="AX83" i="265"/>
  <c r="FP76" i="273"/>
  <c r="FP42" i="273"/>
  <c r="FP52" i="273"/>
  <c r="FV48" i="273" l="1"/>
  <c r="FU51" i="273"/>
  <c r="FN59" i="265"/>
  <c r="FN60" i="265" s="1"/>
  <c r="FO20" i="285"/>
  <c r="FO23" i="285" s="1"/>
  <c r="FO66" i="273"/>
  <c r="FO67" i="273" s="1"/>
  <c r="FP13" i="288"/>
  <c r="FP31" i="286"/>
  <c r="FP42" i="286"/>
  <c r="FP19" i="286"/>
  <c r="FP18" i="285"/>
  <c r="FP15" i="275"/>
  <c r="FP20" i="275" s="1"/>
  <c r="FQ17" i="275" s="1"/>
  <c r="FP57" i="273"/>
  <c r="FP60" i="273" s="1"/>
  <c r="FP79" i="273"/>
  <c r="FQ80" i="273" s="1"/>
  <c r="FQ58" i="273" s="1"/>
  <c r="FP128" i="273"/>
  <c r="FO131" i="273"/>
  <c r="FQ14" i="286"/>
  <c r="FQ100" i="273"/>
  <c r="FR101" i="273" s="1"/>
  <c r="FR59" i="273" s="1"/>
  <c r="FQ13" i="285"/>
  <c r="FQ13" i="265" s="1"/>
  <c r="FQ22" i="285"/>
  <c r="FN52" i="286"/>
  <c r="FN34" i="286"/>
  <c r="FS24" i="273"/>
  <c r="FS25" i="273" s="1"/>
  <c r="FT20" i="273"/>
  <c r="FO19" i="278"/>
  <c r="FP133" i="273"/>
  <c r="FO11" i="278"/>
  <c r="FP139" i="273"/>
  <c r="FO9" i="265"/>
  <c r="FO11" i="265" s="1"/>
  <c r="FO14" i="265" s="1"/>
  <c r="FO19" i="265" s="1"/>
  <c r="FO22" i="265" s="1"/>
  <c r="FO30" i="265"/>
  <c r="FO33" i="265" s="1"/>
  <c r="FO37" i="265" s="1"/>
  <c r="FO42" i="265" s="1"/>
  <c r="FO47" i="265" s="1"/>
  <c r="FQ13" i="288"/>
  <c r="FQ31" i="286"/>
  <c r="FQ42" i="286"/>
  <c r="FQ19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37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32" i="273"/>
  <c r="FQ138" i="273"/>
  <c r="FQ127" i="273"/>
  <c r="BO13" i="286"/>
  <c r="BO15" i="286" s="1"/>
  <c r="AY61" i="286"/>
  <c r="FR18" i="288"/>
  <c r="FR75" i="273"/>
  <c r="FR76" i="273" s="1"/>
  <c r="FR90" i="273"/>
  <c r="FR91" i="273" s="1"/>
  <c r="FR96" i="273"/>
  <c r="FR97" i="273" s="1"/>
  <c r="FR111" i="273"/>
  <c r="FR112" i="273" s="1"/>
  <c r="FR11" i="285" s="1"/>
  <c r="FR12" i="285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V51" i="273" l="1"/>
  <c r="FW48" i="273"/>
  <c r="FQ60" i="273"/>
  <c r="FP66" i="273"/>
  <c r="FP67" i="273" s="1"/>
  <c r="FR13" i="285"/>
  <c r="FR13" i="265" s="1"/>
  <c r="FR22" i="285"/>
  <c r="AY14" i="288"/>
  <c r="AY16" i="288" s="1"/>
  <c r="AY19" i="288" s="1"/>
  <c r="AY46" i="286"/>
  <c r="AY47" i="286" s="1"/>
  <c r="AY35" i="286"/>
  <c r="AY36" i="286" s="1"/>
  <c r="AY62" i="286"/>
  <c r="FR13" i="288"/>
  <c r="FR31" i="286"/>
  <c r="FR42" i="286"/>
  <c r="FR19" i="286"/>
  <c r="FR18" i="285"/>
  <c r="FR15" i="275"/>
  <c r="FR20" i="275" s="1"/>
  <c r="FS17" i="275" s="1"/>
  <c r="FR57" i="273"/>
  <c r="FR79" i="273"/>
  <c r="FS80" i="273" s="1"/>
  <c r="FS58" i="273" s="1"/>
  <c r="FP11" i="278"/>
  <c r="FQ139" i="273"/>
  <c r="FP19" i="278"/>
  <c r="FQ133" i="273"/>
  <c r="FT24" i="273"/>
  <c r="FT25" i="273" s="1"/>
  <c r="FU20" i="273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4" i="286"/>
  <c r="FR100" i="273"/>
  <c r="FS101" i="273" s="1"/>
  <c r="FS59" i="273" s="1"/>
  <c r="BO16" i="286"/>
  <c r="BO49" i="265" s="1"/>
  <c r="BO50" i="265" s="1"/>
  <c r="BO15" i="288"/>
  <c r="BO23" i="286"/>
  <c r="BO24" i="286" s="1"/>
  <c r="FQ10" i="265"/>
  <c r="FQ31" i="265"/>
  <c r="FR42" i="273"/>
  <c r="FR52" i="273"/>
  <c r="FP9" i="265"/>
  <c r="FP11" i="265" s="1"/>
  <c r="FP14" i="265" s="1"/>
  <c r="FP19" i="265" s="1"/>
  <c r="FP22" i="265" s="1"/>
  <c r="FP30" i="265"/>
  <c r="FP33" i="265" s="1"/>
  <c r="FP37" i="265" s="1"/>
  <c r="FP42" i="265" s="1"/>
  <c r="FP47" i="265" s="1"/>
  <c r="FR38" i="273"/>
  <c r="FS39" i="273" s="1"/>
  <c r="FS41" i="273" s="1"/>
  <c r="FR137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38" i="273"/>
  <c r="FR132" i="273"/>
  <c r="FR127" i="273"/>
  <c r="FO59" i="265"/>
  <c r="FO60" i="265" s="1"/>
  <c r="FP20" i="285"/>
  <c r="FP23" i="285" s="1"/>
  <c r="FQ27" i="278"/>
  <c r="FQ32" i="278" s="1"/>
  <c r="FQ34" i="278" s="1"/>
  <c r="FO34" i="286"/>
  <c r="FO52" i="286"/>
  <c r="FS18" i="288"/>
  <c r="FS96" i="273"/>
  <c r="FS97" i="273" s="1"/>
  <c r="FS111" i="273"/>
  <c r="FS112" i="273" s="1"/>
  <c r="FS11" i="285" s="1"/>
  <c r="FS12" i="285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1" i="273"/>
  <c r="FQ128" i="273"/>
  <c r="FR27" i="278" l="1"/>
  <c r="FR32" i="278" s="1"/>
  <c r="FR34" i="278" s="1"/>
  <c r="FX48" i="273"/>
  <c r="FW51" i="273"/>
  <c r="FU24" i="273"/>
  <c r="FU25" i="273" s="1"/>
  <c r="FV20" i="273"/>
  <c r="FQ19" i="278"/>
  <c r="FR133" i="273"/>
  <c r="FQ11" i="278"/>
  <c r="FR139" i="273"/>
  <c r="AY52" i="265"/>
  <c r="AY53" i="265" s="1"/>
  <c r="AY24" i="265"/>
  <c r="AY25" i="265" s="1"/>
  <c r="AZ44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37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32" i="273"/>
  <c r="FS138" i="273"/>
  <c r="FS127" i="273"/>
  <c r="FQ9" i="265"/>
  <c r="FQ11" i="265" s="1"/>
  <c r="FQ14" i="265" s="1"/>
  <c r="FQ19" i="265" s="1"/>
  <c r="FQ22" i="265" s="1"/>
  <c r="FQ30" i="265"/>
  <c r="FQ33" i="265" s="1"/>
  <c r="FQ37" i="265" s="1"/>
  <c r="FQ42" i="265" s="1"/>
  <c r="FQ47" i="265" s="1"/>
  <c r="FS42" i="273"/>
  <c r="FS52" i="273"/>
  <c r="FP52" i="286"/>
  <c r="FP34" i="286"/>
  <c r="BP21" i="286"/>
  <c r="BO73" i="265"/>
  <c r="BO56" i="286"/>
  <c r="BO45" i="286"/>
  <c r="FQ131" i="273"/>
  <c r="FR128" i="273"/>
  <c r="FS14" i="286"/>
  <c r="FS100" i="273"/>
  <c r="FT101" i="273" s="1"/>
  <c r="FT59" i="273" s="1"/>
  <c r="FS13" i="285"/>
  <c r="FS13" i="265" s="1"/>
  <c r="FS22" i="285"/>
  <c r="FS76" i="273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11" i="273"/>
  <c r="FT112" i="273" s="1"/>
  <c r="FT11" i="285" s="1"/>
  <c r="FT12" i="285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3" i="286"/>
  <c r="AY74" i="265"/>
  <c r="AY75" i="265" s="1"/>
  <c r="AY81" i="265" s="1"/>
  <c r="FR60" i="273"/>
  <c r="FQ66" i="273"/>
  <c r="FQ67" i="273" s="1"/>
  <c r="FR30" i="265" l="1"/>
  <c r="FR33" i="265" s="1"/>
  <c r="FR37" i="265" s="1"/>
  <c r="FR42" i="265" s="1"/>
  <c r="FR47" i="265" s="1"/>
  <c r="FR9" i="265"/>
  <c r="FY48" i="273"/>
  <c r="FX51" i="273"/>
  <c r="FR66" i="273"/>
  <c r="FR67" i="273" s="1"/>
  <c r="AZ51" i="286"/>
  <c r="AZ53" i="286" s="1"/>
  <c r="AZ59" i="286" s="1"/>
  <c r="FT13" i="285"/>
  <c r="FT13" i="265" s="1"/>
  <c r="FT22" i="285"/>
  <c r="FT14" i="286"/>
  <c r="FT100" i="273"/>
  <c r="FU101" i="273" s="1"/>
  <c r="FU59" i="273" s="1"/>
  <c r="FS128" i="273"/>
  <c r="FR131" i="273"/>
  <c r="BP13" i="286"/>
  <c r="BP15" i="286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39" i="273"/>
  <c r="FR19" i="278"/>
  <c r="FS133" i="273"/>
  <c r="FW20" i="273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37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38" i="273"/>
  <c r="FT132" i="273"/>
  <c r="FT127" i="273"/>
  <c r="FS13" i="288"/>
  <c r="FS31" i="286"/>
  <c r="FS42" i="286"/>
  <c r="FS19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R11" i="265"/>
  <c r="FR14" i="265" s="1"/>
  <c r="FR19" i="265" s="1"/>
  <c r="FR22" i="265" s="1"/>
  <c r="FQ34" i="286"/>
  <c r="FQ52" i="286"/>
  <c r="FS10" i="265"/>
  <c r="FS31" i="265"/>
  <c r="FT76" i="273"/>
  <c r="FT42" i="273"/>
  <c r="FT52" i="273"/>
  <c r="AZ55" i="286"/>
  <c r="AZ57" i="286" s="1"/>
  <c r="AZ60" i="286" s="1"/>
  <c r="FU18" i="288"/>
  <c r="FU96" i="273"/>
  <c r="FU97" i="273" s="1"/>
  <c r="FU111" i="273"/>
  <c r="FU112" i="273" s="1"/>
  <c r="FU11" i="285" s="1"/>
  <c r="FU12" i="285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34" i="278" l="1"/>
  <c r="FT9" i="265" s="1"/>
  <c r="FY51" i="273"/>
  <c r="FZ48" i="273"/>
  <c r="FS66" i="273"/>
  <c r="FS67" i="273" s="1"/>
  <c r="FU38" i="273"/>
  <c r="FV39" i="273" s="1"/>
  <c r="FV41" i="273" s="1"/>
  <c r="FU137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32" i="273"/>
  <c r="FU138" i="273"/>
  <c r="FU127" i="273"/>
  <c r="FT13" i="288"/>
  <c r="FT31" i="286"/>
  <c r="FT42" i="286"/>
  <c r="FT19" i="286"/>
  <c r="FT18" i="285"/>
  <c r="FT15" i="275"/>
  <c r="FT20" i="275" s="1"/>
  <c r="FU17" i="275" s="1"/>
  <c r="FT57" i="273"/>
  <c r="FT60" i="273" s="1"/>
  <c r="FT79" i="273"/>
  <c r="FU80" i="273" s="1"/>
  <c r="FU58" i="273" s="1"/>
  <c r="FR52" i="286"/>
  <c r="FR34" i="286"/>
  <c r="FU42" i="273"/>
  <c r="FU52" i="273"/>
  <c r="FX20" i="273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4" i="286"/>
  <c r="FU100" i="273"/>
  <c r="FV101" i="273" s="1"/>
  <c r="FV59" i="273" s="1"/>
  <c r="FU13" i="285"/>
  <c r="FU13" i="265" s="1"/>
  <c r="FU22" i="285"/>
  <c r="FT4" i="265"/>
  <c r="FT4" i="286"/>
  <c r="FT4" i="285"/>
  <c r="FT4" i="288"/>
  <c r="FT4" i="280"/>
  <c r="FT4" i="275"/>
  <c r="FT4" i="282"/>
  <c r="FT4" i="273"/>
  <c r="FT4" i="278"/>
  <c r="FU76" i="273"/>
  <c r="FT31" i="265"/>
  <c r="FT10" i="265"/>
  <c r="FV18" i="288"/>
  <c r="FV75" i="273"/>
  <c r="FV90" i="273"/>
  <c r="FV91" i="273" s="1"/>
  <c r="FV96" i="273"/>
  <c r="FV97" i="273" s="1"/>
  <c r="FV111" i="273"/>
  <c r="FV112" i="273" s="1"/>
  <c r="FV11" i="285" s="1"/>
  <c r="FV12" i="285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33" i="273"/>
  <c r="FS11" i="278"/>
  <c r="FT139" i="273"/>
  <c r="FR59" i="265"/>
  <c r="FR60" i="265" s="1"/>
  <c r="FS20" i="285"/>
  <c r="FS23" i="285" s="1"/>
  <c r="FS9" i="265"/>
  <c r="FS11" i="265" s="1"/>
  <c r="FS14" i="265" s="1"/>
  <c r="FS19" i="265" s="1"/>
  <c r="FS22" i="265" s="1"/>
  <c r="FS30" i="265"/>
  <c r="FS33" i="265" s="1"/>
  <c r="FS37" i="265" s="1"/>
  <c r="FS42" i="265" s="1"/>
  <c r="FS47" i="265" s="1"/>
  <c r="BP16" i="286"/>
  <c r="BP49" i="265" s="1"/>
  <c r="BP50" i="265" s="1"/>
  <c r="BP15" i="288"/>
  <c r="BP23" i="286"/>
  <c r="BP24" i="286" s="1"/>
  <c r="FS131" i="273"/>
  <c r="FT128" i="273"/>
  <c r="AZ61" i="286"/>
  <c r="FT30" i="265" l="1"/>
  <c r="FT33" i="265" s="1"/>
  <c r="FT37" i="265" s="1"/>
  <c r="FT42" i="265" s="1"/>
  <c r="FT47" i="265" s="1"/>
  <c r="GA48" i="273"/>
  <c r="FZ51" i="273"/>
  <c r="FT66" i="273"/>
  <c r="FT67" i="273" s="1"/>
  <c r="AZ14" i="288"/>
  <c r="AZ16" i="288" s="1"/>
  <c r="AZ19" i="288" s="1"/>
  <c r="AZ46" i="286"/>
  <c r="AZ47" i="286" s="1"/>
  <c r="AZ35" i="286"/>
  <c r="AZ36" i="286" s="1"/>
  <c r="AZ62" i="286"/>
  <c r="FS34" i="286"/>
  <c r="FS52" i="286"/>
  <c r="FV38" i="273"/>
  <c r="FW39" i="273" s="1"/>
  <c r="FW41" i="273" s="1"/>
  <c r="FV137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38" i="273"/>
  <c r="FV132" i="273"/>
  <c r="FV127" i="273"/>
  <c r="FU13" i="288"/>
  <c r="FU31" i="286"/>
  <c r="FU42" i="286"/>
  <c r="FU19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11" i="273"/>
  <c r="FW112" i="273" s="1"/>
  <c r="FW11" i="285" s="1"/>
  <c r="FW12" i="285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28" i="273"/>
  <c r="FT131" i="273"/>
  <c r="BQ21" i="286"/>
  <c r="BP73" i="265"/>
  <c r="BP56" i="286"/>
  <c r="BP45" i="286"/>
  <c r="FT11" i="278"/>
  <c r="FU139" i="273"/>
  <c r="FT19" i="278"/>
  <c r="FU133" i="273"/>
  <c r="FV13" i="285"/>
  <c r="FV13" i="265" s="1"/>
  <c r="FV22" i="285"/>
  <c r="FV14" i="286"/>
  <c r="FV100" i="273"/>
  <c r="FW101" i="273" s="1"/>
  <c r="FW59" i="273" s="1"/>
  <c r="FY20" i="273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19" i="265" s="1"/>
  <c r="FT22" i="265" s="1"/>
  <c r="FT23" i="285"/>
  <c r="FU10" i="265"/>
  <c r="FU31" i="265"/>
  <c r="FV76" i="273"/>
  <c r="FV42" i="273"/>
  <c r="FV52" i="273"/>
  <c r="FV34" i="278" l="1"/>
  <c r="FV9" i="265" s="1"/>
  <c r="GB48" i="273"/>
  <c r="GA51" i="273"/>
  <c r="FU66" i="273"/>
  <c r="FU67" i="273" s="1"/>
  <c r="FV13" i="288"/>
  <c r="FV31" i="286"/>
  <c r="FV42" i="286"/>
  <c r="FV19" i="286"/>
  <c r="FV18" i="285"/>
  <c r="FV15" i="275"/>
  <c r="FV20" i="275" s="1"/>
  <c r="FW17" i="275" s="1"/>
  <c r="FV57" i="273"/>
  <c r="FV60" i="273" s="1"/>
  <c r="FV79" i="273"/>
  <c r="FW80" i="273" s="1"/>
  <c r="FW58" i="273" s="1"/>
  <c r="FT52" i="286"/>
  <c r="FT34" i="286"/>
  <c r="FX18" i="288"/>
  <c r="FX75" i="273"/>
  <c r="FX90" i="273"/>
  <c r="FX91" i="273" s="1"/>
  <c r="FX96" i="273"/>
  <c r="FX97" i="273" s="1"/>
  <c r="FX111" i="273"/>
  <c r="FX112" i="273" s="1"/>
  <c r="FX11" i="285" s="1"/>
  <c r="FX12" i="285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33" i="273"/>
  <c r="FU11" i="278"/>
  <c r="FV139" i="273"/>
  <c r="FU9" i="265"/>
  <c r="FU11" i="265" s="1"/>
  <c r="FU14" i="265" s="1"/>
  <c r="FU19" i="265" s="1"/>
  <c r="FU22" i="265" s="1"/>
  <c r="FU30" i="265"/>
  <c r="FU33" i="265" s="1"/>
  <c r="FU37" i="265" s="1"/>
  <c r="FU42" i="265" s="1"/>
  <c r="FU47" i="265" s="1"/>
  <c r="FW14" i="286"/>
  <c r="FW100" i="273"/>
  <c r="FX101" i="273" s="1"/>
  <c r="FX59" i="273" s="1"/>
  <c r="FW13" i="285"/>
  <c r="FW13" i="265" s="1"/>
  <c r="FW22" i="285"/>
  <c r="FW42" i="273"/>
  <c r="FW52" i="273"/>
  <c r="AZ52" i="265"/>
  <c r="AZ53" i="265" s="1"/>
  <c r="AZ24" i="265"/>
  <c r="AZ25" i="265" s="1"/>
  <c r="BA44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Y24" i="273"/>
  <c r="FY25" i="273" s="1"/>
  <c r="BQ13" i="286"/>
  <c r="BQ15" i="286" s="1"/>
  <c r="FV128" i="273"/>
  <c r="FU131" i="273"/>
  <c r="FW38" i="273"/>
  <c r="FX39" i="273" s="1"/>
  <c r="FX41" i="273" s="1"/>
  <c r="FW137" i="273"/>
  <c r="FX76" i="273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32" i="273"/>
  <c r="FW138" i="273"/>
  <c r="FW127" i="273"/>
  <c r="FW76" i="273"/>
  <c r="FV31" i="265"/>
  <c r="FV10" i="265"/>
  <c r="BA33" i="286"/>
  <c r="AZ74" i="265"/>
  <c r="AZ75" i="265" s="1"/>
  <c r="AZ81" i="265" s="1"/>
  <c r="FV30" i="265" l="1"/>
  <c r="FV33" i="265" s="1"/>
  <c r="FV37" i="265" s="1"/>
  <c r="FV42" i="265" s="1"/>
  <c r="FV47" i="265" s="1"/>
  <c r="GB51" i="273"/>
  <c r="GC48" i="273"/>
  <c r="FV66" i="273"/>
  <c r="FV67" i="273" s="1"/>
  <c r="FW13" i="288"/>
  <c r="FW31" i="286"/>
  <c r="FW42" i="286"/>
  <c r="FW19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1" i="286"/>
  <c r="FX42" i="286"/>
  <c r="FX19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28" i="273"/>
  <c r="FV131" i="273"/>
  <c r="BQ16" i="286"/>
  <c r="BQ49" i="265" s="1"/>
  <c r="BQ50" i="265" s="1"/>
  <c r="BQ15" i="288"/>
  <c r="BQ23" i="286"/>
  <c r="BQ24" i="286" s="1"/>
  <c r="GA20" i="273"/>
  <c r="FZ24" i="273"/>
  <c r="FZ25" i="273" s="1"/>
  <c r="AZ82" i="265"/>
  <c r="AZ83" i="265"/>
  <c r="FU59" i="265"/>
  <c r="FU60" i="265" s="1"/>
  <c r="FV20" i="285"/>
  <c r="FV23" i="285" s="1"/>
  <c r="FU34" i="286"/>
  <c r="FU52" i="286"/>
  <c r="FV11" i="278"/>
  <c r="FW139" i="273"/>
  <c r="FV19" i="278"/>
  <c r="FW133" i="273"/>
  <c r="FX13" i="285"/>
  <c r="FX13" i="265" s="1"/>
  <c r="FX22" i="285"/>
  <c r="FX14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1" i="286"/>
  <c r="BA53" i="286" s="1"/>
  <c r="BA59" i="286" s="1"/>
  <c r="FW27" i="278"/>
  <c r="FW32" i="278" s="1"/>
  <c r="FW34" i="278" s="1"/>
  <c r="FY18" i="288"/>
  <c r="FY96" i="273"/>
  <c r="FY97" i="273" s="1"/>
  <c r="FY111" i="273"/>
  <c r="FY112" i="273" s="1"/>
  <c r="FY11" i="285" s="1"/>
  <c r="FY12" i="285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5" i="286"/>
  <c r="BA57" i="286" s="1"/>
  <c r="BA60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V19" i="265" s="1"/>
  <c r="FV22" i="265" s="1"/>
  <c r="FX38" i="273"/>
  <c r="FY39" i="273" s="1"/>
  <c r="FY41" i="273" s="1"/>
  <c r="FX137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38" i="273"/>
  <c r="FX132" i="273"/>
  <c r="FX127" i="273"/>
  <c r="FY76" i="273"/>
  <c r="GD48" i="273" l="1"/>
  <c r="GC51" i="273"/>
  <c r="FX60" i="273"/>
  <c r="FW66" i="273"/>
  <c r="FW67" i="273" s="1"/>
  <c r="FV59" i="265"/>
  <c r="FV60" i="265" s="1"/>
  <c r="FW20" i="285"/>
  <c r="FY13" i="288"/>
  <c r="FY31" i="286"/>
  <c r="FY42" i="286"/>
  <c r="FY19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37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32" i="273"/>
  <c r="FY138" i="273"/>
  <c r="FY127" i="273"/>
  <c r="FW9" i="265"/>
  <c r="FW11" i="265" s="1"/>
  <c r="FW14" i="265" s="1"/>
  <c r="FW19" i="265" s="1"/>
  <c r="FW22" i="265" s="1"/>
  <c r="FW30" i="265"/>
  <c r="FW33" i="265" s="1"/>
  <c r="FW37" i="265" s="1"/>
  <c r="FW42" i="265" s="1"/>
  <c r="FW47" i="265" s="1"/>
  <c r="BA61" i="286"/>
  <c r="GB20" i="273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V52" i="286"/>
  <c r="FV34" i="286"/>
  <c r="FY14" i="286"/>
  <c r="FY100" i="273"/>
  <c r="FZ101" i="273" s="1"/>
  <c r="FZ59" i="273" s="1"/>
  <c r="FY13" i="285"/>
  <c r="FY13" i="265" s="1"/>
  <c r="FY22" i="285"/>
  <c r="FW19" i="278"/>
  <c r="FX133" i="273"/>
  <c r="FW11" i="278"/>
  <c r="FX139" i="273"/>
  <c r="FZ18" i="288"/>
  <c r="FZ75" i="273"/>
  <c r="FZ90" i="273"/>
  <c r="FZ91" i="273" s="1"/>
  <c r="FZ96" i="273"/>
  <c r="FZ97" i="273" s="1"/>
  <c r="FZ111" i="273"/>
  <c r="FZ112" i="273" s="1"/>
  <c r="FZ11" i="285" s="1"/>
  <c r="FZ12" i="285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1" i="286"/>
  <c r="BQ73" i="265"/>
  <c r="BQ56" i="286"/>
  <c r="BQ45" i="286"/>
  <c r="FX128" i="273"/>
  <c r="FW131" i="273"/>
  <c r="FX4" i="265"/>
  <c r="FX4" i="275"/>
  <c r="FX4" i="282"/>
  <c r="FX4" i="285"/>
  <c r="FX4" i="288"/>
  <c r="FX4" i="278"/>
  <c r="FX4" i="286"/>
  <c r="FX4" i="280"/>
  <c r="FX4" i="273"/>
  <c r="FW23" i="285"/>
  <c r="GD51" i="273" l="1"/>
  <c r="GE48" i="273"/>
  <c r="FW59" i="265"/>
  <c r="FW60" i="265" s="1"/>
  <c r="FX20" i="285"/>
  <c r="FX23" i="285" s="1"/>
  <c r="FY128" i="273"/>
  <c r="FX131" i="273"/>
  <c r="FZ13" i="285"/>
  <c r="FZ13" i="265" s="1"/>
  <c r="FZ22" i="285"/>
  <c r="FZ14" i="286"/>
  <c r="FZ100" i="273"/>
  <c r="GA101" i="273" s="1"/>
  <c r="GA59" i="273" s="1"/>
  <c r="FX9" i="265"/>
  <c r="FX11" i="265" s="1"/>
  <c r="FX14" i="265" s="1"/>
  <c r="FX19" i="265" s="1"/>
  <c r="FX22" i="265" s="1"/>
  <c r="FX30" i="265"/>
  <c r="FX33" i="265" s="1"/>
  <c r="FX37" i="265" s="1"/>
  <c r="FX42" i="265" s="1"/>
  <c r="FX47" i="265" s="1"/>
  <c r="GC20" i="273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3" i="286"/>
  <c r="BR15" i="286" s="1"/>
  <c r="FZ38" i="273"/>
  <c r="GA39" i="273" s="1"/>
  <c r="GA41" i="273" s="1"/>
  <c r="FZ137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38" i="273"/>
  <c r="FZ132" i="273"/>
  <c r="FZ127" i="273"/>
  <c r="FX11" i="278"/>
  <c r="FY139" i="273"/>
  <c r="FX19" i="278"/>
  <c r="FY133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11" i="273"/>
  <c r="GA112" i="273" s="1"/>
  <c r="GA11" i="285" s="1"/>
  <c r="GA12" i="285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6" i="286"/>
  <c r="BA47" i="286" s="1"/>
  <c r="BA35" i="286"/>
  <c r="BA36" i="286" s="1"/>
  <c r="BA62" i="286"/>
  <c r="FW34" i="286"/>
  <c r="FW52" i="286"/>
  <c r="FY10" i="265"/>
  <c r="FY31" i="265"/>
  <c r="FZ76" i="273"/>
  <c r="FZ42" i="273"/>
  <c r="FZ52" i="273"/>
  <c r="FY60" i="273"/>
  <c r="FX66" i="273"/>
  <c r="FX67" i="273" s="1"/>
  <c r="FZ34" i="278" l="1"/>
  <c r="FZ9" i="265" s="1"/>
  <c r="GE51" i="273"/>
  <c r="GF48" i="273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3" i="286"/>
  <c r="BA74" i="265"/>
  <c r="BA75" i="265" s="1"/>
  <c r="BA81" i="265" s="1"/>
  <c r="GA38" i="273"/>
  <c r="GB39" i="273" s="1"/>
  <c r="GB41" i="273" s="1"/>
  <c r="GA137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32" i="273"/>
  <c r="GA138" i="273"/>
  <c r="GA127" i="273"/>
  <c r="GA42" i="273"/>
  <c r="GA52" i="273"/>
  <c r="BR16" i="286"/>
  <c r="BR49" i="265" s="1"/>
  <c r="BR50" i="265" s="1"/>
  <c r="BR15" i="288"/>
  <c r="BR23" i="286"/>
  <c r="BR24" i="286" s="1"/>
  <c r="GD20" i="273"/>
  <c r="GC24" i="273"/>
  <c r="GC25" i="273" s="1"/>
  <c r="FX52" i="286"/>
  <c r="FX34" i="286"/>
  <c r="FX59" i="265"/>
  <c r="FX60" i="265" s="1"/>
  <c r="FY20" i="285"/>
  <c r="FY23" i="285" s="1"/>
  <c r="FY66" i="273"/>
  <c r="FY67" i="273" s="1"/>
  <c r="FZ13" i="288"/>
  <c r="FZ31" i="286"/>
  <c r="FZ42" i="286"/>
  <c r="FZ19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4" i="286"/>
  <c r="BA63" i="265"/>
  <c r="BA65" i="265" s="1"/>
  <c r="BA67" i="265" s="1"/>
  <c r="BA80" i="265" s="1"/>
  <c r="GA14" i="286"/>
  <c r="GA100" i="273"/>
  <c r="GB101" i="273" s="1"/>
  <c r="GB59" i="273" s="1"/>
  <c r="GA13" i="285"/>
  <c r="GA13" i="265" s="1"/>
  <c r="GA22" i="285"/>
  <c r="FY19" i="278"/>
  <c r="FZ133" i="273"/>
  <c r="FY11" i="278"/>
  <c r="FZ139" i="273"/>
  <c r="GA76" i="273"/>
  <c r="FZ31" i="265"/>
  <c r="FZ10" i="265"/>
  <c r="FY9" i="265"/>
  <c r="FY11" i="265" s="1"/>
  <c r="FY14" i="265" s="1"/>
  <c r="FY19" i="265" s="1"/>
  <c r="FY22" i="265" s="1"/>
  <c r="FY30" i="265"/>
  <c r="FY33" i="265" s="1"/>
  <c r="FY37" i="265" s="1"/>
  <c r="FY42" i="265" s="1"/>
  <c r="FY47" i="265" s="1"/>
  <c r="GB18" i="288"/>
  <c r="GB75" i="273"/>
  <c r="GB90" i="273"/>
  <c r="GB91" i="273" s="1"/>
  <c r="GB96" i="273"/>
  <c r="GB97" i="273" s="1"/>
  <c r="GB111" i="273"/>
  <c r="GB112" i="273" s="1"/>
  <c r="GB11" i="285" s="1"/>
  <c r="GB12" i="285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28" i="273"/>
  <c r="FY131" i="273"/>
  <c r="FZ30" i="265" l="1"/>
  <c r="GF51" i="273"/>
  <c r="GG48" i="273"/>
  <c r="FZ66" i="273"/>
  <c r="FZ67" i="273" s="1"/>
  <c r="GB38" i="273"/>
  <c r="GC39" i="273" s="1"/>
  <c r="GC41" i="273" s="1"/>
  <c r="GB137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38" i="273"/>
  <c r="GB132" i="273"/>
  <c r="GB127" i="273"/>
  <c r="GA13" i="288"/>
  <c r="GA31" i="286"/>
  <c r="GA42" i="286"/>
  <c r="GA19" i="286"/>
  <c r="GA18" i="285"/>
  <c r="GA57" i="273"/>
  <c r="GA60" i="273" s="1"/>
  <c r="GA79" i="273"/>
  <c r="GB80" i="273" s="1"/>
  <c r="GB58" i="273" s="1"/>
  <c r="GA15" i="275"/>
  <c r="GA20" i="275" s="1"/>
  <c r="GB17" i="275" s="1"/>
  <c r="BB55" i="286"/>
  <c r="BB57" i="286" s="1"/>
  <c r="BB60" i="286" s="1"/>
  <c r="GC18" i="288"/>
  <c r="GC96" i="273"/>
  <c r="GC97" i="273" s="1"/>
  <c r="GC111" i="273"/>
  <c r="GC112" i="273" s="1"/>
  <c r="GC11" i="285" s="1"/>
  <c r="GC12" i="285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1" i="286"/>
  <c r="BR73" i="265"/>
  <c r="BR56" i="286"/>
  <c r="BR45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FZ19" i="265" s="1"/>
  <c r="FZ22" i="265" s="1"/>
  <c r="GA10" i="265"/>
  <c r="GA31" i="265"/>
  <c r="GB76" i="273"/>
  <c r="GB42" i="273"/>
  <c r="GB52" i="273"/>
  <c r="BB51" i="286"/>
  <c r="BB53" i="286" s="1"/>
  <c r="BB59" i="286" s="1"/>
  <c r="GA128" i="273"/>
  <c r="FZ131" i="273"/>
  <c r="GB13" i="285"/>
  <c r="GB13" i="265" s="1"/>
  <c r="GB22" i="285"/>
  <c r="GB14" i="286"/>
  <c r="GB100" i="273"/>
  <c r="GC101" i="273" s="1"/>
  <c r="GC59" i="273" s="1"/>
  <c r="FY34" i="286"/>
  <c r="FY52" i="286"/>
  <c r="FZ11" i="278"/>
  <c r="GA139" i="273"/>
  <c r="FZ19" i="278"/>
  <c r="GA133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D24" i="273"/>
  <c r="GD25" i="273" s="1"/>
  <c r="FZ33" i="265"/>
  <c r="FZ37" i="265" s="1"/>
  <c r="FZ42" i="265" s="1"/>
  <c r="FZ47" i="265" s="1"/>
  <c r="GA27" i="278"/>
  <c r="GA32" i="278" s="1"/>
  <c r="GA34" i="278" s="1"/>
  <c r="BB61" i="286" l="1"/>
  <c r="BB14" i="288" s="1"/>
  <c r="BB16" i="288" s="1"/>
  <c r="BB19" i="288" s="1"/>
  <c r="GH48" i="273"/>
  <c r="GG51" i="273"/>
  <c r="FZ59" i="265"/>
  <c r="FZ60" i="265" s="1"/>
  <c r="GA20" i="285"/>
  <c r="GA23" i="285" s="1"/>
  <c r="GA66" i="273"/>
  <c r="GA67" i="273" s="1"/>
  <c r="GA9" i="265"/>
  <c r="GA11" i="265" s="1"/>
  <c r="GA14" i="265" s="1"/>
  <c r="GA19" i="265" s="1"/>
  <c r="GA22" i="265" s="1"/>
  <c r="GA30" i="265"/>
  <c r="GA33" i="265" s="1"/>
  <c r="GA37" i="265" s="1"/>
  <c r="GA42" i="265" s="1"/>
  <c r="GA47" i="265" s="1"/>
  <c r="GD18" i="288"/>
  <c r="GD75" i="273"/>
  <c r="GD90" i="273"/>
  <c r="GD91" i="273" s="1"/>
  <c r="GD96" i="273"/>
  <c r="GD97" i="273" s="1"/>
  <c r="GD111" i="273"/>
  <c r="GD112" i="273" s="1"/>
  <c r="GD11" i="285" s="1"/>
  <c r="GD12" i="285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33" i="273"/>
  <c r="GA11" i="278"/>
  <c r="GB139" i="273"/>
  <c r="GA131" i="273"/>
  <c r="GB128" i="273"/>
  <c r="BB62" i="286"/>
  <c r="GB4" i="265"/>
  <c r="GB4" i="275"/>
  <c r="GB4" i="282"/>
  <c r="GB4" i="280"/>
  <c r="GB4" i="278"/>
  <c r="GB4" i="288"/>
  <c r="GB4" i="285"/>
  <c r="GB4" i="286"/>
  <c r="GB4" i="273"/>
  <c r="FZ52" i="286"/>
  <c r="FZ34" i="286"/>
  <c r="BS13" i="286"/>
  <c r="BS15" i="286" s="1"/>
  <c r="GC38" i="273"/>
  <c r="GD39" i="273" s="1"/>
  <c r="GD41" i="273" s="1"/>
  <c r="GC137" i="273"/>
  <c r="GD76" i="273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32" i="273"/>
  <c r="GC138" i="273"/>
  <c r="GC127" i="273"/>
  <c r="GC76" i="273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E24" i="273"/>
  <c r="GE25" i="273" s="1"/>
  <c r="GB13" i="288"/>
  <c r="GB31" i="286"/>
  <c r="GB42" i="286"/>
  <c r="GB19" i="286"/>
  <c r="GB18" i="285"/>
  <c r="GB15" i="275"/>
  <c r="GB20" i="275" s="1"/>
  <c r="GC17" i="275" s="1"/>
  <c r="GB57" i="273"/>
  <c r="GB60" i="273" s="1"/>
  <c r="GB79" i="273"/>
  <c r="GC80" i="273" s="1"/>
  <c r="GC58" i="273" s="1"/>
  <c r="GC14" i="286"/>
  <c r="GC100" i="273"/>
  <c r="GD101" i="273" s="1"/>
  <c r="GD59" i="273" s="1"/>
  <c r="GC13" i="285"/>
  <c r="GC13" i="265" s="1"/>
  <c r="GC22" i="285"/>
  <c r="GB34" i="278"/>
  <c r="GC42" i="273"/>
  <c r="GC52" i="273"/>
  <c r="BB46" i="286" l="1"/>
  <c r="BB47" i="286" s="1"/>
  <c r="BB63" i="265" s="1"/>
  <c r="BB65" i="265" s="1"/>
  <c r="BB67" i="265" s="1"/>
  <c r="BB80" i="265" s="1"/>
  <c r="BB35" i="286"/>
  <c r="BB36" i="286" s="1"/>
  <c r="BB74" i="265" s="1"/>
  <c r="BB75" i="265" s="1"/>
  <c r="BB81" i="265" s="1"/>
  <c r="GH51" i="273"/>
  <c r="GI48" i="273"/>
  <c r="GB66" i="273"/>
  <c r="GB67" i="273" s="1"/>
  <c r="GB9" i="265"/>
  <c r="GB11" i="265" s="1"/>
  <c r="GB14" i="265" s="1"/>
  <c r="GB19" i="265" s="1"/>
  <c r="GB22" i="265" s="1"/>
  <c r="GB30" i="265"/>
  <c r="GB33" i="265" s="1"/>
  <c r="GB37" i="265" s="1"/>
  <c r="GB42" i="265" s="1"/>
  <c r="GB47" i="265" s="1"/>
  <c r="GE18" i="288"/>
  <c r="GE96" i="273"/>
  <c r="GE97" i="273" s="1"/>
  <c r="GE111" i="273"/>
  <c r="GE112" i="273" s="1"/>
  <c r="GE11" i="285" s="1"/>
  <c r="GE12" i="285" s="1"/>
  <c r="GE75" i="273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1" i="286"/>
  <c r="GD42" i="286"/>
  <c r="GD19" i="286"/>
  <c r="GD18" i="285"/>
  <c r="GD15" i="275"/>
  <c r="GD57" i="273"/>
  <c r="GD79" i="273"/>
  <c r="GE80" i="273" s="1"/>
  <c r="GE58" i="273" s="1"/>
  <c r="GD42" i="273"/>
  <c r="GD52" i="273"/>
  <c r="BS16" i="286"/>
  <c r="BS49" i="265" s="1"/>
  <c r="BS50" i="265" s="1"/>
  <c r="BS15" i="288"/>
  <c r="BS23" i="286"/>
  <c r="BS24" i="286" s="1"/>
  <c r="BC33" i="286"/>
  <c r="GD38" i="273"/>
  <c r="GE39" i="273" s="1"/>
  <c r="GE41" i="273" s="1"/>
  <c r="GD137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38" i="273"/>
  <c r="GD132" i="273"/>
  <c r="GD127" i="273"/>
  <c r="GE76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F24" i="273"/>
  <c r="GF25" i="273" s="1"/>
  <c r="GC13" i="288"/>
  <c r="GC31" i="286"/>
  <c r="GC42" i="286"/>
  <c r="GC19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BB52" i="265"/>
  <c r="BB53" i="265" s="1"/>
  <c r="BB24" i="265"/>
  <c r="BB25" i="265" s="1"/>
  <c r="BC44" i="286"/>
  <c r="GB131" i="273"/>
  <c r="GC128" i="273"/>
  <c r="GB11" i="278"/>
  <c r="GC139" i="273"/>
  <c r="GB19" i="278"/>
  <c r="GC133" i="273"/>
  <c r="GD13" i="285"/>
  <c r="GD13" i="265" s="1"/>
  <c r="GD22" i="285"/>
  <c r="GD14" i="286"/>
  <c r="GD100" i="273"/>
  <c r="GE101" i="273" s="1"/>
  <c r="GE59" i="273" s="1"/>
  <c r="GA34" i="286"/>
  <c r="GA52" i="286"/>
  <c r="GJ48" i="273" l="1"/>
  <c r="GJ51" i="273" s="1"/>
  <c r="GI51" i="273"/>
  <c r="GD60" i="273"/>
  <c r="GC66" i="273"/>
  <c r="GC67" i="273" s="1"/>
  <c r="GC19" i="278"/>
  <c r="GD133" i="273"/>
  <c r="GC11" i="278"/>
  <c r="GD139" i="273"/>
  <c r="GD128" i="273"/>
  <c r="GC131" i="273"/>
  <c r="BB82" i="265"/>
  <c r="BB83" i="265"/>
  <c r="GC9" i="265"/>
  <c r="GC11" i="265" s="1"/>
  <c r="GC14" i="265" s="1"/>
  <c r="GC19" i="265" s="1"/>
  <c r="GC22" i="265" s="1"/>
  <c r="GC30" i="265"/>
  <c r="GC33" i="265" s="1"/>
  <c r="GC37" i="265" s="1"/>
  <c r="GC42" i="265" s="1"/>
  <c r="GC47" i="265" s="1"/>
  <c r="GH20" i="273"/>
  <c r="GG24" i="273"/>
  <c r="GG25" i="273" s="1"/>
  <c r="GE13" i="288"/>
  <c r="GE31" i="286"/>
  <c r="GE42" i="286"/>
  <c r="GE19" i="286"/>
  <c r="GE18" i="285"/>
  <c r="GE57" i="273"/>
  <c r="GE79" i="273"/>
  <c r="GF80" i="273" s="1"/>
  <c r="GF58" i="273" s="1"/>
  <c r="GE15" i="275"/>
  <c r="GD31" i="265"/>
  <c r="GD10" i="265"/>
  <c r="BT21" i="286"/>
  <c r="BS73" i="265"/>
  <c r="BS56" i="286"/>
  <c r="BS45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37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32" i="273"/>
  <c r="GE138" i="273"/>
  <c r="GE127" i="273"/>
  <c r="GB3" i="286"/>
  <c r="GB3" i="278"/>
  <c r="GB3" i="288"/>
  <c r="GB3" i="285"/>
  <c r="GB3" i="282"/>
  <c r="GB3" i="275"/>
  <c r="GB3" i="273"/>
  <c r="GB3" i="265"/>
  <c r="GB3" i="280"/>
  <c r="GB50" i="273"/>
  <c r="BC55" i="286"/>
  <c r="BC57" i="286" s="1"/>
  <c r="BC60" i="286" s="1"/>
  <c r="GF18" i="288"/>
  <c r="GF75" i="273"/>
  <c r="GF90" i="273"/>
  <c r="GF91" i="273" s="1"/>
  <c r="GF96" i="273"/>
  <c r="GF97" i="273" s="1"/>
  <c r="GF111" i="273"/>
  <c r="GF112" i="273" s="1"/>
  <c r="GF11" i="285" s="1"/>
  <c r="GF12" i="285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1" i="286"/>
  <c r="BC53" i="286" s="1"/>
  <c r="BC59" i="286" s="1"/>
  <c r="GD20" i="275"/>
  <c r="GE17" i="275" s="1"/>
  <c r="GE14" i="286"/>
  <c r="GE100" i="273"/>
  <c r="GF101" i="273" s="1"/>
  <c r="GF59" i="273" s="1"/>
  <c r="GE13" i="285"/>
  <c r="GE13" i="265" s="1"/>
  <c r="GE22" i="285"/>
  <c r="GB52" i="286"/>
  <c r="GB34" i="286"/>
  <c r="BC61" i="286" l="1"/>
  <c r="BC14" i="288" s="1"/>
  <c r="BC16" i="288" s="1"/>
  <c r="BC19" i="288" s="1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13" i="285"/>
  <c r="GF13" i="265" s="1"/>
  <c r="GF22" i="285"/>
  <c r="GF14" i="286"/>
  <c r="GF100" i="273"/>
  <c r="GG101" i="273" s="1"/>
  <c r="GG59" i="273" s="1"/>
  <c r="GE27" i="278"/>
  <c r="GE32" i="278" s="1"/>
  <c r="GE34" i="278" s="1"/>
  <c r="BT13" i="286"/>
  <c r="BT15" i="286" s="1"/>
  <c r="GI20" i="273"/>
  <c r="GH24" i="273"/>
  <c r="GH25" i="273" s="1"/>
  <c r="GD11" i="278"/>
  <c r="GE139" i="273"/>
  <c r="GD19" i="278"/>
  <c r="GE133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19" i="265" s="1"/>
  <c r="GD22" i="265" s="1"/>
  <c r="GD30" i="265"/>
  <c r="GD33" i="265" s="1"/>
  <c r="GD37" i="265" s="1"/>
  <c r="GD42" i="265" s="1"/>
  <c r="GD47" i="265" s="1"/>
  <c r="GF38" i="273"/>
  <c r="GG39" i="273" s="1"/>
  <c r="GG41" i="273" s="1"/>
  <c r="GF137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38" i="273"/>
  <c r="GF132" i="273"/>
  <c r="GF127" i="273"/>
  <c r="GE10" i="265"/>
  <c r="GE31" i="265"/>
  <c r="GF76" i="273"/>
  <c r="GF42" i="273"/>
  <c r="GF52" i="273"/>
  <c r="GE20" i="275"/>
  <c r="GF17" i="275" s="1"/>
  <c r="GG18" i="288"/>
  <c r="GG96" i="273"/>
  <c r="GG97" i="273" s="1"/>
  <c r="GG111" i="273"/>
  <c r="GG112" i="273" s="1"/>
  <c r="GG11" i="285" s="1"/>
  <c r="GG12" i="285" s="1"/>
  <c r="GG75" i="273"/>
  <c r="GG76" i="273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C34" i="286"/>
  <c r="GC52" i="286"/>
  <c r="GD131" i="273"/>
  <c r="GE128" i="273"/>
  <c r="GE60" i="273"/>
  <c r="GD66" i="273"/>
  <c r="GD67" i="273" s="1"/>
  <c r="BC62" i="286" l="1"/>
  <c r="BC52" i="265" s="1"/>
  <c r="BC53" i="265" s="1"/>
  <c r="BC46" i="286"/>
  <c r="BC47" i="286" s="1"/>
  <c r="BC63" i="265" s="1"/>
  <c r="BC65" i="265" s="1"/>
  <c r="BC67" i="265" s="1"/>
  <c r="BC80" i="265" s="1"/>
  <c r="BC35" i="286"/>
  <c r="BC36" i="286" s="1"/>
  <c r="BD33" i="286" s="1"/>
  <c r="GE66" i="273"/>
  <c r="GE67" i="273" s="1"/>
  <c r="GG14" i="286"/>
  <c r="GG100" i="273"/>
  <c r="GH101" i="273" s="1"/>
  <c r="GH59" i="273" s="1"/>
  <c r="GG13" i="285"/>
  <c r="GG13" i="265" s="1"/>
  <c r="GG22" i="285"/>
  <c r="GF4" i="265"/>
  <c r="GF4" i="288"/>
  <c r="GF4" i="275"/>
  <c r="GF4" i="280"/>
  <c r="GF4" i="282"/>
  <c r="GF4" i="273"/>
  <c r="GF4" i="286"/>
  <c r="GF4" i="278"/>
  <c r="GF4" i="285"/>
  <c r="GG13" i="288"/>
  <c r="GG31" i="286"/>
  <c r="GG42" i="286"/>
  <c r="GG19" i="286"/>
  <c r="GG18" i="285"/>
  <c r="GG57" i="273"/>
  <c r="GG79" i="273"/>
  <c r="GH80" i="273" s="1"/>
  <c r="GH58" i="273" s="1"/>
  <c r="GG15" i="275"/>
  <c r="GF31" i="265"/>
  <c r="GF10" i="265"/>
  <c r="GE19" i="278"/>
  <c r="GF133" i="273"/>
  <c r="GE11" i="278"/>
  <c r="GF139" i="273"/>
  <c r="GJ20" i="273"/>
  <c r="GJ24" i="273" s="1"/>
  <c r="GJ25" i="273" s="1"/>
  <c r="GI24" i="273"/>
  <c r="GI25" i="273" s="1"/>
  <c r="GE9" i="265"/>
  <c r="GE11" i="265" s="1"/>
  <c r="GE14" i="265" s="1"/>
  <c r="GE19" i="265" s="1"/>
  <c r="GE22" i="265" s="1"/>
  <c r="GE30" i="265"/>
  <c r="GE33" i="265" s="1"/>
  <c r="GE37" i="265" s="1"/>
  <c r="GE42" i="265" s="1"/>
  <c r="GE47" i="265" s="1"/>
  <c r="BD44" i="286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28" i="273"/>
  <c r="GE131" i="273"/>
  <c r="GG38" i="273"/>
  <c r="GH39" i="273" s="1"/>
  <c r="GH41" i="273" s="1"/>
  <c r="GG137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32" i="273"/>
  <c r="GG138" i="273"/>
  <c r="GG127" i="273"/>
  <c r="GF13" i="288"/>
  <c r="GF31" i="286"/>
  <c r="GF42" i="286"/>
  <c r="GF19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D52" i="286"/>
  <c r="GD34" i="286"/>
  <c r="GH18" i="288"/>
  <c r="GH75" i="273"/>
  <c r="GH96" i="273"/>
  <c r="GH97" i="273" s="1"/>
  <c r="GH111" i="273"/>
  <c r="GH112" i="273" s="1"/>
  <c r="GH11" i="285" s="1"/>
  <c r="GH12" i="285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6" i="286"/>
  <c r="BT49" i="265" s="1"/>
  <c r="BT50" i="265" s="1"/>
  <c r="BT15" i="288"/>
  <c r="BT23" i="286"/>
  <c r="BT24" i="286" s="1"/>
  <c r="BC74" i="265"/>
  <c r="BC75" i="265" s="1"/>
  <c r="BC81" i="265" s="1"/>
  <c r="BC24" i="265" l="1"/>
  <c r="BC25" i="265" s="1"/>
  <c r="GG60" i="273"/>
  <c r="GF66" i="273"/>
  <c r="GF67" i="273" s="1"/>
  <c r="BU21" i="286"/>
  <c r="BT73" i="265"/>
  <c r="BT56" i="286"/>
  <c r="BT45" i="286"/>
  <c r="GH38" i="273"/>
  <c r="GI39" i="273" s="1"/>
  <c r="GI41" i="273" s="1"/>
  <c r="GH137" i="273"/>
  <c r="GH13" i="285"/>
  <c r="GH13" i="265" s="1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BC82" i="265"/>
  <c r="BC83" i="265"/>
  <c r="GI18" i="288"/>
  <c r="GI75" i="273"/>
  <c r="GI76" i="273" s="1"/>
  <c r="GI90" i="273"/>
  <c r="GI91" i="273" s="1"/>
  <c r="GI111" i="273"/>
  <c r="GI112" i="273" s="1"/>
  <c r="GI11" i="285" s="1"/>
  <c r="GI12" i="285" s="1"/>
  <c r="GI96" i="273"/>
  <c r="GI97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39" i="273"/>
  <c r="GF19" i="278"/>
  <c r="GG133" i="273"/>
  <c r="GE50" i="273"/>
  <c r="GE3" i="275"/>
  <c r="GE3" i="285"/>
  <c r="GE3" i="286"/>
  <c r="GE3" i="273"/>
  <c r="GE3" i="278"/>
  <c r="GE3" i="280"/>
  <c r="GE3" i="288"/>
  <c r="GE3" i="282"/>
  <c r="GE3" i="265"/>
  <c r="BD51" i="286"/>
  <c r="BD53" i="286" s="1"/>
  <c r="BD59" i="286" s="1"/>
  <c r="GH14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38" i="273"/>
  <c r="GH132" i="273"/>
  <c r="GH127" i="273"/>
  <c r="GF9" i="265"/>
  <c r="GF11" i="265" s="1"/>
  <c r="GF14" i="265" s="1"/>
  <c r="GF19" i="265" s="1"/>
  <c r="GF22" i="265" s="1"/>
  <c r="GF30" i="265"/>
  <c r="GF33" i="265" s="1"/>
  <c r="GF37" i="265" s="1"/>
  <c r="GF42" i="265" s="1"/>
  <c r="GF47" i="265" s="1"/>
  <c r="GG10" i="265"/>
  <c r="GG31" i="265"/>
  <c r="GH76" i="273"/>
  <c r="GH42" i="273"/>
  <c r="GH52" i="273"/>
  <c r="GG128" i="273"/>
  <c r="GF131" i="273"/>
  <c r="BD55" i="286"/>
  <c r="BD57" i="286" s="1"/>
  <c r="BD60" i="286" s="1"/>
  <c r="GE34" i="286"/>
  <c r="GE52" i="286"/>
  <c r="GJ18" i="288"/>
  <c r="GJ96" i="273"/>
  <c r="GJ97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BD61" i="286" l="1"/>
  <c r="BD14" i="288" s="1"/>
  <c r="BD16" i="288" s="1"/>
  <c r="BD19" i="288" s="1"/>
  <c r="GF59" i="265"/>
  <c r="GF60" i="265" s="1"/>
  <c r="GG20" i="285"/>
  <c r="GG23" i="285" s="1"/>
  <c r="GJ100" i="273"/>
  <c r="GJ14" i="286"/>
  <c r="H91" i="273"/>
  <c r="GJ11" i="285"/>
  <c r="GJ12" i="285" s="1"/>
  <c r="H112" i="273"/>
  <c r="H11" i="285" s="1"/>
  <c r="GH13" i="288"/>
  <c r="GH31" i="286"/>
  <c r="GH42" i="286"/>
  <c r="GH19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33" i="273"/>
  <c r="GG11" i="278"/>
  <c r="GH139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32" i="273"/>
  <c r="GI138" i="273"/>
  <c r="GI127" i="273"/>
  <c r="GI14" i="286"/>
  <c r="GI100" i="273"/>
  <c r="GJ101" i="273" s="1"/>
  <c r="GJ59" i="273" s="1"/>
  <c r="GG9" i="265"/>
  <c r="GG11" i="265" s="1"/>
  <c r="GG14" i="265" s="1"/>
  <c r="GG19" i="265" s="1"/>
  <c r="GG22" i="265" s="1"/>
  <c r="GG30" i="265"/>
  <c r="GG33" i="265" s="1"/>
  <c r="GG37" i="265" s="1"/>
  <c r="GG42" i="265" s="1"/>
  <c r="GG47" i="265" s="1"/>
  <c r="GI13" i="288"/>
  <c r="GI31" i="286"/>
  <c r="GI42" i="286"/>
  <c r="GI19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37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Q65" i="277" s="1"/>
  <c r="Q67" i="277" s="1"/>
  <c r="Q80" i="277" s="1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N65" i="277" s="1"/>
  <c r="N67" i="277" s="1"/>
  <c r="N80" i="277" s="1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I70" i="277"/>
  <c r="AJ69" i="277"/>
  <c r="AJ71" i="277"/>
  <c r="AI64" i="277"/>
  <c r="AJ72" i="277"/>
  <c r="AH70" i="277"/>
  <c r="AJ70" i="277"/>
  <c r="AI71" i="277"/>
  <c r="AH69" i="277"/>
  <c r="AM69" i="277"/>
  <c r="AK70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M70" i="277"/>
  <c r="AN64" i="277"/>
  <c r="AL70" i="277"/>
  <c r="AL69" i="277"/>
  <c r="AO64" i="277"/>
  <c r="AN70" i="277"/>
  <c r="AN59" i="277"/>
  <c r="AN60" i="277" s="1"/>
  <c r="AN71" i="277"/>
  <c r="AN72" i="277"/>
  <c r="AP64" i="277"/>
  <c r="AN69" i="277"/>
  <c r="AO71" i="277"/>
  <c r="AP70" i="277"/>
  <c r="AO72" i="277"/>
  <c r="AO59" i="277"/>
  <c r="AO60" i="277" s="1"/>
  <c r="AP72" i="277"/>
  <c r="AO69" i="277"/>
  <c r="AQ69" i="277"/>
  <c r="AQ59" i="277"/>
  <c r="AQ60" i="277" s="1"/>
  <c r="AP69" i="277"/>
  <c r="AQ64" i="277"/>
  <c r="AO70" i="277"/>
  <c r="AQ71" i="277"/>
  <c r="AP59" i="277"/>
  <c r="AP60" i="277" s="1"/>
  <c r="AS59" i="277"/>
  <c r="AS60" i="277" s="1"/>
  <c r="AQ70" i="277"/>
  <c r="AQ72" i="277"/>
  <c r="AP71" i="277"/>
  <c r="AR72" i="277"/>
  <c r="AR70" i="277"/>
  <c r="AR69" i="277"/>
  <c r="AS69" i="277"/>
  <c r="AT69" i="277"/>
  <c r="AT71" i="277"/>
  <c r="AR71" i="277"/>
  <c r="AR59" i="277"/>
  <c r="AR60" i="277" s="1"/>
  <c r="AS72" i="277"/>
  <c r="AS70" i="277"/>
  <c r="AR64" i="277"/>
  <c r="AW64" i="277"/>
  <c r="AU72" i="277"/>
  <c r="AT59" i="277"/>
  <c r="AT60" i="277" s="1"/>
  <c r="AT72" i="277"/>
  <c r="AU59" i="277"/>
  <c r="AU60" i="277" s="1"/>
  <c r="AS71" i="277"/>
  <c r="AT70" i="277"/>
  <c r="AS64" i="277"/>
  <c r="AU64" i="277"/>
  <c r="AT64" i="277"/>
  <c r="AU71" i="277"/>
  <c r="AV70" i="277"/>
  <c r="AU70" i="277"/>
  <c r="AV64" i="277"/>
  <c r="AV71" i="277"/>
  <c r="AU69" i="277"/>
  <c r="AV59" i="277"/>
  <c r="AV60" i="277" s="1"/>
  <c r="AX64" i="277"/>
  <c r="AW72" i="277"/>
  <c r="AW69" i="277"/>
  <c r="AW70" i="277"/>
  <c r="AX71" i="277"/>
  <c r="AW59" i="277"/>
  <c r="AW60" i="277" s="1"/>
  <c r="AV69" i="277"/>
  <c r="AY70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X70" i="277"/>
  <c r="AY69" i="277"/>
  <c r="AZ69" i="277"/>
  <c r="AY71" i="277"/>
  <c r="BA69" i="277"/>
  <c r="AY72" i="277"/>
  <c r="AZ71" i="277"/>
  <c r="AZ70" i="277"/>
  <c r="AZ59" i="277"/>
  <c r="AZ60" i="277" s="1"/>
  <c r="BB69" i="277"/>
  <c r="BA64" i="277"/>
  <c r="BB70" i="277"/>
  <c r="BB64" i="277"/>
  <c r="BB72" i="277"/>
  <c r="BA71" i="277"/>
  <c r="BA72" i="277"/>
  <c r="BA59" i="277"/>
  <c r="BA60" i="277" s="1"/>
  <c r="BB71" i="277"/>
  <c r="BB59" i="277"/>
  <c r="BB60" i="277" s="1"/>
  <c r="BA70" i="277"/>
  <c r="BD70" i="277"/>
  <c r="BD69" i="277"/>
  <c r="BD72" i="277"/>
  <c r="BC59" i="277"/>
  <c r="BC60" i="277" s="1"/>
  <c r="BC72" i="277"/>
  <c r="BC71" i="277"/>
  <c r="BD71" i="277"/>
  <c r="BC69" i="277"/>
  <c r="BC70" i="277"/>
  <c r="BD64" i="277"/>
  <c r="BC64" i="277"/>
  <c r="GJ12" i="278"/>
  <c r="GJ13" i="278" s="1"/>
  <c r="GJ25" i="278" s="1"/>
  <c r="GJ33" i="278"/>
  <c r="GJ138" i="273"/>
  <c r="GJ20" i="278"/>
  <c r="GJ21" i="278" s="1"/>
  <c r="GJ41" i="278"/>
  <c r="GJ42" i="278" s="1"/>
  <c r="GJ132" i="273"/>
  <c r="GJ127" i="273"/>
  <c r="H97" i="273"/>
  <c r="GG131" i="273"/>
  <c r="GH128" i="273"/>
  <c r="GH4" i="265"/>
  <c r="GH4" i="275"/>
  <c r="GH4" i="280"/>
  <c r="GH4" i="288"/>
  <c r="GH4" i="273"/>
  <c r="GH4" i="286"/>
  <c r="GH4" i="282"/>
  <c r="GH4" i="278"/>
  <c r="GH4" i="285"/>
  <c r="GF52" i="286"/>
  <c r="GF34" i="286"/>
  <c r="GH10" i="265"/>
  <c r="GH31" i="265"/>
  <c r="GI38" i="273"/>
  <c r="GJ39" i="273" s="1"/>
  <c r="GJ41" i="273" s="1"/>
  <c r="GI137" i="273"/>
  <c r="GI13" i="285"/>
  <c r="GI13" i="265" s="1"/>
  <c r="GI22" i="285"/>
  <c r="GJ76" i="273"/>
  <c r="BU13" i="286"/>
  <c r="BU15" i="286" s="1"/>
  <c r="GG66" i="273"/>
  <c r="GG67" i="273" s="1"/>
  <c r="U65" i="277" l="1"/>
  <c r="K75" i="277"/>
  <c r="K81" i="277" s="1"/>
  <c r="BD62" i="286"/>
  <c r="BD46" i="286"/>
  <c r="BD47" i="286" s="1"/>
  <c r="GI34" i="278"/>
  <c r="GI30" i="265" s="1"/>
  <c r="BD35" i="286"/>
  <c r="BD36" i="286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2" i="286"/>
  <c r="GJ19" i="286"/>
  <c r="GJ31" i="286"/>
  <c r="GJ15" i="275"/>
  <c r="GJ20" i="275" s="1"/>
  <c r="GJ57" i="273"/>
  <c r="GJ79" i="273"/>
  <c r="H76" i="273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3" i="286"/>
  <c r="BD74" i="265"/>
  <c r="GJ13" i="285"/>
  <c r="GJ22" i="285"/>
  <c r="H12" i="285"/>
  <c r="H22" i="285" s="1"/>
  <c r="GG59" i="265"/>
  <c r="GG60" i="265" s="1"/>
  <c r="GH20" i="285"/>
  <c r="GH23" i="285" s="1"/>
  <c r="BU16" i="286"/>
  <c r="BU49" i="265" s="1"/>
  <c r="BU50" i="265" s="1"/>
  <c r="BU15" i="288"/>
  <c r="BU23" i="286"/>
  <c r="BU24" i="286" s="1"/>
  <c r="GI128" i="273"/>
  <c r="GH131" i="273"/>
  <c r="H33" i="278"/>
  <c r="H20" i="278"/>
  <c r="H41" i="278"/>
  <c r="H12" i="278"/>
  <c r="H138" i="273"/>
  <c r="H127" i="273"/>
  <c r="H132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N83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G52" i="286"/>
  <c r="GG34" i="286"/>
  <c r="GI31" i="265"/>
  <c r="GI10" i="265"/>
  <c r="GH11" i="278"/>
  <c r="GI139" i="273"/>
  <c r="GH19" i="278"/>
  <c r="GI133" i="273"/>
  <c r="BD52" i="265"/>
  <c r="BD53" i="265" s="1"/>
  <c r="BD24" i="265"/>
  <c r="BD25" i="265" s="1"/>
  <c r="BE44" i="286"/>
  <c r="BD63" i="265"/>
  <c r="GH9" i="265"/>
  <c r="GH11" i="265" s="1"/>
  <c r="GH14" i="265" s="1"/>
  <c r="GH19" i="265" s="1"/>
  <c r="GH22" i="265" s="1"/>
  <c r="GH30" i="265"/>
  <c r="GH33" i="265" s="1"/>
  <c r="GH37" i="265" s="1"/>
  <c r="GH42" i="265" s="1"/>
  <c r="GH47" i="265" s="1"/>
  <c r="H14" i="286"/>
  <c r="H100" i="273"/>
  <c r="GI9" i="265" l="1"/>
  <c r="GI33" i="265"/>
  <c r="GI37" i="265" s="1"/>
  <c r="GI42" i="265" s="1"/>
  <c r="GI47" i="265" s="1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33" i="273"/>
  <c r="GJ19" i="278" s="1"/>
  <c r="GI11" i="278"/>
  <c r="GJ139" i="273"/>
  <c r="GJ11" i="278" s="1"/>
  <c r="M82" i="277"/>
  <c r="M83" i="277"/>
  <c r="J82" i="277"/>
  <c r="J83" i="277"/>
  <c r="T82" i="277"/>
  <c r="T83" i="277"/>
  <c r="GJ128" i="273"/>
  <c r="GJ131" i="273" s="1"/>
  <c r="GI131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GH34" i="286"/>
  <c r="GH52" i="286"/>
  <c r="BE55" i="286"/>
  <c r="BE57" i="286" s="1"/>
  <c r="BE60" i="286" s="1"/>
  <c r="K82" i="277"/>
  <c r="K83" i="277"/>
  <c r="P82" i="277"/>
  <c r="P83" i="277"/>
  <c r="BV21" i="286"/>
  <c r="BU73" i="265"/>
  <c r="BU56" i="286"/>
  <c r="BU45" i="286"/>
  <c r="BE51" i="286"/>
  <c r="BE53" i="286" s="1"/>
  <c r="BE59" i="286" s="1"/>
  <c r="GI11" i="265"/>
  <c r="GI14" i="265" s="1"/>
  <c r="GI19" i="265" s="1"/>
  <c r="GI22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2" i="286"/>
  <c r="H31" i="286"/>
  <c r="H13" i="288"/>
  <c r="H19" i="286"/>
  <c r="H15" i="275"/>
  <c r="H79" i="273"/>
  <c r="H57" i="273"/>
  <c r="GJ60" i="273"/>
  <c r="GJ66" i="273" s="1"/>
  <c r="GJ67" i="273" s="1"/>
  <c r="GI66" i="273"/>
  <c r="GI67" i="273" s="1"/>
  <c r="GJ3" i="286" l="1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3" i="286"/>
  <c r="BV15" i="286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I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5" i="277"/>
  <c r="AI31" i="277"/>
  <c r="AI32" i="277"/>
  <c r="AH35" i="277"/>
  <c r="AH9" i="277"/>
  <c r="AI43" i="277"/>
  <c r="AJ21" i="277"/>
  <c r="AJ36" i="277"/>
  <c r="J24" i="277"/>
  <c r="AI18" i="277"/>
  <c r="AH16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35" i="277"/>
  <c r="AJ40" i="277"/>
  <c r="AJ30" i="277"/>
  <c r="AJ17" i="277"/>
  <c r="AJ9" i="277"/>
  <c r="AJ45" i="277"/>
  <c r="AJ44" i="277"/>
  <c r="AJ39" i="277"/>
  <c r="AJ43" i="277"/>
  <c r="AJ16" i="277"/>
  <c r="AL39" i="277"/>
  <c r="AL32" i="277"/>
  <c r="AK40" i="277"/>
  <c r="AL13" i="277"/>
  <c r="AK32" i="277"/>
  <c r="AL16" i="277"/>
  <c r="AK43" i="277"/>
  <c r="AK13" i="277"/>
  <c r="AK35" i="277"/>
  <c r="AK31" i="277"/>
  <c r="AL9" i="277"/>
  <c r="AK9" i="277"/>
  <c r="AL44" i="277"/>
  <c r="AL36" i="277"/>
  <c r="AK39" i="277"/>
  <c r="AK10" i="277"/>
  <c r="AL10" i="277"/>
  <c r="AK16" i="277"/>
  <c r="AL30" i="277"/>
  <c r="AL45" i="277"/>
  <c r="AK30" i="277"/>
  <c r="AL40" i="277"/>
  <c r="AK45" i="277"/>
  <c r="AL21" i="277"/>
  <c r="AL18" i="277"/>
  <c r="AM44" i="277"/>
  <c r="AM13" i="277"/>
  <c r="AM35" i="277"/>
  <c r="AN35" i="277"/>
  <c r="AK18" i="277"/>
  <c r="AL35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N16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M16" i="277"/>
  <c r="AN17" i="277"/>
  <c r="AM30" i="277"/>
  <c r="AO21" i="277"/>
  <c r="AO18" i="277"/>
  <c r="AO16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P16" i="277"/>
  <c r="AO30" i="277"/>
  <c r="AO45" i="277"/>
  <c r="AO3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35" i="277"/>
  <c r="AP43" i="277"/>
  <c r="AO44" i="277"/>
  <c r="AR30" i="277"/>
  <c r="AP10" i="277"/>
  <c r="AP31" i="277"/>
  <c r="AQ16" i="277"/>
  <c r="AQ36" i="277"/>
  <c r="AR45" i="277"/>
  <c r="AR40" i="277"/>
  <c r="AP9" i="277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35" i="277"/>
  <c r="AQ43" i="277"/>
  <c r="AR10" i="277"/>
  <c r="AS16" i="277"/>
  <c r="AS45" i="277"/>
  <c r="AR44" i="277"/>
  <c r="AS9" i="277"/>
  <c r="AS35" i="277"/>
  <c r="AS30" i="277"/>
  <c r="AU40" i="277"/>
  <c r="AS21" i="277"/>
  <c r="AR35" i="277"/>
  <c r="AS36" i="277"/>
  <c r="AS13" i="277"/>
  <c r="AR31" i="277"/>
  <c r="AR16" i="277"/>
  <c r="AS32" i="277"/>
  <c r="AU17" i="277"/>
  <c r="AU18" i="277"/>
  <c r="AS40" i="277"/>
  <c r="AS43" i="277"/>
  <c r="AU39" i="277"/>
  <c r="AT9" i="277"/>
  <c r="AT16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35" i="277"/>
  <c r="AT17" i="277"/>
  <c r="AT36" i="277"/>
  <c r="AS44" i="277"/>
  <c r="AU30" i="277"/>
  <c r="AU45" i="277"/>
  <c r="AT44" i="277"/>
  <c r="AT39" i="277"/>
  <c r="AT30" i="277"/>
  <c r="AT33" i="277" s="1"/>
  <c r="AT37" i="277" s="1"/>
  <c r="AV13" i="277"/>
  <c r="AT43" i="277"/>
  <c r="AT21" i="277"/>
  <c r="AU21" i="277"/>
  <c r="AV32" i="277"/>
  <c r="AV40" i="277"/>
  <c r="AU9" i="277"/>
  <c r="AV35" i="277"/>
  <c r="AV39" i="277"/>
  <c r="AV10" i="277"/>
  <c r="AU35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U16" i="277"/>
  <c r="AV30" i="277"/>
  <c r="AV9" i="277"/>
  <c r="AU10" i="277"/>
  <c r="AV21" i="277"/>
  <c r="AV16" i="277"/>
  <c r="AV31" i="277"/>
  <c r="AW13" i="277"/>
  <c r="AW16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X35" i="277"/>
  <c r="AW10" i="277"/>
  <c r="AX32" i="277"/>
  <c r="AW9" i="277"/>
  <c r="AX43" i="277"/>
  <c r="AX21" i="277"/>
  <c r="AX10" i="277"/>
  <c r="AX16" i="277"/>
  <c r="AW17" i="277"/>
  <c r="AW44" i="277"/>
  <c r="AX18" i="277"/>
  <c r="AW35" i="277"/>
  <c r="AX17" i="277"/>
  <c r="AW18" i="277"/>
  <c r="AX36" i="277"/>
  <c r="AY43" i="277"/>
  <c r="AY18" i="277"/>
  <c r="AY9" i="277"/>
  <c r="AY17" i="277"/>
  <c r="AY16" i="277"/>
  <c r="AY40" i="277"/>
  <c r="AY36" i="277"/>
  <c r="AY13" i="277"/>
  <c r="AY10" i="277"/>
  <c r="AY32" i="277"/>
  <c r="AY21" i="277"/>
  <c r="AY39" i="277"/>
  <c r="AY35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35" i="277"/>
  <c r="AZ43" i="277"/>
  <c r="BA44" i="277"/>
  <c r="AZ30" i="277"/>
  <c r="BC36" i="277"/>
  <c r="BA40" i="277"/>
  <c r="AZ16" i="277"/>
  <c r="BA16" i="277"/>
  <c r="BA30" i="277"/>
  <c r="AZ17" i="277"/>
  <c r="BA43" i="277"/>
  <c r="BA36" i="277"/>
  <c r="AZ40" i="277"/>
  <c r="AZ21" i="277"/>
  <c r="BA21" i="277"/>
  <c r="BA45" i="277"/>
  <c r="BA35" i="277"/>
  <c r="BA17" i="277"/>
  <c r="AZ44" i="277"/>
  <c r="AZ10" i="277"/>
  <c r="BA10" i="277"/>
  <c r="AZ18" i="277"/>
  <c r="BC16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16" i="277"/>
  <c r="BB9" i="277"/>
  <c r="BC35" i="277"/>
  <c r="BB43" i="277"/>
  <c r="BC18" i="277"/>
  <c r="BB31" i="277"/>
  <c r="BC13" i="277"/>
  <c r="BB13" i="277"/>
  <c r="BB35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GI52" i="286"/>
  <c r="GI34" i="286"/>
  <c r="BE61" i="286"/>
  <c r="H10" i="265"/>
  <c r="H20" i="269" s="1"/>
  <c r="K20" i="269" s="1"/>
  <c r="H31" i="265"/>
  <c r="H41" i="269" s="1"/>
  <c r="K41" i="269" s="1"/>
  <c r="GJ9" i="265"/>
  <c r="GJ30" i="265"/>
  <c r="BC30" i="277" s="1"/>
  <c r="BC33" i="277" s="1"/>
  <c r="H34" i="278"/>
  <c r="J23" i="269"/>
  <c r="L23" i="269"/>
  <c r="V82" i="277"/>
  <c r="V83" i="277"/>
  <c r="AP11" i="277" l="1"/>
  <c r="AP14" i="277" s="1"/>
  <c r="AP19" i="277" s="1"/>
  <c r="AP22" i="277" s="1"/>
  <c r="V33" i="277"/>
  <c r="V37" i="277" s="1"/>
  <c r="AW11" i="277"/>
  <c r="AW14" i="277" s="1"/>
  <c r="AW19" i="277" s="1"/>
  <c r="AW22" i="277" s="1"/>
  <c r="W14" i="277"/>
  <c r="V41" i="277"/>
  <c r="V46" i="277" s="1"/>
  <c r="V49" i="277" s="1"/>
  <c r="AK33" i="277"/>
  <c r="AG11" i="277"/>
  <c r="AG14" i="277" s="1"/>
  <c r="AG19" i="277" s="1"/>
  <c r="AG22" i="277" s="1"/>
  <c r="BC37" i="277"/>
  <c r="BC41" i="277" s="1"/>
  <c r="BC46" i="277" s="1"/>
  <c r="BB11" i="277"/>
  <c r="BB14" i="277" s="1"/>
  <c r="BB19" i="277" s="1"/>
  <c r="BB22" i="277" s="1"/>
  <c r="AY33" i="277"/>
  <c r="AY37" i="277" s="1"/>
  <c r="AY41" i="277" s="1"/>
  <c r="AV11" i="277"/>
  <c r="AV14" i="277" s="1"/>
  <c r="AV19" i="277" s="1"/>
  <c r="AV22" i="277" s="1"/>
  <c r="BA33" i="277"/>
  <c r="BA37" i="277" s="1"/>
  <c r="BA41" i="277" s="1"/>
  <c r="BA46" i="277" s="1"/>
  <c r="AT41" i="277"/>
  <c r="AT46" i="277" s="1"/>
  <c r="AL33" i="277"/>
  <c r="AL37" i="277" s="1"/>
  <c r="AL41" i="277" s="1"/>
  <c r="AL46" i="277" s="1"/>
  <c r="AJ11" i="277"/>
  <c r="AJ14" i="277" s="1"/>
  <c r="AJ19" i="277" s="1"/>
  <c r="AJ22" i="277" s="1"/>
  <c r="AJ33" i="277"/>
  <c r="AJ37" i="277" s="1"/>
  <c r="AJ41" i="277" s="1"/>
  <c r="AJ46" i="277" s="1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6" i="286"/>
  <c r="BE47" i="286" s="1"/>
  <c r="BE35" i="286"/>
  <c r="BE36" i="286" s="1"/>
  <c r="BE62" i="286"/>
  <c r="GJ60" i="265"/>
  <c r="BD59" i="277"/>
  <c r="BD60" i="277" s="1"/>
  <c r="BD11" i="277"/>
  <c r="BD14" i="277" s="1"/>
  <c r="BD19" i="277" s="1"/>
  <c r="BD22" i="277" s="1"/>
  <c r="BD25" i="277" s="1"/>
  <c r="BB33" i="277"/>
  <c r="BB37" i="277" s="1"/>
  <c r="BB41" i="277" s="1"/>
  <c r="BB46" i="277" s="1"/>
  <c r="BD33" i="277"/>
  <c r="BD37" i="277" s="1"/>
  <c r="BD41" i="277" s="1"/>
  <c r="BD46" i="277" s="1"/>
  <c r="BD49" i="277" s="1"/>
  <c r="BD52" i="277" s="1"/>
  <c r="AZ33" i="277"/>
  <c r="AZ37" i="277" s="1"/>
  <c r="AZ41" i="277" s="1"/>
  <c r="AZ46" i="277" s="1"/>
  <c r="AY11" i="277"/>
  <c r="AY14" i="277" s="1"/>
  <c r="AY19" i="277" s="1"/>
  <c r="AY22" i="277" s="1"/>
  <c r="AX33" i="277"/>
  <c r="AX37" i="277" s="1"/>
  <c r="AX41" i="277" s="1"/>
  <c r="AX46" i="277" s="1"/>
  <c r="AX11" i="277"/>
  <c r="AX14" i="277" s="1"/>
  <c r="AX19" i="277" s="1"/>
  <c r="AX22" i="277" s="1"/>
  <c r="BC9" i="277"/>
  <c r="BC11" i="277" s="1"/>
  <c r="BC14" i="277" s="1"/>
  <c r="BC19" i="277" s="1"/>
  <c r="BC22" i="277" s="1"/>
  <c r="AV33" i="277"/>
  <c r="AV37" i="277" s="1"/>
  <c r="AV41" i="277" s="1"/>
  <c r="AV46" i="277" s="1"/>
  <c r="AU11" i="277"/>
  <c r="AU14" i="277" s="1"/>
  <c r="AU19" i="277" s="1"/>
  <c r="AU22" i="277" s="1"/>
  <c r="AU33" i="277"/>
  <c r="AU37" i="277" s="1"/>
  <c r="AU41" i="277" s="1"/>
  <c r="AU46" i="277" s="1"/>
  <c r="AT11" i="277"/>
  <c r="AT14" i="277" s="1"/>
  <c r="AT19" i="277" s="1"/>
  <c r="AT22" i="277" s="1"/>
  <c r="AR11" i="277"/>
  <c r="AR14" i="277" s="1"/>
  <c r="AR19" i="277" s="1"/>
  <c r="AR22" i="277" s="1"/>
  <c r="AQ33" i="277"/>
  <c r="AQ37" i="277" s="1"/>
  <c r="AQ41" i="277" s="1"/>
  <c r="AQ46" i="277" s="1"/>
  <c r="AO11" i="277"/>
  <c r="AO14" i="277" s="1"/>
  <c r="AO19" i="277" s="1"/>
  <c r="AO22" i="277" s="1"/>
  <c r="AN33" i="277"/>
  <c r="AN37" i="277" s="1"/>
  <c r="AN41" i="277" s="1"/>
  <c r="AN46" i="277" s="1"/>
  <c r="AL11" i="277"/>
  <c r="AL14" i="277" s="1"/>
  <c r="AL19" i="277" s="1"/>
  <c r="AL22" i="277" s="1"/>
  <c r="AI11" i="277"/>
  <c r="AI14" i="277" s="1"/>
  <c r="AI19" i="277" s="1"/>
  <c r="AI22" i="277" s="1"/>
  <c r="AH11" i="277"/>
  <c r="AH14" i="277" s="1"/>
  <c r="AH19" i="277" s="1"/>
  <c r="AH22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H35" i="277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L30" i="277"/>
  <c r="L33" i="277" s="1"/>
  <c r="L37" i="277" s="1"/>
  <c r="L41" i="277" s="1"/>
  <c r="L46" i="277" s="1"/>
  <c r="AZ11" i="277"/>
  <c r="AZ14" i="277" s="1"/>
  <c r="AZ19" i="277" s="1"/>
  <c r="AZ22" i="277" s="1"/>
  <c r="AY46" i="277"/>
  <c r="BA14" i="277"/>
  <c r="BA19" i="277" s="1"/>
  <c r="BA22" i="277" s="1"/>
  <c r="AW33" i="277"/>
  <c r="AW37" i="277" s="1"/>
  <c r="AW41" i="277" s="1"/>
  <c r="AW46" i="277" s="1"/>
  <c r="AS33" i="277"/>
  <c r="AS37" i="277" s="1"/>
  <c r="AS41" i="277" s="1"/>
  <c r="AS46" i="277" s="1"/>
  <c r="AS11" i="277"/>
  <c r="AS14" i="277" s="1"/>
  <c r="AS19" i="277" s="1"/>
  <c r="AS22" i="277" s="1"/>
  <c r="AR33" i="277"/>
  <c r="AR37" i="277" s="1"/>
  <c r="AR41" i="277" s="1"/>
  <c r="AR46" i="277" s="1"/>
  <c r="AO33" i="277"/>
  <c r="AO37" i="277" s="1"/>
  <c r="AO41" i="277" s="1"/>
  <c r="AO46" i="277" s="1"/>
  <c r="AP33" i="277"/>
  <c r="AP37" i="277" s="1"/>
  <c r="AP41" i="277" s="1"/>
  <c r="AP46" i="277" s="1"/>
  <c r="AQ11" i="277"/>
  <c r="AQ14" i="277" s="1"/>
  <c r="AQ19" i="277" s="1"/>
  <c r="AQ22" i="277" s="1"/>
  <c r="AM33" i="277"/>
  <c r="AM37" i="277" s="1"/>
  <c r="AM41" i="277" s="1"/>
  <c r="AM46" i="277" s="1"/>
  <c r="AN11" i="277"/>
  <c r="AN14" i="277" s="1"/>
  <c r="AN19" i="277" s="1"/>
  <c r="AN22" i="277" s="1"/>
  <c r="AM11" i="277"/>
  <c r="AM14" i="277" s="1"/>
  <c r="AM19" i="277" s="1"/>
  <c r="AM22" i="277" s="1"/>
  <c r="AK37" i="277"/>
  <c r="AK41" i="277" s="1"/>
  <c r="AK46" i="277" s="1"/>
  <c r="AK11" i="277"/>
  <c r="AK14" i="277" s="1"/>
  <c r="AK19" i="277" s="1"/>
  <c r="AK22" i="277" s="1"/>
  <c r="AH33" i="277"/>
  <c r="AH37" i="277" s="1"/>
  <c r="AH41" i="277" s="1"/>
  <c r="AH46" i="277" s="1"/>
  <c r="AI33" i="277"/>
  <c r="AI37" i="277" s="1"/>
  <c r="AI41" i="277" s="1"/>
  <c r="AI46" i="277" s="1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16" i="277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6" i="286"/>
  <c r="BV49" i="265" s="1"/>
  <c r="BV15" i="288"/>
  <c r="BV23" i="286"/>
  <c r="BV24" i="286" s="1"/>
  <c r="H30" i="277" l="1"/>
  <c r="BW21" i="286"/>
  <c r="BV73" i="265"/>
  <c r="J14" i="277"/>
  <c r="H11" i="277"/>
  <c r="BE52" i="265"/>
  <c r="BE24" i="265"/>
  <c r="BF44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GJ37" i="265"/>
  <c r="H33" i="265"/>
  <c r="H43" i="269" s="1"/>
  <c r="K43" i="269" s="1"/>
  <c r="H9" i="277"/>
  <c r="BF33" i="286"/>
  <c r="BE74" i="265"/>
  <c r="BE75" i="265" s="1"/>
  <c r="BE81" i="265" s="1"/>
  <c r="J40" i="269"/>
  <c r="L40" i="269"/>
  <c r="BV50" i="265"/>
  <c r="GJ42" i="265" l="1"/>
  <c r="H37" i="265"/>
  <c r="H47" i="269" s="1"/>
  <c r="GJ19" i="265"/>
  <c r="H14" i="265"/>
  <c r="H24" i="269" s="1"/>
  <c r="K24" i="269" s="1"/>
  <c r="BE82" i="265"/>
  <c r="BE83" i="265"/>
  <c r="BE25" i="265"/>
  <c r="J19" i="277"/>
  <c r="H14" i="277"/>
  <c r="BV56" i="286"/>
  <c r="BV45" i="286"/>
  <c r="BF51" i="286"/>
  <c r="BF53" i="286" s="1"/>
  <c r="BF59" i="286" s="1"/>
  <c r="J43" i="269"/>
  <c r="L43" i="269"/>
  <c r="J41" i="277"/>
  <c r="H37" i="277"/>
  <c r="J21" i="269"/>
  <c r="L21" i="269"/>
  <c r="BF55" i="286"/>
  <c r="BF57" i="286" s="1"/>
  <c r="BF60" i="286" s="1"/>
  <c r="BE53" i="265"/>
  <c r="BW13" i="286"/>
  <c r="BW15" i="286" s="1"/>
  <c r="BW16" i="286" l="1"/>
  <c r="BW49" i="265" s="1"/>
  <c r="BW15" i="288"/>
  <c r="BW23" i="286"/>
  <c r="BW24" i="286" s="1"/>
  <c r="J46" i="277"/>
  <c r="H41" i="277"/>
  <c r="BF61" i="286"/>
  <c r="J22" i="277"/>
  <c r="H19" i="277"/>
  <c r="GJ22" i="265"/>
  <c r="H19" i="265"/>
  <c r="H29" i="269" s="1"/>
  <c r="K29" i="269" s="1"/>
  <c r="J24" i="269"/>
  <c r="L24" i="269"/>
  <c r="GJ47" i="265"/>
  <c r="H42" i="265"/>
  <c r="H52" i="269" s="1"/>
  <c r="K52" i="269" s="1"/>
  <c r="H47" i="265" l="1"/>
  <c r="H57" i="269" s="1"/>
  <c r="K57" i="269" s="1"/>
  <c r="GJ34" i="286"/>
  <c r="GJ52" i="286"/>
  <c r="H22" i="265"/>
  <c r="H22" i="277"/>
  <c r="J25" i="277"/>
  <c r="BX21" i="286"/>
  <c r="BW73" i="265"/>
  <c r="BW50" i="265"/>
  <c r="J52" i="269"/>
  <c r="L52" i="269"/>
  <c r="L29" i="269"/>
  <c r="J29" i="269"/>
  <c r="BF14" i="288"/>
  <c r="BF16" i="288" s="1"/>
  <c r="BF19" i="288" s="1"/>
  <c r="BF46" i="286"/>
  <c r="BF47" i="286" s="1"/>
  <c r="BF35" i="286"/>
  <c r="BF36" i="286" s="1"/>
  <c r="BF62" i="286"/>
  <c r="H46" i="277"/>
  <c r="J49" i="277"/>
  <c r="BG33" i="286" l="1"/>
  <c r="BF74" i="265"/>
  <c r="BF75" i="265" s="1"/>
  <c r="BF81" i="265" s="1"/>
  <c r="BW56" i="286"/>
  <c r="BW45" i="286"/>
  <c r="BX13" i="286"/>
  <c r="BX15" i="286" s="1"/>
  <c r="J52" i="277"/>
  <c r="BF52" i="265"/>
  <c r="BF24" i="265"/>
  <c r="BG44" i="286"/>
  <c r="BF63" i="265"/>
  <c r="BF65" i="265" s="1"/>
  <c r="BF67" i="265" s="1"/>
  <c r="BF80" i="265" s="1"/>
  <c r="H34" i="286"/>
  <c r="H52" i="286"/>
  <c r="H32" i="269"/>
  <c r="K32" i="269" s="1"/>
  <c r="J57" i="269"/>
  <c r="L57" i="269"/>
  <c r="J32" i="269" l="1"/>
  <c r="L32" i="269"/>
  <c r="BG55" i="286"/>
  <c r="BG57" i="286" s="1"/>
  <c r="BG60" i="286" s="1"/>
  <c r="BF53" i="265"/>
  <c r="BX16" i="286"/>
  <c r="BX49" i="265" s="1"/>
  <c r="BX15" i="288"/>
  <c r="BX23" i="286"/>
  <c r="BX24" i="286" s="1"/>
  <c r="BF82" i="265"/>
  <c r="BF83" i="265"/>
  <c r="BF25" i="265"/>
  <c r="BG51" i="286"/>
  <c r="BG53" i="286" s="1"/>
  <c r="BG59" i="286" s="1"/>
  <c r="BG61" i="286" l="1"/>
  <c r="BG14" i="288" s="1"/>
  <c r="BG16" i="288" s="1"/>
  <c r="BG19" i="288" s="1"/>
  <c r="BY21" i="286"/>
  <c r="BX73" i="265"/>
  <c r="BX50" i="265"/>
  <c r="Z48" i="277"/>
  <c r="Z49" i="277" s="1"/>
  <c r="BG62" i="286" l="1"/>
  <c r="BG52" i="265" s="1"/>
  <c r="BG46" i="286"/>
  <c r="BG47" i="286" s="1"/>
  <c r="BG63" i="265" s="1"/>
  <c r="BG65" i="265" s="1"/>
  <c r="BG67" i="265" s="1"/>
  <c r="BG80" i="265" s="1"/>
  <c r="BG35" i="286"/>
  <c r="BG36" i="286" s="1"/>
  <c r="BH33" i="286" s="1"/>
  <c r="AA73" i="277"/>
  <c r="BX56" i="286"/>
  <c r="BX45" i="286"/>
  <c r="BY13" i="286"/>
  <c r="BY15" i="286" s="1"/>
  <c r="BG74" i="265" l="1"/>
  <c r="BG75" i="265" s="1"/>
  <c r="BG81" i="265" s="1"/>
  <c r="BG82" i="265" s="1"/>
  <c r="BG24" i="265"/>
  <c r="BH44" i="286"/>
  <c r="BH55" i="286" s="1"/>
  <c r="BH57" i="286" s="1"/>
  <c r="BH60" i="286" s="1"/>
  <c r="BY16" i="286"/>
  <c r="BY49" i="265" s="1"/>
  <c r="BY15" i="288"/>
  <c r="BY23" i="286"/>
  <c r="BY24" i="286" s="1"/>
  <c r="BG53" i="265"/>
  <c r="BH51" i="286"/>
  <c r="BH53" i="286" s="1"/>
  <c r="BH59" i="286" s="1"/>
  <c r="BG25" i="265"/>
  <c r="BH61" i="286" l="1"/>
  <c r="BH46" i="286" s="1"/>
  <c r="BH47" i="286" s="1"/>
  <c r="BG83" i="265"/>
  <c r="BH35" i="286"/>
  <c r="BH36" i="286" s="1"/>
  <c r="BZ21" i="286"/>
  <c r="BY73" i="265"/>
  <c r="BY50" i="265"/>
  <c r="BH14" i="288" l="1"/>
  <c r="BH16" i="288" s="1"/>
  <c r="BH19" i="288" s="1"/>
  <c r="BH62" i="286"/>
  <c r="BY56" i="286"/>
  <c r="BY45" i="286"/>
  <c r="BZ13" i="286"/>
  <c r="BZ15" i="286" s="1"/>
  <c r="BI33" i="286"/>
  <c r="BH74" i="265"/>
  <c r="BH52" i="265"/>
  <c r="BH24" i="265"/>
  <c r="BI44" i="286"/>
  <c r="BH63" i="265"/>
  <c r="BI55" i="286" l="1"/>
  <c r="BI57" i="286" s="1"/>
  <c r="BI60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1" i="286"/>
  <c r="BI53" i="286" s="1"/>
  <c r="BI59" i="286" s="1"/>
  <c r="BZ16" i="286"/>
  <c r="BZ49" i="265" s="1"/>
  <c r="BZ15" i="288"/>
  <c r="BZ23" i="286"/>
  <c r="BZ24" i="286" s="1"/>
  <c r="BI61" i="286" l="1"/>
  <c r="BI46" i="286" s="1"/>
  <c r="BI47" i="286" s="1"/>
  <c r="CA21" i="286"/>
  <c r="BZ73" i="265"/>
  <c r="BZ50" i="265"/>
  <c r="BH82" i="265"/>
  <c r="BH83" i="265"/>
  <c r="W82" i="277"/>
  <c r="W83" i="277"/>
  <c r="BI14" i="288" l="1"/>
  <c r="BI16" i="288" s="1"/>
  <c r="BI19" i="288" s="1"/>
  <c r="BI35" i="286"/>
  <c r="BI36" i="286" s="1"/>
  <c r="BI74" i="265" s="1"/>
  <c r="BI75" i="265" s="1"/>
  <c r="BI81" i="265" s="1"/>
  <c r="BI62" i="286"/>
  <c r="BI24" i="265" s="1"/>
  <c r="BJ33" i="286"/>
  <c r="BZ56" i="286"/>
  <c r="BZ45" i="286"/>
  <c r="CA13" i="286"/>
  <c r="CA15" i="286" s="1"/>
  <c r="BJ44" i="286"/>
  <c r="BI63" i="265"/>
  <c r="BI65" i="265" s="1"/>
  <c r="BI67" i="265" s="1"/>
  <c r="BI80" i="265" s="1"/>
  <c r="BI52" i="265" l="1"/>
  <c r="BI82" i="265"/>
  <c r="BI83" i="265"/>
  <c r="BI25" i="265"/>
  <c r="BJ51" i="286"/>
  <c r="BJ53" i="286" s="1"/>
  <c r="BJ59" i="286" s="1"/>
  <c r="BJ55" i="286"/>
  <c r="BJ57" i="286" s="1"/>
  <c r="BJ60" i="286" s="1"/>
  <c r="BI53" i="265"/>
  <c r="CA16" i="286"/>
  <c r="CA49" i="265" s="1"/>
  <c r="CA15" i="288"/>
  <c r="CA23" i="286"/>
  <c r="CA24" i="286" s="1"/>
  <c r="CB21" i="286" l="1"/>
  <c r="CA73" i="265"/>
  <c r="CA50" i="265"/>
  <c r="BJ61" i="286"/>
  <c r="BJ14" i="288" l="1"/>
  <c r="BJ16" i="288" s="1"/>
  <c r="BJ19" i="288" s="1"/>
  <c r="BJ46" i="286"/>
  <c r="BJ47" i="286" s="1"/>
  <c r="BJ35" i="286"/>
  <c r="BJ36" i="286" s="1"/>
  <c r="BJ62" i="286"/>
  <c r="CA56" i="286"/>
  <c r="CA45" i="286"/>
  <c r="CB13" i="286"/>
  <c r="CB15" i="286" s="1"/>
  <c r="BK33" i="286" l="1"/>
  <c r="BJ74" i="265"/>
  <c r="BJ75" i="265" s="1"/>
  <c r="BJ81" i="265" s="1"/>
  <c r="CB16" i="286"/>
  <c r="CB49" i="265" s="1"/>
  <c r="CB15" i="288"/>
  <c r="CB23" i="286"/>
  <c r="CB24" i="286" s="1"/>
  <c r="BJ52" i="265"/>
  <c r="BJ24" i="265"/>
  <c r="BK44" i="286"/>
  <c r="BJ63" i="265"/>
  <c r="BJ65" i="265" s="1"/>
  <c r="BJ67" i="265" s="1"/>
  <c r="BJ80" i="265" s="1"/>
  <c r="BJ82" i="265" l="1"/>
  <c r="BJ83" i="265"/>
  <c r="BJ25" i="265"/>
  <c r="CC21" i="286"/>
  <c r="CB73" i="265"/>
  <c r="CB50" i="265"/>
  <c r="AA48" i="277"/>
  <c r="AA49" i="277" s="1"/>
  <c r="BK51" i="286"/>
  <c r="BK53" i="286" s="1"/>
  <c r="BK59" i="286" s="1"/>
  <c r="BK55" i="286"/>
  <c r="BK57" i="286" s="1"/>
  <c r="BK60" i="286" s="1"/>
  <c r="BJ53" i="265"/>
  <c r="AB73" i="277" l="1"/>
  <c r="BK61" i="286"/>
  <c r="CB56" i="286"/>
  <c r="CB45" i="286"/>
  <c r="CC13" i="286"/>
  <c r="CC15" i="286" s="1"/>
  <c r="CC16" i="286" l="1"/>
  <c r="CC49" i="265" s="1"/>
  <c r="CC15" i="288"/>
  <c r="CC23" i="286"/>
  <c r="CC24" i="286" s="1"/>
  <c r="BK14" i="288"/>
  <c r="BK16" i="288" s="1"/>
  <c r="BK19" i="288" s="1"/>
  <c r="BK46" i="286"/>
  <c r="BK47" i="286" s="1"/>
  <c r="BK35" i="286"/>
  <c r="BK36" i="286" s="1"/>
  <c r="BK62" i="286"/>
  <c r="BL33" i="286" l="1"/>
  <c r="BK74" i="265"/>
  <c r="BK75" i="265" s="1"/>
  <c r="BK81" i="265" s="1"/>
  <c r="BK52" i="265"/>
  <c r="BK24" i="265"/>
  <c r="BL44" i="286"/>
  <c r="BK63" i="265"/>
  <c r="BK65" i="265" s="1"/>
  <c r="BK67" i="265" s="1"/>
  <c r="BK80" i="265" s="1"/>
  <c r="CD21" i="286"/>
  <c r="CC73" i="265"/>
  <c r="CC50" i="265"/>
  <c r="BK82" i="265" l="1"/>
  <c r="BK83" i="265"/>
  <c r="BK25" i="265"/>
  <c r="CC56" i="286"/>
  <c r="CC45" i="286"/>
  <c r="CD13" i="286"/>
  <c r="CD15" i="286" s="1"/>
  <c r="BL55" i="286"/>
  <c r="BL57" i="286" s="1"/>
  <c r="BL60" i="286" s="1"/>
  <c r="BK53" i="265"/>
  <c r="BL51" i="286"/>
  <c r="BL53" i="286" s="1"/>
  <c r="BL59" i="286" s="1"/>
  <c r="BL61" i="286" s="1"/>
  <c r="BL14" i="288" l="1"/>
  <c r="BL16" i="288" s="1"/>
  <c r="BL19" i="288" s="1"/>
  <c r="BL46" i="286"/>
  <c r="BL47" i="286" s="1"/>
  <c r="BL35" i="286"/>
  <c r="BL36" i="286" s="1"/>
  <c r="BL62" i="286"/>
  <c r="CD16" i="286"/>
  <c r="CD49" i="265" s="1"/>
  <c r="CD15" i="288"/>
  <c r="CD23" i="286"/>
  <c r="CD24" i="286" s="1"/>
  <c r="BL52" i="265" l="1"/>
  <c r="BL24" i="265"/>
  <c r="BM44" i="286"/>
  <c r="BL63" i="265"/>
  <c r="CE21" i="286"/>
  <c r="CD73" i="265"/>
  <c r="CD50" i="265"/>
  <c r="BM33" i="286"/>
  <c r="BL74" i="265"/>
  <c r="BM51" i="286" l="1"/>
  <c r="BM53" i="286" s="1"/>
  <c r="BM59" i="286" s="1"/>
  <c r="CD56" i="286"/>
  <c r="CD45" i="286"/>
  <c r="CE13" i="286"/>
  <c r="CE15" i="286" s="1"/>
  <c r="BM55" i="286"/>
  <c r="BM57" i="286" s="1"/>
  <c r="BM60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BM61" i="286" l="1"/>
  <c r="BM14" i="288" s="1"/>
  <c r="BM16" i="288" s="1"/>
  <c r="BM19" i="288" s="1"/>
  <c r="BL82" i="265"/>
  <c r="BL83" i="265"/>
  <c r="X82" i="277"/>
  <c r="X83" i="277"/>
  <c r="CE16" i="286"/>
  <c r="CE49" i="265" s="1"/>
  <c r="CE15" i="288"/>
  <c r="CE23" i="286"/>
  <c r="CE24" i="286" s="1"/>
  <c r="BM62" i="286" l="1"/>
  <c r="BM52" i="265" s="1"/>
  <c r="BM46" i="286"/>
  <c r="BM47" i="286" s="1"/>
  <c r="BN44" i="286" s="1"/>
  <c r="BM35" i="286"/>
  <c r="BM36" i="286" s="1"/>
  <c r="BM74" i="265" s="1"/>
  <c r="BM75" i="265" s="1"/>
  <c r="BM81" i="265" s="1"/>
  <c r="CF21" i="286"/>
  <c r="CE73" i="265"/>
  <c r="CE50" i="265"/>
  <c r="BM24" i="265"/>
  <c r="BN33" i="286" l="1"/>
  <c r="BN51" i="286" s="1"/>
  <c r="BN53" i="286" s="1"/>
  <c r="BN59" i="286" s="1"/>
  <c r="BM63" i="265"/>
  <c r="BM65" i="265" s="1"/>
  <c r="BM67" i="265" s="1"/>
  <c r="BM80" i="265" s="1"/>
  <c r="BM82" i="265" s="1"/>
  <c r="BM25" i="265"/>
  <c r="BN55" i="286"/>
  <c r="BN57" i="286" s="1"/>
  <c r="BN60" i="286" s="1"/>
  <c r="BM53" i="265"/>
  <c r="CE56" i="286"/>
  <c r="CE45" i="286"/>
  <c r="CF13" i="286"/>
  <c r="CF15" i="286" s="1"/>
  <c r="BN61" i="286" l="1"/>
  <c r="BN46" i="286" s="1"/>
  <c r="BN47" i="286" s="1"/>
  <c r="BM83" i="265"/>
  <c r="BN14" i="288"/>
  <c r="BN16" i="288" s="1"/>
  <c r="BN19" i="288" s="1"/>
  <c r="BN35" i="286"/>
  <c r="BN36" i="286" s="1"/>
  <c r="CF16" i="286"/>
  <c r="CF49" i="265" s="1"/>
  <c r="CF15" i="288"/>
  <c r="CF23" i="286"/>
  <c r="CF24" i="286" s="1"/>
  <c r="BN62" i="286" l="1"/>
  <c r="BN52" i="265" s="1"/>
  <c r="BN24" i="265"/>
  <c r="BO44" i="286"/>
  <c r="BN63" i="265"/>
  <c r="BN65" i="265" s="1"/>
  <c r="BN67" i="265" s="1"/>
  <c r="BN80" i="265" s="1"/>
  <c r="CG21" i="286"/>
  <c r="CF73" i="265"/>
  <c r="CF50" i="265"/>
  <c r="AB48" i="277"/>
  <c r="AB49" i="277" s="1"/>
  <c r="BO33" i="286"/>
  <c r="BN74" i="265"/>
  <c r="BN75" i="265" s="1"/>
  <c r="BN81" i="265" s="1"/>
  <c r="BO51" i="286" l="1"/>
  <c r="BO53" i="286" s="1"/>
  <c r="BO59" i="286" s="1"/>
  <c r="CF56" i="286"/>
  <c r="CF45" i="286"/>
  <c r="CG13" i="286"/>
  <c r="CG15" i="286" s="1"/>
  <c r="BO55" i="286"/>
  <c r="BO57" i="286" s="1"/>
  <c r="BO60" i="286" s="1"/>
  <c r="BN53" i="265"/>
  <c r="AC73" i="277"/>
  <c r="BN82" i="265"/>
  <c r="BN83" i="265"/>
  <c r="BN25" i="265"/>
  <c r="CG16" i="286" l="1"/>
  <c r="CG49" i="265" s="1"/>
  <c r="CG15" i="288"/>
  <c r="CG23" i="286"/>
  <c r="CG24" i="286" s="1"/>
  <c r="BO61" i="286"/>
  <c r="CH21" i="286" l="1"/>
  <c r="CG73" i="265"/>
  <c r="CG50" i="265"/>
  <c r="BO14" i="288"/>
  <c r="BO16" i="288" s="1"/>
  <c r="BO19" i="288" s="1"/>
  <c r="BO46" i="286"/>
  <c r="BO47" i="286" s="1"/>
  <c r="BO35" i="286"/>
  <c r="BO36" i="286" s="1"/>
  <c r="BO62" i="286"/>
  <c r="BO52" i="265" l="1"/>
  <c r="BO24" i="265"/>
  <c r="BP44" i="286"/>
  <c r="BO63" i="265"/>
  <c r="BO65" i="265" s="1"/>
  <c r="BO67" i="265" s="1"/>
  <c r="BO80" i="265" s="1"/>
  <c r="BP33" i="286"/>
  <c r="BO74" i="265"/>
  <c r="BO75" i="265" s="1"/>
  <c r="BO81" i="265" s="1"/>
  <c r="CG56" i="286"/>
  <c r="CG45" i="286"/>
  <c r="CH13" i="286"/>
  <c r="CH15" i="286" s="1"/>
  <c r="BP51" i="286" l="1"/>
  <c r="BP53" i="286" s="1"/>
  <c r="BP59" i="286" s="1"/>
  <c r="BO82" i="265"/>
  <c r="BO83" i="265"/>
  <c r="BO25" i="265"/>
  <c r="CH16" i="286"/>
  <c r="CH49" i="265" s="1"/>
  <c r="CH15" i="288"/>
  <c r="CH23" i="286"/>
  <c r="CH24" i="286" s="1"/>
  <c r="BP55" i="286"/>
  <c r="BP57" i="286" s="1"/>
  <c r="BP60" i="286" s="1"/>
  <c r="BO53" i="265"/>
  <c r="CI21" i="286" l="1"/>
  <c r="CH73" i="265"/>
  <c r="CH50" i="265"/>
  <c r="BP61" i="286"/>
  <c r="BP14" i="288" l="1"/>
  <c r="BP16" i="288" s="1"/>
  <c r="BP19" i="288" s="1"/>
  <c r="BP46" i="286"/>
  <c r="BP47" i="286" s="1"/>
  <c r="BP35" i="286"/>
  <c r="BP36" i="286" s="1"/>
  <c r="BP62" i="286"/>
  <c r="CH56" i="286"/>
  <c r="CH45" i="286"/>
  <c r="CI13" i="286"/>
  <c r="CI15" i="286" s="1"/>
  <c r="BQ33" i="286" l="1"/>
  <c r="BP74" i="265"/>
  <c r="CI16" i="286"/>
  <c r="CI49" i="265" s="1"/>
  <c r="CI15" i="288"/>
  <c r="CI23" i="286"/>
  <c r="CI24" i="286" s="1"/>
  <c r="BP52" i="265"/>
  <c r="BP24" i="265"/>
  <c r="BQ44" i="286"/>
  <c r="BP63" i="265"/>
  <c r="BQ55" i="286" l="1"/>
  <c r="BQ57" i="286" s="1"/>
  <c r="BQ60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1" i="286"/>
  <c r="CI73" i="265"/>
  <c r="CI50" i="265"/>
  <c r="BQ51" i="286"/>
  <c r="BQ53" i="286" s="1"/>
  <c r="BQ59" i="286" s="1"/>
  <c r="BQ61" i="286" s="1"/>
  <c r="BQ14" i="288" l="1"/>
  <c r="BQ16" i="288" s="1"/>
  <c r="BQ19" i="288" s="1"/>
  <c r="BQ46" i="286"/>
  <c r="BQ47" i="286" s="1"/>
  <c r="BQ35" i="286"/>
  <c r="BQ36" i="286" s="1"/>
  <c r="BQ62" i="286"/>
  <c r="CI56" i="286"/>
  <c r="CI45" i="286"/>
  <c r="CJ13" i="286"/>
  <c r="CJ15" i="286" s="1"/>
  <c r="BP82" i="265"/>
  <c r="BP83" i="265"/>
  <c r="Y82" i="277"/>
  <c r="Y83" i="277"/>
  <c r="BR33" i="286" l="1"/>
  <c r="BQ74" i="265"/>
  <c r="BQ75" i="265" s="1"/>
  <c r="BQ81" i="265" s="1"/>
  <c r="CJ16" i="286"/>
  <c r="CJ49" i="265" s="1"/>
  <c r="CJ15" i="288"/>
  <c r="CJ23" i="286"/>
  <c r="CJ24" i="286" s="1"/>
  <c r="BQ52" i="265"/>
  <c r="BQ24" i="265"/>
  <c r="BR44" i="286"/>
  <c r="BQ63" i="265"/>
  <c r="BQ65" i="265" s="1"/>
  <c r="BQ67" i="265" s="1"/>
  <c r="BQ80" i="265" s="1"/>
  <c r="BQ82" i="265" l="1"/>
  <c r="BQ83" i="265"/>
  <c r="BQ25" i="265"/>
  <c r="CK21" i="286"/>
  <c r="CJ73" i="265"/>
  <c r="CJ50" i="265"/>
  <c r="AC48" i="277"/>
  <c r="AC49" i="277" s="1"/>
  <c r="BR51" i="286"/>
  <c r="BR53" i="286" s="1"/>
  <c r="BR59" i="286" s="1"/>
  <c r="BR55" i="286"/>
  <c r="BR57" i="286" s="1"/>
  <c r="BR60" i="286" s="1"/>
  <c r="BQ53" i="265"/>
  <c r="AD73" i="277" l="1"/>
  <c r="BR61" i="286"/>
  <c r="CJ56" i="286"/>
  <c r="CJ45" i="286"/>
  <c r="CK13" i="286"/>
  <c r="CK15" i="286" s="1"/>
  <c r="CK16" i="286" l="1"/>
  <c r="CK49" i="265" s="1"/>
  <c r="CK15" i="288"/>
  <c r="CK23" i="286"/>
  <c r="CK24" i="286" s="1"/>
  <c r="BR14" i="288"/>
  <c r="BR16" i="288" s="1"/>
  <c r="BR19" i="288" s="1"/>
  <c r="BR46" i="286"/>
  <c r="BR47" i="286" s="1"/>
  <c r="BR35" i="286"/>
  <c r="BR36" i="286" s="1"/>
  <c r="BR62" i="286"/>
  <c r="BS33" i="286" l="1"/>
  <c r="BR74" i="265"/>
  <c r="BR75" i="265" s="1"/>
  <c r="BR81" i="265" s="1"/>
  <c r="BR52" i="265"/>
  <c r="BR24" i="265"/>
  <c r="BS44" i="286"/>
  <c r="BR63" i="265"/>
  <c r="BR65" i="265" s="1"/>
  <c r="BR67" i="265" s="1"/>
  <c r="BR80" i="265" s="1"/>
  <c r="CL21" i="286"/>
  <c r="CK73" i="265"/>
  <c r="CK50" i="265"/>
  <c r="BR82" i="265" l="1"/>
  <c r="BR83" i="265"/>
  <c r="BR25" i="265"/>
  <c r="CK56" i="286"/>
  <c r="CK45" i="286"/>
  <c r="CL13" i="286"/>
  <c r="CL15" i="286" s="1"/>
  <c r="BS55" i="286"/>
  <c r="BS57" i="286" s="1"/>
  <c r="BS60" i="286" s="1"/>
  <c r="BR53" i="265"/>
  <c r="BS51" i="286"/>
  <c r="BS53" i="286" s="1"/>
  <c r="BS59" i="286" s="1"/>
  <c r="BS61" i="286" s="1"/>
  <c r="BS14" i="288" l="1"/>
  <c r="BS16" i="288" s="1"/>
  <c r="BS19" i="288" s="1"/>
  <c r="BS46" i="286"/>
  <c r="BS47" i="286" s="1"/>
  <c r="BS35" i="286"/>
  <c r="BS36" i="286" s="1"/>
  <c r="BS62" i="286"/>
  <c r="CL16" i="286"/>
  <c r="CL49" i="265" s="1"/>
  <c r="CL15" i="288"/>
  <c r="CL23" i="286"/>
  <c r="CL24" i="286" s="1"/>
  <c r="BS52" i="265" l="1"/>
  <c r="BS24" i="265"/>
  <c r="BT44" i="286"/>
  <c r="BS63" i="265"/>
  <c r="BS65" i="265" s="1"/>
  <c r="BS67" i="265" s="1"/>
  <c r="BS80" i="265" s="1"/>
  <c r="CM21" i="286"/>
  <c r="CL73" i="265"/>
  <c r="CL50" i="265"/>
  <c r="BT33" i="286"/>
  <c r="BS74" i="265"/>
  <c r="BS75" i="265" s="1"/>
  <c r="BS81" i="265" s="1"/>
  <c r="BT51" i="286" l="1"/>
  <c r="BT53" i="286" s="1"/>
  <c r="BT59" i="286" s="1"/>
  <c r="CL56" i="286"/>
  <c r="CL45" i="286"/>
  <c r="CM13" i="286"/>
  <c r="CM15" i="286" s="1"/>
  <c r="BT55" i="286"/>
  <c r="BT57" i="286" s="1"/>
  <c r="BT60" i="286" s="1"/>
  <c r="BS53" i="265"/>
  <c r="BS82" i="265"/>
  <c r="BS83" i="265"/>
  <c r="BS25" i="265"/>
  <c r="BT61" i="286" l="1"/>
  <c r="BT14" i="288" s="1"/>
  <c r="BT16" i="288" s="1"/>
  <c r="BT19" i="288" s="1"/>
  <c r="CM16" i="286"/>
  <c r="CM49" i="265" s="1"/>
  <c r="CM15" i="288"/>
  <c r="CM23" i="286"/>
  <c r="CM24" i="286" s="1"/>
  <c r="BT62" i="286" l="1"/>
  <c r="BT52" i="265" s="1"/>
  <c r="BT46" i="286"/>
  <c r="BT47" i="286" s="1"/>
  <c r="BT63" i="265" s="1"/>
  <c r="BT35" i="286"/>
  <c r="BT36" i="286" s="1"/>
  <c r="BT74" i="265" s="1"/>
  <c r="CN21" i="286"/>
  <c r="CM73" i="265"/>
  <c r="CM50" i="265"/>
  <c r="BU44" i="286" l="1"/>
  <c r="BU55" i="286" s="1"/>
  <c r="BU57" i="286" s="1"/>
  <c r="BU60" i="286" s="1"/>
  <c r="BU33" i="286"/>
  <c r="BU51" i="286" s="1"/>
  <c r="BU53" i="286" s="1"/>
  <c r="BU59" i="286" s="1"/>
  <c r="BT24" i="265"/>
  <c r="BT25" i="265" s="1"/>
  <c r="BT65" i="265"/>
  <c r="BT67" i="265" s="1"/>
  <c r="BT80" i="265" s="1"/>
  <c r="Z63" i="277"/>
  <c r="Z65" i="277" s="1"/>
  <c r="Z67" i="277" s="1"/>
  <c r="Z80" i="277" s="1"/>
  <c r="Y24" i="277"/>
  <c r="Y25" i="277" s="1"/>
  <c r="BT75" i="265"/>
  <c r="BT81" i="265" s="1"/>
  <c r="Z74" i="277"/>
  <c r="Z75" i="277" s="1"/>
  <c r="Z81" i="277" s="1"/>
  <c r="BT53" i="265"/>
  <c r="Y51" i="277"/>
  <c r="Y52" i="277" s="1"/>
  <c r="CM56" i="286"/>
  <c r="CM45" i="286"/>
  <c r="CN13" i="286"/>
  <c r="CN15" i="286" s="1"/>
  <c r="BU61" i="286" l="1"/>
  <c r="BU14" i="288" s="1"/>
  <c r="BU16" i="288" s="1"/>
  <c r="BU19" i="288" s="1"/>
  <c r="Z82" i="277"/>
  <c r="Z83" i="277"/>
  <c r="CN16" i="286"/>
  <c r="CN49" i="265" s="1"/>
  <c r="CN15" i="288"/>
  <c r="CN23" i="286"/>
  <c r="CN24" i="286" s="1"/>
  <c r="BT82" i="265"/>
  <c r="BT83" i="265"/>
  <c r="BU62" i="286" l="1"/>
  <c r="BU52" i="265" s="1"/>
  <c r="BU46" i="286"/>
  <c r="BU47" i="286" s="1"/>
  <c r="BU63" i="265" s="1"/>
  <c r="BU65" i="265" s="1"/>
  <c r="BU67" i="265" s="1"/>
  <c r="BU80" i="265" s="1"/>
  <c r="BU35" i="286"/>
  <c r="BU36" i="286" s="1"/>
  <c r="BV33" i="286" s="1"/>
  <c r="CO21" i="286"/>
  <c r="CN73" i="265"/>
  <c r="CN50" i="265"/>
  <c r="AD48" i="277"/>
  <c r="AD49" i="277" s="1"/>
  <c r="BV44" i="286" l="1"/>
  <c r="BV55" i="286" s="1"/>
  <c r="BV57" i="286" s="1"/>
  <c r="BV60" i="286" s="1"/>
  <c r="BU74" i="265"/>
  <c r="BU75" i="265" s="1"/>
  <c r="BU81" i="265" s="1"/>
  <c r="BU82" i="265" s="1"/>
  <c r="BU24" i="265"/>
  <c r="BU25" i="265" s="1"/>
  <c r="BV51" i="286"/>
  <c r="BV53" i="286" s="1"/>
  <c r="BV59" i="286" s="1"/>
  <c r="CN56" i="286"/>
  <c r="CN45" i="286"/>
  <c r="CO13" i="286"/>
  <c r="CO15" i="286" s="1"/>
  <c r="BU53" i="265"/>
  <c r="AE73" i="277"/>
  <c r="BU83" i="265" l="1"/>
  <c r="CO16" i="286"/>
  <c r="CO49" i="265" s="1"/>
  <c r="CO15" i="288"/>
  <c r="CO23" i="286"/>
  <c r="CO24" i="286" s="1"/>
  <c r="BV61" i="286"/>
  <c r="CP21" i="286" l="1"/>
  <c r="CO73" i="265"/>
  <c r="CO50" i="265"/>
  <c r="BV14" i="288"/>
  <c r="BV16" i="288" s="1"/>
  <c r="BV19" i="288" s="1"/>
  <c r="BV46" i="286"/>
  <c r="BV47" i="286" s="1"/>
  <c r="BV35" i="286"/>
  <c r="BV36" i="286" s="1"/>
  <c r="BV62" i="286"/>
  <c r="BV52" i="265" l="1"/>
  <c r="BV24" i="265"/>
  <c r="BW44" i="286"/>
  <c r="BV63" i="265"/>
  <c r="BV65" i="265" s="1"/>
  <c r="BV67" i="265" s="1"/>
  <c r="BV80" i="265" s="1"/>
  <c r="BW33" i="286"/>
  <c r="BV74" i="265"/>
  <c r="BV75" i="265" s="1"/>
  <c r="BV81" i="265" s="1"/>
  <c r="CO56" i="286"/>
  <c r="CO45" i="286"/>
  <c r="CP13" i="286"/>
  <c r="CP15" i="286" s="1"/>
  <c r="BW51" i="286" l="1"/>
  <c r="BW53" i="286" s="1"/>
  <c r="BW59" i="286" s="1"/>
  <c r="BV82" i="265"/>
  <c r="BV83" i="265"/>
  <c r="BV25" i="265"/>
  <c r="CP16" i="286"/>
  <c r="CP49" i="265" s="1"/>
  <c r="CP15" i="288"/>
  <c r="CP23" i="286"/>
  <c r="CP24" i="286" s="1"/>
  <c r="BW55" i="286"/>
  <c r="BW57" i="286" s="1"/>
  <c r="BW60" i="286" s="1"/>
  <c r="BV53" i="265"/>
  <c r="CQ21" i="286" l="1"/>
  <c r="CP73" i="265"/>
  <c r="CP50" i="265"/>
  <c r="BW61" i="286"/>
  <c r="BW14" i="288" l="1"/>
  <c r="BW16" i="288" s="1"/>
  <c r="BW19" i="288" s="1"/>
  <c r="BW46" i="286"/>
  <c r="BW47" i="286" s="1"/>
  <c r="BW35" i="286"/>
  <c r="BW36" i="286" s="1"/>
  <c r="BW62" i="286"/>
  <c r="CP56" i="286"/>
  <c r="CP45" i="286"/>
  <c r="CQ13" i="286"/>
  <c r="CQ15" i="286" s="1"/>
  <c r="BX33" i="286" l="1"/>
  <c r="BW74" i="265"/>
  <c r="BW75" i="265" s="1"/>
  <c r="BW81" i="265" s="1"/>
  <c r="CQ16" i="286"/>
  <c r="CQ49" i="265" s="1"/>
  <c r="CQ15" i="288"/>
  <c r="CQ23" i="286"/>
  <c r="CQ24" i="286" s="1"/>
  <c r="BW52" i="265"/>
  <c r="BW24" i="265"/>
  <c r="BX44" i="286"/>
  <c r="BW63" i="265"/>
  <c r="BW65" i="265" s="1"/>
  <c r="BW67" i="265" s="1"/>
  <c r="BW80" i="265" s="1"/>
  <c r="BX55" i="286" l="1"/>
  <c r="BX57" i="286" s="1"/>
  <c r="BX60" i="286" s="1"/>
  <c r="BW53" i="265"/>
  <c r="BW82" i="265"/>
  <c r="BW83" i="265"/>
  <c r="BW25" i="265"/>
  <c r="CR21" i="286"/>
  <c r="CQ73" i="265"/>
  <c r="CQ50" i="265"/>
  <c r="BX51" i="286"/>
  <c r="BX53" i="286" s="1"/>
  <c r="BX59" i="286" s="1"/>
  <c r="BX61" i="286" s="1"/>
  <c r="BX14" i="288" l="1"/>
  <c r="BX16" i="288" s="1"/>
  <c r="BX19" i="288" s="1"/>
  <c r="BX46" i="286"/>
  <c r="BX47" i="286" s="1"/>
  <c r="BX35" i="286"/>
  <c r="BX36" i="286" s="1"/>
  <c r="BX62" i="286"/>
  <c r="CQ56" i="286"/>
  <c r="CQ45" i="286"/>
  <c r="CR13" i="286"/>
  <c r="CR15" i="286" s="1"/>
  <c r="BY33" i="286" l="1"/>
  <c r="BX74" i="265"/>
  <c r="CR16" i="286"/>
  <c r="CR49" i="265" s="1"/>
  <c r="CR15" i="288"/>
  <c r="CR23" i="286"/>
  <c r="CR24" i="286" s="1"/>
  <c r="BX52" i="265"/>
  <c r="BX24" i="265"/>
  <c r="BY44" i="286"/>
  <c r="BX63" i="265"/>
  <c r="BX65" i="265" l="1"/>
  <c r="BX67" i="265" s="1"/>
  <c r="BX80" i="265" s="1"/>
  <c r="AA63" i="277"/>
  <c r="AA65" i="277" s="1"/>
  <c r="AA67" i="277" s="1"/>
  <c r="AA80" i="277" s="1"/>
  <c r="BX25" i="265"/>
  <c r="Z24" i="277"/>
  <c r="Z25" i="277" s="1"/>
  <c r="CS21" i="286"/>
  <c r="CR73" i="265"/>
  <c r="CR50" i="265"/>
  <c r="AE48" i="277"/>
  <c r="AE49" i="277" s="1"/>
  <c r="BY51" i="286"/>
  <c r="BY53" i="286" s="1"/>
  <c r="BY59" i="286" s="1"/>
  <c r="BY55" i="286"/>
  <c r="BY57" i="286" s="1"/>
  <c r="BY60" i="286" s="1"/>
  <c r="BX53" i="265"/>
  <c r="Z51" i="277"/>
  <c r="Z52" i="277" s="1"/>
  <c r="AA74" i="277"/>
  <c r="AA75" i="277" s="1"/>
  <c r="AA81" i="277" s="1"/>
  <c r="BX75" i="265"/>
  <c r="BX81" i="265" s="1"/>
  <c r="AF73" i="277" l="1"/>
  <c r="AA82" i="277"/>
  <c r="AA83" i="277"/>
  <c r="BY61" i="286"/>
  <c r="CR56" i="286"/>
  <c r="CR45" i="286"/>
  <c r="CS13" i="286"/>
  <c r="CS15" i="286" s="1"/>
  <c r="BX82" i="265"/>
  <c r="BX83" i="265"/>
  <c r="CS16" i="286" l="1"/>
  <c r="CS49" i="265" s="1"/>
  <c r="CS15" i="288"/>
  <c r="CS23" i="286"/>
  <c r="CS24" i="286" s="1"/>
  <c r="BY14" i="288"/>
  <c r="BY16" i="288" s="1"/>
  <c r="BY19" i="288" s="1"/>
  <c r="BY46" i="286"/>
  <c r="BY47" i="286" s="1"/>
  <c r="BY35" i="286"/>
  <c r="BY36" i="286" s="1"/>
  <c r="BY62" i="286"/>
  <c r="BZ33" i="286" l="1"/>
  <c r="BY74" i="265"/>
  <c r="BY75" i="265" s="1"/>
  <c r="BY81" i="265" s="1"/>
  <c r="BY52" i="265"/>
  <c r="BY24" i="265"/>
  <c r="BZ44" i="286"/>
  <c r="BY63" i="265"/>
  <c r="BY65" i="265" s="1"/>
  <c r="BY67" i="265" s="1"/>
  <c r="BY80" i="265" s="1"/>
  <c r="CT21" i="286"/>
  <c r="CS73" i="265"/>
  <c r="CS50" i="265"/>
  <c r="BY82" i="265" l="1"/>
  <c r="BY83" i="265"/>
  <c r="BY25" i="265"/>
  <c r="CS56" i="286"/>
  <c r="CS45" i="286"/>
  <c r="CT13" i="286"/>
  <c r="CT15" i="286" s="1"/>
  <c r="BZ55" i="286"/>
  <c r="BZ57" i="286" s="1"/>
  <c r="BZ60" i="286" s="1"/>
  <c r="BY53" i="265"/>
  <c r="BZ51" i="286"/>
  <c r="BZ53" i="286" s="1"/>
  <c r="BZ59" i="286" s="1"/>
  <c r="BZ61" i="286" s="1"/>
  <c r="BZ14" i="288" l="1"/>
  <c r="BZ16" i="288" s="1"/>
  <c r="BZ19" i="288" s="1"/>
  <c r="BZ35" i="286"/>
  <c r="BZ36" i="286" s="1"/>
  <c r="BZ46" i="286"/>
  <c r="BZ47" i="286" s="1"/>
  <c r="BZ62" i="286"/>
  <c r="CT16" i="286"/>
  <c r="CT49" i="265" s="1"/>
  <c r="CT15" i="288"/>
  <c r="CT23" i="286"/>
  <c r="CT24" i="286" s="1"/>
  <c r="BZ52" i="265" l="1"/>
  <c r="BZ24" i="265"/>
  <c r="CA33" i="286"/>
  <c r="BZ74" i="265"/>
  <c r="BZ75" i="265" s="1"/>
  <c r="BZ81" i="265" s="1"/>
  <c r="CU21" i="286"/>
  <c r="CT73" i="265"/>
  <c r="CT50" i="265"/>
  <c r="CA44" i="286"/>
  <c r="BZ63" i="265"/>
  <c r="BZ65" i="265" s="1"/>
  <c r="BZ67" i="265" s="1"/>
  <c r="BZ80" i="265" s="1"/>
  <c r="CA55" i="286" l="1"/>
  <c r="CA57" i="286" s="1"/>
  <c r="CA60" i="286" s="1"/>
  <c r="CT56" i="286"/>
  <c r="CT45" i="286"/>
  <c r="CU13" i="286"/>
  <c r="CU15" i="286" s="1"/>
  <c r="CA51" i="286"/>
  <c r="CA53" i="286" s="1"/>
  <c r="CA59" i="286" s="1"/>
  <c r="BZ53" i="265"/>
  <c r="BZ82" i="265"/>
  <c r="BZ83" i="265"/>
  <c r="BZ25" i="265"/>
  <c r="CA61" i="286" l="1"/>
  <c r="CU16" i="286"/>
  <c r="CU49" i="265" s="1"/>
  <c r="CU15" i="288"/>
  <c r="CU23" i="286"/>
  <c r="CU24" i="286" s="1"/>
  <c r="CA14" i="288" l="1"/>
  <c r="CA16" i="288" s="1"/>
  <c r="CA19" i="288" s="1"/>
  <c r="CA46" i="286"/>
  <c r="CA47" i="286" s="1"/>
  <c r="CA35" i="286"/>
  <c r="CA36" i="286" s="1"/>
  <c r="CA62" i="286"/>
  <c r="CV21" i="286"/>
  <c r="CU73" i="265"/>
  <c r="CU50" i="265"/>
  <c r="CA52" i="265" l="1"/>
  <c r="CA24" i="265"/>
  <c r="CB44" i="286"/>
  <c r="CA63" i="265"/>
  <c r="CA65" i="265" s="1"/>
  <c r="CA67" i="265" s="1"/>
  <c r="CA80" i="265" s="1"/>
  <c r="CU56" i="286"/>
  <c r="CU45" i="286"/>
  <c r="CV13" i="286"/>
  <c r="CV15" i="286" s="1"/>
  <c r="CB33" i="286"/>
  <c r="CA74" i="265"/>
  <c r="CA75" i="265" s="1"/>
  <c r="CA81" i="265" s="1"/>
  <c r="CB55" i="286" l="1"/>
  <c r="CB57" i="286" s="1"/>
  <c r="CB60" i="286" s="1"/>
  <c r="CA53" i="265"/>
  <c r="CB51" i="286"/>
  <c r="CB53" i="286" s="1"/>
  <c r="CB59" i="286" s="1"/>
  <c r="CB61" i="286" s="1"/>
  <c r="CV16" i="286"/>
  <c r="CV49" i="265" s="1"/>
  <c r="CV15" i="288"/>
  <c r="CV23" i="286"/>
  <c r="CV24" i="286" s="1"/>
  <c r="CA82" i="265"/>
  <c r="CA83" i="265"/>
  <c r="CA25" i="265"/>
  <c r="CW21" i="286" l="1"/>
  <c r="CV73" i="265"/>
  <c r="CV50" i="265"/>
  <c r="AF48" i="277"/>
  <c r="AF49" i="277" s="1"/>
  <c r="CB14" i="288"/>
  <c r="CB16" i="288" s="1"/>
  <c r="CB19" i="288" s="1"/>
  <c r="CB46" i="286"/>
  <c r="CB47" i="286" s="1"/>
  <c r="CB35" i="286"/>
  <c r="CB36" i="286" s="1"/>
  <c r="CB62" i="286"/>
  <c r="CB52" i="265" l="1"/>
  <c r="CB24" i="265"/>
  <c r="CC44" i="286"/>
  <c r="CB63" i="265"/>
  <c r="AG73" i="277"/>
  <c r="CC33" i="286"/>
  <c r="CB74" i="265"/>
  <c r="CV56" i="286"/>
  <c r="CV45" i="286"/>
  <c r="CW13" i="286"/>
  <c r="CW15" i="286" s="1"/>
  <c r="CW16" i="286" l="1"/>
  <c r="CW49" i="265" s="1"/>
  <c r="CW15" i="288"/>
  <c r="CW23" i="286"/>
  <c r="CW24" i="286" s="1"/>
  <c r="AB74" i="277"/>
  <c r="AB75" i="277" s="1"/>
  <c r="AB81" i="277" s="1"/>
  <c r="CB75" i="265"/>
  <c r="CB81" i="265" s="1"/>
  <c r="CC55" i="286"/>
  <c r="CC57" i="286" s="1"/>
  <c r="CC60" i="286" s="1"/>
  <c r="CB53" i="265"/>
  <c r="AA51" i="277"/>
  <c r="AA52" i="277" s="1"/>
  <c r="CC51" i="286"/>
  <c r="CC53" i="286" s="1"/>
  <c r="CC59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CC61" i="286" l="1"/>
  <c r="CC14" i="288" s="1"/>
  <c r="CC16" i="288" s="1"/>
  <c r="CC19" i="288" s="1"/>
  <c r="CB82" i="265"/>
  <c r="CB83" i="265"/>
  <c r="CX21" i="286"/>
  <c r="CW73" i="265"/>
  <c r="CW50" i="265"/>
  <c r="AB82" i="277"/>
  <c r="AB83" i="277"/>
  <c r="CC62" i="286" l="1"/>
  <c r="CC24" i="265" s="1"/>
  <c r="CC46" i="286"/>
  <c r="CC47" i="286" s="1"/>
  <c r="CD44" i="286" s="1"/>
  <c r="CC35" i="286"/>
  <c r="CC36" i="286" s="1"/>
  <c r="CC74" i="265" s="1"/>
  <c r="CC75" i="265" s="1"/>
  <c r="CC81" i="265" s="1"/>
  <c r="CW56" i="286"/>
  <c r="CW45" i="286"/>
  <c r="CX13" i="286"/>
  <c r="CX15" i="286" s="1"/>
  <c r="CC52" i="265"/>
  <c r="CC63" i="265" l="1"/>
  <c r="CC65" i="265" s="1"/>
  <c r="CC67" i="265" s="1"/>
  <c r="CC80" i="265" s="1"/>
  <c r="CC83" i="265" s="1"/>
  <c r="CD33" i="286"/>
  <c r="CD55" i="286"/>
  <c r="CD57" i="286" s="1"/>
  <c r="CD60" i="286" s="1"/>
  <c r="CC53" i="265"/>
  <c r="CC25" i="265"/>
  <c r="CD51" i="286"/>
  <c r="CD53" i="286" s="1"/>
  <c r="CD59" i="286" s="1"/>
  <c r="CX16" i="286"/>
  <c r="CX49" i="265" s="1"/>
  <c r="CX15" i="288"/>
  <c r="CX23" i="286"/>
  <c r="CX24" i="286" s="1"/>
  <c r="CC82" i="265" l="1"/>
  <c r="CD61" i="286"/>
  <c r="CD46" i="286" s="1"/>
  <c r="CD47" i="286" s="1"/>
  <c r="CY21" i="286"/>
  <c r="CX73" i="265"/>
  <c r="CX50" i="265"/>
  <c r="CD35" i="286" l="1"/>
  <c r="CD36" i="286" s="1"/>
  <c r="CE33" i="286" s="1"/>
  <c r="CD14" i="288"/>
  <c r="CD16" i="288" s="1"/>
  <c r="CD19" i="288" s="1"/>
  <c r="CD62" i="286"/>
  <c r="CD24" i="265" s="1"/>
  <c r="CX56" i="286"/>
  <c r="CX45" i="286"/>
  <c r="CY13" i="286"/>
  <c r="CY15" i="286" s="1"/>
  <c r="CD52" i="265"/>
  <c r="CE44" i="286"/>
  <c r="CD63" i="265"/>
  <c r="CD65" i="265" s="1"/>
  <c r="CD67" i="265" s="1"/>
  <c r="CD80" i="265" s="1"/>
  <c r="CD74" i="265" l="1"/>
  <c r="CD75" i="265" s="1"/>
  <c r="CD81" i="265" s="1"/>
  <c r="CD82" i="265" s="1"/>
  <c r="CD25" i="265"/>
  <c r="CE51" i="286"/>
  <c r="CE53" i="286" s="1"/>
  <c r="CE59" i="286" s="1"/>
  <c r="CE55" i="286"/>
  <c r="CE57" i="286" s="1"/>
  <c r="CE60" i="286" s="1"/>
  <c r="CD53" i="265"/>
  <c r="CY16" i="286"/>
  <c r="CY49" i="265" s="1"/>
  <c r="CY15" i="288"/>
  <c r="CY23" i="286"/>
  <c r="CY24" i="286" s="1"/>
  <c r="CD83" i="265" l="1"/>
  <c r="CZ21" i="286"/>
  <c r="CY73" i="265"/>
  <c r="CY50" i="265"/>
  <c r="CE61" i="286"/>
  <c r="CE14" i="288" l="1"/>
  <c r="CE16" i="288" s="1"/>
  <c r="CE19" i="288" s="1"/>
  <c r="CE46" i="286"/>
  <c r="CE47" i="286" s="1"/>
  <c r="CE35" i="286"/>
  <c r="CE36" i="286" s="1"/>
  <c r="CE62" i="286"/>
  <c r="CY56" i="286"/>
  <c r="CY45" i="286"/>
  <c r="CZ13" i="286"/>
  <c r="CZ15" i="286" s="1"/>
  <c r="CF33" i="286" l="1"/>
  <c r="CE74" i="265"/>
  <c r="CE75" i="265" s="1"/>
  <c r="CE81" i="265" s="1"/>
  <c r="CZ16" i="286"/>
  <c r="CZ49" i="265" s="1"/>
  <c r="CZ15" i="288"/>
  <c r="CZ23" i="286"/>
  <c r="CZ24" i="286" s="1"/>
  <c r="CE52" i="265"/>
  <c r="CE24" i="265"/>
  <c r="CF44" i="286"/>
  <c r="CE63" i="265"/>
  <c r="CE65" i="265" s="1"/>
  <c r="CE67" i="265" s="1"/>
  <c r="CE80" i="265" s="1"/>
  <c r="CE82" i="265" l="1"/>
  <c r="CE83" i="265"/>
  <c r="CE25" i="265"/>
  <c r="DA21" i="286"/>
  <c r="CZ73" i="265"/>
  <c r="CZ50" i="265"/>
  <c r="AG48" i="277"/>
  <c r="AG49" i="277" s="1"/>
  <c r="CF51" i="286"/>
  <c r="CF53" i="286" s="1"/>
  <c r="CF59" i="286" s="1"/>
  <c r="CF55" i="286"/>
  <c r="CF57" i="286" s="1"/>
  <c r="CF60" i="286" s="1"/>
  <c r="CE53" i="265"/>
  <c r="AH73" i="277" l="1"/>
  <c r="CF61" i="286"/>
  <c r="CZ56" i="286"/>
  <c r="CZ45" i="286"/>
  <c r="DA13" i="286"/>
  <c r="DA15" i="286" s="1"/>
  <c r="DA16" i="286" l="1"/>
  <c r="DA49" i="265" s="1"/>
  <c r="DA15" i="288"/>
  <c r="DA23" i="286"/>
  <c r="DA24" i="286" s="1"/>
  <c r="CF14" i="288"/>
  <c r="CF16" i="288" s="1"/>
  <c r="CF19" i="288" s="1"/>
  <c r="CF46" i="286"/>
  <c r="CF47" i="286" s="1"/>
  <c r="CF35" i="286"/>
  <c r="CF36" i="286" s="1"/>
  <c r="CF62" i="286"/>
  <c r="CG33" i="286" l="1"/>
  <c r="CF74" i="265"/>
  <c r="CF52" i="265"/>
  <c r="CF24" i="265"/>
  <c r="CG44" i="286"/>
  <c r="CF63" i="265"/>
  <c r="DB21" i="286"/>
  <c r="DA73" i="265"/>
  <c r="DA50" i="265"/>
  <c r="CF65" i="265" l="1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6" i="286"/>
  <c r="DA45" i="286"/>
  <c r="DB13" i="286"/>
  <c r="DB15" i="286" s="1"/>
  <c r="CG55" i="286"/>
  <c r="CG57" i="286" s="1"/>
  <c r="CG60" i="286" s="1"/>
  <c r="CF53" i="265"/>
  <c r="AB51" i="277"/>
  <c r="AB52" i="277" s="1"/>
  <c r="CG51" i="286"/>
  <c r="CG53" i="286" s="1"/>
  <c r="CG59" i="286" s="1"/>
  <c r="CG61" i="286" l="1"/>
  <c r="CG14" i="288" s="1"/>
  <c r="CG16" i="288" s="1"/>
  <c r="CG19" i="288" s="1"/>
  <c r="CF82" i="265"/>
  <c r="CF83" i="265"/>
  <c r="DB16" i="286"/>
  <c r="DB49" i="265" s="1"/>
  <c r="DB15" i="288"/>
  <c r="DB23" i="286"/>
  <c r="DB24" i="286" s="1"/>
  <c r="AC82" i="277"/>
  <c r="AC83" i="277"/>
  <c r="CG62" i="286" l="1"/>
  <c r="CG52" i="265" s="1"/>
  <c r="CG46" i="286"/>
  <c r="CG47" i="286" s="1"/>
  <c r="CG63" i="265" s="1"/>
  <c r="CG65" i="265" s="1"/>
  <c r="CG67" i="265" s="1"/>
  <c r="CG80" i="265" s="1"/>
  <c r="CG35" i="286"/>
  <c r="CG36" i="286" s="1"/>
  <c r="CG74" i="265" s="1"/>
  <c r="CG75" i="265" s="1"/>
  <c r="CG81" i="265" s="1"/>
  <c r="DC21" i="286"/>
  <c r="DB73" i="265"/>
  <c r="DB50" i="265"/>
  <c r="CH33" i="286" l="1"/>
  <c r="CH51" i="286" s="1"/>
  <c r="CH53" i="286" s="1"/>
  <c r="CH59" i="286" s="1"/>
  <c r="CG24" i="265"/>
  <c r="CH44" i="286"/>
  <c r="CH55" i="286" s="1"/>
  <c r="CH57" i="286" s="1"/>
  <c r="CH60" i="286" s="1"/>
  <c r="DB56" i="286"/>
  <c r="DB45" i="286"/>
  <c r="DC13" i="286"/>
  <c r="DC15" i="286" s="1"/>
  <c r="CG53" i="265"/>
  <c r="CG82" i="265"/>
  <c r="CG83" i="265"/>
  <c r="CG25" i="265"/>
  <c r="CH61" i="286" l="1"/>
  <c r="CH14" i="288" s="1"/>
  <c r="CH16" i="288" s="1"/>
  <c r="CH19" i="288" s="1"/>
  <c r="DC16" i="286"/>
  <c r="DC49" i="265" s="1"/>
  <c r="DC15" i="288"/>
  <c r="DC23" i="286"/>
  <c r="DC24" i="286" s="1"/>
  <c r="CH62" i="286" l="1"/>
  <c r="CH52" i="265" s="1"/>
  <c r="CH46" i="286"/>
  <c r="CH47" i="286" s="1"/>
  <c r="CI44" i="286" s="1"/>
  <c r="CH35" i="286"/>
  <c r="CH36" i="286" s="1"/>
  <c r="CH74" i="265" s="1"/>
  <c r="CH75" i="265" s="1"/>
  <c r="CH81" i="265" s="1"/>
  <c r="DD21" i="286"/>
  <c r="DC73" i="265"/>
  <c r="DC50" i="265"/>
  <c r="CH24" i="265"/>
  <c r="CH63" i="265"/>
  <c r="CH65" i="265" s="1"/>
  <c r="CH67" i="265" s="1"/>
  <c r="CH80" i="265" s="1"/>
  <c r="CI33" i="286" l="1"/>
  <c r="CH82" i="265"/>
  <c r="CH83" i="265"/>
  <c r="CH25" i="265"/>
  <c r="CI55" i="286"/>
  <c r="CI57" i="286" s="1"/>
  <c r="CI60" i="286" s="1"/>
  <c r="CH53" i="265"/>
  <c r="CI51" i="286"/>
  <c r="CI53" i="286" s="1"/>
  <c r="CI59" i="286" s="1"/>
  <c r="DC56" i="286"/>
  <c r="DC45" i="286"/>
  <c r="DD13" i="286"/>
  <c r="DD15" i="286" s="1"/>
  <c r="CI61" i="286" l="1"/>
  <c r="CI14" i="288" s="1"/>
  <c r="CI16" i="288" s="1"/>
  <c r="CI19" i="288" s="1"/>
  <c r="DD16" i="286"/>
  <c r="DD49" i="265" s="1"/>
  <c r="DD15" i="288"/>
  <c r="DD23" i="286"/>
  <c r="DD24" i="286" s="1"/>
  <c r="CI62" i="286" l="1"/>
  <c r="CI52" i="265" s="1"/>
  <c r="CI46" i="286"/>
  <c r="CI47" i="286" s="1"/>
  <c r="CI63" i="265" s="1"/>
  <c r="CI65" i="265" s="1"/>
  <c r="CI67" i="265" s="1"/>
  <c r="CI80" i="265" s="1"/>
  <c r="CI35" i="286"/>
  <c r="CI36" i="286" s="1"/>
  <c r="CJ33" i="286" s="1"/>
  <c r="DE21" i="286"/>
  <c r="DD73" i="265"/>
  <c r="DD50" i="265"/>
  <c r="AH48" i="277"/>
  <c r="AH49" i="277" s="1"/>
  <c r="CI74" i="265" l="1"/>
  <c r="CI75" i="265" s="1"/>
  <c r="CI81" i="265" s="1"/>
  <c r="CI24" i="265"/>
  <c r="CI25" i="265" s="1"/>
  <c r="CJ44" i="286"/>
  <c r="CJ55" i="286" s="1"/>
  <c r="CJ57" i="286" s="1"/>
  <c r="CJ60" i="286" s="1"/>
  <c r="CJ51" i="286"/>
  <c r="CJ53" i="286" s="1"/>
  <c r="CJ59" i="286" s="1"/>
  <c r="DD56" i="286"/>
  <c r="DD45" i="286"/>
  <c r="DE13" i="286"/>
  <c r="DE15" i="286" s="1"/>
  <c r="CI53" i="265"/>
  <c r="AI73" i="277"/>
  <c r="CI82" i="265"/>
  <c r="CI83" i="265"/>
  <c r="DE16" i="286" l="1"/>
  <c r="DE49" i="265" s="1"/>
  <c r="DE15" i="288"/>
  <c r="DE23" i="286"/>
  <c r="DE24" i="286" s="1"/>
  <c r="CJ61" i="286"/>
  <c r="DF21" i="286" l="1"/>
  <c r="DE73" i="265"/>
  <c r="DE50" i="265"/>
  <c r="CJ14" i="288"/>
  <c r="CJ16" i="288" s="1"/>
  <c r="CJ19" i="288" s="1"/>
  <c r="CJ46" i="286"/>
  <c r="CJ47" i="286" s="1"/>
  <c r="CJ35" i="286"/>
  <c r="CJ36" i="286" s="1"/>
  <c r="CJ62" i="286"/>
  <c r="CJ52" i="265" l="1"/>
  <c r="CJ24" i="265"/>
  <c r="CK44" i="286"/>
  <c r="CJ63" i="265"/>
  <c r="CK33" i="286"/>
  <c r="CJ74" i="265"/>
  <c r="DE56" i="286"/>
  <c r="DE45" i="286"/>
  <c r="DF13" i="286"/>
  <c r="DF15" i="286" s="1"/>
  <c r="CK51" i="286" l="1"/>
  <c r="CK53" i="286" s="1"/>
  <c r="CK59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6" i="286"/>
  <c r="DF49" i="265" s="1"/>
  <c r="DF15" i="288"/>
  <c r="DF23" i="286"/>
  <c r="DF24" i="286" s="1"/>
  <c r="AD74" i="277"/>
  <c r="AD75" i="277" s="1"/>
  <c r="AD81" i="277" s="1"/>
  <c r="CJ75" i="265"/>
  <c r="CJ81" i="265" s="1"/>
  <c r="CK55" i="286"/>
  <c r="CK57" i="286" s="1"/>
  <c r="CK60" i="286" s="1"/>
  <c r="CJ53" i="265"/>
  <c r="AC51" i="277"/>
  <c r="AC52" i="277" s="1"/>
  <c r="AD82" i="277" l="1"/>
  <c r="AD83" i="277"/>
  <c r="DG21" i="286"/>
  <c r="DF73" i="265"/>
  <c r="DF50" i="265"/>
  <c r="CJ82" i="265"/>
  <c r="CJ83" i="265"/>
  <c r="CK61" i="286"/>
  <c r="CK14" i="288" l="1"/>
  <c r="CK16" i="288" s="1"/>
  <c r="CK19" i="288" s="1"/>
  <c r="CK46" i="286"/>
  <c r="CK47" i="286" s="1"/>
  <c r="CK35" i="286"/>
  <c r="CK36" i="286" s="1"/>
  <c r="CK62" i="286"/>
  <c r="DF56" i="286"/>
  <c r="DF45" i="286"/>
  <c r="DG13" i="286"/>
  <c r="DG15" i="286" s="1"/>
  <c r="CL33" i="286" l="1"/>
  <c r="CK74" i="265"/>
  <c r="CK75" i="265" s="1"/>
  <c r="CK81" i="265" s="1"/>
  <c r="DG16" i="286"/>
  <c r="DG49" i="265" s="1"/>
  <c r="DG15" i="288"/>
  <c r="DG23" i="286"/>
  <c r="DG24" i="286" s="1"/>
  <c r="CK52" i="265"/>
  <c r="CK24" i="265"/>
  <c r="CL44" i="286"/>
  <c r="CK63" i="265"/>
  <c r="CK65" i="265" s="1"/>
  <c r="CK67" i="265" s="1"/>
  <c r="CK80" i="265" s="1"/>
  <c r="CL55" i="286" l="1"/>
  <c r="CL57" i="286" s="1"/>
  <c r="CL60" i="286" s="1"/>
  <c r="CK53" i="265"/>
  <c r="CK82" i="265"/>
  <c r="CK83" i="265"/>
  <c r="CK25" i="265"/>
  <c r="DH21" i="286"/>
  <c r="DG73" i="265"/>
  <c r="DG50" i="265"/>
  <c r="CL51" i="286"/>
  <c r="CL53" i="286" s="1"/>
  <c r="CL59" i="286" s="1"/>
  <c r="CL61" i="286" s="1"/>
  <c r="CL14" i="288" l="1"/>
  <c r="CL16" i="288" s="1"/>
  <c r="CL19" i="288" s="1"/>
  <c r="CL46" i="286"/>
  <c r="CL47" i="286" s="1"/>
  <c r="CL35" i="286"/>
  <c r="CL36" i="286" s="1"/>
  <c r="CL62" i="286"/>
  <c r="DG56" i="286"/>
  <c r="DG45" i="286"/>
  <c r="DH13" i="286"/>
  <c r="DH15" i="286" s="1"/>
  <c r="CM33" i="286" l="1"/>
  <c r="CL74" i="265"/>
  <c r="CL75" i="265" s="1"/>
  <c r="CL81" i="265" s="1"/>
  <c r="DH16" i="286"/>
  <c r="DH49" i="265" s="1"/>
  <c r="DH15" i="288"/>
  <c r="DH23" i="286"/>
  <c r="DH24" i="286" s="1"/>
  <c r="CL52" i="265"/>
  <c r="CL24" i="265"/>
  <c r="CM44" i="286"/>
  <c r="CL63" i="265"/>
  <c r="CL65" i="265" s="1"/>
  <c r="CL67" i="265" s="1"/>
  <c r="CL80" i="265" s="1"/>
  <c r="CL82" i="265" l="1"/>
  <c r="CL83" i="265"/>
  <c r="CL25" i="265"/>
  <c r="DI21" i="286"/>
  <c r="DH73" i="265"/>
  <c r="DH50" i="265"/>
  <c r="AI48" i="277"/>
  <c r="AI49" i="277" s="1"/>
  <c r="CM51" i="286"/>
  <c r="CM53" i="286" s="1"/>
  <c r="CM59" i="286" s="1"/>
  <c r="CM55" i="286"/>
  <c r="CM57" i="286" s="1"/>
  <c r="CM60" i="286" s="1"/>
  <c r="CL53" i="265"/>
  <c r="AJ73" i="277" l="1"/>
  <c r="CM61" i="286"/>
  <c r="DH56" i="286"/>
  <c r="DH45" i="286"/>
  <c r="DI13" i="286"/>
  <c r="DI15" i="286" s="1"/>
  <c r="DI16" i="286" l="1"/>
  <c r="DI49" i="265" s="1"/>
  <c r="DI15" i="288"/>
  <c r="DI23" i="286"/>
  <c r="DI24" i="286" s="1"/>
  <c r="CM14" i="288"/>
  <c r="CM16" i="288" s="1"/>
  <c r="CM19" i="288" s="1"/>
  <c r="CM46" i="286"/>
  <c r="CM47" i="286" s="1"/>
  <c r="CM35" i="286"/>
  <c r="CM36" i="286" s="1"/>
  <c r="CM62" i="286"/>
  <c r="CN33" i="286" l="1"/>
  <c r="CM74" i="265"/>
  <c r="CM75" i="265" s="1"/>
  <c r="CM81" i="265" s="1"/>
  <c r="CM52" i="265"/>
  <c r="CM24" i="265"/>
  <c r="CN44" i="286"/>
  <c r="CM63" i="265"/>
  <c r="CM65" i="265" s="1"/>
  <c r="CM67" i="265" s="1"/>
  <c r="CM80" i="265" s="1"/>
  <c r="DJ21" i="286"/>
  <c r="DI73" i="265"/>
  <c r="DI50" i="265"/>
  <c r="CM82" i="265" l="1"/>
  <c r="CM83" i="265"/>
  <c r="CM25" i="265"/>
  <c r="DI56" i="286"/>
  <c r="DI45" i="286"/>
  <c r="DJ13" i="286"/>
  <c r="DJ15" i="286" s="1"/>
  <c r="CN55" i="286"/>
  <c r="CN57" i="286" s="1"/>
  <c r="CN60" i="286" s="1"/>
  <c r="CM53" i="265"/>
  <c r="CN51" i="286"/>
  <c r="CN53" i="286" s="1"/>
  <c r="CN59" i="286" s="1"/>
  <c r="CN61" i="286" l="1"/>
  <c r="CN14" i="288" s="1"/>
  <c r="CN16" i="288" s="1"/>
  <c r="CN19" i="288" s="1"/>
  <c r="DJ16" i="286"/>
  <c r="DJ49" i="265" s="1"/>
  <c r="DJ15" i="288"/>
  <c r="DJ23" i="286"/>
  <c r="DJ24" i="286" s="1"/>
  <c r="CN35" i="286" l="1"/>
  <c r="CN36" i="286" s="1"/>
  <c r="CO33" i="286" s="1"/>
  <c r="CN62" i="286"/>
  <c r="CN24" i="265" s="1"/>
  <c r="CN46" i="286"/>
  <c r="CN47" i="286" s="1"/>
  <c r="CN63" i="265" s="1"/>
  <c r="CN52" i="265"/>
  <c r="CO44" i="286"/>
  <c r="DK21" i="286"/>
  <c r="DJ73" i="265"/>
  <c r="DJ50" i="265"/>
  <c r="CN74" i="265"/>
  <c r="CO51" i="286" l="1"/>
  <c r="CO53" i="286" s="1"/>
  <c r="CO59" i="286" s="1"/>
  <c r="DJ56" i="286"/>
  <c r="DJ45" i="286"/>
  <c r="DK13" i="286"/>
  <c r="DK15" i="286" s="1"/>
  <c r="CO55" i="286"/>
  <c r="CO57" i="286" s="1"/>
  <c r="CO60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CO61" i="286" l="1"/>
  <c r="CO14" i="288" s="1"/>
  <c r="CO16" i="288" s="1"/>
  <c r="CO19" i="288" s="1"/>
  <c r="CN82" i="265"/>
  <c r="CN83" i="265"/>
  <c r="AE82" i="277"/>
  <c r="AE83" i="277"/>
  <c r="DK23" i="286"/>
  <c r="DK24" i="286" s="1"/>
  <c r="DK16" i="286"/>
  <c r="DK49" i="265" s="1"/>
  <c r="DK15" i="288"/>
  <c r="CO62" i="286" l="1"/>
  <c r="CO24" i="265" s="1"/>
  <c r="CO35" i="286"/>
  <c r="CO36" i="286" s="1"/>
  <c r="CO74" i="265" s="1"/>
  <c r="CO75" i="265" s="1"/>
  <c r="CO81" i="265" s="1"/>
  <c r="CO46" i="286"/>
  <c r="CO47" i="286" s="1"/>
  <c r="CO63" i="265" s="1"/>
  <c r="CO65" i="265" s="1"/>
  <c r="CO67" i="265" s="1"/>
  <c r="CO80" i="265" s="1"/>
  <c r="DL21" i="286"/>
  <c r="DK73" i="265"/>
  <c r="CP33" i="286"/>
  <c r="DK50" i="265"/>
  <c r="CP44" i="286" l="1"/>
  <c r="CP55" i="286" s="1"/>
  <c r="CP57" i="286" s="1"/>
  <c r="CP60" i="286" s="1"/>
  <c r="CO52" i="265"/>
  <c r="CO82" i="265"/>
  <c r="CO83" i="265"/>
  <c r="CO25" i="265"/>
  <c r="CO53" i="265"/>
  <c r="DK56" i="286"/>
  <c r="DK45" i="286"/>
  <c r="CP51" i="286"/>
  <c r="CP53" i="286" s="1"/>
  <c r="CP59" i="286" s="1"/>
  <c r="DL13" i="286"/>
  <c r="DL15" i="286" s="1"/>
  <c r="DL16" i="286" l="1"/>
  <c r="DL49" i="265" s="1"/>
  <c r="DL15" i="288"/>
  <c r="DL23" i="286"/>
  <c r="DL24" i="286" s="1"/>
  <c r="CP61" i="286"/>
  <c r="CP14" i="288" l="1"/>
  <c r="CP16" i="288" s="1"/>
  <c r="CP19" i="288" s="1"/>
  <c r="CP46" i="286"/>
  <c r="CP47" i="286" s="1"/>
  <c r="CP35" i="286"/>
  <c r="CP36" i="286" s="1"/>
  <c r="CP62" i="286"/>
  <c r="DM21" i="286"/>
  <c r="DL73" i="265"/>
  <c r="DL50" i="265"/>
  <c r="AJ48" i="277"/>
  <c r="AJ49" i="277" s="1"/>
  <c r="DL56" i="286" l="1"/>
  <c r="DL45" i="286"/>
  <c r="DM13" i="286"/>
  <c r="DM15" i="286" s="1"/>
  <c r="CQ33" i="286"/>
  <c r="CP74" i="265"/>
  <c r="CP75" i="265" s="1"/>
  <c r="CP81" i="265" s="1"/>
  <c r="AK73" i="277"/>
  <c r="CP52" i="265"/>
  <c r="CP24" i="265"/>
  <c r="CQ44" i="286"/>
  <c r="CP63" i="265"/>
  <c r="CP65" i="265" s="1"/>
  <c r="CP67" i="265" s="1"/>
  <c r="CP80" i="265" s="1"/>
  <c r="CP82" i="265" l="1"/>
  <c r="CP83" i="265"/>
  <c r="CP25" i="265"/>
  <c r="CQ51" i="286"/>
  <c r="CQ53" i="286" s="1"/>
  <c r="CQ59" i="286" s="1"/>
  <c r="DM23" i="286"/>
  <c r="DM24" i="286" s="1"/>
  <c r="DM16" i="286"/>
  <c r="DM49" i="265" s="1"/>
  <c r="DM15" i="288"/>
  <c r="CQ55" i="286"/>
  <c r="CQ57" i="286" s="1"/>
  <c r="CQ60" i="286" s="1"/>
  <c r="CP53" i="265"/>
  <c r="CQ61" i="286" l="1"/>
  <c r="CQ14" i="288" s="1"/>
  <c r="CQ16" i="288" s="1"/>
  <c r="CQ19" i="288" s="1"/>
  <c r="DN21" i="286"/>
  <c r="DM73" i="265"/>
  <c r="DM50" i="265"/>
  <c r="CQ35" i="286" l="1"/>
  <c r="CQ36" i="286" s="1"/>
  <c r="CR33" i="286" s="1"/>
  <c r="CQ62" i="286"/>
  <c r="CQ24" i="265" s="1"/>
  <c r="CQ46" i="286"/>
  <c r="CQ47" i="286" s="1"/>
  <c r="CR44" i="286" s="1"/>
  <c r="CQ52" i="265"/>
  <c r="DM56" i="286"/>
  <c r="DM45" i="286"/>
  <c r="DN13" i="286"/>
  <c r="DN15" i="286" s="1"/>
  <c r="CQ74" i="265" l="1"/>
  <c r="CQ75" i="265" s="1"/>
  <c r="CQ81" i="265" s="1"/>
  <c r="CQ63" i="265"/>
  <c r="CQ65" i="265" s="1"/>
  <c r="CQ67" i="265" s="1"/>
  <c r="CQ80" i="265" s="1"/>
  <c r="CQ25" i="265"/>
  <c r="DN16" i="286"/>
  <c r="DN49" i="265" s="1"/>
  <c r="DN15" i="288"/>
  <c r="DN23" i="286"/>
  <c r="DN24" i="286" s="1"/>
  <c r="CR51" i="286"/>
  <c r="CR53" i="286" s="1"/>
  <c r="CR59" i="286" s="1"/>
  <c r="CR55" i="286"/>
  <c r="CR57" i="286" s="1"/>
  <c r="CR60" i="286" s="1"/>
  <c r="CQ53" i="265"/>
  <c r="CQ83" i="265" l="1"/>
  <c r="CQ82" i="265"/>
  <c r="CR61" i="286"/>
  <c r="DO21" i="286"/>
  <c r="DN73" i="265"/>
  <c r="DN50" i="265"/>
  <c r="DN56" i="286" l="1"/>
  <c r="DN45" i="286"/>
  <c r="DO13" i="286"/>
  <c r="DO15" i="286" s="1"/>
  <c r="CR14" i="288"/>
  <c r="CR16" i="288" s="1"/>
  <c r="CR19" i="288" s="1"/>
  <c r="CR46" i="286"/>
  <c r="CR47" i="286" s="1"/>
  <c r="CR35" i="286"/>
  <c r="CR36" i="286" s="1"/>
  <c r="CR62" i="286"/>
  <c r="CR52" i="265" l="1"/>
  <c r="CR24" i="265"/>
  <c r="CS44" i="286"/>
  <c r="CR63" i="265"/>
  <c r="DO23" i="286"/>
  <c r="DO24" i="286" s="1"/>
  <c r="DO16" i="286"/>
  <c r="DO49" i="265" s="1"/>
  <c r="DO15" i="288"/>
  <c r="CS33" i="286"/>
  <c r="CR74" i="265"/>
  <c r="CS51" i="286" l="1"/>
  <c r="CS53" i="286" s="1"/>
  <c r="CS59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1" i="286"/>
  <c r="DO73" i="265"/>
  <c r="CS55" i="286"/>
  <c r="CS57" i="286" s="1"/>
  <c r="CS60" i="286" s="1"/>
  <c r="CR53" i="265"/>
  <c r="AE51" i="277"/>
  <c r="AE52" i="277" s="1"/>
  <c r="DP13" i="286" l="1"/>
  <c r="DP15" i="286" s="1"/>
  <c r="CR82" i="265"/>
  <c r="CR83" i="265"/>
  <c r="DO56" i="286"/>
  <c r="DO45" i="286"/>
  <c r="CS61" i="286"/>
  <c r="AF82" i="277"/>
  <c r="AF83" i="277"/>
  <c r="DP16" i="286" l="1"/>
  <c r="DP49" i="265" s="1"/>
  <c r="DP15" i="288"/>
  <c r="DP23" i="286"/>
  <c r="DP24" i="286" s="1"/>
  <c r="CS14" i="288"/>
  <c r="CS16" i="288" s="1"/>
  <c r="CS19" i="288" s="1"/>
  <c r="CS46" i="286"/>
  <c r="CS47" i="286" s="1"/>
  <c r="CS35" i="286"/>
  <c r="CS36" i="286" s="1"/>
  <c r="CS62" i="286"/>
  <c r="CS52" i="265" l="1"/>
  <c r="CS24" i="265"/>
  <c r="CT44" i="286"/>
  <c r="CS63" i="265"/>
  <c r="CS65" i="265" s="1"/>
  <c r="CS67" i="265" s="1"/>
  <c r="CS80" i="265" s="1"/>
  <c r="DQ21" i="286"/>
  <c r="DP73" i="265"/>
  <c r="DP50" i="265"/>
  <c r="AK48" i="277"/>
  <c r="AK49" i="277" s="1"/>
  <c r="CT33" i="286"/>
  <c r="CS74" i="265"/>
  <c r="CS75" i="265" s="1"/>
  <c r="CS81" i="265" s="1"/>
  <c r="AL73" i="277" l="1"/>
  <c r="CS82" i="265"/>
  <c r="CS83" i="265"/>
  <c r="CS25" i="265"/>
  <c r="CT51" i="286"/>
  <c r="CT53" i="286" s="1"/>
  <c r="CT59" i="286" s="1"/>
  <c r="DP56" i="286"/>
  <c r="DP45" i="286"/>
  <c r="DQ13" i="286"/>
  <c r="DQ15" i="286" s="1"/>
  <c r="CT55" i="286"/>
  <c r="CT57" i="286" s="1"/>
  <c r="CT60" i="286" s="1"/>
  <c r="CS53" i="265"/>
  <c r="DQ23" i="286" l="1"/>
  <c r="DQ24" i="286" s="1"/>
  <c r="DQ16" i="286"/>
  <c r="DQ49" i="265" s="1"/>
  <c r="DQ15" i="288"/>
  <c r="CT61" i="286"/>
  <c r="CT14" i="288" l="1"/>
  <c r="CT16" i="288" s="1"/>
  <c r="CT19" i="288" s="1"/>
  <c r="CT46" i="286"/>
  <c r="CT47" i="286" s="1"/>
  <c r="CT35" i="286"/>
  <c r="CT36" i="286" s="1"/>
  <c r="CT62" i="286"/>
  <c r="DR21" i="286"/>
  <c r="DQ73" i="265"/>
  <c r="DQ50" i="265"/>
  <c r="DQ56" i="286" l="1"/>
  <c r="DQ45" i="286"/>
  <c r="DR13" i="286"/>
  <c r="DR15" i="286" s="1"/>
  <c r="CU33" i="286"/>
  <c r="CT74" i="265"/>
  <c r="CT75" i="265" s="1"/>
  <c r="CT81" i="265" s="1"/>
  <c r="CT52" i="265"/>
  <c r="CT24" i="265"/>
  <c r="CU44" i="286"/>
  <c r="CT63" i="265"/>
  <c r="CT65" i="265" s="1"/>
  <c r="CT67" i="265" s="1"/>
  <c r="CT80" i="265" s="1"/>
  <c r="CU55" i="286" l="1"/>
  <c r="CU57" i="286" s="1"/>
  <c r="CU60" i="286" s="1"/>
  <c r="CT53" i="265"/>
  <c r="CT82" i="265"/>
  <c r="CT83" i="265"/>
  <c r="CT25" i="265"/>
  <c r="CU51" i="286"/>
  <c r="CU53" i="286" s="1"/>
  <c r="CU59" i="286" s="1"/>
  <c r="DR16" i="286"/>
  <c r="DR49" i="265" s="1"/>
  <c r="DR15" i="288"/>
  <c r="DR23" i="286"/>
  <c r="DR24" i="286" s="1"/>
  <c r="CU61" i="286" l="1"/>
  <c r="CU46" i="286" s="1"/>
  <c r="CU47" i="286" s="1"/>
  <c r="DS21" i="286"/>
  <c r="DR73" i="265"/>
  <c r="DR50" i="265"/>
  <c r="CU14" i="288" l="1"/>
  <c r="CU16" i="288" s="1"/>
  <c r="CU19" i="288" s="1"/>
  <c r="CU35" i="286"/>
  <c r="CU36" i="286" s="1"/>
  <c r="CU74" i="265" s="1"/>
  <c r="CU75" i="265" s="1"/>
  <c r="CU81" i="265" s="1"/>
  <c r="CU62" i="286"/>
  <c r="CU24" i="265" s="1"/>
  <c r="CV33" i="286"/>
  <c r="DR56" i="286"/>
  <c r="DR45" i="286"/>
  <c r="DS13" i="286"/>
  <c r="DS15" i="286" s="1"/>
  <c r="CV44" i="286"/>
  <c r="CU63" i="265"/>
  <c r="CU65" i="265" s="1"/>
  <c r="CU67" i="265" s="1"/>
  <c r="CU80" i="265" s="1"/>
  <c r="CU52" i="265" l="1"/>
  <c r="CU82" i="265"/>
  <c r="CU83" i="265"/>
  <c r="CU25" i="265"/>
  <c r="CV51" i="286"/>
  <c r="CV53" i="286" s="1"/>
  <c r="CV59" i="286" s="1"/>
  <c r="CV55" i="286"/>
  <c r="CV57" i="286" s="1"/>
  <c r="CV60" i="286" s="1"/>
  <c r="CU53" i="265"/>
  <c r="DS23" i="286"/>
  <c r="DS24" i="286" s="1"/>
  <c r="DS16" i="286"/>
  <c r="DS49" i="265" s="1"/>
  <c r="DS15" i="288"/>
  <c r="DT21" i="286" l="1"/>
  <c r="DS73" i="265"/>
  <c r="CV61" i="286"/>
  <c r="DS50" i="265"/>
  <c r="CV14" i="288" l="1"/>
  <c r="CV16" i="288" s="1"/>
  <c r="CV19" i="288" s="1"/>
  <c r="CV46" i="286"/>
  <c r="CV47" i="286" s="1"/>
  <c r="CV35" i="286"/>
  <c r="CV36" i="286" s="1"/>
  <c r="CV62" i="286"/>
  <c r="DT13" i="286"/>
  <c r="DT15" i="286" s="1"/>
  <c r="DS56" i="286"/>
  <c r="DS45" i="286"/>
  <c r="DT16" i="286" l="1"/>
  <c r="DT49" i="265" s="1"/>
  <c r="DT15" i="288"/>
  <c r="DT23" i="286"/>
  <c r="DT24" i="286" s="1"/>
  <c r="CW33" i="286"/>
  <c r="CV74" i="265"/>
  <c r="CV52" i="265"/>
  <c r="CV24" i="265"/>
  <c r="CW44" i="286"/>
  <c r="CV63" i="265"/>
  <c r="CV65" i="265" l="1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1" i="286"/>
  <c r="DT73" i="265"/>
  <c r="DT50" i="265"/>
  <c r="AL48" i="277"/>
  <c r="AL49" i="277" s="1"/>
  <c r="CW55" i="286"/>
  <c r="CW57" i="286" s="1"/>
  <c r="CW60" i="286" s="1"/>
  <c r="CV53" i="265"/>
  <c r="AF51" i="277"/>
  <c r="AF52" i="277" s="1"/>
  <c r="CW51" i="286"/>
  <c r="CW53" i="286" s="1"/>
  <c r="CW59" i="286" s="1"/>
  <c r="CW61" i="286" l="1"/>
  <c r="CW46" i="286" s="1"/>
  <c r="CW47" i="286" s="1"/>
  <c r="AM73" i="277"/>
  <c r="AG82" i="277"/>
  <c r="AG83" i="277"/>
  <c r="CW14" i="288"/>
  <c r="CW16" i="288" s="1"/>
  <c r="CW19" i="288" s="1"/>
  <c r="DT56" i="286"/>
  <c r="DT45" i="286"/>
  <c r="DU13" i="286"/>
  <c r="DU15" i="286" s="1"/>
  <c r="CV82" i="265"/>
  <c r="CV83" i="265"/>
  <c r="CW35" i="286" l="1"/>
  <c r="CW36" i="286" s="1"/>
  <c r="CW74" i="265" s="1"/>
  <c r="CW75" i="265" s="1"/>
  <c r="CW81" i="265" s="1"/>
  <c r="CW62" i="286"/>
  <c r="CW24" i="265" s="1"/>
  <c r="DU23" i="286"/>
  <c r="DU24" i="286" s="1"/>
  <c r="DU16" i="286"/>
  <c r="DU49" i="265" s="1"/>
  <c r="DU15" i="288"/>
  <c r="CW52" i="265"/>
  <c r="CX44" i="286"/>
  <c r="CW63" i="265"/>
  <c r="CW65" i="265" s="1"/>
  <c r="CW67" i="265" s="1"/>
  <c r="CW80" i="265" s="1"/>
  <c r="CX33" i="286" l="1"/>
  <c r="CX55" i="286"/>
  <c r="CX57" i="286" s="1"/>
  <c r="CX60" i="286" s="1"/>
  <c r="CW53" i="265"/>
  <c r="DU50" i="265"/>
  <c r="CW82" i="265"/>
  <c r="CW83" i="265"/>
  <c r="CW25" i="265"/>
  <c r="DV21" i="286"/>
  <c r="DU73" i="265"/>
  <c r="CX51" i="286"/>
  <c r="CX53" i="286" s="1"/>
  <c r="CX59" i="286" s="1"/>
  <c r="CX61" i="286" s="1"/>
  <c r="CX14" i="288" l="1"/>
  <c r="CX16" i="288" s="1"/>
  <c r="CX19" i="288" s="1"/>
  <c r="CX46" i="286"/>
  <c r="CX47" i="286" s="1"/>
  <c r="CX35" i="286"/>
  <c r="CX36" i="286" s="1"/>
  <c r="CX62" i="286"/>
  <c r="DV13" i="286"/>
  <c r="DV15" i="286" s="1"/>
  <c r="DU56" i="286"/>
  <c r="DU45" i="286"/>
  <c r="DV16" i="286" l="1"/>
  <c r="DV49" i="265" s="1"/>
  <c r="DV15" i="288"/>
  <c r="DV23" i="286"/>
  <c r="DV24" i="286" s="1"/>
  <c r="CY33" i="286"/>
  <c r="CX74" i="265"/>
  <c r="CX75" i="265" s="1"/>
  <c r="CX81" i="265" s="1"/>
  <c r="CX52" i="265"/>
  <c r="CX24" i="265"/>
  <c r="CY44" i="286"/>
  <c r="CX63" i="265"/>
  <c r="CX65" i="265" s="1"/>
  <c r="CX67" i="265" s="1"/>
  <c r="CX80" i="265" s="1"/>
  <c r="CY55" i="286" l="1"/>
  <c r="CY57" i="286" s="1"/>
  <c r="CY60" i="286" s="1"/>
  <c r="CX53" i="265"/>
  <c r="CY51" i="286"/>
  <c r="CY53" i="286" s="1"/>
  <c r="CY59" i="286" s="1"/>
  <c r="CX82" i="265"/>
  <c r="CX83" i="265"/>
  <c r="CX25" i="265"/>
  <c r="DW21" i="286"/>
  <c r="DV73" i="265"/>
  <c r="DV50" i="265"/>
  <c r="CY61" i="286" l="1"/>
  <c r="CY46" i="286" s="1"/>
  <c r="CY47" i="286" s="1"/>
  <c r="DV56" i="286"/>
  <c r="DV45" i="286"/>
  <c r="DW13" i="286"/>
  <c r="DW15" i="286" s="1"/>
  <c r="CY14" i="288" l="1"/>
  <c r="CY16" i="288" s="1"/>
  <c r="CY19" i="288" s="1"/>
  <c r="CY35" i="286"/>
  <c r="CY36" i="286" s="1"/>
  <c r="CY74" i="265" s="1"/>
  <c r="CY75" i="265" s="1"/>
  <c r="CY81" i="265" s="1"/>
  <c r="CY62" i="286"/>
  <c r="CY52" i="265" s="1"/>
  <c r="CZ44" i="286"/>
  <c r="CY63" i="265"/>
  <c r="CY65" i="265" s="1"/>
  <c r="CY67" i="265" s="1"/>
  <c r="CY80" i="265" s="1"/>
  <c r="CZ33" i="286"/>
  <c r="DW23" i="286"/>
  <c r="DW24" i="286" s="1"/>
  <c r="DW16" i="286"/>
  <c r="DW49" i="265" s="1"/>
  <c r="DW15" i="288"/>
  <c r="CY24" i="265" l="1"/>
  <c r="DX21" i="286"/>
  <c r="DW73" i="265"/>
  <c r="CZ51" i="286"/>
  <c r="CZ53" i="286" s="1"/>
  <c r="CZ59" i="286" s="1"/>
  <c r="CZ55" i="286"/>
  <c r="CZ57" i="286" s="1"/>
  <c r="CZ60" i="286" s="1"/>
  <c r="CY53" i="265"/>
  <c r="DW50" i="265"/>
  <c r="CY82" i="265"/>
  <c r="CY83" i="265"/>
  <c r="CY25" i="265"/>
  <c r="DW56" i="286" l="1"/>
  <c r="DW45" i="286"/>
  <c r="CZ61" i="286"/>
  <c r="DX13" i="286"/>
  <c r="DX15" i="286" s="1"/>
  <c r="DX16" i="286" l="1"/>
  <c r="DX49" i="265" s="1"/>
  <c r="DX15" i="288"/>
  <c r="DX23" i="286"/>
  <c r="DX24" i="286" s="1"/>
  <c r="CZ14" i="288"/>
  <c r="CZ16" i="288" s="1"/>
  <c r="CZ19" i="288" s="1"/>
  <c r="CZ46" i="286"/>
  <c r="CZ47" i="286" s="1"/>
  <c r="CZ35" i="286"/>
  <c r="CZ36" i="286" s="1"/>
  <c r="CZ62" i="286"/>
  <c r="DA33" i="286" l="1"/>
  <c r="CZ74" i="265"/>
  <c r="CZ52" i="265"/>
  <c r="CZ24" i="265"/>
  <c r="DA44" i="286"/>
  <c r="CZ63" i="265"/>
  <c r="DY21" i="286"/>
  <c r="DX73" i="265"/>
  <c r="DX50" i="265"/>
  <c r="AM48" i="277"/>
  <c r="AM49" i="277" s="1"/>
  <c r="AN73" i="277" l="1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6" i="286"/>
  <c r="DX45" i="286"/>
  <c r="DY13" i="286"/>
  <c r="DY15" i="286" s="1"/>
  <c r="DA55" i="286"/>
  <c r="DA57" i="286" s="1"/>
  <c r="DA60" i="286" s="1"/>
  <c r="CZ53" i="265"/>
  <c r="AG51" i="277"/>
  <c r="AG52" i="277" s="1"/>
  <c r="DA51" i="286"/>
  <c r="DA53" i="286" s="1"/>
  <c r="DA59" i="286" s="1"/>
  <c r="DA61" i="286" l="1"/>
  <c r="DA14" i="288" s="1"/>
  <c r="DA16" i="288" s="1"/>
  <c r="DA19" i="288" s="1"/>
  <c r="DY23" i="286"/>
  <c r="DY24" i="286" s="1"/>
  <c r="DY16" i="286"/>
  <c r="DY49" i="265" s="1"/>
  <c r="DY15" i="288"/>
  <c r="CZ82" i="265"/>
  <c r="CZ83" i="265"/>
  <c r="AH82" i="277"/>
  <c r="AH83" i="277"/>
  <c r="DA35" i="286" l="1"/>
  <c r="DA36" i="286" s="1"/>
  <c r="DB33" i="286" s="1"/>
  <c r="DA62" i="286"/>
  <c r="DA52" i="265" s="1"/>
  <c r="DA46" i="286"/>
  <c r="DA47" i="286" s="1"/>
  <c r="DA63" i="265" s="1"/>
  <c r="DA65" i="265" s="1"/>
  <c r="DA67" i="265" s="1"/>
  <c r="DA80" i="265" s="1"/>
  <c r="DZ21" i="286"/>
  <c r="DY73" i="265"/>
  <c r="DY50" i="265"/>
  <c r="DA24" i="265" l="1"/>
  <c r="DA25" i="265" s="1"/>
  <c r="DB44" i="286"/>
  <c r="DA74" i="265"/>
  <c r="DA75" i="265" s="1"/>
  <c r="DA81" i="265" s="1"/>
  <c r="DA82" i="265" s="1"/>
  <c r="DB55" i="286"/>
  <c r="DB57" i="286" s="1"/>
  <c r="DB60" i="286" s="1"/>
  <c r="DA53" i="265"/>
  <c r="DY56" i="286"/>
  <c r="DY45" i="286"/>
  <c r="DB51" i="286"/>
  <c r="DB53" i="286" s="1"/>
  <c r="DB59" i="286" s="1"/>
  <c r="DZ13" i="286"/>
  <c r="DZ15" i="286" s="1"/>
  <c r="DA83" i="265" l="1"/>
  <c r="DZ16" i="286"/>
  <c r="DZ49" i="265" s="1"/>
  <c r="DZ15" i="288"/>
  <c r="DZ23" i="286"/>
  <c r="DZ24" i="286" s="1"/>
  <c r="DB61" i="286"/>
  <c r="EA21" i="286" l="1"/>
  <c r="DZ73" i="265"/>
  <c r="DZ50" i="265"/>
  <c r="DB14" i="288"/>
  <c r="DB16" i="288" s="1"/>
  <c r="DB19" i="288" s="1"/>
  <c r="DB46" i="286"/>
  <c r="DB47" i="286" s="1"/>
  <c r="DB35" i="286"/>
  <c r="DB36" i="286" s="1"/>
  <c r="DB62" i="286"/>
  <c r="DB52" i="265" l="1"/>
  <c r="DB24" i="265"/>
  <c r="DC44" i="286"/>
  <c r="DB63" i="265"/>
  <c r="DB65" i="265" s="1"/>
  <c r="DB67" i="265" s="1"/>
  <c r="DB80" i="265" s="1"/>
  <c r="DC33" i="286"/>
  <c r="DB74" i="265"/>
  <c r="DB75" i="265" s="1"/>
  <c r="DB81" i="265" s="1"/>
  <c r="DZ56" i="286"/>
  <c r="DZ45" i="286"/>
  <c r="EA13" i="286"/>
  <c r="EA15" i="286" s="1"/>
  <c r="DC51" i="286" l="1"/>
  <c r="DC53" i="286" s="1"/>
  <c r="DC59" i="286" s="1"/>
  <c r="DB82" i="265"/>
  <c r="DB83" i="265"/>
  <c r="DB25" i="265"/>
  <c r="EA23" i="286"/>
  <c r="EA24" i="286" s="1"/>
  <c r="EA16" i="286"/>
  <c r="EA49" i="265" s="1"/>
  <c r="EA15" i="288"/>
  <c r="DC55" i="286"/>
  <c r="DC57" i="286" s="1"/>
  <c r="DC60" i="286" s="1"/>
  <c r="DB53" i="265"/>
  <c r="EA50" i="265" l="1"/>
  <c r="EB21" i="286"/>
  <c r="EA73" i="265"/>
  <c r="DC61" i="286"/>
  <c r="DC14" i="288" l="1"/>
  <c r="DC16" i="288" s="1"/>
  <c r="DC19" i="288" s="1"/>
  <c r="DC46" i="286"/>
  <c r="DC47" i="286" s="1"/>
  <c r="DC35" i="286"/>
  <c r="DC36" i="286" s="1"/>
  <c r="DC62" i="286"/>
  <c r="EB13" i="286"/>
  <c r="EB15" i="286" s="1"/>
  <c r="EA56" i="286"/>
  <c r="EA45" i="286"/>
  <c r="EB16" i="286" l="1"/>
  <c r="EB49" i="265" s="1"/>
  <c r="EB15" i="288"/>
  <c r="EB23" i="286"/>
  <c r="EB24" i="286" s="1"/>
  <c r="DD33" i="286"/>
  <c r="DC74" i="265"/>
  <c r="DC75" i="265" s="1"/>
  <c r="DC81" i="265" s="1"/>
  <c r="DC52" i="265"/>
  <c r="DC24" i="265"/>
  <c r="DD44" i="286"/>
  <c r="DC63" i="265"/>
  <c r="DC65" i="265" s="1"/>
  <c r="DC67" i="265" s="1"/>
  <c r="DC80" i="265" s="1"/>
  <c r="EC21" i="286" l="1"/>
  <c r="EB73" i="265"/>
  <c r="DD55" i="286"/>
  <c r="DD57" i="286" s="1"/>
  <c r="DD60" i="286" s="1"/>
  <c r="DC53" i="265"/>
  <c r="DD51" i="286"/>
  <c r="DD53" i="286" s="1"/>
  <c r="DD59" i="286" s="1"/>
  <c r="DD61" i="286" s="1"/>
  <c r="DC82" i="265"/>
  <c r="DC83" i="265"/>
  <c r="DC25" i="265"/>
  <c r="EB50" i="265"/>
  <c r="AN48" i="277"/>
  <c r="AN49" i="277" s="1"/>
  <c r="AO73" i="277" l="1"/>
  <c r="EB56" i="286"/>
  <c r="EB45" i="286"/>
  <c r="DD14" i="288"/>
  <c r="DD16" i="288" s="1"/>
  <c r="DD19" i="288" s="1"/>
  <c r="DD46" i="286"/>
  <c r="DD47" i="286" s="1"/>
  <c r="DD35" i="286"/>
  <c r="DD36" i="286" s="1"/>
  <c r="DD62" i="286"/>
  <c r="EC13" i="286"/>
  <c r="EC15" i="286" s="1"/>
  <c r="DD52" i="265" l="1"/>
  <c r="DD24" i="265"/>
  <c r="DE44" i="286"/>
  <c r="DD63" i="265"/>
  <c r="EC23" i="286"/>
  <c r="EC24" i="286" s="1"/>
  <c r="EC16" i="286"/>
  <c r="EC49" i="265" s="1"/>
  <c r="EC15" i="288"/>
  <c r="DE33" i="286"/>
  <c r="DD74" i="265"/>
  <c r="DE51" i="286" l="1"/>
  <c r="DE53" i="286" s="1"/>
  <c r="DE59" i="286" s="1"/>
  <c r="EC50" i="265"/>
  <c r="DD65" i="265"/>
  <c r="DD67" i="265" s="1"/>
  <c r="DD80" i="265" s="1"/>
  <c r="AI63" i="277"/>
  <c r="AI65" i="277" s="1"/>
  <c r="AI67" i="277" s="1"/>
  <c r="AI80" i="277" s="1"/>
  <c r="DD25" i="265"/>
  <c r="AH24" i="277"/>
  <c r="AH25" i="277" s="1"/>
  <c r="AI74" i="277"/>
  <c r="AI75" i="277" s="1"/>
  <c r="AI81" i="277" s="1"/>
  <c r="DD75" i="265"/>
  <c r="DD81" i="265" s="1"/>
  <c r="ED21" i="286"/>
  <c r="EC73" i="265"/>
  <c r="DE55" i="286"/>
  <c r="DE57" i="286" s="1"/>
  <c r="DE60" i="286" s="1"/>
  <c r="DD53" i="265"/>
  <c r="AH51" i="277"/>
  <c r="AH52" i="277" s="1"/>
  <c r="AI82" i="277" l="1"/>
  <c r="AI83" i="277"/>
  <c r="ED13" i="286"/>
  <c r="ED15" i="286" s="1"/>
  <c r="DD82" i="265"/>
  <c r="DD83" i="265"/>
  <c r="EC56" i="286"/>
  <c r="EC45" i="286"/>
  <c r="DE61" i="286"/>
  <c r="ED16" i="286" l="1"/>
  <c r="ED49" i="265" s="1"/>
  <c r="ED15" i="288"/>
  <c r="ED23" i="286"/>
  <c r="ED24" i="286" s="1"/>
  <c r="DE14" i="288"/>
  <c r="DE16" i="288" s="1"/>
  <c r="DE19" i="288" s="1"/>
  <c r="DE46" i="286"/>
  <c r="DE47" i="286" s="1"/>
  <c r="DE35" i="286"/>
  <c r="DE36" i="286" s="1"/>
  <c r="DE62" i="286"/>
  <c r="DF33" i="286" l="1"/>
  <c r="DE74" i="265"/>
  <c r="DE75" i="265" s="1"/>
  <c r="DE81" i="265" s="1"/>
  <c r="DE52" i="265"/>
  <c r="DE24" i="265"/>
  <c r="DF44" i="286"/>
  <c r="DE63" i="265"/>
  <c r="DE65" i="265" s="1"/>
  <c r="DE67" i="265" s="1"/>
  <c r="DE80" i="265" s="1"/>
  <c r="EE21" i="286"/>
  <c r="ED73" i="265"/>
  <c r="ED50" i="265"/>
  <c r="ED56" i="286" l="1"/>
  <c r="ED45" i="286"/>
  <c r="EE13" i="286"/>
  <c r="EE15" i="286" s="1"/>
  <c r="DF55" i="286"/>
  <c r="DF57" i="286" s="1"/>
  <c r="DF60" i="286" s="1"/>
  <c r="DE53" i="265"/>
  <c r="DF51" i="286"/>
  <c r="DF53" i="286" s="1"/>
  <c r="DF59" i="286" s="1"/>
  <c r="DF61" i="286" s="1"/>
  <c r="DE82" i="265"/>
  <c r="DE83" i="265"/>
  <c r="DE25" i="265"/>
  <c r="DF14" i="288" l="1"/>
  <c r="DF16" i="288" s="1"/>
  <c r="DF19" i="288" s="1"/>
  <c r="DF46" i="286"/>
  <c r="DF47" i="286" s="1"/>
  <c r="DF35" i="286"/>
  <c r="DF36" i="286" s="1"/>
  <c r="DF62" i="286"/>
  <c r="EE23" i="286"/>
  <c r="EE24" i="286" s="1"/>
  <c r="EE16" i="286"/>
  <c r="EE49" i="265" s="1"/>
  <c r="EE15" i="288"/>
  <c r="EF21" i="286" l="1"/>
  <c r="EE73" i="265"/>
  <c r="DG33" i="286"/>
  <c r="DF74" i="265"/>
  <c r="DF75" i="265" s="1"/>
  <c r="DF81" i="265" s="1"/>
  <c r="EE50" i="265"/>
  <c r="DF52" i="265"/>
  <c r="DF24" i="265"/>
  <c r="DG44" i="286"/>
  <c r="DF63" i="265"/>
  <c r="DF65" i="265" s="1"/>
  <c r="DF67" i="265" s="1"/>
  <c r="DF80" i="265" s="1"/>
  <c r="DF82" i="265" l="1"/>
  <c r="DF83" i="265"/>
  <c r="DF25" i="265"/>
  <c r="DG55" i="286"/>
  <c r="DG57" i="286" s="1"/>
  <c r="DG60" i="286" s="1"/>
  <c r="DF53" i="265"/>
  <c r="EE56" i="286"/>
  <c r="EE45" i="286"/>
  <c r="DG51" i="286"/>
  <c r="DG53" i="286" s="1"/>
  <c r="DG59" i="286" s="1"/>
  <c r="EF13" i="286"/>
  <c r="EF15" i="286" s="1"/>
  <c r="EF16" i="286" l="1"/>
  <c r="EF49" i="265" s="1"/>
  <c r="EF15" i="288"/>
  <c r="EF23" i="286"/>
  <c r="EF24" i="286" s="1"/>
  <c r="DG61" i="286"/>
  <c r="DG14" i="288" l="1"/>
  <c r="DG16" i="288" s="1"/>
  <c r="DG19" i="288" s="1"/>
  <c r="DG46" i="286"/>
  <c r="DG47" i="286" s="1"/>
  <c r="DG35" i="286"/>
  <c r="DG36" i="286" s="1"/>
  <c r="DG62" i="286"/>
  <c r="EG21" i="286"/>
  <c r="EF73" i="265"/>
  <c r="EF50" i="265"/>
  <c r="AO48" i="277"/>
  <c r="AO49" i="277" s="1"/>
  <c r="EF56" i="286" l="1"/>
  <c r="EF45" i="286"/>
  <c r="EG13" i="286"/>
  <c r="EG15" i="286" s="1"/>
  <c r="DH33" i="286"/>
  <c r="DG74" i="265"/>
  <c r="DG75" i="265" s="1"/>
  <c r="DG81" i="265" s="1"/>
  <c r="AP73" i="277"/>
  <c r="DG52" i="265"/>
  <c r="DG24" i="265"/>
  <c r="DH44" i="286"/>
  <c r="DG63" i="265"/>
  <c r="DG65" i="265" s="1"/>
  <c r="DG67" i="265" s="1"/>
  <c r="DG80" i="265" s="1"/>
  <c r="DG82" i="265" l="1"/>
  <c r="DG83" i="265"/>
  <c r="DG25" i="265"/>
  <c r="DH51" i="286"/>
  <c r="DH53" i="286" s="1"/>
  <c r="DH59" i="286" s="1"/>
  <c r="EG23" i="286"/>
  <c r="EG24" i="286" s="1"/>
  <c r="EG16" i="286"/>
  <c r="EG49" i="265" s="1"/>
  <c r="EG15" i="288"/>
  <c r="DH55" i="286"/>
  <c r="DH57" i="286" s="1"/>
  <c r="DH60" i="286" s="1"/>
  <c r="DG53" i="265"/>
  <c r="DH61" i="286" l="1"/>
  <c r="DH14" i="288" s="1"/>
  <c r="DH16" i="288" s="1"/>
  <c r="DH19" i="288" s="1"/>
  <c r="EH21" i="286"/>
  <c r="EG73" i="265"/>
  <c r="EG50" i="265"/>
  <c r="DH46" i="286" l="1"/>
  <c r="DH47" i="286" s="1"/>
  <c r="DI44" i="286" s="1"/>
  <c r="DH62" i="286"/>
  <c r="DH24" i="265" s="1"/>
  <c r="DH35" i="286"/>
  <c r="DH36" i="286" s="1"/>
  <c r="DI33" i="286" s="1"/>
  <c r="DH52" i="265"/>
  <c r="EG56" i="286"/>
  <c r="EG45" i="286"/>
  <c r="EH13" i="286"/>
  <c r="EH15" i="286" s="1"/>
  <c r="DH63" i="265" l="1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6" i="286"/>
  <c r="EH49" i="265" s="1"/>
  <c r="EH15" i="288"/>
  <c r="EH23" i="286"/>
  <c r="EH24" i="286" s="1"/>
  <c r="DI55" i="286"/>
  <c r="DI57" i="286" s="1"/>
  <c r="DI60" i="286" s="1"/>
  <c r="DI51" i="286"/>
  <c r="DI53" i="286" s="1"/>
  <c r="DI59" i="286" s="1"/>
  <c r="DH53" i="265"/>
  <c r="AI51" i="277"/>
  <c r="AI52" i="277" s="1"/>
  <c r="DH75" i="265" l="1"/>
  <c r="DH81" i="265" s="1"/>
  <c r="DH82" i="265" s="1"/>
  <c r="DI61" i="286"/>
  <c r="DI14" i="288" s="1"/>
  <c r="DI16" i="288" s="1"/>
  <c r="DI19" i="288" s="1"/>
  <c r="AJ82" i="277"/>
  <c r="AJ83" i="277"/>
  <c r="EI21" i="286"/>
  <c r="EH73" i="265"/>
  <c r="EH50" i="265"/>
  <c r="DH83" i="265" l="1"/>
  <c r="DI62" i="286"/>
  <c r="DI52" i="265" s="1"/>
  <c r="DI35" i="286"/>
  <c r="DI36" i="286" s="1"/>
  <c r="DI74" i="265" s="1"/>
  <c r="DI75" i="265" s="1"/>
  <c r="DI81" i="265" s="1"/>
  <c r="DI46" i="286"/>
  <c r="DI47" i="286" s="1"/>
  <c r="DJ44" i="286" s="1"/>
  <c r="EH56" i="286"/>
  <c r="EH45" i="286"/>
  <c r="EI13" i="286"/>
  <c r="EI15" i="286" s="1"/>
  <c r="DJ33" i="286" l="1"/>
  <c r="DJ51" i="286" s="1"/>
  <c r="DJ53" i="286" s="1"/>
  <c r="DJ59" i="286" s="1"/>
  <c r="DI63" i="265"/>
  <c r="DI65" i="265" s="1"/>
  <c r="DI67" i="265" s="1"/>
  <c r="DI80" i="265" s="1"/>
  <c r="DI83" i="265" s="1"/>
  <c r="DI24" i="265"/>
  <c r="DI25" i="265" s="1"/>
  <c r="DI82" i="265"/>
  <c r="DI53" i="265"/>
  <c r="DJ55" i="286"/>
  <c r="DJ57" i="286" s="1"/>
  <c r="DJ60" i="286" s="1"/>
  <c r="EI23" i="286"/>
  <c r="EI24" i="286" s="1"/>
  <c r="EI16" i="286"/>
  <c r="EI49" i="265" s="1"/>
  <c r="EI15" i="288"/>
  <c r="EI50" i="265" l="1"/>
  <c r="EJ21" i="286"/>
  <c r="EI73" i="265"/>
  <c r="DJ61" i="286"/>
  <c r="DJ35" i="286" l="1"/>
  <c r="DJ36" i="286" s="1"/>
  <c r="DJ46" i="286"/>
  <c r="DJ47" i="286" s="1"/>
  <c r="DJ14" i="288"/>
  <c r="DJ16" i="288" s="1"/>
  <c r="DJ19" i="288" s="1"/>
  <c r="DJ62" i="286"/>
  <c r="EJ13" i="286"/>
  <c r="EJ15" i="286" s="1"/>
  <c r="EI56" i="286"/>
  <c r="EI45" i="286"/>
  <c r="EJ16" i="286" l="1"/>
  <c r="EJ49" i="265" s="1"/>
  <c r="EJ15" i="288"/>
  <c r="EJ23" i="286"/>
  <c r="EJ24" i="286" s="1"/>
  <c r="DK33" i="286"/>
  <c r="DJ74" i="265"/>
  <c r="DJ75" i="265" s="1"/>
  <c r="DJ81" i="265" s="1"/>
  <c r="DJ52" i="265"/>
  <c r="DJ24" i="265"/>
  <c r="DK44" i="286"/>
  <c r="DJ63" i="265"/>
  <c r="DJ65" i="265" s="1"/>
  <c r="DJ67" i="265" s="1"/>
  <c r="DJ80" i="265" s="1"/>
  <c r="DK55" i="286" l="1"/>
  <c r="DK57" i="286" s="1"/>
  <c r="DK60" i="286" s="1"/>
  <c r="DJ53" i="265"/>
  <c r="DK51" i="286"/>
  <c r="DK53" i="286" s="1"/>
  <c r="DK59" i="286" s="1"/>
  <c r="DK61" i="286" s="1"/>
  <c r="DJ82" i="265"/>
  <c r="DJ83" i="265"/>
  <c r="DJ25" i="265"/>
  <c r="EK21" i="286"/>
  <c r="EJ73" i="265"/>
  <c r="EJ50" i="265"/>
  <c r="AP48" i="277"/>
  <c r="AP49" i="277" s="1"/>
  <c r="EJ56" i="286" l="1"/>
  <c r="EJ45" i="286"/>
  <c r="EK13" i="286"/>
  <c r="EK15" i="286" s="1"/>
  <c r="DK14" i="288"/>
  <c r="DK16" i="288" s="1"/>
  <c r="DK19" i="288" s="1"/>
  <c r="DK35" i="286"/>
  <c r="DK36" i="286" s="1"/>
  <c r="DK46" i="286"/>
  <c r="DK47" i="286" s="1"/>
  <c r="DK62" i="286"/>
  <c r="AQ73" i="277"/>
  <c r="DK52" i="265" l="1"/>
  <c r="DK24" i="265"/>
  <c r="DL33" i="286"/>
  <c r="DK74" i="265"/>
  <c r="DK75" i="265" s="1"/>
  <c r="DK81" i="265" s="1"/>
  <c r="DL44" i="286"/>
  <c r="DK63" i="265"/>
  <c r="DK65" i="265" s="1"/>
  <c r="DK67" i="265" s="1"/>
  <c r="DK80" i="265" s="1"/>
  <c r="EK23" i="286"/>
  <c r="EK24" i="286" s="1"/>
  <c r="EK16" i="286"/>
  <c r="EK49" i="265" s="1"/>
  <c r="EK15" i="288"/>
  <c r="EK50" i="265" l="1"/>
  <c r="DK82" i="265"/>
  <c r="DK83" i="265"/>
  <c r="DL51" i="286"/>
  <c r="DL53" i="286" s="1"/>
  <c r="DL59" i="286" s="1"/>
  <c r="DK53" i="265"/>
  <c r="EL21" i="286"/>
  <c r="EK73" i="265"/>
  <c r="DL55" i="286"/>
  <c r="DL57" i="286" s="1"/>
  <c r="DL60" i="286" s="1"/>
  <c r="DK25" i="265"/>
  <c r="EL13" i="286" l="1"/>
  <c r="EL15" i="286" s="1"/>
  <c r="DL61" i="286"/>
  <c r="EK56" i="286"/>
  <c r="EK45" i="286"/>
  <c r="DL35" i="286" l="1"/>
  <c r="DL36" i="286" s="1"/>
  <c r="DL46" i="286"/>
  <c r="DL47" i="286" s="1"/>
  <c r="DL14" i="288"/>
  <c r="DL16" i="288" s="1"/>
  <c r="DL19" i="288" s="1"/>
  <c r="DL62" i="286"/>
  <c r="EL16" i="286"/>
  <c r="EL49" i="265" s="1"/>
  <c r="EL15" i="288"/>
  <c r="EL23" i="286"/>
  <c r="EL24" i="286" s="1"/>
  <c r="EM21" i="286" l="1"/>
  <c r="EL73" i="265"/>
  <c r="EL50" i="265"/>
  <c r="DM33" i="286"/>
  <c r="DL74" i="265"/>
  <c r="DL52" i="265"/>
  <c r="DL24" i="265"/>
  <c r="DM44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5" i="286"/>
  <c r="DM57" i="286" s="1"/>
  <c r="DM60" i="286" s="1"/>
  <c r="DL53" i="265"/>
  <c r="AJ51" i="277"/>
  <c r="AJ52" i="277" s="1"/>
  <c r="DM51" i="286"/>
  <c r="DM53" i="286" s="1"/>
  <c r="DM59" i="286" s="1"/>
  <c r="EL56" i="286"/>
  <c r="EL45" i="286"/>
  <c r="EM13" i="286"/>
  <c r="EM15" i="286" s="1"/>
  <c r="DM61" i="286" l="1"/>
  <c r="DM14" i="288" s="1"/>
  <c r="DM16" i="288" s="1"/>
  <c r="DM19" i="288" s="1"/>
  <c r="AK82" i="277"/>
  <c r="AK83" i="277"/>
  <c r="EM23" i="286"/>
  <c r="EM24" i="286" s="1"/>
  <c r="EM16" i="286"/>
  <c r="EM49" i="265" s="1"/>
  <c r="EM15" i="288"/>
  <c r="DL82" i="265"/>
  <c r="DL83" i="265"/>
  <c r="DM62" i="286" l="1"/>
  <c r="DM24" i="265" s="1"/>
  <c r="DM35" i="286"/>
  <c r="DM36" i="286" s="1"/>
  <c r="DM74" i="265" s="1"/>
  <c r="DM75" i="265" s="1"/>
  <c r="DM81" i="265" s="1"/>
  <c r="DM46" i="286"/>
  <c r="DM47" i="286" s="1"/>
  <c r="DM63" i="265" s="1"/>
  <c r="DM65" i="265" s="1"/>
  <c r="DM67" i="265" s="1"/>
  <c r="DM80" i="265" s="1"/>
  <c r="EM50" i="265"/>
  <c r="DM52" i="265"/>
  <c r="DN33" i="286"/>
  <c r="EN21" i="286"/>
  <c r="EM73" i="265"/>
  <c r="DN44" i="286" l="1"/>
  <c r="DN55" i="286" s="1"/>
  <c r="DN57" i="286" s="1"/>
  <c r="DN60" i="286" s="1"/>
  <c r="EN13" i="286"/>
  <c r="EN15" i="286" s="1"/>
  <c r="DN51" i="286"/>
  <c r="DN53" i="286" s="1"/>
  <c r="DN59" i="286" s="1"/>
  <c r="DM53" i="265"/>
  <c r="EM56" i="286"/>
  <c r="EM45" i="286"/>
  <c r="DM82" i="265"/>
  <c r="DM83" i="265"/>
  <c r="DM25" i="265"/>
  <c r="DN61" i="286" l="1"/>
  <c r="DN35" i="286" s="1"/>
  <c r="DN36" i="286" s="1"/>
  <c r="EN16" i="286"/>
  <c r="EN49" i="265" s="1"/>
  <c r="EN15" i="288"/>
  <c r="EN23" i="286"/>
  <c r="EN24" i="286" s="1"/>
  <c r="DN62" i="286" l="1"/>
  <c r="DN52" i="265" s="1"/>
  <c r="DN46" i="286"/>
  <c r="DN47" i="286" s="1"/>
  <c r="DO44" i="286" s="1"/>
  <c r="DN14" i="288"/>
  <c r="DN16" i="288" s="1"/>
  <c r="DN19" i="288" s="1"/>
  <c r="EO21" i="286"/>
  <c r="EN73" i="265"/>
  <c r="EN50" i="265"/>
  <c r="AQ48" i="277"/>
  <c r="AQ49" i="277" s="1"/>
  <c r="DO33" i="286"/>
  <c r="DN74" i="265"/>
  <c r="DN75" i="265" s="1"/>
  <c r="DN81" i="265" s="1"/>
  <c r="DN24" i="265" l="1"/>
  <c r="DN63" i="265"/>
  <c r="DN65" i="265" s="1"/>
  <c r="DN67" i="265" s="1"/>
  <c r="DN80" i="265" s="1"/>
  <c r="DN82" i="265" s="1"/>
  <c r="DN25" i="265"/>
  <c r="AR73" i="277"/>
  <c r="DO55" i="286"/>
  <c r="DO57" i="286" s="1"/>
  <c r="DO60" i="286" s="1"/>
  <c r="DN53" i="265"/>
  <c r="DO51" i="286"/>
  <c r="DO53" i="286" s="1"/>
  <c r="DO59" i="286" s="1"/>
  <c r="DO61" i="286" s="1"/>
  <c r="EN56" i="286"/>
  <c r="EN45" i="286"/>
  <c r="EO13" i="286"/>
  <c r="EO15" i="286" s="1"/>
  <c r="DN83" i="265" l="1"/>
  <c r="EO23" i="286"/>
  <c r="EO24" i="286" s="1"/>
  <c r="EO16" i="286"/>
  <c r="EO49" i="265" s="1"/>
  <c r="EO15" i="288"/>
  <c r="DO14" i="288"/>
  <c r="DO16" i="288" s="1"/>
  <c r="DO19" i="288" s="1"/>
  <c r="DO35" i="286"/>
  <c r="DO36" i="286" s="1"/>
  <c r="DO46" i="286"/>
  <c r="DO47" i="286" s="1"/>
  <c r="DO62" i="286"/>
  <c r="DP44" i="286" l="1"/>
  <c r="DO63" i="265"/>
  <c r="DO65" i="265" s="1"/>
  <c r="DO67" i="265" s="1"/>
  <c r="DO80" i="265" s="1"/>
  <c r="EP21" i="286"/>
  <c r="EO73" i="265"/>
  <c r="DO52" i="265"/>
  <c r="DO24" i="265"/>
  <c r="DP33" i="286"/>
  <c r="DO74" i="265"/>
  <c r="DO75" i="265" s="1"/>
  <c r="DO81" i="265" s="1"/>
  <c r="EO50" i="265"/>
  <c r="EO56" i="286" l="1"/>
  <c r="EO45" i="286"/>
  <c r="DP51" i="286"/>
  <c r="DP53" i="286" s="1"/>
  <c r="DP59" i="286" s="1"/>
  <c r="DO53" i="265"/>
  <c r="EP13" i="286"/>
  <c r="EP15" i="286" s="1"/>
  <c r="DP55" i="286"/>
  <c r="DP57" i="286" s="1"/>
  <c r="DP60" i="286" s="1"/>
  <c r="DO25" i="265"/>
  <c r="DO82" i="265"/>
  <c r="DO83" i="265"/>
  <c r="EP16" i="286" l="1"/>
  <c r="EP49" i="265" s="1"/>
  <c r="EP15" i="288"/>
  <c r="EP23" i="286"/>
  <c r="EP24" i="286" s="1"/>
  <c r="DP61" i="286"/>
  <c r="EQ21" i="286" l="1"/>
  <c r="EP73" i="265"/>
  <c r="EP50" i="265"/>
  <c r="DP35" i="286"/>
  <c r="DP36" i="286" s="1"/>
  <c r="DP46" i="286"/>
  <c r="DP47" i="286" s="1"/>
  <c r="DP14" i="288"/>
  <c r="DP16" i="288" s="1"/>
  <c r="DP19" i="288" s="1"/>
  <c r="DP62" i="286"/>
  <c r="DP52" i="265" l="1"/>
  <c r="DP24" i="265"/>
  <c r="DQ44" i="286"/>
  <c r="DP63" i="265"/>
  <c r="DQ33" i="286"/>
  <c r="DP74" i="265"/>
  <c r="EP56" i="286"/>
  <c r="EP45" i="286"/>
  <c r="EQ13" i="286"/>
  <c r="EQ15" i="286" s="1"/>
  <c r="DQ51" i="286" l="1"/>
  <c r="DQ53" i="286" s="1"/>
  <c r="DQ59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3" i="286"/>
  <c r="EQ24" i="286" s="1"/>
  <c r="EQ16" i="286"/>
  <c r="EQ49" i="265" s="1"/>
  <c r="EQ15" i="288"/>
  <c r="AL74" i="277"/>
  <c r="AL75" i="277" s="1"/>
  <c r="AL81" i="277" s="1"/>
  <c r="DP75" i="265"/>
  <c r="DP81" i="265" s="1"/>
  <c r="DQ55" i="286"/>
  <c r="DQ57" i="286" s="1"/>
  <c r="DQ60" i="286" s="1"/>
  <c r="DP53" i="265"/>
  <c r="AK51" i="277"/>
  <c r="AK52" i="277" s="1"/>
  <c r="EQ50" i="265" l="1"/>
  <c r="AL82" i="277"/>
  <c r="AL83" i="277"/>
  <c r="ER21" i="286"/>
  <c r="EQ73" i="265"/>
  <c r="DP82" i="265"/>
  <c r="DP83" i="265"/>
  <c r="DQ61" i="286"/>
  <c r="DQ14" i="288" l="1"/>
  <c r="DQ16" i="288" s="1"/>
  <c r="DQ19" i="288" s="1"/>
  <c r="DQ35" i="286"/>
  <c r="DQ36" i="286" s="1"/>
  <c r="DQ46" i="286"/>
  <c r="DQ47" i="286" s="1"/>
  <c r="DQ62" i="286"/>
  <c r="ER13" i="286"/>
  <c r="ER15" i="286" s="1"/>
  <c r="EQ56" i="286"/>
  <c r="EQ45" i="286"/>
  <c r="ER16" i="286" l="1"/>
  <c r="ER49" i="265" s="1"/>
  <c r="ER15" i="288"/>
  <c r="ER23" i="286"/>
  <c r="ER24" i="286" s="1"/>
  <c r="DR44" i="286"/>
  <c r="DQ63" i="265"/>
  <c r="DQ65" i="265" s="1"/>
  <c r="DQ67" i="265" s="1"/>
  <c r="DQ80" i="265" s="1"/>
  <c r="DQ52" i="265"/>
  <c r="DQ24" i="265"/>
  <c r="DR33" i="286"/>
  <c r="DQ74" i="265"/>
  <c r="DQ75" i="265" s="1"/>
  <c r="DQ81" i="265" s="1"/>
  <c r="DR51" i="286" l="1"/>
  <c r="DR53" i="286" s="1"/>
  <c r="DR59" i="286" s="1"/>
  <c r="DQ53" i="265"/>
  <c r="DR55" i="286"/>
  <c r="DR57" i="286" s="1"/>
  <c r="DR60" i="286" s="1"/>
  <c r="DQ25" i="265"/>
  <c r="DQ82" i="265"/>
  <c r="DQ83" i="265"/>
  <c r="ES21" i="286"/>
  <c r="ER73" i="265"/>
  <c r="ER50" i="265"/>
  <c r="AR48" i="277"/>
  <c r="AR49" i="277" s="1"/>
  <c r="ER56" i="286" l="1"/>
  <c r="ER45" i="286"/>
  <c r="ES13" i="286"/>
  <c r="ES15" i="286" s="1"/>
  <c r="DR61" i="286"/>
  <c r="AS73" i="277"/>
  <c r="DR35" i="286" l="1"/>
  <c r="DR36" i="286" s="1"/>
  <c r="DR46" i="286"/>
  <c r="DR47" i="286" s="1"/>
  <c r="DR14" i="288"/>
  <c r="DR16" i="288" s="1"/>
  <c r="DR19" i="288" s="1"/>
  <c r="DR62" i="286"/>
  <c r="ES23" i="286"/>
  <c r="ES24" i="286" s="1"/>
  <c r="ES16" i="286"/>
  <c r="ES49" i="265" s="1"/>
  <c r="ES15" i="288"/>
  <c r="ES50" i="265" l="1"/>
  <c r="DR52" i="265"/>
  <c r="DR24" i="265"/>
  <c r="DS44" i="286"/>
  <c r="DR63" i="265"/>
  <c r="DR65" i="265" s="1"/>
  <c r="DR67" i="265" s="1"/>
  <c r="DR80" i="265" s="1"/>
  <c r="ET21" i="286"/>
  <c r="ES73" i="265"/>
  <c r="DS33" i="286"/>
  <c r="DR74" i="265"/>
  <c r="DR75" i="265" s="1"/>
  <c r="DR81" i="265" s="1"/>
  <c r="DS51" i="286" l="1"/>
  <c r="DS53" i="286" s="1"/>
  <c r="DS59" i="286" s="1"/>
  <c r="ET13" i="286"/>
  <c r="ET15" i="286" s="1"/>
  <c r="DS55" i="286"/>
  <c r="DS57" i="286" s="1"/>
  <c r="DS60" i="286" s="1"/>
  <c r="DR53" i="265"/>
  <c r="ES56" i="286"/>
  <c r="ES45" i="286"/>
  <c r="DR82" i="265"/>
  <c r="DR83" i="265"/>
  <c r="DR25" i="265"/>
  <c r="ET16" i="286" l="1"/>
  <c r="ET49" i="265" s="1"/>
  <c r="ET15" i="288"/>
  <c r="ET23" i="286"/>
  <c r="ET24" i="286" s="1"/>
  <c r="DS61" i="286"/>
  <c r="EU21" i="286" l="1"/>
  <c r="ET73" i="265"/>
  <c r="ET50" i="265"/>
  <c r="DS14" i="288"/>
  <c r="DS16" i="288" s="1"/>
  <c r="DS19" i="288" s="1"/>
  <c r="DS35" i="286"/>
  <c r="DS36" i="286" s="1"/>
  <c r="DS46" i="286"/>
  <c r="DS47" i="286" s="1"/>
  <c r="DS62" i="286"/>
  <c r="DS52" i="265" l="1"/>
  <c r="DS24" i="265"/>
  <c r="DT33" i="286"/>
  <c r="DS74" i="265"/>
  <c r="DS75" i="265" s="1"/>
  <c r="DS81" i="265" s="1"/>
  <c r="DT44" i="286"/>
  <c r="DS63" i="265"/>
  <c r="DS65" i="265" s="1"/>
  <c r="DS67" i="265" s="1"/>
  <c r="DS80" i="265" s="1"/>
  <c r="ET56" i="286"/>
  <c r="ET45" i="286"/>
  <c r="EU13" i="286"/>
  <c r="EU15" i="286" s="1"/>
  <c r="DT55" i="286" l="1"/>
  <c r="DT57" i="286" s="1"/>
  <c r="DT60" i="286" s="1"/>
  <c r="DS25" i="265"/>
  <c r="EU23" i="286"/>
  <c r="EU24" i="286" s="1"/>
  <c r="EU16" i="286"/>
  <c r="EU49" i="265" s="1"/>
  <c r="EU15" i="288"/>
  <c r="DS82" i="265"/>
  <c r="DS83" i="265"/>
  <c r="DT51" i="286"/>
  <c r="DT53" i="286" s="1"/>
  <c r="DT59" i="286" s="1"/>
  <c r="DS53" i="265"/>
  <c r="DT61" i="286" l="1"/>
  <c r="DT35" i="286" s="1"/>
  <c r="DT36" i="286" s="1"/>
  <c r="EU50" i="265"/>
  <c r="EV21" i="286"/>
  <c r="EU73" i="265"/>
  <c r="DT62" i="286" l="1"/>
  <c r="DT52" i="265" s="1"/>
  <c r="DT46" i="286"/>
  <c r="DT47" i="286" s="1"/>
  <c r="DT63" i="265" s="1"/>
  <c r="DT14" i="288"/>
  <c r="DT16" i="288" s="1"/>
  <c r="DT19" i="288" s="1"/>
  <c r="EV13" i="286"/>
  <c r="EV15" i="286" s="1"/>
  <c r="EU56" i="286"/>
  <c r="EU45" i="286"/>
  <c r="DU33" i="286"/>
  <c r="DT74" i="265"/>
  <c r="DU44" i="286" l="1"/>
  <c r="DU55" i="286" s="1"/>
  <c r="DU57" i="286" s="1"/>
  <c r="DU60" i="286" s="1"/>
  <c r="DT24" i="265"/>
  <c r="DT25" i="265" s="1"/>
  <c r="AM74" i="277"/>
  <c r="AM75" i="277" s="1"/>
  <c r="AM81" i="277" s="1"/>
  <c r="DT75" i="265"/>
  <c r="DT81" i="265" s="1"/>
  <c r="EV16" i="286"/>
  <c r="EV49" i="265" s="1"/>
  <c r="EV15" i="288"/>
  <c r="EV23" i="286"/>
  <c r="EV24" i="286" s="1"/>
  <c r="DT53" i="265"/>
  <c r="AL51" i="277"/>
  <c r="AL52" i="277" s="1"/>
  <c r="DU51" i="286"/>
  <c r="DU53" i="286" s="1"/>
  <c r="DU59" i="286" s="1"/>
  <c r="DT65" i="265"/>
  <c r="DT67" i="265" s="1"/>
  <c r="DT80" i="265" s="1"/>
  <c r="AM63" i="277"/>
  <c r="AM65" i="277" s="1"/>
  <c r="AM67" i="277" s="1"/>
  <c r="AM80" i="277" s="1"/>
  <c r="AL24" i="277" l="1"/>
  <c r="AL25" i="277" s="1"/>
  <c r="DU61" i="286"/>
  <c r="DU14" i="288" s="1"/>
  <c r="DU16" i="288" s="1"/>
  <c r="DU19" i="288" s="1"/>
  <c r="DT82" i="265"/>
  <c r="DT83" i="265"/>
  <c r="AM82" i="277"/>
  <c r="AM83" i="277"/>
  <c r="EW21" i="286"/>
  <c r="EV73" i="265"/>
  <c r="EV50" i="265"/>
  <c r="AS48" i="277"/>
  <c r="AS49" i="277" s="1"/>
  <c r="DU62" i="286" l="1"/>
  <c r="DU24" i="265" s="1"/>
  <c r="DU35" i="286"/>
  <c r="DU36" i="286" s="1"/>
  <c r="DV33" i="286" s="1"/>
  <c r="DU46" i="286"/>
  <c r="DU47" i="286" s="1"/>
  <c r="DV44" i="286" s="1"/>
  <c r="AT73" i="277"/>
  <c r="DU52" i="265"/>
  <c r="EV56" i="286"/>
  <c r="EV45" i="286"/>
  <c r="EW13" i="286"/>
  <c r="EW15" i="286" s="1"/>
  <c r="DU63" i="265" l="1"/>
  <c r="DU65" i="265" s="1"/>
  <c r="DU67" i="265" s="1"/>
  <c r="DU80" i="265" s="1"/>
  <c r="DU82" i="265" s="1"/>
  <c r="DU74" i="265"/>
  <c r="DU75" i="265" s="1"/>
  <c r="DU81" i="265" s="1"/>
  <c r="DV55" i="286"/>
  <c r="DV57" i="286" s="1"/>
  <c r="DV60" i="286" s="1"/>
  <c r="EW23" i="286"/>
  <c r="EW24" i="286" s="1"/>
  <c r="EW16" i="286"/>
  <c r="EW49" i="265" s="1"/>
  <c r="EW15" i="288"/>
  <c r="DU25" i="265"/>
  <c r="DV51" i="286"/>
  <c r="DV53" i="286" s="1"/>
  <c r="DV59" i="286" s="1"/>
  <c r="DU53" i="265"/>
  <c r="DU83" i="265" l="1"/>
  <c r="DV61" i="286"/>
  <c r="DV35" i="286" s="1"/>
  <c r="DV36" i="286" s="1"/>
  <c r="EX21" i="286"/>
  <c r="EW73" i="265"/>
  <c r="EW50" i="265"/>
  <c r="DV62" i="286" l="1"/>
  <c r="DV24" i="265" s="1"/>
  <c r="DV46" i="286"/>
  <c r="DV47" i="286" s="1"/>
  <c r="DV63" i="265" s="1"/>
  <c r="DV65" i="265" s="1"/>
  <c r="DV67" i="265" s="1"/>
  <c r="DV80" i="265" s="1"/>
  <c r="DV14" i="288"/>
  <c r="DV16" i="288" s="1"/>
  <c r="DV19" i="288" s="1"/>
  <c r="EW56" i="286"/>
  <c r="EW45" i="286"/>
  <c r="EX13" i="286"/>
  <c r="EX15" i="286" s="1"/>
  <c r="DW33" i="286"/>
  <c r="DV74" i="265"/>
  <c r="DV75" i="265" s="1"/>
  <c r="DV81" i="265" s="1"/>
  <c r="DV52" i="265"/>
  <c r="DW44" i="286"/>
  <c r="DW55" i="286" l="1"/>
  <c r="DW57" i="286" s="1"/>
  <c r="DW60" i="286" s="1"/>
  <c r="DV53" i="265"/>
  <c r="DV82" i="265"/>
  <c r="DV83" i="265"/>
  <c r="DV25" i="265"/>
  <c r="DW51" i="286"/>
  <c r="DW53" i="286" s="1"/>
  <c r="DW59" i="286" s="1"/>
  <c r="EX16" i="286"/>
  <c r="EX49" i="265" s="1"/>
  <c r="EX15" i="288"/>
  <c r="EX23" i="286"/>
  <c r="EX24" i="286" s="1"/>
  <c r="DW61" i="286" l="1"/>
  <c r="DW35" i="286" s="1"/>
  <c r="DW36" i="286" s="1"/>
  <c r="EY21" i="286"/>
  <c r="EX73" i="265"/>
  <c r="EX50" i="265"/>
  <c r="DW46" i="286" l="1"/>
  <c r="DW47" i="286" s="1"/>
  <c r="DX44" i="286" s="1"/>
  <c r="DW14" i="288"/>
  <c r="DW16" i="288" s="1"/>
  <c r="DW19" i="288" s="1"/>
  <c r="DW62" i="286"/>
  <c r="DW24" i="265" s="1"/>
  <c r="EX56" i="286"/>
  <c r="EX45" i="286"/>
  <c r="EY13" i="286"/>
  <c r="EY15" i="286" s="1"/>
  <c r="DX33" i="286"/>
  <c r="DW74" i="265"/>
  <c r="DW75" i="265" s="1"/>
  <c r="DW81" i="265" s="1"/>
  <c r="DW52" i="265" l="1"/>
  <c r="DW53" i="265" s="1"/>
  <c r="DW63" i="265"/>
  <c r="DW65" i="265" s="1"/>
  <c r="DW67" i="265" s="1"/>
  <c r="DW80" i="265" s="1"/>
  <c r="DW83" i="265" s="1"/>
  <c r="DW25" i="265"/>
  <c r="DX55" i="286"/>
  <c r="DX57" i="286" s="1"/>
  <c r="DX60" i="286" s="1"/>
  <c r="DX51" i="286"/>
  <c r="DX53" i="286" s="1"/>
  <c r="DX59" i="286" s="1"/>
  <c r="EY23" i="286"/>
  <c r="EY24" i="286" s="1"/>
  <c r="EY16" i="286"/>
  <c r="EY49" i="265" s="1"/>
  <c r="EY15" i="288"/>
  <c r="DW82" i="265" l="1"/>
  <c r="DX61" i="286"/>
  <c r="DX35" i="286" s="1"/>
  <c r="DX36" i="286" s="1"/>
  <c r="EZ21" i="286"/>
  <c r="EY73" i="265"/>
  <c r="EY50" i="265"/>
  <c r="DX62" i="286" l="1"/>
  <c r="DX24" i="265" s="1"/>
  <c r="DX46" i="286"/>
  <c r="DX47" i="286" s="1"/>
  <c r="DY44" i="286" s="1"/>
  <c r="DX14" i="288"/>
  <c r="DX16" i="288" s="1"/>
  <c r="DX19" i="288" s="1"/>
  <c r="EY56" i="286"/>
  <c r="EY45" i="286"/>
  <c r="DY33" i="286"/>
  <c r="DX74" i="265"/>
  <c r="EZ13" i="286"/>
  <c r="EZ15" i="286" s="1"/>
  <c r="DX52" i="265"/>
  <c r="DX63" i="265"/>
  <c r="DX65" i="265" l="1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5" i="286"/>
  <c r="DY57" i="286" s="1"/>
  <c r="DY60" i="286" s="1"/>
  <c r="DX53" i="265"/>
  <c r="AM51" i="277"/>
  <c r="AM52" i="277" s="1"/>
  <c r="EZ16" i="286"/>
  <c r="EZ49" i="265" s="1"/>
  <c r="EZ15" i="288"/>
  <c r="EZ23" i="286"/>
  <c r="EZ24" i="286" s="1"/>
  <c r="DY51" i="286"/>
  <c r="DY53" i="286" s="1"/>
  <c r="DY59" i="286" s="1"/>
  <c r="FA21" i="286" l="1"/>
  <c r="EZ73" i="265"/>
  <c r="EZ50" i="265"/>
  <c r="AT48" i="277"/>
  <c r="AT49" i="277" s="1"/>
  <c r="DX82" i="265"/>
  <c r="DX83" i="265"/>
  <c r="DY61" i="286"/>
  <c r="AN82" i="277"/>
  <c r="AN83" i="277"/>
  <c r="DY14" i="288" l="1"/>
  <c r="DY16" i="288" s="1"/>
  <c r="DY19" i="288" s="1"/>
  <c r="DY35" i="286"/>
  <c r="DY36" i="286" s="1"/>
  <c r="DY46" i="286"/>
  <c r="DY47" i="286" s="1"/>
  <c r="DY62" i="286"/>
  <c r="EZ56" i="286"/>
  <c r="EZ45" i="286"/>
  <c r="FA13" i="286"/>
  <c r="FA15" i="286" s="1"/>
  <c r="AU73" i="277"/>
  <c r="FA23" i="286" l="1"/>
  <c r="FA24" i="286" s="1"/>
  <c r="FA16" i="286"/>
  <c r="FA49" i="265" s="1"/>
  <c r="FA15" i="288"/>
  <c r="DY52" i="265"/>
  <c r="DY24" i="265"/>
  <c r="DZ33" i="286"/>
  <c r="DY74" i="265"/>
  <c r="DY75" i="265" s="1"/>
  <c r="DY81" i="265" s="1"/>
  <c r="DZ44" i="286"/>
  <c r="DY63" i="265"/>
  <c r="DY65" i="265" s="1"/>
  <c r="DY67" i="265" s="1"/>
  <c r="DY80" i="265" s="1"/>
  <c r="DY82" i="265" l="1"/>
  <c r="DY83" i="265"/>
  <c r="DY25" i="265"/>
  <c r="FB21" i="286"/>
  <c r="FA73" i="265"/>
  <c r="DZ55" i="286"/>
  <c r="DZ57" i="286" s="1"/>
  <c r="DZ60" i="286" s="1"/>
  <c r="DZ51" i="286"/>
  <c r="DZ53" i="286" s="1"/>
  <c r="DZ59" i="286" s="1"/>
  <c r="DY53" i="265"/>
  <c r="FA50" i="265"/>
  <c r="DZ61" i="286" l="1"/>
  <c r="DZ35" i="286" s="1"/>
  <c r="DZ36" i="286" s="1"/>
  <c r="FA56" i="286"/>
  <c r="FA45" i="286"/>
  <c r="FB13" i="286"/>
  <c r="FB15" i="286" s="1"/>
  <c r="DZ62" i="286" l="1"/>
  <c r="DZ52" i="265" s="1"/>
  <c r="DZ46" i="286"/>
  <c r="DZ47" i="286" s="1"/>
  <c r="DZ63" i="265" s="1"/>
  <c r="DZ65" i="265" s="1"/>
  <c r="DZ67" i="265" s="1"/>
  <c r="DZ80" i="265" s="1"/>
  <c r="DZ14" i="288"/>
  <c r="DZ16" i="288" s="1"/>
  <c r="DZ19" i="288" s="1"/>
  <c r="EA44" i="286"/>
  <c r="FB16" i="286"/>
  <c r="FB49" i="265" s="1"/>
  <c r="FB15" i="288"/>
  <c r="FB23" i="286"/>
  <c r="FB24" i="286" s="1"/>
  <c r="EA33" i="286"/>
  <c r="DZ74" i="265"/>
  <c r="DZ75" i="265" s="1"/>
  <c r="DZ81" i="265" s="1"/>
  <c r="DZ24" i="265" l="1"/>
  <c r="EA51" i="286"/>
  <c r="EA53" i="286" s="1"/>
  <c r="EA59" i="286" s="1"/>
  <c r="DZ82" i="265"/>
  <c r="DZ83" i="265"/>
  <c r="DZ25" i="265"/>
  <c r="FC21" i="286"/>
  <c r="FB73" i="265"/>
  <c r="FB50" i="265"/>
  <c r="EA55" i="286"/>
  <c r="EA57" i="286" s="1"/>
  <c r="EA60" i="286" s="1"/>
  <c r="DZ53" i="265"/>
  <c r="FB56" i="286" l="1"/>
  <c r="FB45" i="286"/>
  <c r="FC13" i="286"/>
  <c r="FC15" i="286" s="1"/>
  <c r="EA61" i="286"/>
  <c r="EA14" i="288" l="1"/>
  <c r="EA16" i="288" s="1"/>
  <c r="EA19" i="288" s="1"/>
  <c r="EA35" i="286"/>
  <c r="EA36" i="286" s="1"/>
  <c r="EA46" i="286"/>
  <c r="EA47" i="286" s="1"/>
  <c r="EA62" i="286"/>
  <c r="FC23" i="286"/>
  <c r="FC24" i="286" s="1"/>
  <c r="FC16" i="286"/>
  <c r="FC49" i="265" s="1"/>
  <c r="FC15" i="288"/>
  <c r="FD21" i="286" l="1"/>
  <c r="FC73" i="265"/>
  <c r="EB44" i="286"/>
  <c r="EA63" i="265"/>
  <c r="EA65" i="265" s="1"/>
  <c r="EA67" i="265" s="1"/>
  <c r="EA80" i="265" s="1"/>
  <c r="FC50" i="265"/>
  <c r="EA52" i="265"/>
  <c r="EA24" i="265"/>
  <c r="EB33" i="286"/>
  <c r="EA74" i="265"/>
  <c r="EA75" i="265" s="1"/>
  <c r="EA81" i="265" s="1"/>
  <c r="EA25" i="265" l="1"/>
  <c r="EA82" i="265"/>
  <c r="EA83" i="265"/>
  <c r="EB51" i="286"/>
  <c r="EB53" i="286" s="1"/>
  <c r="EB59" i="286" s="1"/>
  <c r="EA53" i="265"/>
  <c r="FC56" i="286"/>
  <c r="FC45" i="286"/>
  <c r="EB55" i="286"/>
  <c r="EB57" i="286" s="1"/>
  <c r="EB60" i="286" s="1"/>
  <c r="FD13" i="286"/>
  <c r="FD15" i="286" s="1"/>
  <c r="EB61" i="286" l="1"/>
  <c r="EB35" i="286" s="1"/>
  <c r="EB36" i="286" s="1"/>
  <c r="FD16" i="286"/>
  <c r="FD49" i="265" s="1"/>
  <c r="FD15" i="288"/>
  <c r="FD23" i="286"/>
  <c r="FD24" i="286" s="1"/>
  <c r="EB62" i="286" l="1"/>
  <c r="EB52" i="265" s="1"/>
  <c r="EB14" i="288"/>
  <c r="EB16" i="288" s="1"/>
  <c r="EB19" i="288" s="1"/>
  <c r="EB46" i="286"/>
  <c r="EB47" i="286" s="1"/>
  <c r="EC44" i="286" s="1"/>
  <c r="FE21" i="286"/>
  <c r="FD73" i="265"/>
  <c r="FD50" i="265"/>
  <c r="AU48" i="277"/>
  <c r="AU49" i="277" s="1"/>
  <c r="EC33" i="286"/>
  <c r="EB74" i="265"/>
  <c r="EB24" i="265" l="1"/>
  <c r="AN24" i="277" s="1"/>
  <c r="AN25" i="277" s="1"/>
  <c r="EB63" i="265"/>
  <c r="EB65" i="265" s="1"/>
  <c r="EB67" i="265" s="1"/>
  <c r="EB80" i="265" s="1"/>
  <c r="EC51" i="286"/>
  <c r="EC53" i="286" s="1"/>
  <c r="EC59" i="286" s="1"/>
  <c r="FD56" i="286"/>
  <c r="FD45" i="286"/>
  <c r="FE13" i="286"/>
  <c r="FE15" i="286" s="1"/>
  <c r="EC55" i="286"/>
  <c r="EC57" i="286" s="1"/>
  <c r="EC60" i="286" s="1"/>
  <c r="EB53" i="265"/>
  <c r="AN51" i="277"/>
  <c r="AN52" i="277" s="1"/>
  <c r="AO74" i="277"/>
  <c r="AO75" i="277" s="1"/>
  <c r="AO81" i="277" s="1"/>
  <c r="EB75" i="265"/>
  <c r="EB81" i="265" s="1"/>
  <c r="AV73" i="277"/>
  <c r="AO63" i="277"/>
  <c r="AO65" i="277" s="1"/>
  <c r="AO67" i="277" s="1"/>
  <c r="AO80" i="277" s="1"/>
  <c r="EB25" i="265"/>
  <c r="AO82" i="277" l="1"/>
  <c r="AO83" i="277"/>
  <c r="FE23" i="286"/>
  <c r="FE24" i="286" s="1"/>
  <c r="FE16" i="286"/>
  <c r="FE49" i="265" s="1"/>
  <c r="FE15" i="288"/>
  <c r="EB82" i="265"/>
  <c r="EB83" i="265"/>
  <c r="EC61" i="286"/>
  <c r="EC14" i="288" l="1"/>
  <c r="EC16" i="288" s="1"/>
  <c r="EC19" i="288" s="1"/>
  <c r="EC35" i="286"/>
  <c r="EC36" i="286" s="1"/>
  <c r="EC46" i="286"/>
  <c r="EC47" i="286" s="1"/>
  <c r="EC62" i="286"/>
  <c r="FE50" i="265"/>
  <c r="FF21" i="286"/>
  <c r="FE73" i="265"/>
  <c r="FF13" i="286" l="1"/>
  <c r="FF15" i="286" s="1"/>
  <c r="FE56" i="286"/>
  <c r="FE45" i="286"/>
  <c r="ED44" i="286"/>
  <c r="EC63" i="265"/>
  <c r="EC65" i="265" s="1"/>
  <c r="EC67" i="265" s="1"/>
  <c r="EC80" i="265" s="1"/>
  <c r="EC52" i="265"/>
  <c r="EC24" i="265"/>
  <c r="ED33" i="286"/>
  <c r="EC74" i="265"/>
  <c r="EC75" i="265" s="1"/>
  <c r="EC81" i="265" s="1"/>
  <c r="ED51" i="286" l="1"/>
  <c r="ED53" i="286" s="1"/>
  <c r="ED59" i="286" s="1"/>
  <c r="EC53" i="265"/>
  <c r="EC82" i="265"/>
  <c r="EC83" i="265"/>
  <c r="FF16" i="286"/>
  <c r="FF49" i="265" s="1"/>
  <c r="FF15" i="288"/>
  <c r="FF23" i="286"/>
  <c r="FF24" i="286" s="1"/>
  <c r="EC25" i="265"/>
  <c r="ED55" i="286"/>
  <c r="ED57" i="286" s="1"/>
  <c r="ED60" i="286" s="1"/>
  <c r="ED61" i="286" l="1"/>
  <c r="ED46" i="286" s="1"/>
  <c r="ED47" i="286" s="1"/>
  <c r="FG21" i="286"/>
  <c r="FF73" i="265"/>
  <c r="FF50" i="265"/>
  <c r="ED35" i="286" l="1"/>
  <c r="ED36" i="286" s="1"/>
  <c r="EE33" i="286" s="1"/>
  <c r="ED14" i="288"/>
  <c r="ED16" i="288" s="1"/>
  <c r="ED19" i="288" s="1"/>
  <c r="ED62" i="286"/>
  <c r="ED24" i="265" s="1"/>
  <c r="FF56" i="286"/>
  <c r="FF45" i="286"/>
  <c r="FG13" i="286"/>
  <c r="FG15" i="286" s="1"/>
  <c r="EE44" i="286"/>
  <c r="ED63" i="265"/>
  <c r="ED65" i="265" s="1"/>
  <c r="ED67" i="265" s="1"/>
  <c r="ED80" i="265" s="1"/>
  <c r="ED52" i="265" l="1"/>
  <c r="ED53" i="265" s="1"/>
  <c r="ED74" i="265"/>
  <c r="ED75" i="265" s="1"/>
  <c r="ED81" i="265" s="1"/>
  <c r="ED82" i="265" s="1"/>
  <c r="ED25" i="265"/>
  <c r="EE51" i="286"/>
  <c r="EE53" i="286" s="1"/>
  <c r="EE59" i="286" s="1"/>
  <c r="EE55" i="286"/>
  <c r="EE57" i="286" s="1"/>
  <c r="EE60" i="286" s="1"/>
  <c r="FG23" i="286"/>
  <c r="FG24" i="286" s="1"/>
  <c r="FG16" i="286"/>
  <c r="FG49" i="265" s="1"/>
  <c r="FG15" i="288"/>
  <c r="ED83" i="265" l="1"/>
  <c r="EE61" i="286"/>
  <c r="FG50" i="265"/>
  <c r="FH21" i="286"/>
  <c r="FG73" i="265"/>
  <c r="EE14" i="288" l="1"/>
  <c r="EE16" i="288" s="1"/>
  <c r="EE19" i="288" s="1"/>
  <c r="EE35" i="286"/>
  <c r="EE36" i="286" s="1"/>
  <c r="EE46" i="286"/>
  <c r="EE47" i="286" s="1"/>
  <c r="EE62" i="286"/>
  <c r="FH13" i="286"/>
  <c r="FH15" i="286" s="1"/>
  <c r="FG56" i="286"/>
  <c r="FG45" i="286"/>
  <c r="EE52" i="265" l="1"/>
  <c r="EE24" i="265"/>
  <c r="EF33" i="286"/>
  <c r="EE74" i="265"/>
  <c r="EE75" i="265" s="1"/>
  <c r="EE81" i="265" s="1"/>
  <c r="FH16" i="286"/>
  <c r="FH49" i="265" s="1"/>
  <c r="FH15" i="288"/>
  <c r="FH23" i="286"/>
  <c r="FH24" i="286" s="1"/>
  <c r="EF44" i="286"/>
  <c r="EE63" i="265"/>
  <c r="EE65" i="265" s="1"/>
  <c r="EE67" i="265" s="1"/>
  <c r="EE80" i="265" s="1"/>
  <c r="EE25" i="265" l="1"/>
  <c r="EF55" i="286"/>
  <c r="EF57" i="286" s="1"/>
  <c r="EF60" i="286" s="1"/>
  <c r="EE82" i="265"/>
  <c r="EE83" i="265"/>
  <c r="FI21" i="286"/>
  <c r="FH73" i="265"/>
  <c r="FH50" i="265"/>
  <c r="AV48" i="277"/>
  <c r="AV49" i="277" s="1"/>
  <c r="EF51" i="286"/>
  <c r="EF53" i="286" s="1"/>
  <c r="EF59" i="286" s="1"/>
  <c r="EE53" i="265"/>
  <c r="EF61" i="286" l="1"/>
  <c r="EF46" i="286" s="1"/>
  <c r="EF47" i="286" s="1"/>
  <c r="AW73" i="277"/>
  <c r="EF35" i="286"/>
  <c r="EF36" i="286" s="1"/>
  <c r="FH56" i="286"/>
  <c r="FH45" i="286"/>
  <c r="FI13" i="286"/>
  <c r="FI15" i="286" s="1"/>
  <c r="EF14" i="288" l="1"/>
  <c r="EF16" i="288" s="1"/>
  <c r="EF19" i="288" s="1"/>
  <c r="EF62" i="286"/>
  <c r="EF24" i="265" s="1"/>
  <c r="EG33" i="286"/>
  <c r="EF74" i="265"/>
  <c r="FI23" i="286"/>
  <c r="FI24" i="286" s="1"/>
  <c r="FI16" i="286"/>
  <c r="FI49" i="265" s="1"/>
  <c r="FI15" i="288"/>
  <c r="EF52" i="265"/>
  <c r="EG44" i="286"/>
  <c r="EF63" i="265"/>
  <c r="EF65" i="265" l="1"/>
  <c r="EF67" i="265" s="1"/>
  <c r="EF80" i="265" s="1"/>
  <c r="AP63" i="277"/>
  <c r="AP65" i="277" s="1"/>
  <c r="AP67" i="277" s="1"/>
  <c r="AP80" i="277" s="1"/>
  <c r="EF25" i="265"/>
  <c r="AO24" i="277"/>
  <c r="AO25" i="277" s="1"/>
  <c r="FJ21" i="286"/>
  <c r="FI73" i="265"/>
  <c r="EG51" i="286"/>
  <c r="EG53" i="286" s="1"/>
  <c r="EG59" i="286" s="1"/>
  <c r="EG55" i="286"/>
  <c r="EG57" i="286" s="1"/>
  <c r="EG60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6" i="286"/>
  <c r="FI45" i="286"/>
  <c r="EG61" i="286"/>
  <c r="FJ13" i="286"/>
  <c r="FJ15" i="286" s="1"/>
  <c r="EF82" i="265"/>
  <c r="EF83" i="265"/>
  <c r="FJ16" i="286" l="1"/>
  <c r="FJ49" i="265" s="1"/>
  <c r="FJ15" i="288"/>
  <c r="FJ23" i="286"/>
  <c r="FJ24" i="286" s="1"/>
  <c r="EG14" i="288"/>
  <c r="EG16" i="288" s="1"/>
  <c r="EG19" i="288" s="1"/>
  <c r="EG35" i="286"/>
  <c r="EG36" i="286" s="1"/>
  <c r="EG46" i="286"/>
  <c r="EG47" i="286" s="1"/>
  <c r="EG62" i="286"/>
  <c r="EH44" i="286" l="1"/>
  <c r="EG63" i="265"/>
  <c r="EG65" i="265" s="1"/>
  <c r="EG67" i="265" s="1"/>
  <c r="EG80" i="265" s="1"/>
  <c r="EG52" i="265"/>
  <c r="EG24" i="265"/>
  <c r="EH33" i="286"/>
  <c r="EG74" i="265"/>
  <c r="EG75" i="265" s="1"/>
  <c r="EG81" i="265" s="1"/>
  <c r="FK21" i="286"/>
  <c r="FJ73" i="265"/>
  <c r="FJ50" i="265"/>
  <c r="FJ56" i="286" l="1"/>
  <c r="FJ45" i="286"/>
  <c r="FK13" i="286"/>
  <c r="FK15" i="286" s="1"/>
  <c r="EH51" i="286"/>
  <c r="EH53" i="286" s="1"/>
  <c r="EH59" i="286" s="1"/>
  <c r="EG53" i="265"/>
  <c r="EG25" i="265"/>
  <c r="EG82" i="265"/>
  <c r="EG83" i="265"/>
  <c r="EH55" i="286"/>
  <c r="EH57" i="286" s="1"/>
  <c r="EH60" i="286" s="1"/>
  <c r="EH61" i="286" l="1"/>
  <c r="FK23" i="286"/>
  <c r="FK24" i="286" s="1"/>
  <c r="FK16" i="286"/>
  <c r="FK49" i="265" s="1"/>
  <c r="FK15" i="288"/>
  <c r="FL21" i="286" l="1"/>
  <c r="FK73" i="265"/>
  <c r="FK50" i="265"/>
  <c r="EH35" i="286"/>
  <c r="EH36" i="286" s="1"/>
  <c r="EH46" i="286"/>
  <c r="EH47" i="286" s="1"/>
  <c r="EH14" i="288"/>
  <c r="EH16" i="288" s="1"/>
  <c r="EH19" i="288" s="1"/>
  <c r="EH62" i="286"/>
  <c r="EI33" i="286" l="1"/>
  <c r="EH74" i="265"/>
  <c r="EH75" i="265" s="1"/>
  <c r="EH81" i="265" s="1"/>
  <c r="FK56" i="286"/>
  <c r="FK45" i="286"/>
  <c r="FL13" i="286"/>
  <c r="FL15" i="286" s="1"/>
  <c r="EH52" i="265"/>
  <c r="EH24" i="265"/>
  <c r="EI44" i="286"/>
  <c r="EH63" i="265"/>
  <c r="EH65" i="265" s="1"/>
  <c r="EH67" i="265" s="1"/>
  <c r="EH80" i="265" s="1"/>
  <c r="EH82" i="265" l="1"/>
  <c r="EH83" i="265"/>
  <c r="EH25" i="265"/>
  <c r="EI51" i="286"/>
  <c r="EI53" i="286" s="1"/>
  <c r="EI59" i="286" s="1"/>
  <c r="EI55" i="286"/>
  <c r="EI57" i="286" s="1"/>
  <c r="EI60" i="286" s="1"/>
  <c r="EH53" i="265"/>
  <c r="FL16" i="286"/>
  <c r="FL49" i="265" s="1"/>
  <c r="FL15" i="288"/>
  <c r="FL23" i="286"/>
  <c r="FL24" i="286" s="1"/>
  <c r="FM21" i="286" l="1"/>
  <c r="FL73" i="265"/>
  <c r="FL50" i="265"/>
  <c r="AW48" i="277"/>
  <c r="AW49" i="277" s="1"/>
  <c r="EI61" i="286"/>
  <c r="EI14" i="288" l="1"/>
  <c r="EI16" i="288" s="1"/>
  <c r="EI19" i="288" s="1"/>
  <c r="EI35" i="286"/>
  <c r="EI36" i="286" s="1"/>
  <c r="EI46" i="286"/>
  <c r="EI47" i="286" s="1"/>
  <c r="EI62" i="286"/>
  <c r="FL56" i="286"/>
  <c r="FL45" i="286"/>
  <c r="FM13" i="286"/>
  <c r="FM15" i="286" s="1"/>
  <c r="AX73" i="277"/>
  <c r="FM23" i="286" l="1"/>
  <c r="FM24" i="286" s="1"/>
  <c r="FM16" i="286"/>
  <c r="FM49" i="265" s="1"/>
  <c r="FM15" i="288"/>
  <c r="EI52" i="265"/>
  <c r="EI24" i="265"/>
  <c r="EJ33" i="286"/>
  <c r="EI74" i="265"/>
  <c r="EI75" i="265" s="1"/>
  <c r="EI81" i="265" s="1"/>
  <c r="EJ44" i="286"/>
  <c r="EI63" i="265"/>
  <c r="EI65" i="265" s="1"/>
  <c r="EI67" i="265" s="1"/>
  <c r="EI80" i="265" s="1"/>
  <c r="EI82" i="265" l="1"/>
  <c r="EI83" i="265"/>
  <c r="EI25" i="265"/>
  <c r="FN21" i="286"/>
  <c r="FM73" i="265"/>
  <c r="EJ55" i="286"/>
  <c r="EJ57" i="286" s="1"/>
  <c r="EJ60" i="286" s="1"/>
  <c r="EJ51" i="286"/>
  <c r="EJ53" i="286" s="1"/>
  <c r="EJ59" i="286" s="1"/>
  <c r="EI53" i="265"/>
  <c r="FM50" i="265"/>
  <c r="EJ61" i="286" l="1"/>
  <c r="EJ35" i="286" s="1"/>
  <c r="EJ36" i="286" s="1"/>
  <c r="FM56" i="286"/>
  <c r="FM45" i="286"/>
  <c r="FN13" i="286"/>
  <c r="FN15" i="286" s="1"/>
  <c r="EJ62" i="286" l="1"/>
  <c r="EJ52" i="265" s="1"/>
  <c r="EJ46" i="286"/>
  <c r="EJ47" i="286" s="1"/>
  <c r="EJ63" i="265" s="1"/>
  <c r="EJ14" i="288"/>
  <c r="EJ16" i="288" s="1"/>
  <c r="EJ19" i="288" s="1"/>
  <c r="EK44" i="286"/>
  <c r="FN16" i="286"/>
  <c r="FN49" i="265" s="1"/>
  <c r="FN15" i="288"/>
  <c r="FN23" i="286"/>
  <c r="FN24" i="286" s="1"/>
  <c r="EK33" i="286"/>
  <c r="EJ74" i="265"/>
  <c r="EJ24" i="265" l="1"/>
  <c r="EK51" i="286"/>
  <c r="EK53" i="286" s="1"/>
  <c r="EK59" i="286" s="1"/>
  <c r="EJ65" i="265"/>
  <c r="EJ67" i="265" s="1"/>
  <c r="EJ80" i="265" s="1"/>
  <c r="AQ63" i="277"/>
  <c r="AQ65" i="277" s="1"/>
  <c r="AQ67" i="277" s="1"/>
  <c r="AQ80" i="277" s="1"/>
  <c r="EJ25" i="265"/>
  <c r="AP24" i="277"/>
  <c r="AP25" i="277" s="1"/>
  <c r="AQ74" i="277"/>
  <c r="AQ75" i="277" s="1"/>
  <c r="AQ81" i="277" s="1"/>
  <c r="EJ75" i="265"/>
  <c r="EJ81" i="265" s="1"/>
  <c r="FO21" i="286"/>
  <c r="FN73" i="265"/>
  <c r="FN50" i="265"/>
  <c r="EK55" i="286"/>
  <c r="EK57" i="286" s="1"/>
  <c r="EK60" i="286" s="1"/>
  <c r="EJ53" i="265"/>
  <c r="AP51" i="277"/>
  <c r="AP52" i="277" s="1"/>
  <c r="FN56" i="286" l="1"/>
  <c r="FN45" i="286"/>
  <c r="FO13" i="286"/>
  <c r="FO15" i="286" s="1"/>
  <c r="EJ82" i="265"/>
  <c r="EJ83" i="265"/>
  <c r="EK61" i="286"/>
  <c r="AQ82" i="277"/>
  <c r="AQ83" i="277"/>
  <c r="EK14" i="288" l="1"/>
  <c r="EK16" i="288" s="1"/>
  <c r="EK19" i="288" s="1"/>
  <c r="EK35" i="286"/>
  <c r="EK36" i="286" s="1"/>
  <c r="EK46" i="286"/>
  <c r="EK47" i="286" s="1"/>
  <c r="EK62" i="286"/>
  <c r="FO23" i="286"/>
  <c r="FO24" i="286" s="1"/>
  <c r="FO16" i="286"/>
  <c r="FO49" i="265" s="1"/>
  <c r="FO15" i="288"/>
  <c r="FP21" i="286" l="1"/>
  <c r="FO73" i="265"/>
  <c r="EL44" i="286"/>
  <c r="EK63" i="265"/>
  <c r="EK65" i="265" s="1"/>
  <c r="EK67" i="265" s="1"/>
  <c r="EK80" i="265" s="1"/>
  <c r="FO50" i="265"/>
  <c r="EK52" i="265"/>
  <c r="EK24" i="265"/>
  <c r="EL33" i="286"/>
  <c r="EK74" i="265"/>
  <c r="EK75" i="265" s="1"/>
  <c r="EK81" i="265" s="1"/>
  <c r="EK25" i="265" l="1"/>
  <c r="EK82" i="265"/>
  <c r="EK83" i="265"/>
  <c r="EL51" i="286"/>
  <c r="EL53" i="286" s="1"/>
  <c r="EL59" i="286" s="1"/>
  <c r="EK53" i="265"/>
  <c r="FO56" i="286"/>
  <c r="FO45" i="286"/>
  <c r="EL55" i="286"/>
  <c r="EL57" i="286" s="1"/>
  <c r="EL60" i="286" s="1"/>
  <c r="FP13" i="286"/>
  <c r="FP15" i="286" s="1"/>
  <c r="EL61" i="286" l="1"/>
  <c r="EL35" i="286" s="1"/>
  <c r="EL36" i="286" s="1"/>
  <c r="FP16" i="286"/>
  <c r="FP49" i="265" s="1"/>
  <c r="FP15" i="288"/>
  <c r="FP23" i="286"/>
  <c r="FP24" i="286" s="1"/>
  <c r="EL14" i="288" l="1"/>
  <c r="EL16" i="288" s="1"/>
  <c r="EL19" i="288" s="1"/>
  <c r="EL62" i="286"/>
  <c r="EL24" i="265" s="1"/>
  <c r="EL46" i="286"/>
  <c r="EL47" i="286" s="1"/>
  <c r="EL63" i="265" s="1"/>
  <c r="EL65" i="265" s="1"/>
  <c r="EL67" i="265" s="1"/>
  <c r="EL80" i="265" s="1"/>
  <c r="EL52" i="265"/>
  <c r="FQ21" i="286"/>
  <c r="FP73" i="265"/>
  <c r="FP50" i="265"/>
  <c r="AX48" i="277"/>
  <c r="AX49" i="277" s="1"/>
  <c r="EM33" i="286"/>
  <c r="EL74" i="265"/>
  <c r="EL75" i="265" s="1"/>
  <c r="EL81" i="265" s="1"/>
  <c r="EM44" i="286" l="1"/>
  <c r="EM55" i="286" s="1"/>
  <c r="EM57" i="286" s="1"/>
  <c r="EM60" i="286" s="1"/>
  <c r="EM51" i="286"/>
  <c r="EM53" i="286" s="1"/>
  <c r="EM59" i="286" s="1"/>
  <c r="FP56" i="286"/>
  <c r="FP45" i="286"/>
  <c r="FQ13" i="286"/>
  <c r="FQ15" i="286" s="1"/>
  <c r="EL53" i="265"/>
  <c r="AY73" i="277"/>
  <c r="EL82" i="265"/>
  <c r="EL83" i="265"/>
  <c r="EL25" i="265"/>
  <c r="FQ23" i="286" l="1"/>
  <c r="FQ24" i="286" s="1"/>
  <c r="FQ16" i="286"/>
  <c r="FQ49" i="265" s="1"/>
  <c r="FQ15" i="288"/>
  <c r="EM61" i="286"/>
  <c r="FR21" i="286" l="1"/>
  <c r="FQ73" i="265"/>
  <c r="EM14" i="288"/>
  <c r="EM16" i="288" s="1"/>
  <c r="EM19" i="288" s="1"/>
  <c r="EM35" i="286"/>
  <c r="EM36" i="286" s="1"/>
  <c r="EM46" i="286"/>
  <c r="EM47" i="286" s="1"/>
  <c r="EM62" i="286"/>
  <c r="FQ50" i="265"/>
  <c r="EM52" i="265" l="1"/>
  <c r="EM24" i="265"/>
  <c r="EN33" i="286"/>
  <c r="EM74" i="265"/>
  <c r="EM75" i="265" s="1"/>
  <c r="EM81" i="265" s="1"/>
  <c r="FQ56" i="286"/>
  <c r="FQ45" i="286"/>
  <c r="EN44" i="286"/>
  <c r="EM63" i="265"/>
  <c r="EM65" i="265" s="1"/>
  <c r="EM67" i="265" s="1"/>
  <c r="EM80" i="265" s="1"/>
  <c r="FR13" i="286"/>
  <c r="FR15" i="286" s="1"/>
  <c r="EM82" i="265" l="1"/>
  <c r="EM83" i="265"/>
  <c r="EM25" i="265"/>
  <c r="FR16" i="286"/>
  <c r="FR49" i="265" s="1"/>
  <c r="FR15" i="288"/>
  <c r="FR23" i="286"/>
  <c r="FR24" i="286" s="1"/>
  <c r="EN55" i="286"/>
  <c r="EN57" i="286" s="1"/>
  <c r="EN60" i="286" s="1"/>
  <c r="EN51" i="286"/>
  <c r="EN53" i="286" s="1"/>
  <c r="EN59" i="286" s="1"/>
  <c r="EM53" i="265"/>
  <c r="EN61" i="286" l="1"/>
  <c r="EN35" i="286" s="1"/>
  <c r="EN36" i="286" s="1"/>
  <c r="FS21" i="286"/>
  <c r="FR73" i="265"/>
  <c r="FR50" i="265"/>
  <c r="EN62" i="286" l="1"/>
  <c r="EN24" i="265" s="1"/>
  <c r="EN46" i="286"/>
  <c r="EN47" i="286" s="1"/>
  <c r="EO44" i="286" s="1"/>
  <c r="EN14" i="288"/>
  <c r="EN16" i="288" s="1"/>
  <c r="EN19" i="288" s="1"/>
  <c r="FS13" i="286"/>
  <c r="FS15" i="286" s="1"/>
  <c r="EN52" i="265"/>
  <c r="EN63" i="265"/>
  <c r="FR56" i="286"/>
  <c r="FR45" i="286"/>
  <c r="EO33" i="286"/>
  <c r="EN74" i="265"/>
  <c r="AR74" i="277" l="1"/>
  <c r="AR75" i="277" s="1"/>
  <c r="AR81" i="277" s="1"/>
  <c r="EN75" i="265"/>
  <c r="EN81" i="265" s="1"/>
  <c r="EO55" i="286"/>
  <c r="EO57" i="286" s="1"/>
  <c r="EO60" i="286" s="1"/>
  <c r="EN53" i="265"/>
  <c r="AQ51" i="277"/>
  <c r="AQ52" i="277" s="1"/>
  <c r="EO51" i="286"/>
  <c r="EO53" i="286" s="1"/>
  <c r="EO59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3" i="286"/>
  <c r="FS24" i="286" s="1"/>
  <c r="FS16" i="286"/>
  <c r="FS49" i="265" s="1"/>
  <c r="FS15" i="288"/>
  <c r="EO61" i="286" l="1"/>
  <c r="EO14" i="288" s="1"/>
  <c r="EO16" i="288" s="1"/>
  <c r="EO19" i="288" s="1"/>
  <c r="FT21" i="286"/>
  <c r="FS73" i="265"/>
  <c r="EN82" i="265"/>
  <c r="EN83" i="265"/>
  <c r="FS50" i="265"/>
  <c r="AR82" i="277"/>
  <c r="AR83" i="277"/>
  <c r="EO62" i="286" l="1"/>
  <c r="EO52" i="265" s="1"/>
  <c r="EO35" i="286"/>
  <c r="EO36" i="286" s="1"/>
  <c r="EP33" i="286" s="1"/>
  <c r="EO46" i="286"/>
  <c r="EO47" i="286" s="1"/>
  <c r="EP44" i="286" s="1"/>
  <c r="FS56" i="286"/>
  <c r="FS45" i="286"/>
  <c r="FT13" i="286"/>
  <c r="FT15" i="286" s="1"/>
  <c r="EO24" i="265" l="1"/>
  <c r="EO74" i="265"/>
  <c r="EO75" i="265" s="1"/>
  <c r="EO81" i="265" s="1"/>
  <c r="EO63" i="265"/>
  <c r="EO65" i="265" s="1"/>
  <c r="EO67" i="265" s="1"/>
  <c r="EO80" i="265" s="1"/>
  <c r="FT16" i="286"/>
  <c r="FT49" i="265" s="1"/>
  <c r="FT15" i="288"/>
  <c r="FT23" i="286"/>
  <c r="FT24" i="286" s="1"/>
  <c r="EO25" i="265"/>
  <c r="EP51" i="286"/>
  <c r="EP53" i="286" s="1"/>
  <c r="EP59" i="286" s="1"/>
  <c r="EO53" i="265"/>
  <c r="EP55" i="286"/>
  <c r="EP57" i="286" s="1"/>
  <c r="EP60" i="286" s="1"/>
  <c r="EO82" i="265" l="1"/>
  <c r="EO83" i="265"/>
  <c r="EP61" i="286"/>
  <c r="FU21" i="286"/>
  <c r="FT73" i="265"/>
  <c r="FT50" i="265"/>
  <c r="AY48" i="277"/>
  <c r="AY49" i="277" s="1"/>
  <c r="AZ73" i="277" l="1"/>
  <c r="EP35" i="286"/>
  <c r="EP36" i="286" s="1"/>
  <c r="EP46" i="286"/>
  <c r="EP47" i="286" s="1"/>
  <c r="EP14" i="288"/>
  <c r="EP16" i="288" s="1"/>
  <c r="EP19" i="288" s="1"/>
  <c r="EP62" i="286"/>
  <c r="FT56" i="286"/>
  <c r="FT45" i="286"/>
  <c r="FU13" i="286"/>
  <c r="FU15" i="286" s="1"/>
  <c r="EQ33" i="286" l="1"/>
  <c r="EP74" i="265"/>
  <c r="EP75" i="265" s="1"/>
  <c r="EP81" i="265" s="1"/>
  <c r="FU23" i="286"/>
  <c r="FU24" i="286" s="1"/>
  <c r="FU16" i="286"/>
  <c r="FU49" i="265" s="1"/>
  <c r="FU15" i="288"/>
  <c r="EP52" i="265"/>
  <c r="EP24" i="265"/>
  <c r="EQ44" i="286"/>
  <c r="EP63" i="265"/>
  <c r="EP65" i="265" s="1"/>
  <c r="EP67" i="265" s="1"/>
  <c r="EP80" i="265" s="1"/>
  <c r="EQ55" i="286" l="1"/>
  <c r="EQ57" i="286" s="1"/>
  <c r="EQ60" i="286" s="1"/>
  <c r="EP53" i="265"/>
  <c r="FU50" i="265"/>
  <c r="EP82" i="265"/>
  <c r="EP83" i="265"/>
  <c r="EP25" i="265"/>
  <c r="FV21" i="286"/>
  <c r="FU73" i="265"/>
  <c r="EQ51" i="286"/>
  <c r="EQ53" i="286" s="1"/>
  <c r="EQ59" i="286" s="1"/>
  <c r="EQ61" i="286" l="1"/>
  <c r="EQ14" i="288" s="1"/>
  <c r="EQ16" i="288" s="1"/>
  <c r="EQ19" i="288" s="1"/>
  <c r="FV13" i="286"/>
  <c r="FV15" i="286" s="1"/>
  <c r="FU56" i="286"/>
  <c r="FU45" i="286"/>
  <c r="EQ62" i="286" l="1"/>
  <c r="EQ52" i="265" s="1"/>
  <c r="EQ35" i="286"/>
  <c r="EQ36" i="286" s="1"/>
  <c r="EQ74" i="265" s="1"/>
  <c r="EQ75" i="265" s="1"/>
  <c r="EQ81" i="265" s="1"/>
  <c r="EQ46" i="286"/>
  <c r="EQ47" i="286" s="1"/>
  <c r="EQ63" i="265" s="1"/>
  <c r="EQ65" i="265" s="1"/>
  <c r="EQ67" i="265" s="1"/>
  <c r="EQ80" i="265" s="1"/>
  <c r="FV16" i="286"/>
  <c r="FV49" i="265" s="1"/>
  <c r="FV15" i="288"/>
  <c r="FV23" i="286"/>
  <c r="FV24" i="286" s="1"/>
  <c r="ER33" i="286" l="1"/>
  <c r="EQ24" i="265"/>
  <c r="ER44" i="286"/>
  <c r="EQ82" i="265"/>
  <c r="EQ83" i="265"/>
  <c r="FW21" i="286"/>
  <c r="FV73" i="265"/>
  <c r="FV50" i="265"/>
  <c r="ER51" i="286"/>
  <c r="ER53" i="286" s="1"/>
  <c r="ER59" i="286" s="1"/>
  <c r="EQ53" i="265"/>
  <c r="ER55" i="286"/>
  <c r="ER57" i="286" s="1"/>
  <c r="ER60" i="286" s="1"/>
  <c r="EQ25" i="265"/>
  <c r="ER61" i="286" l="1"/>
  <c r="FV56" i="286"/>
  <c r="FV45" i="286"/>
  <c r="FW13" i="286"/>
  <c r="FW15" i="286" s="1"/>
  <c r="FW23" i="286" l="1"/>
  <c r="FW24" i="286" s="1"/>
  <c r="FW16" i="286"/>
  <c r="FW49" i="265" s="1"/>
  <c r="FW15" i="288"/>
  <c r="ER35" i="286"/>
  <c r="ER36" i="286" s="1"/>
  <c r="ER46" i="286"/>
  <c r="ER47" i="286" s="1"/>
  <c r="ER14" i="288"/>
  <c r="ER16" i="288" s="1"/>
  <c r="ER19" i="288" s="1"/>
  <c r="ER62" i="286"/>
  <c r="ER52" i="265" l="1"/>
  <c r="ER24" i="265"/>
  <c r="ES44" i="286"/>
  <c r="ER63" i="265"/>
  <c r="FX21" i="286"/>
  <c r="FW73" i="265"/>
  <c r="ES33" i="286"/>
  <c r="ER74" i="265"/>
  <c r="FW50" i="265"/>
  <c r="FW56" i="286" l="1"/>
  <c r="FW45" i="286"/>
  <c r="ES51" i="286"/>
  <c r="ES53" i="286" s="1"/>
  <c r="ES59" i="286" s="1"/>
  <c r="FX13" i="286"/>
  <c r="FX15" i="286" s="1"/>
  <c r="ES55" i="286"/>
  <c r="ES57" i="286" s="1"/>
  <c r="ES60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6" i="286"/>
  <c r="FX49" i="265" s="1"/>
  <c r="FX15" i="288"/>
  <c r="FX23" i="286"/>
  <c r="FX24" i="286" s="1"/>
  <c r="ES61" i="286"/>
  <c r="ER82" i="265"/>
  <c r="ER83" i="265"/>
  <c r="FY21" i="286" l="1"/>
  <c r="FX73" i="265"/>
  <c r="FX50" i="265"/>
  <c r="AZ48" i="277"/>
  <c r="AZ49" i="277" s="1"/>
  <c r="ES14" i="288"/>
  <c r="ES16" i="288" s="1"/>
  <c r="ES19" i="288" s="1"/>
  <c r="ES35" i="286"/>
  <c r="ES36" i="286" s="1"/>
  <c r="ES46" i="286"/>
  <c r="ES47" i="286" s="1"/>
  <c r="ES62" i="286"/>
  <c r="ES52" i="265" l="1"/>
  <c r="ES24" i="265"/>
  <c r="BA73" i="277"/>
  <c r="ET33" i="286"/>
  <c r="ES74" i="265"/>
  <c r="ES75" i="265" s="1"/>
  <c r="ES81" i="265" s="1"/>
  <c r="ET44" i="286"/>
  <c r="ES63" i="265"/>
  <c r="ES65" i="265" s="1"/>
  <c r="ES67" i="265" s="1"/>
  <c r="ES80" i="265" s="1"/>
  <c r="FX56" i="286"/>
  <c r="FX45" i="286"/>
  <c r="FY13" i="286"/>
  <c r="FY15" i="286" s="1"/>
  <c r="ES53" i="265" l="1"/>
  <c r="ET55" i="286"/>
  <c r="ET57" i="286" s="1"/>
  <c r="ET60" i="286" s="1"/>
  <c r="ET51" i="286"/>
  <c r="ET53" i="286" s="1"/>
  <c r="ET59" i="286" s="1"/>
  <c r="ES25" i="265"/>
  <c r="FY23" i="286"/>
  <c r="FY24" i="286" s="1"/>
  <c r="FY16" i="286"/>
  <c r="FY49" i="265" s="1"/>
  <c r="FY15" i="288"/>
  <c r="ES82" i="265"/>
  <c r="ES83" i="265"/>
  <c r="ET61" i="286" l="1"/>
  <c r="ET35" i="286" s="1"/>
  <c r="ET36" i="286" s="1"/>
  <c r="FZ21" i="286"/>
  <c r="FY73" i="265"/>
  <c r="FY50" i="265"/>
  <c r="ET14" i="288" l="1"/>
  <c r="ET16" i="288" s="1"/>
  <c r="ET19" i="288" s="1"/>
  <c r="ET62" i="286"/>
  <c r="ET24" i="265" s="1"/>
  <c r="ET46" i="286"/>
  <c r="ET47" i="286" s="1"/>
  <c r="EU44" i="286" s="1"/>
  <c r="FY56" i="286"/>
  <c r="FY45" i="286"/>
  <c r="EU33" i="286"/>
  <c r="ET74" i="265"/>
  <c r="ET75" i="265" s="1"/>
  <c r="ET81" i="265" s="1"/>
  <c r="FZ13" i="286"/>
  <c r="FZ15" i="286" s="1"/>
  <c r="ET52" i="265" l="1"/>
  <c r="ET53" i="265" s="1"/>
  <c r="ET63" i="265"/>
  <c r="ET65" i="265" s="1"/>
  <c r="ET67" i="265" s="1"/>
  <c r="ET80" i="265" s="1"/>
  <c r="ET82" i="265" s="1"/>
  <c r="ET25" i="265"/>
  <c r="FZ16" i="286"/>
  <c r="FZ49" i="265" s="1"/>
  <c r="FZ15" i="288"/>
  <c r="FZ23" i="286"/>
  <c r="FZ24" i="286" s="1"/>
  <c r="EU51" i="286"/>
  <c r="EU53" i="286" s="1"/>
  <c r="EU59" i="286" s="1"/>
  <c r="EU55" i="286"/>
  <c r="EU57" i="286" s="1"/>
  <c r="EU60" i="286" s="1"/>
  <c r="ET83" i="265" l="1"/>
  <c r="EU61" i="286"/>
  <c r="GA21" i="286"/>
  <c r="FZ73" i="265"/>
  <c r="FZ50" i="265"/>
  <c r="FZ56" i="286" l="1"/>
  <c r="FZ45" i="286"/>
  <c r="GA13" i="286"/>
  <c r="GA15" i="286" s="1"/>
  <c r="EU14" i="288"/>
  <c r="EU16" i="288" s="1"/>
  <c r="EU19" i="288" s="1"/>
  <c r="EU35" i="286"/>
  <c r="EU36" i="286" s="1"/>
  <c r="EU46" i="286"/>
  <c r="EU47" i="286" s="1"/>
  <c r="EU62" i="286"/>
  <c r="EV44" i="286" l="1"/>
  <c r="EU63" i="265"/>
  <c r="EU65" i="265" s="1"/>
  <c r="EU67" i="265" s="1"/>
  <c r="EU80" i="265" s="1"/>
  <c r="GA23" i="286"/>
  <c r="GA24" i="286" s="1"/>
  <c r="GA16" i="286"/>
  <c r="GA49" i="265" s="1"/>
  <c r="GA15" i="288"/>
  <c r="EU52" i="265"/>
  <c r="EU24" i="265"/>
  <c r="EV33" i="286"/>
  <c r="EU74" i="265"/>
  <c r="EU75" i="265" s="1"/>
  <c r="EU81" i="265" s="1"/>
  <c r="EU25" i="265" l="1"/>
  <c r="EV51" i="286"/>
  <c r="EV53" i="286" s="1"/>
  <c r="EV59" i="286" s="1"/>
  <c r="EU53" i="265"/>
  <c r="GA50" i="265"/>
  <c r="EU82" i="265"/>
  <c r="EU83" i="265"/>
  <c r="GB21" i="286"/>
  <c r="GA73" i="265"/>
  <c r="EV55" i="286"/>
  <c r="EV57" i="286" s="1"/>
  <c r="EV60" i="286" s="1"/>
  <c r="GB13" i="286" l="1"/>
  <c r="GB15" i="286" s="1"/>
  <c r="GA56" i="286"/>
  <c r="GA45" i="286"/>
  <c r="EV61" i="286"/>
  <c r="EV35" i="286" l="1"/>
  <c r="EV36" i="286" s="1"/>
  <c r="EV46" i="286"/>
  <c r="EV47" i="286" s="1"/>
  <c r="EV14" i="288"/>
  <c r="EV16" i="288" s="1"/>
  <c r="EV19" i="288" s="1"/>
  <c r="EV62" i="286"/>
  <c r="GB16" i="286"/>
  <c r="GB49" i="265" s="1"/>
  <c r="GB15" i="288"/>
  <c r="GB23" i="286"/>
  <c r="GB24" i="286" s="1"/>
  <c r="GC21" i="286" l="1"/>
  <c r="GB73" i="265"/>
  <c r="EV52" i="265"/>
  <c r="EV24" i="265"/>
  <c r="EW44" i="286"/>
  <c r="EV63" i="265"/>
  <c r="GB50" i="265"/>
  <c r="BA48" i="277"/>
  <c r="BA49" i="277" s="1"/>
  <c r="EW33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1" i="286"/>
  <c r="EW53" i="286" s="1"/>
  <c r="EW59" i="286" s="1"/>
  <c r="GB56" i="286"/>
  <c r="GB45" i="286"/>
  <c r="EW55" i="286"/>
  <c r="EW57" i="286" s="1"/>
  <c r="EW60" i="286" s="1"/>
  <c r="EV53" i="265"/>
  <c r="AS51" i="277"/>
  <c r="AS52" i="277" s="1"/>
  <c r="GC13" i="286"/>
  <c r="GC15" i="286" s="1"/>
  <c r="GC23" i="286" l="1"/>
  <c r="GC24" i="286" s="1"/>
  <c r="GC16" i="286"/>
  <c r="GC49" i="265" s="1"/>
  <c r="GC15" i="288"/>
  <c r="EW61" i="286"/>
  <c r="EV82" i="265"/>
  <c r="EV83" i="265"/>
  <c r="AT82" i="277"/>
  <c r="AT83" i="277"/>
  <c r="EW14" i="288" l="1"/>
  <c r="EW16" i="288" s="1"/>
  <c r="EW19" i="288" s="1"/>
  <c r="EW35" i="286"/>
  <c r="EW36" i="286" s="1"/>
  <c r="EW46" i="286"/>
  <c r="EW47" i="286" s="1"/>
  <c r="EW62" i="286"/>
  <c r="GC50" i="265"/>
  <c r="GD21" i="286"/>
  <c r="GC73" i="265"/>
  <c r="EW52" i="265" l="1"/>
  <c r="EW24" i="265"/>
  <c r="EX33" i="286"/>
  <c r="EW74" i="265"/>
  <c r="EW75" i="265" s="1"/>
  <c r="EW81" i="265" s="1"/>
  <c r="GD13" i="286"/>
  <c r="GD15" i="286" s="1"/>
  <c r="GC56" i="286"/>
  <c r="GC45" i="286"/>
  <c r="EX44" i="286"/>
  <c r="EW63" i="265"/>
  <c r="EW65" i="265" s="1"/>
  <c r="EW67" i="265" s="1"/>
  <c r="EW80" i="265" s="1"/>
  <c r="EW82" i="265" l="1"/>
  <c r="EW83" i="265"/>
  <c r="GD16" i="286"/>
  <c r="GD49" i="265" s="1"/>
  <c r="GD15" i="288"/>
  <c r="GD23" i="286"/>
  <c r="GD24" i="286" s="1"/>
  <c r="EW25" i="265"/>
  <c r="EX55" i="286"/>
  <c r="EX57" i="286" s="1"/>
  <c r="EX60" i="286" s="1"/>
  <c r="EX51" i="286"/>
  <c r="EX53" i="286" s="1"/>
  <c r="EX59" i="286" s="1"/>
  <c r="EW53" i="265"/>
  <c r="EX61" i="286" l="1"/>
  <c r="EX35" i="286" s="1"/>
  <c r="EX36" i="286" s="1"/>
  <c r="GE21" i="286"/>
  <c r="GD73" i="265"/>
  <c r="GD50" i="265"/>
  <c r="EX62" i="286" l="1"/>
  <c r="EX52" i="265" s="1"/>
  <c r="EX46" i="286"/>
  <c r="EX47" i="286" s="1"/>
  <c r="EX63" i="265" s="1"/>
  <c r="EX65" i="265" s="1"/>
  <c r="EX67" i="265" s="1"/>
  <c r="EX80" i="265" s="1"/>
  <c r="EX14" i="288"/>
  <c r="EX16" i="288" s="1"/>
  <c r="EX19" i="288" s="1"/>
  <c r="EY44" i="286"/>
  <c r="GD56" i="286"/>
  <c r="GD45" i="286"/>
  <c r="GE13" i="286"/>
  <c r="GE15" i="286" s="1"/>
  <c r="EY33" i="286"/>
  <c r="EX74" i="265"/>
  <c r="EX75" i="265" s="1"/>
  <c r="EX81" i="265" s="1"/>
  <c r="EX24" i="265" l="1"/>
  <c r="EX25" i="265" s="1"/>
  <c r="EY55" i="286"/>
  <c r="EY57" i="286" s="1"/>
  <c r="EY60" i="286" s="1"/>
  <c r="EX53" i="265"/>
  <c r="EY51" i="286"/>
  <c r="EY53" i="286" s="1"/>
  <c r="EY59" i="286" s="1"/>
  <c r="EY61" i="286" s="1"/>
  <c r="GE23" i="286"/>
  <c r="GE24" i="286" s="1"/>
  <c r="GE16" i="286"/>
  <c r="GE49" i="265" s="1"/>
  <c r="GE15" i="288"/>
  <c r="EX82" i="265"/>
  <c r="EX83" i="265"/>
  <c r="GE50" i="265" l="1"/>
  <c r="GF21" i="286"/>
  <c r="GE73" i="265"/>
  <c r="EY14" i="288"/>
  <c r="EY16" i="288" s="1"/>
  <c r="EY19" i="288" s="1"/>
  <c r="EY35" i="286"/>
  <c r="EY36" i="286" s="1"/>
  <c r="EY46" i="286"/>
  <c r="EY47" i="286" s="1"/>
  <c r="EY62" i="286"/>
  <c r="EY52" i="265" l="1"/>
  <c r="EY24" i="265"/>
  <c r="EZ33" i="286"/>
  <c r="EY74" i="265"/>
  <c r="EY75" i="265" s="1"/>
  <c r="EY81" i="265" s="1"/>
  <c r="EZ44" i="286"/>
  <c r="EY63" i="265"/>
  <c r="EY65" i="265" s="1"/>
  <c r="EY67" i="265" s="1"/>
  <c r="EY80" i="265" s="1"/>
  <c r="GF13" i="286"/>
  <c r="GF15" i="286" s="1"/>
  <c r="GE56" i="286"/>
  <c r="GE45" i="286"/>
  <c r="GF16" i="286" l="1"/>
  <c r="GF49" i="265" s="1"/>
  <c r="GF15" i="288"/>
  <c r="GF23" i="286"/>
  <c r="GF24" i="286" s="1"/>
  <c r="EZ55" i="286"/>
  <c r="EZ57" i="286" s="1"/>
  <c r="EZ60" i="286" s="1"/>
  <c r="EY25" i="265"/>
  <c r="EY82" i="265"/>
  <c r="EY83" i="265"/>
  <c r="EZ51" i="286"/>
  <c r="EZ53" i="286" s="1"/>
  <c r="EZ59" i="286" s="1"/>
  <c r="EZ61" i="286" s="1"/>
  <c r="EY53" i="265"/>
  <c r="EZ35" i="286" l="1"/>
  <c r="EZ36" i="286" s="1"/>
  <c r="EZ46" i="286"/>
  <c r="EZ47" i="286" s="1"/>
  <c r="EZ14" i="288"/>
  <c r="EZ16" i="288" s="1"/>
  <c r="EZ19" i="288" s="1"/>
  <c r="EZ62" i="286"/>
  <c r="GG21" i="286"/>
  <c r="GF73" i="265"/>
  <c r="GF50" i="265"/>
  <c r="BB48" i="277"/>
  <c r="BB49" i="277" s="1"/>
  <c r="BC73" i="277" l="1"/>
  <c r="EZ52" i="265"/>
  <c r="EZ24" i="265"/>
  <c r="FA44" i="286"/>
  <c r="EZ63" i="265"/>
  <c r="GF56" i="286"/>
  <c r="GF45" i="286"/>
  <c r="GG13" i="286"/>
  <c r="GG15" i="286" s="1"/>
  <c r="FA33" i="286"/>
  <c r="EZ74" i="265"/>
  <c r="FA51" i="286" l="1"/>
  <c r="FA53" i="286" s="1"/>
  <c r="FA59" i="286" s="1"/>
  <c r="GG16" i="286"/>
  <c r="GG49" i="265" s="1"/>
  <c r="GG15" i="288"/>
  <c r="GG23" i="286"/>
  <c r="GG24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5" i="286"/>
  <c r="FA57" i="286" s="1"/>
  <c r="FA60" i="286" s="1"/>
  <c r="EZ53" i="265"/>
  <c r="AT51" i="277"/>
  <c r="AT52" i="277" s="1"/>
  <c r="AU82" i="277" l="1"/>
  <c r="AU83" i="277"/>
  <c r="GH21" i="286"/>
  <c r="GG73" i="265"/>
  <c r="GG50" i="265"/>
  <c r="FA61" i="286"/>
  <c r="EZ82" i="265"/>
  <c r="EZ83" i="265"/>
  <c r="FA14" i="288" l="1"/>
  <c r="FA16" i="288" s="1"/>
  <c r="FA19" i="288" s="1"/>
  <c r="FA35" i="286"/>
  <c r="FA36" i="286" s="1"/>
  <c r="FA46" i="286"/>
  <c r="FA47" i="286" s="1"/>
  <c r="FA62" i="286"/>
  <c r="GG56" i="286"/>
  <c r="GG45" i="286"/>
  <c r="GH13" i="286"/>
  <c r="GH15" i="286" s="1"/>
  <c r="FB44" i="286" l="1"/>
  <c r="FA63" i="265"/>
  <c r="FA65" i="265" s="1"/>
  <c r="FA67" i="265" s="1"/>
  <c r="FA80" i="265" s="1"/>
  <c r="GH23" i="286"/>
  <c r="GH24" i="286" s="1"/>
  <c r="GH16" i="286"/>
  <c r="GH49" i="265" s="1"/>
  <c r="GH15" i="288"/>
  <c r="FA52" i="265"/>
  <c r="FA24" i="265"/>
  <c r="FB33" i="286"/>
  <c r="FA74" i="265"/>
  <c r="FA75" i="265" s="1"/>
  <c r="FA81" i="265" s="1"/>
  <c r="FA25" i="265" l="1"/>
  <c r="GI21" i="286"/>
  <c r="GH73" i="265"/>
  <c r="FB55" i="286"/>
  <c r="FB57" i="286" s="1"/>
  <c r="FB60" i="286" s="1"/>
  <c r="FB51" i="286"/>
  <c r="FB53" i="286" s="1"/>
  <c r="FB59" i="286" s="1"/>
  <c r="FA53" i="265"/>
  <c r="GH50" i="265"/>
  <c r="FA82" i="265"/>
  <c r="FA83" i="265"/>
  <c r="FB61" i="286" l="1"/>
  <c r="FB35" i="286" s="1"/>
  <c r="FB36" i="286" s="1"/>
  <c r="GH56" i="286"/>
  <c r="GH45" i="286"/>
  <c r="GI13" i="286"/>
  <c r="GI15" i="286" s="1"/>
  <c r="FB62" i="286" l="1"/>
  <c r="FB52" i="265" s="1"/>
  <c r="FB46" i="286"/>
  <c r="FB47" i="286" s="1"/>
  <c r="FB63" i="265" s="1"/>
  <c r="FB65" i="265" s="1"/>
  <c r="FB67" i="265" s="1"/>
  <c r="FB80" i="265" s="1"/>
  <c r="FB14" i="288"/>
  <c r="FB16" i="288" s="1"/>
  <c r="FB19" i="288" s="1"/>
  <c r="FC44" i="286"/>
  <c r="GI16" i="286"/>
  <c r="GI49" i="265" s="1"/>
  <c r="GI15" i="288"/>
  <c r="GI23" i="286"/>
  <c r="GI24" i="286" s="1"/>
  <c r="FC33" i="286"/>
  <c r="FB74" i="265"/>
  <c r="FB75" i="265" s="1"/>
  <c r="FB81" i="265" s="1"/>
  <c r="FB24" i="265" l="1"/>
  <c r="FB25" i="265" s="1"/>
  <c r="FC51" i="286"/>
  <c r="FC53" i="286" s="1"/>
  <c r="FC59" i="286" s="1"/>
  <c r="FB82" i="265"/>
  <c r="FB83" i="265"/>
  <c r="GJ21" i="286"/>
  <c r="GI73" i="265"/>
  <c r="GI50" i="265"/>
  <c r="FC55" i="286"/>
  <c r="FC57" i="286" s="1"/>
  <c r="FC60" i="286" s="1"/>
  <c r="FB53" i="265"/>
  <c r="GI56" i="286" l="1"/>
  <c r="GI45" i="286"/>
  <c r="GJ13" i="286"/>
  <c r="GJ15" i="286" s="1"/>
  <c r="FC61" i="286"/>
  <c r="FC14" i="288" l="1"/>
  <c r="FC16" i="288" s="1"/>
  <c r="FC19" i="288" s="1"/>
  <c r="FC35" i="286"/>
  <c r="FC36" i="286" s="1"/>
  <c r="FC46" i="286"/>
  <c r="FC47" i="286" s="1"/>
  <c r="FC62" i="286"/>
  <c r="GJ16" i="286"/>
  <c r="GJ15" i="288"/>
  <c r="GJ23" i="286"/>
  <c r="GJ24" i="286" s="1"/>
  <c r="GJ73" i="265" s="1"/>
  <c r="H15" i="286"/>
  <c r="BD73" i="277" l="1"/>
  <c r="GJ49" i="265"/>
  <c r="H16" i="286"/>
  <c r="H49" i="265" s="1"/>
  <c r="H59" i="269" s="1"/>
  <c r="K59" i="269" s="1"/>
  <c r="FD44" i="286"/>
  <c r="FC63" i="265"/>
  <c r="FC65" i="265" s="1"/>
  <c r="FC67" i="265" s="1"/>
  <c r="FC80" i="265" s="1"/>
  <c r="H23" i="286"/>
  <c r="H15" i="288"/>
  <c r="FC52" i="265"/>
  <c r="FC24" i="265"/>
  <c r="FD33" i="286"/>
  <c r="FC74" i="265"/>
  <c r="FC75" i="265" s="1"/>
  <c r="FC81" i="265" s="1"/>
  <c r="FC25" i="265" l="1"/>
  <c r="FC82" i="265"/>
  <c r="FC83" i="265"/>
  <c r="J59" i="269"/>
  <c r="L59" i="269"/>
  <c r="FD51" i="286"/>
  <c r="FD53" i="286" s="1"/>
  <c r="FD59" i="286" s="1"/>
  <c r="FC53" i="265"/>
  <c r="FD55" i="286"/>
  <c r="FD57" i="286" s="1"/>
  <c r="FD60" i="286" s="1"/>
  <c r="K48" i="277"/>
  <c r="L48" i="277"/>
  <c r="L49" i="277" s="1"/>
  <c r="GJ50" i="265"/>
  <c r="BC48" i="277"/>
  <c r="BC49" i="277" s="1"/>
  <c r="GJ56" i="286" l="1"/>
  <c r="GJ45" i="286"/>
  <c r="H50" i="265"/>
  <c r="H48" i="277"/>
  <c r="K49" i="277"/>
  <c r="FD61" i="286"/>
  <c r="H49" i="277" l="1"/>
  <c r="H45" i="286"/>
  <c r="H56" i="286"/>
  <c r="H60" i="269"/>
  <c r="FD35" i="286"/>
  <c r="FD36" i="286" s="1"/>
  <c r="FD46" i="286"/>
  <c r="FD47" i="286" s="1"/>
  <c r="FD14" i="288"/>
  <c r="FD16" i="288" s="1"/>
  <c r="FD19" i="288" s="1"/>
  <c r="FD62" i="286"/>
  <c r="FE33" i="286" l="1"/>
  <c r="FD74" i="265"/>
  <c r="FD52" i="265"/>
  <c r="FD24" i="265"/>
  <c r="FE44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5" i="286"/>
  <c r="FE57" i="286" s="1"/>
  <c r="FE60" i="286" s="1"/>
  <c r="FD53" i="265"/>
  <c r="AU51" i="277"/>
  <c r="AU52" i="277" s="1"/>
  <c r="FE51" i="286"/>
  <c r="FE53" i="286" s="1"/>
  <c r="FE59" i="286" s="1"/>
  <c r="FE61" i="286" l="1"/>
  <c r="FE14" i="288" s="1"/>
  <c r="FE16" i="288" s="1"/>
  <c r="FE19" i="288" s="1"/>
  <c r="FD82" i="265"/>
  <c r="FD83" i="265"/>
  <c r="AV82" i="277"/>
  <c r="AV83" i="277"/>
  <c r="FE62" i="286" l="1"/>
  <c r="FE52" i="265" s="1"/>
  <c r="FE35" i="286"/>
  <c r="FE36" i="286" s="1"/>
  <c r="FE74" i="265" s="1"/>
  <c r="FE75" i="265" s="1"/>
  <c r="FE81" i="265" s="1"/>
  <c r="FE46" i="286"/>
  <c r="FE47" i="286" s="1"/>
  <c r="FF44" i="286" s="1"/>
  <c r="FE24" i="265" l="1"/>
  <c r="FE25" i="265" s="1"/>
  <c r="FF33" i="286"/>
  <c r="FF51" i="286" s="1"/>
  <c r="FF53" i="286" s="1"/>
  <c r="FF59" i="286" s="1"/>
  <c r="FE63" i="265"/>
  <c r="FE65" i="265" s="1"/>
  <c r="FE67" i="265" s="1"/>
  <c r="FE80" i="265" s="1"/>
  <c r="FE83" i="265" s="1"/>
  <c r="FE53" i="265"/>
  <c r="FF55" i="286"/>
  <c r="FF57" i="286" s="1"/>
  <c r="FF60" i="286" s="1"/>
  <c r="FE82" i="265" l="1"/>
  <c r="FF61" i="286"/>
  <c r="FF35" i="286" l="1"/>
  <c r="FF36" i="286" s="1"/>
  <c r="FF46" i="286"/>
  <c r="FF47" i="286" s="1"/>
  <c r="FF14" i="288"/>
  <c r="FF16" i="288" s="1"/>
  <c r="FF19" i="288" s="1"/>
  <c r="FF62" i="286"/>
  <c r="FF52" i="265" l="1"/>
  <c r="FF24" i="265"/>
  <c r="FG44" i="286"/>
  <c r="FF63" i="265"/>
  <c r="FF65" i="265" s="1"/>
  <c r="FF67" i="265" s="1"/>
  <c r="FF80" i="265" s="1"/>
  <c r="FG33" i="286"/>
  <c r="FF74" i="265"/>
  <c r="FF75" i="265" s="1"/>
  <c r="FF81" i="265" s="1"/>
  <c r="FG51" i="286" l="1"/>
  <c r="FG53" i="286" s="1"/>
  <c r="FG59" i="286" s="1"/>
  <c r="FG55" i="286"/>
  <c r="FG57" i="286" s="1"/>
  <c r="FG60" i="286" s="1"/>
  <c r="FF53" i="265"/>
  <c r="FF82" i="265"/>
  <c r="FF83" i="265"/>
  <c r="FF25" i="265"/>
  <c r="FG61" i="286" l="1"/>
  <c r="FG14" i="288" l="1"/>
  <c r="FG16" i="288" s="1"/>
  <c r="FG19" i="288" s="1"/>
  <c r="FG35" i="286"/>
  <c r="FG36" i="286" s="1"/>
  <c r="FG46" i="286"/>
  <c r="FG47" i="286" s="1"/>
  <c r="FG62" i="286"/>
  <c r="FH44" i="286" l="1"/>
  <c r="FG63" i="265"/>
  <c r="FG65" i="265" s="1"/>
  <c r="FG67" i="265" s="1"/>
  <c r="FG80" i="265" s="1"/>
  <c r="FG52" i="265"/>
  <c r="FG24" i="265"/>
  <c r="FH33" i="286"/>
  <c r="FG74" i="265"/>
  <c r="FG75" i="265" s="1"/>
  <c r="FG81" i="265" s="1"/>
  <c r="FG25" i="265" l="1"/>
  <c r="FG82" i="265"/>
  <c r="FG83" i="265"/>
  <c r="FH51" i="286"/>
  <c r="FH53" i="286" s="1"/>
  <c r="FH59" i="286" s="1"/>
  <c r="FG53" i="265"/>
  <c r="FH55" i="286"/>
  <c r="FH57" i="286" s="1"/>
  <c r="FH60" i="286" s="1"/>
  <c r="FH61" i="286" l="1"/>
  <c r="FH35" i="286" l="1"/>
  <c r="FH36" i="286" s="1"/>
  <c r="FH46" i="286"/>
  <c r="FH47" i="286" s="1"/>
  <c r="FH14" i="288"/>
  <c r="FH16" i="288" s="1"/>
  <c r="FH19" i="288" s="1"/>
  <c r="FH62" i="286"/>
  <c r="FH52" i="265" l="1"/>
  <c r="FH24" i="265"/>
  <c r="FI44" i="286"/>
  <c r="FH63" i="265"/>
  <c r="FI33" i="286"/>
  <c r="FH74" i="265"/>
  <c r="FI51" i="286" l="1"/>
  <c r="FI53" i="286" s="1"/>
  <c r="FI59" i="286" s="1"/>
  <c r="FI55" i="286"/>
  <c r="FI57" i="286" s="1"/>
  <c r="FI60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1" i="286"/>
  <c r="FI14" i="288" l="1"/>
  <c r="FI16" i="288" s="1"/>
  <c r="FI19" i="288" s="1"/>
  <c r="FI35" i="286"/>
  <c r="FI36" i="286" s="1"/>
  <c r="FI46" i="286"/>
  <c r="FI47" i="286" s="1"/>
  <c r="FI62" i="286"/>
  <c r="FJ44" i="286" l="1"/>
  <c r="FI63" i="265"/>
  <c r="FI65" i="265" s="1"/>
  <c r="FI67" i="265" s="1"/>
  <c r="FI80" i="265" s="1"/>
  <c r="FI52" i="265"/>
  <c r="FI24" i="265"/>
  <c r="FJ33" i="286"/>
  <c r="FI74" i="265"/>
  <c r="FI75" i="265" s="1"/>
  <c r="FI81" i="265" s="1"/>
  <c r="FI25" i="265" l="1"/>
  <c r="FI82" i="265"/>
  <c r="FI83" i="265"/>
  <c r="FJ51" i="286"/>
  <c r="FJ53" i="286" s="1"/>
  <c r="FJ59" i="286" s="1"/>
  <c r="FI53" i="265"/>
  <c r="FJ55" i="286"/>
  <c r="FJ57" i="286" s="1"/>
  <c r="FJ60" i="286" s="1"/>
  <c r="FJ61" i="286" l="1"/>
  <c r="FJ35" i="286" l="1"/>
  <c r="FJ36" i="286" s="1"/>
  <c r="FJ46" i="286"/>
  <c r="FJ47" i="286" s="1"/>
  <c r="FJ14" i="288"/>
  <c r="FJ16" i="288" s="1"/>
  <c r="FJ19" i="288" s="1"/>
  <c r="FJ62" i="286"/>
  <c r="FJ52" i="265" l="1"/>
  <c r="FJ24" i="265"/>
  <c r="FK44" i="286"/>
  <c r="FJ63" i="265"/>
  <c r="FJ65" i="265" s="1"/>
  <c r="FJ67" i="265" s="1"/>
  <c r="FJ80" i="265" s="1"/>
  <c r="FK33" i="286"/>
  <c r="FJ74" i="265"/>
  <c r="FJ75" i="265" s="1"/>
  <c r="FJ81" i="265" s="1"/>
  <c r="FK55" i="286" l="1"/>
  <c r="FK57" i="286" s="1"/>
  <c r="FK60" i="286" s="1"/>
  <c r="FJ82" i="265"/>
  <c r="FJ83" i="265"/>
  <c r="FJ25" i="265"/>
  <c r="FK51" i="286"/>
  <c r="FK53" i="286" s="1"/>
  <c r="FK59" i="286" s="1"/>
  <c r="FK61" i="286" s="1"/>
  <c r="FJ53" i="265"/>
  <c r="FK14" i="288" l="1"/>
  <c r="FK16" i="288" s="1"/>
  <c r="FK19" i="288" s="1"/>
  <c r="FK35" i="286"/>
  <c r="FK36" i="286" s="1"/>
  <c r="FK46" i="286"/>
  <c r="FK47" i="286" s="1"/>
  <c r="FK62" i="286"/>
  <c r="FL44" i="286" l="1"/>
  <c r="FK63" i="265"/>
  <c r="FK65" i="265" s="1"/>
  <c r="FK67" i="265" s="1"/>
  <c r="FK80" i="265" s="1"/>
  <c r="FK52" i="265"/>
  <c r="FK24" i="265"/>
  <c r="FL33" i="286"/>
  <c r="FK74" i="265"/>
  <c r="FK75" i="265" s="1"/>
  <c r="FK81" i="265" s="1"/>
  <c r="FK25" i="265" l="1"/>
  <c r="FK82" i="265"/>
  <c r="FK83" i="265"/>
  <c r="FL51" i="286"/>
  <c r="FL53" i="286" s="1"/>
  <c r="FL59" i="286" s="1"/>
  <c r="FK53" i="265"/>
  <c r="FL55" i="286"/>
  <c r="FL57" i="286" s="1"/>
  <c r="FL60" i="286" s="1"/>
  <c r="FL61" i="286" l="1"/>
  <c r="FL35" i="286" l="1"/>
  <c r="FL36" i="286" s="1"/>
  <c r="FL46" i="286"/>
  <c r="FL47" i="286" s="1"/>
  <c r="FL14" i="288"/>
  <c r="FL16" i="288" s="1"/>
  <c r="FL19" i="288" s="1"/>
  <c r="FL62" i="286"/>
  <c r="FL52" i="265" l="1"/>
  <c r="FL24" i="265"/>
  <c r="FM44" i="286"/>
  <c r="FL63" i="265"/>
  <c r="FM33" i="286"/>
  <c r="FL74" i="265"/>
  <c r="FM51" i="286" l="1"/>
  <c r="FM53" i="286" s="1"/>
  <c r="FM59" i="286" s="1"/>
  <c r="FM55" i="286"/>
  <c r="FM57" i="286" s="1"/>
  <c r="FM60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1" i="286"/>
  <c r="FM14" i="288" l="1"/>
  <c r="FM16" i="288" s="1"/>
  <c r="FM19" i="288" s="1"/>
  <c r="FM35" i="286"/>
  <c r="FM36" i="286" s="1"/>
  <c r="FM46" i="286"/>
  <c r="FM47" i="286" s="1"/>
  <c r="FM62" i="286"/>
  <c r="FN44" i="286" l="1"/>
  <c r="FM63" i="265"/>
  <c r="FM65" i="265" s="1"/>
  <c r="FM67" i="265" s="1"/>
  <c r="FM80" i="265" s="1"/>
  <c r="FM52" i="265"/>
  <c r="FM24" i="265"/>
  <c r="FN33" i="286"/>
  <c r="FM74" i="265"/>
  <c r="FM75" i="265" s="1"/>
  <c r="FM81" i="265" s="1"/>
  <c r="FM25" i="265" l="1"/>
  <c r="FM82" i="265"/>
  <c r="FM83" i="265"/>
  <c r="FN51" i="286"/>
  <c r="FN53" i="286" s="1"/>
  <c r="FN59" i="286" s="1"/>
  <c r="FM53" i="265"/>
  <c r="FN55" i="286"/>
  <c r="FN57" i="286" s="1"/>
  <c r="FN60" i="286" s="1"/>
  <c r="FN61" i="286" l="1"/>
  <c r="FN35" i="286" l="1"/>
  <c r="FN36" i="286" s="1"/>
  <c r="FN46" i="286"/>
  <c r="FN47" i="286" s="1"/>
  <c r="FN14" i="288"/>
  <c r="FN16" i="288" s="1"/>
  <c r="FN19" i="288" s="1"/>
  <c r="FN62" i="286"/>
  <c r="FN52" i="265" l="1"/>
  <c r="FN24" i="265"/>
  <c r="FO44" i="286"/>
  <c r="FN63" i="265"/>
  <c r="FN65" i="265" s="1"/>
  <c r="FN67" i="265" s="1"/>
  <c r="FN80" i="265" s="1"/>
  <c r="FO33" i="286"/>
  <c r="FN74" i="265"/>
  <c r="FN75" i="265" s="1"/>
  <c r="FN81" i="265" s="1"/>
  <c r="FN82" i="265" l="1"/>
  <c r="FN83" i="265"/>
  <c r="FN25" i="265"/>
  <c r="FO51" i="286"/>
  <c r="FO53" i="286" s="1"/>
  <c r="FO59" i="286" s="1"/>
  <c r="FO55" i="286"/>
  <c r="FO57" i="286" s="1"/>
  <c r="FO60" i="286" s="1"/>
  <c r="FN53" i="265"/>
  <c r="FO61" i="286" l="1"/>
  <c r="FO14" i="288" l="1"/>
  <c r="FO16" i="288" s="1"/>
  <c r="FO19" i="288" s="1"/>
  <c r="FO35" i="286"/>
  <c r="FO36" i="286" s="1"/>
  <c r="FO46" i="286"/>
  <c r="FO47" i="286" s="1"/>
  <c r="FO62" i="286"/>
  <c r="FP44" i="286" l="1"/>
  <c r="FO63" i="265"/>
  <c r="FO65" i="265" s="1"/>
  <c r="FO67" i="265" s="1"/>
  <c r="FO80" i="265" s="1"/>
  <c r="FO52" i="265"/>
  <c r="FO24" i="265"/>
  <c r="FP33" i="286"/>
  <c r="FO74" i="265"/>
  <c r="FO75" i="265" s="1"/>
  <c r="FO81" i="265" s="1"/>
  <c r="FP51" i="286" l="1"/>
  <c r="FP53" i="286" s="1"/>
  <c r="FP59" i="286" s="1"/>
  <c r="FO25" i="265"/>
  <c r="FO82" i="265"/>
  <c r="FO83" i="265"/>
  <c r="FO53" i="265"/>
  <c r="FP55" i="286"/>
  <c r="FP57" i="286" s="1"/>
  <c r="FP60" i="286" s="1"/>
  <c r="FP61" i="286" l="1"/>
  <c r="FP35" i="286" l="1"/>
  <c r="FP36" i="286" s="1"/>
  <c r="FP46" i="286"/>
  <c r="FP47" i="286" s="1"/>
  <c r="FP14" i="288"/>
  <c r="FP16" i="288" s="1"/>
  <c r="FP19" i="288" s="1"/>
  <c r="FP62" i="286"/>
  <c r="FP52" i="265" l="1"/>
  <c r="FP24" i="265"/>
  <c r="FQ44" i="286"/>
  <c r="FP63" i="265"/>
  <c r="FQ33" i="286"/>
  <c r="FP74" i="265"/>
  <c r="FQ51" i="286" l="1"/>
  <c r="FQ53" i="286" s="1"/>
  <c r="FQ59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5" i="286"/>
  <c r="FQ57" i="286" s="1"/>
  <c r="FQ60" i="286" s="1"/>
  <c r="FP53" i="265"/>
  <c r="AX51" i="277"/>
  <c r="AX52" i="277" s="1"/>
  <c r="AY82" i="277" l="1"/>
  <c r="AY83" i="277"/>
  <c r="FP82" i="265"/>
  <c r="FP83" i="265"/>
  <c r="FQ61" i="286"/>
  <c r="FQ14" i="288" l="1"/>
  <c r="FQ16" i="288" s="1"/>
  <c r="FQ19" i="288" s="1"/>
  <c r="FQ35" i="286"/>
  <c r="FQ36" i="286" s="1"/>
  <c r="FQ46" i="286"/>
  <c r="FQ47" i="286" s="1"/>
  <c r="FQ62" i="286"/>
  <c r="FR44" i="286" l="1"/>
  <c r="FQ63" i="265"/>
  <c r="FQ65" i="265" s="1"/>
  <c r="FQ67" i="265" s="1"/>
  <c r="FQ80" i="265" s="1"/>
  <c r="FQ52" i="265"/>
  <c r="FQ24" i="265"/>
  <c r="FR33" i="286"/>
  <c r="FQ74" i="265"/>
  <c r="FQ75" i="265" s="1"/>
  <c r="FQ81" i="265" s="1"/>
  <c r="FR51" i="286" l="1"/>
  <c r="FR53" i="286" s="1"/>
  <c r="FR59" i="286" s="1"/>
  <c r="FQ25" i="265"/>
  <c r="FQ82" i="265"/>
  <c r="FQ83" i="265"/>
  <c r="FQ53" i="265"/>
  <c r="FR55" i="286"/>
  <c r="FR57" i="286" s="1"/>
  <c r="FR60" i="286" s="1"/>
  <c r="FR61" i="286" l="1"/>
  <c r="FR35" i="286" l="1"/>
  <c r="FR36" i="286" s="1"/>
  <c r="FR46" i="286"/>
  <c r="FR47" i="286" s="1"/>
  <c r="FR14" i="288"/>
  <c r="FR16" i="288" s="1"/>
  <c r="FR19" i="288" s="1"/>
  <c r="FR62" i="286"/>
  <c r="FR52" i="265" l="1"/>
  <c r="FR24" i="265"/>
  <c r="FS44" i="286"/>
  <c r="FR63" i="265"/>
  <c r="FR65" i="265" s="1"/>
  <c r="FR67" i="265" s="1"/>
  <c r="FR80" i="265" s="1"/>
  <c r="FS33" i="286"/>
  <c r="FR74" i="265"/>
  <c r="FR75" i="265" s="1"/>
  <c r="FR81" i="265" s="1"/>
  <c r="FS55" i="286" l="1"/>
  <c r="FS57" i="286" s="1"/>
  <c r="FS60" i="286" s="1"/>
  <c r="FR82" i="265"/>
  <c r="FR83" i="265"/>
  <c r="FR25" i="265"/>
  <c r="FS51" i="286"/>
  <c r="FS53" i="286" s="1"/>
  <c r="FS59" i="286" s="1"/>
  <c r="FS61" i="286" s="1"/>
  <c r="FR53" i="265"/>
  <c r="FS14" i="288" l="1"/>
  <c r="FS16" i="288" s="1"/>
  <c r="FS19" i="288" s="1"/>
  <c r="FS35" i="286"/>
  <c r="FS36" i="286" s="1"/>
  <c r="FS46" i="286"/>
  <c r="FS47" i="286" s="1"/>
  <c r="FS62" i="286"/>
  <c r="FT44" i="286" l="1"/>
  <c r="FS63" i="265"/>
  <c r="FS65" i="265" s="1"/>
  <c r="FS67" i="265" s="1"/>
  <c r="FS80" i="265" s="1"/>
  <c r="FS52" i="265"/>
  <c r="FS24" i="265"/>
  <c r="FT33" i="286"/>
  <c r="FS74" i="265"/>
  <c r="FS75" i="265" s="1"/>
  <c r="FS81" i="265" s="1"/>
  <c r="FT51" i="286" l="1"/>
  <c r="FT53" i="286" s="1"/>
  <c r="FT59" i="286" s="1"/>
  <c r="FS25" i="265"/>
  <c r="FS82" i="265"/>
  <c r="FS83" i="265"/>
  <c r="FS53" i="265"/>
  <c r="FT55" i="286"/>
  <c r="FT57" i="286" s="1"/>
  <c r="FT60" i="286" s="1"/>
  <c r="FT61" i="286" l="1"/>
  <c r="FT35" i="286" l="1"/>
  <c r="FT36" i="286" s="1"/>
  <c r="FT46" i="286"/>
  <c r="FT47" i="286" s="1"/>
  <c r="FT14" i="288"/>
  <c r="FT16" i="288" s="1"/>
  <c r="FT19" i="288" s="1"/>
  <c r="FT62" i="286"/>
  <c r="FU33" i="286" l="1"/>
  <c r="FT74" i="265"/>
  <c r="FT52" i="265"/>
  <c r="FT24" i="265"/>
  <c r="FU44" i="286"/>
  <c r="FT63" i="265"/>
  <c r="FU55" i="286" l="1"/>
  <c r="FU57" i="286" s="1"/>
  <c r="FU60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1" i="286"/>
  <c r="FU53" i="286" s="1"/>
  <c r="FU59" i="286" s="1"/>
  <c r="FU61" i="286" l="1"/>
  <c r="FU14" i="288" s="1"/>
  <c r="FU16" i="288" s="1"/>
  <c r="FU19" i="288" s="1"/>
  <c r="AZ82" i="277"/>
  <c r="AZ83" i="277"/>
  <c r="FT82" i="265"/>
  <c r="FT83" i="265"/>
  <c r="FU62" i="286" l="1"/>
  <c r="FU52" i="265" s="1"/>
  <c r="FU35" i="286"/>
  <c r="FU36" i="286" s="1"/>
  <c r="FU74" i="265" s="1"/>
  <c r="FU75" i="265" s="1"/>
  <c r="FU81" i="265" s="1"/>
  <c r="FU46" i="286"/>
  <c r="FU47" i="286" s="1"/>
  <c r="FV44" i="286" s="1"/>
  <c r="FU24" i="265" l="1"/>
  <c r="FU25" i="265" s="1"/>
  <c r="FU63" i="265"/>
  <c r="FU65" i="265" s="1"/>
  <c r="FU67" i="265" s="1"/>
  <c r="FU80" i="265" s="1"/>
  <c r="FU83" i="265" s="1"/>
  <c r="FV33" i="286"/>
  <c r="FV51" i="286" s="1"/>
  <c r="FV53" i="286" s="1"/>
  <c r="FV59" i="286" s="1"/>
  <c r="FV55" i="286"/>
  <c r="FV57" i="286" s="1"/>
  <c r="FV60" i="286" s="1"/>
  <c r="FU53" i="265"/>
  <c r="FU82" i="265" l="1"/>
  <c r="FV61" i="286"/>
  <c r="FV35" i="286" s="1"/>
  <c r="FV36" i="286" s="1"/>
  <c r="FV62" i="286" l="1"/>
  <c r="FV52" i="265" s="1"/>
  <c r="FV46" i="286"/>
  <c r="FV47" i="286" s="1"/>
  <c r="FV63" i="265" s="1"/>
  <c r="FV65" i="265" s="1"/>
  <c r="FV67" i="265" s="1"/>
  <c r="FV80" i="265" s="1"/>
  <c r="FV14" i="288"/>
  <c r="FV16" i="288" s="1"/>
  <c r="FV19" i="288" s="1"/>
  <c r="FW44" i="286"/>
  <c r="FW33" i="286"/>
  <c r="FV74" i="265"/>
  <c r="FV75" i="265" s="1"/>
  <c r="FV81" i="265" s="1"/>
  <c r="FV24" i="265" l="1"/>
  <c r="FW55" i="286"/>
  <c r="FW57" i="286" s="1"/>
  <c r="FW60" i="286" s="1"/>
  <c r="FV82" i="265"/>
  <c r="FV83" i="265"/>
  <c r="FV25" i="265"/>
  <c r="FW51" i="286"/>
  <c r="FW53" i="286" s="1"/>
  <c r="FW59" i="286" s="1"/>
  <c r="FV53" i="265"/>
  <c r="FW61" i="286" l="1"/>
  <c r="FW14" i="288" s="1"/>
  <c r="FW16" i="288" s="1"/>
  <c r="FW19" i="288" s="1"/>
  <c r="FW62" i="286" l="1"/>
  <c r="FW52" i="265" s="1"/>
  <c r="FW35" i="286"/>
  <c r="FW36" i="286" s="1"/>
  <c r="FX33" i="286" s="1"/>
  <c r="FW46" i="286"/>
  <c r="FW47" i="286" s="1"/>
  <c r="FX44" i="286" s="1"/>
  <c r="FW24" i="265" l="1"/>
  <c r="FW74" i="265"/>
  <c r="FW75" i="265" s="1"/>
  <c r="FW81" i="265" s="1"/>
  <c r="FW63" i="265"/>
  <c r="FW65" i="265" s="1"/>
  <c r="FW67" i="265" s="1"/>
  <c r="FW80" i="265" s="1"/>
  <c r="FW53" i="265"/>
  <c r="FW25" i="265"/>
  <c r="FX51" i="286"/>
  <c r="FX53" i="286" s="1"/>
  <c r="FX59" i="286" s="1"/>
  <c r="FX55" i="286"/>
  <c r="FX57" i="286" s="1"/>
  <c r="FX60" i="286" s="1"/>
  <c r="FW82" i="265" l="1"/>
  <c r="FW83" i="265"/>
  <c r="FX61" i="286"/>
  <c r="FX35" i="286" l="1"/>
  <c r="FX36" i="286" s="1"/>
  <c r="FX46" i="286"/>
  <c r="FX47" i="286" s="1"/>
  <c r="FX14" i="288"/>
  <c r="FX16" i="288" s="1"/>
  <c r="FX19" i="288" s="1"/>
  <c r="FX62" i="286"/>
  <c r="FY33" i="286" l="1"/>
  <c r="FX74" i="265"/>
  <c r="FX52" i="265"/>
  <c r="FX24" i="265"/>
  <c r="FY44" i="286"/>
  <c r="FX63" i="265"/>
  <c r="FY55" i="286" l="1"/>
  <c r="FY57" i="286" s="1"/>
  <c r="FY60" i="286" s="1"/>
  <c r="FY51" i="286"/>
  <c r="FY53" i="286" s="1"/>
  <c r="FY59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1" i="286" l="1"/>
  <c r="FY14" i="288" s="1"/>
  <c r="FY16" i="288" s="1"/>
  <c r="FY19" i="288" s="1"/>
  <c r="BA82" i="277"/>
  <c r="BA83" i="277"/>
  <c r="FX82" i="265"/>
  <c r="FX83" i="265"/>
  <c r="FY62" i="286" l="1"/>
  <c r="FY52" i="265" s="1"/>
  <c r="FY35" i="286"/>
  <c r="FY36" i="286" s="1"/>
  <c r="FZ33" i="286" s="1"/>
  <c r="FY46" i="286"/>
  <c r="FY47" i="286" s="1"/>
  <c r="FZ44" i="286" s="1"/>
  <c r="FY74" i="265"/>
  <c r="FY75" i="265" s="1"/>
  <c r="FY81" i="265" s="1"/>
  <c r="FY24" i="265" l="1"/>
  <c r="FY25" i="265" s="1"/>
  <c r="FY63" i="265"/>
  <c r="FY65" i="265" s="1"/>
  <c r="FY67" i="265" s="1"/>
  <c r="FY80" i="265" s="1"/>
  <c r="FY82" i="265" s="1"/>
  <c r="FZ51" i="286"/>
  <c r="FZ53" i="286" s="1"/>
  <c r="FZ59" i="286" s="1"/>
  <c r="FY53" i="265"/>
  <c r="FZ55" i="286"/>
  <c r="FZ57" i="286" s="1"/>
  <c r="FZ60" i="286" s="1"/>
  <c r="FY83" i="265" l="1"/>
  <c r="FZ61" i="286"/>
  <c r="FZ35" i="286" l="1"/>
  <c r="FZ36" i="286" s="1"/>
  <c r="FZ46" i="286"/>
  <c r="FZ47" i="286" s="1"/>
  <c r="FZ14" i="288"/>
  <c r="FZ16" i="288" s="1"/>
  <c r="FZ19" i="288" s="1"/>
  <c r="FZ62" i="286"/>
  <c r="FZ52" i="265" l="1"/>
  <c r="FZ24" i="265"/>
  <c r="GA44" i="286"/>
  <c r="FZ63" i="265"/>
  <c r="FZ65" i="265" s="1"/>
  <c r="FZ67" i="265" s="1"/>
  <c r="FZ80" i="265" s="1"/>
  <c r="GA33" i="286"/>
  <c r="FZ74" i="265"/>
  <c r="FZ75" i="265" s="1"/>
  <c r="FZ81" i="265" s="1"/>
  <c r="GA51" i="286" l="1"/>
  <c r="GA53" i="286" s="1"/>
  <c r="GA59" i="286" s="1"/>
  <c r="FZ82" i="265"/>
  <c r="FZ83" i="265"/>
  <c r="FZ25" i="265"/>
  <c r="GA55" i="286"/>
  <c r="GA57" i="286" s="1"/>
  <c r="GA60" i="286" s="1"/>
  <c r="FZ53" i="265"/>
  <c r="GA61" i="286" l="1"/>
  <c r="GA14" i="288" l="1"/>
  <c r="GA16" i="288" s="1"/>
  <c r="GA19" i="288" s="1"/>
  <c r="GA35" i="286"/>
  <c r="GA36" i="286" s="1"/>
  <c r="GA46" i="286"/>
  <c r="GA47" i="286" s="1"/>
  <c r="GA62" i="286"/>
  <c r="GB44" i="286" l="1"/>
  <c r="GA63" i="265"/>
  <c r="GA65" i="265" s="1"/>
  <c r="GA67" i="265" s="1"/>
  <c r="GA80" i="265" s="1"/>
  <c r="GA52" i="265"/>
  <c r="GA24" i="265"/>
  <c r="GB33" i="286"/>
  <c r="GA74" i="265"/>
  <c r="GA75" i="265" s="1"/>
  <c r="GA81" i="265" s="1"/>
  <c r="GB51" i="286" l="1"/>
  <c r="GB53" i="286" s="1"/>
  <c r="GB59" i="286" s="1"/>
  <c r="GA25" i="265"/>
  <c r="GA82" i="265"/>
  <c r="GA83" i="265"/>
  <c r="GA53" i="265"/>
  <c r="GB55" i="286"/>
  <c r="GB57" i="286" s="1"/>
  <c r="GB60" i="286" s="1"/>
  <c r="GB61" i="286" l="1"/>
  <c r="GB35" i="286" l="1"/>
  <c r="GB36" i="286" s="1"/>
  <c r="GB46" i="286"/>
  <c r="GB47" i="286" s="1"/>
  <c r="GB14" i="288"/>
  <c r="GB16" i="288" s="1"/>
  <c r="GB19" i="288" s="1"/>
  <c r="GB62" i="286"/>
  <c r="GB52" i="265" l="1"/>
  <c r="GB24" i="265"/>
  <c r="GC44" i="286"/>
  <c r="GB63" i="265"/>
  <c r="GC33" i="286"/>
  <c r="GB74" i="265"/>
  <c r="GC51" i="286" l="1"/>
  <c r="GC53" i="286" s="1"/>
  <c r="GC59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5" i="286"/>
  <c r="GC57" i="286" s="1"/>
  <c r="GC60" i="286" s="1"/>
  <c r="BB82" i="277" l="1"/>
  <c r="BB83" i="277"/>
  <c r="GB82" i="265"/>
  <c r="GB83" i="265"/>
  <c r="GC61" i="286"/>
  <c r="GC14" i="288" l="1"/>
  <c r="GC16" i="288" s="1"/>
  <c r="GC19" i="288" s="1"/>
  <c r="GC35" i="286"/>
  <c r="GC36" i="286" s="1"/>
  <c r="GC46" i="286"/>
  <c r="GC47" i="286" s="1"/>
  <c r="GC62" i="286"/>
  <c r="GD44" i="286" l="1"/>
  <c r="GC63" i="265"/>
  <c r="GC65" i="265" s="1"/>
  <c r="GC67" i="265" s="1"/>
  <c r="GC80" i="265" s="1"/>
  <c r="GC52" i="265"/>
  <c r="GC24" i="265"/>
  <c r="GD33" i="286"/>
  <c r="GC74" i="265"/>
  <c r="GC75" i="265" s="1"/>
  <c r="GC81" i="265" s="1"/>
  <c r="GD51" i="286" l="1"/>
  <c r="GD53" i="286" s="1"/>
  <c r="GD59" i="286" s="1"/>
  <c r="GC25" i="265"/>
  <c r="GC82" i="265"/>
  <c r="GC83" i="265"/>
  <c r="GC53" i="265"/>
  <c r="GD55" i="286"/>
  <c r="GD57" i="286" s="1"/>
  <c r="GD60" i="286" s="1"/>
  <c r="GD61" i="286" l="1"/>
  <c r="GD35" i="286" l="1"/>
  <c r="GD36" i="286" s="1"/>
  <c r="GD46" i="286"/>
  <c r="GD47" i="286" s="1"/>
  <c r="GD14" i="288"/>
  <c r="GD16" i="288" s="1"/>
  <c r="GD19" i="288" s="1"/>
  <c r="GD62" i="286"/>
  <c r="GD52" i="265" l="1"/>
  <c r="GD24" i="265"/>
  <c r="GE44" i="286"/>
  <c r="GD63" i="265"/>
  <c r="GD65" i="265" s="1"/>
  <c r="GD67" i="265" s="1"/>
  <c r="GD80" i="265" s="1"/>
  <c r="GE33" i="286"/>
  <c r="GD74" i="265"/>
  <c r="GD75" i="265" s="1"/>
  <c r="GD81" i="265" s="1"/>
  <c r="GE51" i="286" l="1"/>
  <c r="GE53" i="286" s="1"/>
  <c r="GE59" i="286" s="1"/>
  <c r="GD82" i="265"/>
  <c r="GD83" i="265"/>
  <c r="GD25" i="265"/>
  <c r="GE55" i="286"/>
  <c r="GE57" i="286" s="1"/>
  <c r="GE60" i="286" s="1"/>
  <c r="GD53" i="265"/>
  <c r="GE61" i="286" l="1"/>
  <c r="GE14" i="288" l="1"/>
  <c r="GE16" i="288" s="1"/>
  <c r="GE19" i="288" s="1"/>
  <c r="GE35" i="286"/>
  <c r="GE36" i="286" s="1"/>
  <c r="GE46" i="286"/>
  <c r="GE47" i="286" s="1"/>
  <c r="GE62" i="286"/>
  <c r="GF44" i="286" l="1"/>
  <c r="GE63" i="265"/>
  <c r="GE65" i="265" s="1"/>
  <c r="GE67" i="265" s="1"/>
  <c r="GE80" i="265" s="1"/>
  <c r="GE52" i="265"/>
  <c r="GE24" i="265"/>
  <c r="GF33" i="286"/>
  <c r="GE74" i="265"/>
  <c r="GE75" i="265" s="1"/>
  <c r="GE81" i="265" s="1"/>
  <c r="GF51" i="286" l="1"/>
  <c r="GF53" i="286" s="1"/>
  <c r="GF59" i="286" s="1"/>
  <c r="GE25" i="265"/>
  <c r="GE82" i="265"/>
  <c r="GE83" i="265"/>
  <c r="GE53" i="265"/>
  <c r="GF55" i="286"/>
  <c r="GF57" i="286" s="1"/>
  <c r="GF60" i="286" s="1"/>
  <c r="GF61" i="286" l="1"/>
  <c r="GF35" i="286" l="1"/>
  <c r="GF36" i="286" s="1"/>
  <c r="GF46" i="286"/>
  <c r="GF47" i="286" s="1"/>
  <c r="GF14" i="288"/>
  <c r="GF16" i="288" s="1"/>
  <c r="GF19" i="288" s="1"/>
  <c r="GF62" i="286"/>
  <c r="GF52" i="265" l="1"/>
  <c r="GF24" i="265"/>
  <c r="GG44" i="286"/>
  <c r="GF63" i="265"/>
  <c r="GG33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1" i="286"/>
  <c r="GG53" i="286" s="1"/>
  <c r="GG59" i="286" s="1"/>
  <c r="GG55" i="286"/>
  <c r="GG57" i="286" s="1"/>
  <c r="GG60" i="286" s="1"/>
  <c r="GF53" i="265"/>
  <c r="BB51" i="277"/>
  <c r="BB52" i="277" s="1"/>
  <c r="BC82" i="277" l="1"/>
  <c r="BC83" i="277"/>
  <c r="GG61" i="286"/>
  <c r="GF82" i="265"/>
  <c r="GF83" i="265"/>
  <c r="GG14" i="288" l="1"/>
  <c r="GG16" i="288" s="1"/>
  <c r="GG19" i="288" s="1"/>
  <c r="GG35" i="286"/>
  <c r="GG36" i="286" s="1"/>
  <c r="GG46" i="286"/>
  <c r="GG47" i="286" s="1"/>
  <c r="GG62" i="286"/>
  <c r="GH44" i="286" l="1"/>
  <c r="GG63" i="265"/>
  <c r="GG65" i="265" s="1"/>
  <c r="GG67" i="265" s="1"/>
  <c r="GG80" i="265" s="1"/>
  <c r="GG52" i="265"/>
  <c r="GG24" i="265"/>
  <c r="GH33" i="286"/>
  <c r="GG74" i="265"/>
  <c r="GG75" i="265" s="1"/>
  <c r="GG81" i="265" s="1"/>
  <c r="GG25" i="265" l="1"/>
  <c r="GG82" i="265"/>
  <c r="GG83" i="265"/>
  <c r="GH51" i="286"/>
  <c r="GH53" i="286" s="1"/>
  <c r="GH59" i="286" s="1"/>
  <c r="GG53" i="265"/>
  <c r="GH55" i="286"/>
  <c r="GH57" i="286" s="1"/>
  <c r="GH60" i="286" s="1"/>
  <c r="GH61" i="286" l="1"/>
  <c r="GH14" i="288" l="1"/>
  <c r="GH16" i="288" s="1"/>
  <c r="GH19" i="288" s="1"/>
  <c r="GH35" i="286"/>
  <c r="GH36" i="286" s="1"/>
  <c r="GH46" i="286"/>
  <c r="GH47" i="286" s="1"/>
  <c r="GH62" i="286"/>
  <c r="GI44" i="286" l="1"/>
  <c r="GH63" i="265"/>
  <c r="GH65" i="265" s="1"/>
  <c r="GH67" i="265" s="1"/>
  <c r="GH80" i="265" s="1"/>
  <c r="GH52" i="265"/>
  <c r="GH24" i="265"/>
  <c r="GI33" i="286"/>
  <c r="GH74" i="265"/>
  <c r="GH75" i="265" s="1"/>
  <c r="GH81" i="265" s="1"/>
  <c r="GI51" i="286" l="1"/>
  <c r="GI53" i="286" s="1"/>
  <c r="GI59" i="286" s="1"/>
  <c r="GH25" i="265"/>
  <c r="GH82" i="265"/>
  <c r="GH83" i="265"/>
  <c r="GH53" i="265"/>
  <c r="GI55" i="286"/>
  <c r="GI57" i="286" s="1"/>
  <c r="GI60" i="286" s="1"/>
  <c r="GI61" i="286" l="1"/>
  <c r="GI35" i="286" l="1"/>
  <c r="GI36" i="286" s="1"/>
  <c r="GI14" i="288"/>
  <c r="GI16" i="288" s="1"/>
  <c r="GI19" i="288" s="1"/>
  <c r="GI46" i="286"/>
  <c r="GI47" i="286" s="1"/>
  <c r="GI62" i="286"/>
  <c r="GJ44" i="286" l="1"/>
  <c r="GI63" i="265"/>
  <c r="GI65" i="265" s="1"/>
  <c r="GI67" i="265" s="1"/>
  <c r="GI80" i="265" s="1"/>
  <c r="GI52" i="265"/>
  <c r="GI24" i="265"/>
  <c r="GJ33" i="286"/>
  <c r="GI74" i="265"/>
  <c r="GI75" i="265" s="1"/>
  <c r="GI81" i="265" s="1"/>
  <c r="GJ51" i="286" l="1"/>
  <c r="GJ53" i="286" s="1"/>
  <c r="GJ59" i="286" s="1"/>
  <c r="GI25" i="265"/>
  <c r="GI82" i="265"/>
  <c r="GI83" i="265"/>
  <c r="GI53" i="265"/>
  <c r="GJ55" i="286"/>
  <c r="GJ57" i="286" s="1"/>
  <c r="GJ60" i="286" s="1"/>
  <c r="GJ61" i="286" l="1"/>
  <c r="GJ14" i="288" l="1"/>
  <c r="GJ16" i="288" s="1"/>
  <c r="GJ35" i="286"/>
  <c r="GJ36" i="286" s="1"/>
  <c r="GJ74" i="265" s="1"/>
  <c r="GJ62" i="286"/>
  <c r="GJ46" i="286"/>
  <c r="GJ47" i="286" s="1"/>
  <c r="GJ63" i="265" s="1"/>
  <c r="H61" i="286"/>
  <c r="H46" i="286" l="1"/>
  <c r="H14" i="288"/>
  <c r="H35" i="286"/>
  <c r="GJ52" i="265"/>
  <c r="GJ24" i="265"/>
  <c r="H62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6" i="288"/>
  <c r="H19" i="288" s="1"/>
  <c r="BD82" i="277" l="1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H83" i="277"/>
  <c r="F9" i="264"/>
  <c r="F2" i="278" s="1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<sst xmlns="http://schemas.openxmlformats.org/spreadsheetml/2006/main" count="373" uniqueCount="219">
  <si>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</si>
  <si>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</si>
  <si>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</si>
  <si>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</si>
  <si>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</si>
  <si>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</si>
  <si>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</si>
  <si>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</si>
  <si>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</si>
  <si>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</si>
  <si>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</si>
  <si>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</si>
  <si>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</si>
  <si>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</si>
  <si>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</si>
  <si>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</si>
  <si>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</si>
  <si>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</si>
  <si>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</si>
  <si>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</si>
  <si>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</si>
  <si>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</si>
  <si>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</si>
  <si>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</si>
  <si>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</si>
  <si>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</si>
  <si>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</si>
  <si>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</si>
  <si>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</si>
  <si>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</si>
  <si>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</si>
  <si>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</si>
  <si>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</si>
  <si>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</si>
  <si>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</si>
  <si>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</si>
  <si>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</si>
  <si>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</si>
  <si>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</si>
  <si>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</si>
  <si>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</si>
  <si>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</si>
  <si>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</si>
  <si>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</si>
  <si>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</si>
  <si>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</si>
  <si>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</si>
  <si>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</si>
  <si>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</si>
  <si>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</si>
  <si>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</si>
  <si>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</si>
  <si>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</si>
  <si>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</si>
  <si>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</si>
  <si>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</si>
  <si>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</si>
  <si>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</si>
  <si>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</si>
  <si>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</si>
  <si>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</si>
  <si>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</si>
  <si>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</si>
  <si>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</si>
  <si>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</si>
  <si>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</si>
  <si>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</si>
  <si>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</si>
  <si>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</si>
  <si>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</si>
  <si>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</si>
  <si>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</si>
  <si>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</si>
  <si>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</si>
  <si>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</si>
  <si>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</si>
  <si>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</si>
  <si>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</si>
  <si>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</si>
  <si>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</si>
  <si>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</si>
  <si>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</si>
  <si>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</si>
  <si>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</si>
  <si>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</si>
  <si>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</si>
  <si>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</si>
  <si>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</si>
  <si>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</si>
  <si>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</si>
  <si>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</si>
  <si>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</si>
  <si>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</si>
  <si>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</si>
  <si>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</si>
  <si>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</si>
  <si>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</si>
  <si>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</si>
  <si>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</si>
  <si>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</si>
  <si>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</si>
  <si>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</si>
  <si>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</si>
  <si>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</si>
  <si>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</si>
  <si>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</si>
  <si>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</si>
  <si>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</si>
  <si>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</si>
  <si>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</si>
  <si>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</si>
  <si>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</si>
  <si>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</si>
  <si>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</si>
  <si>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</si>
  <si>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</si>
  <si>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</si>
  <si>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</si>
  <si>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</si>
  <si>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</si>
  <si>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</si>
  <si>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</si>
  <si>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</si>
  <si>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</si>
  <si>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</si>
  <si>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</si>
  <si>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</si>
  <si>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</si>
  <si>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</si>
  <si>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</si>
  <si>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</si>
  <si>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</si>
  <si>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</si>
  <si>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</si>
  <si>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</si>
  <si>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</si>
  <si>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</si>
  <si>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</si>
  <si>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</si>
  <si>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</si>
  <si>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</si>
  <si>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</si>
  <si>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</si>
  <si>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</si>
  <si>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[Senior debt interest]</t>
  </si>
  <si>
    <t>[Refi facility interest]</t>
  </si>
  <si>
    <t>[RCF interest expense]</t>
  </si>
  <si>
    <t>[Corporate income tax expense]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</si>
  <si>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</si>
  <si>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</si>
  <si>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</si>
  <si>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</si>
  <si>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</si>
  <si>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</si>
  <si>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</si>
  <si>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</si>
  <si>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[Senior debt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</si>
  <si>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</si>
  <si>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</si>
  <si>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</si>
  <si>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</si>
  <si>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</si>
  <si>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</si>
  <si>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</si>
  <si>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</si>
  <si>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</si>
  <si>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</si>
  <si>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</si>
  <si>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</si>
  <si>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</si>
  <si>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</si>
  <si>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</si>
  <si>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</si>
  <si>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</si>
  <si>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</si>
  <si>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</si>
  <si>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</si>
  <si>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</si>
  <si>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</si>
  <si>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</si>
  <si>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</si>
  <si>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</si>
  <si>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</si>
  <si>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</si>
  <si>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</si>
  <si>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</si>
  <si>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</si>
  <si>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</si>
  <si>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</si>
  <si>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</si>
  <si>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</si>
  <si>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</si>
  <si>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</si>
  <si>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</si>
  <si>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</si>
  <si>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</si>
  <si>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</si>
  <si>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</si>
  <si>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</si>
  <si>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</si>
  <si>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</si>
  <si>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</si>
  <si>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</si>
  <si>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</si>
  <si>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</si>
  <si>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</si>
  <si>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</si>
  <si>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</si>
  <si>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</si>
  <si>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Cashflow for IRR</t>
  </si>
  <si>
    <t>Blended equity IRR</t>
  </si>
  <si>
    <t>Solar asset book value</t>
  </si>
  <si>
    <t>Year 1 P50 production</t>
  </si>
  <si>
    <t>Length of PPA</t>
  </si>
  <si>
    <t>Cash flow available for senior debt service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</si>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</sst>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67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9" fontId="16" fillId="3" borderId="0" xfId="1" applyNumberFormat="1" applyFont="1" applyFill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8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70"/>
  <sheetViews>
    <sheetView showGridLines="0" tabSelected="1" defaultGridColor="0" colorId="22" zoomScaleNormal="100" workbookViewId="0">
      <pane xSplit="10" ySplit="9" topLeftCell="K25" activePane="bottomRight" state="frozen"/>
      <selection activeCell="K22" sqref="K22"/>
      <selection pane="topRight" activeCell="K22" sqref="K22"/>
      <selection pane="bottomLeft" activeCell="K22" sqref="K22"/>
      <selection pane="bottomRight" activeCell="H25" sqref="H25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506"/>
      <c r="J3" s="284"/>
      <c r="K3" s="285" t="s">
        <v>83</v>
      </c>
      <c r="L3" s="285" t="s">
        <v>164</v>
      </c>
      <c r="M3" s="285" t="s">
        <v>165</v>
      </c>
      <c r="N3" s="284"/>
      <c r="O3" s="285" t="s">
        <v>166</v>
      </c>
      <c r="P3" s="285" t="s">
        <v>167</v>
      </c>
      <c r="Q3" s="285" t="s">
        <v>168</v>
      </c>
      <c r="R3" s="285" t="s">
        <v>169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7">
        <f xml:space="preserve"> MATCH(F4, $J$4:$S$4)</f>
        <v>6</v>
      </c>
      <c r="J4" s="207"/>
      <c r="K4" s="416">
        <v>1</v>
      </c>
      <c r="L4" s="416">
        <v>2</v>
      </c>
      <c r="M4" s="416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2</v>
      </c>
      <c r="I5" s="507">
        <f xml:space="preserve"> MATCH(F5, $J$4:$S$4)</f>
        <v>3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2</v>
      </c>
      <c r="G6" s="12"/>
      <c r="I6" s="507">
        <f xml:space="preserve"> MATCH(F6, $J$4:$S$4)</f>
        <v>3</v>
      </c>
      <c r="J6" s="208"/>
      <c r="K6" s="218">
        <v>1</v>
      </c>
      <c r="L6" s="218">
        <v>2</v>
      </c>
      <c r="M6" s="218">
        <v>3</v>
      </c>
      <c r="N6" s="208"/>
      <c r="O6" s="218">
        <v>2</v>
      </c>
      <c r="P6" s="218">
        <v>2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COUNTIF(I10:I48, "tu")</f>
        <v>0</v>
      </c>
      <c r="G7" s="12"/>
      <c r="I7" s="508"/>
      <c r="J7" s="208"/>
      <c r="K7" s="417" t="str">
        <f xml:space="preserve"> IF(K6 = $F$6, "Base case", "")</f>
        <v/>
      </c>
      <c r="L7" s="417" t="str">
        <f xml:space="preserve"> IF(L6 = $F$6, "Base case", "")</f>
        <v>Base case</v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213</v>
      </c>
      <c r="F21" s="222">
        <f xml:space="preserve"> IF( INDEX(J21:S21, $I$4) = "", INDEX(J21:R21, $I$6), INDEX(J21:S21, $I$4))</f>
        <v>20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31" customFormat="1" x14ac:dyDescent="0.25">
      <c r="A23" s="527"/>
      <c r="B23" s="527"/>
      <c r="C23" s="528"/>
      <c r="D23" s="529"/>
      <c r="E23" s="529" t="s">
        <v>86</v>
      </c>
      <c r="F23" s="530">
        <f xml:space="preserve"> IF( INDEX(J23:S23, $I$4) = "", INDEX(J23:R23, $I$6), INDEX(J23:S23, $I$4))</f>
        <v>0</v>
      </c>
      <c r="G23" s="529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2">
        <v>0</v>
      </c>
      <c r="L23" s="532">
        <v>0</v>
      </c>
      <c r="M23" s="532">
        <v>0</v>
      </c>
      <c r="N23" s="439"/>
      <c r="O23" s="532"/>
      <c r="P23" s="532"/>
      <c r="Q23" s="532"/>
      <c r="R23" s="532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12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135</v>
      </c>
      <c r="I26" s="510"/>
    </row>
    <row r="27" spans="1:19" x14ac:dyDescent="0.25">
      <c r="B27" s="1" t="s">
        <v>185</v>
      </c>
      <c r="I27" s="510"/>
    </row>
    <row r="28" spans="1:19" s="367" customFormat="1" x14ac:dyDescent="0.25">
      <c r="A28" s="364"/>
      <c r="B28" s="364"/>
      <c r="C28" s="365"/>
      <c r="D28" s="366"/>
      <c r="E28" s="398" t="s">
        <v>178</v>
      </c>
      <c r="F28" s="399">
        <f xml:space="preserve"> IF( INDEX(J28:S28, $I$4) = "", INDEX(J28:R28, $I$6), INDEX(J28:S28, $I$4))</f>
        <v>0.33</v>
      </c>
      <c r="G28" s="398" t="s">
        <v>143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0.33</v>
      </c>
      <c r="L28" s="401">
        <v>0.33</v>
      </c>
      <c r="M28" s="401">
        <v>0.33</v>
      </c>
      <c r="N28" s="402"/>
      <c r="O28" s="403"/>
      <c r="P28" s="403"/>
      <c r="Q28" s="403"/>
      <c r="R28" s="403"/>
      <c r="S28" s="402"/>
    </row>
    <row r="29" spans="1:19" x14ac:dyDescent="0.25">
      <c r="E29" s="398" t="s">
        <v>179</v>
      </c>
      <c r="F29" s="399">
        <f xml:space="preserve"> IF( INDEX(J29:S29, $I$4) = "", INDEX(J29:R29, $I$6), INDEX(J29:S29, $I$4))</f>
        <v>0.36</v>
      </c>
      <c r="G29" s="398" t="s">
        <v>143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0.36</v>
      </c>
      <c r="L29" s="401">
        <v>0.36</v>
      </c>
      <c r="M29" s="401">
        <v>0.36</v>
      </c>
      <c r="N29" s="402"/>
      <c r="O29" s="403"/>
      <c r="P29" s="403"/>
      <c r="Q29" s="403"/>
      <c r="R29" s="403"/>
      <c r="S29" s="402"/>
    </row>
    <row r="30" spans="1:19" x14ac:dyDescent="0.25">
      <c r="E30" s="398" t="s">
        <v>180</v>
      </c>
      <c r="F30" s="399">
        <f xml:space="preserve"> IF( INDEX(J30:S30, $I$4) = "", INDEX(J30:R30, $I$6), INDEX(J30:S30, $I$4))</f>
        <v>0.15499999999999992</v>
      </c>
      <c r="G30" s="398" t="s">
        <v>143</v>
      </c>
      <c r="H30" s="398"/>
      <c r="I30" s="510" t="str" cm="1">
        <f t="array" ref="I30" xml:space="preserve"> IF( INDEX(J30:S30, I$5) = "", IF( INDEX(J30:S30, I$6) = F30, "vw", "tu"), IF(INDEX(J30:S30, I$5) = F30, "vw", "tu"))</f>
        <v>vw</v>
      </c>
      <c r="J30" s="400"/>
      <c r="K30" s="401">
        <v>0.15499999999999992</v>
      </c>
      <c r="L30" s="401">
        <v>0.15499999999999992</v>
      </c>
      <c r="M30" s="401">
        <v>0.15499999999999992</v>
      </c>
      <c r="N30" s="402"/>
      <c r="O30" s="403"/>
      <c r="P30" s="403"/>
      <c r="Q30" s="403"/>
      <c r="R30" s="403"/>
      <c r="S30" s="402"/>
    </row>
    <row r="31" spans="1:19" x14ac:dyDescent="0.25">
      <c r="E31" s="398" t="s">
        <v>181</v>
      </c>
      <c r="F31" s="399">
        <f xml:space="preserve"> IF( INDEX(J31:S31, $I$4) = "", INDEX(J31:R31, $I$6), INDEX(J31:S31, $I$4))</f>
        <v>0.155</v>
      </c>
      <c r="G31" s="398" t="s">
        <v>143</v>
      </c>
      <c r="H31" s="398"/>
      <c r="I31" s="510" t="str" cm="1">
        <f t="array" ref="I31" xml:space="preserve"> IF( INDEX(J31:S31, I$5) = "", IF( INDEX(J31:S31, I$6) = F31, "vw", "tu"), IF(INDEX(J31:S31, I$5) = F31, "vw", "tu"))</f>
        <v>vw</v>
      </c>
      <c r="J31" s="400"/>
      <c r="K31" s="401">
        <v>0.155</v>
      </c>
      <c r="L31" s="401">
        <v>0.155</v>
      </c>
      <c r="M31" s="401">
        <v>0.155</v>
      </c>
      <c r="N31" s="402"/>
      <c r="O31" s="403"/>
      <c r="P31" s="403"/>
      <c r="Q31" s="403"/>
      <c r="R31" s="403"/>
      <c r="S31" s="402"/>
    </row>
    <row r="34" spans="1:19" s="367" customFormat="1" x14ac:dyDescent="0.25">
      <c r="A34" s="364"/>
      <c r="B34" s="364"/>
      <c r="C34" s="365"/>
      <c r="D34" s="366"/>
      <c r="E34" s="398" t="s">
        <v>217</v>
      </c>
      <c r="F34" s="399">
        <f xml:space="preserve"> IF( INDEX(J34:S34, $I$4) = "", INDEX(J34:R34, $I$6), INDEX(J34:S34, $I$4))</f>
        <v>5.0000000000000001E-3</v>
      </c>
      <c r="G34" s="398" t="s">
        <v>125</v>
      </c>
      <c r="H34" s="398">
        <v>0</v>
      </c>
      <c r="I34" s="510" t="str" cm="1">
        <f t="array" ref="I34" xml:space="preserve"> IF( INDEX(J34:S34, I$5) = "", IF( INDEX(J34:S34, I$6) = F34, "vw", "tu"), IF(INDEX(J34:S34, I$5) = F34, "vw", "tu"))</f>
        <v>vw</v>
      </c>
      <c r="J34" s="400"/>
      <c r="K34" s="401">
        <v>5.0000000000000001E-3</v>
      </c>
      <c r="L34" s="401">
        <v>5.0000000000000001E-3</v>
      </c>
      <c r="M34" s="401">
        <v>5.0000000000000001E-3</v>
      </c>
      <c r="N34" s="402"/>
      <c r="O34" s="403"/>
      <c r="P34" s="403"/>
      <c r="Q34" s="403"/>
      <c r="R34" s="403"/>
      <c r="S34" s="402"/>
    </row>
    <row r="35" spans="1:19" s="126" customFormat="1" x14ac:dyDescent="0.25">
      <c r="A35" s="193"/>
      <c r="B35" s="193"/>
      <c r="C35" s="194"/>
      <c r="D35" s="195"/>
      <c r="E35" s="196" t="s">
        <v>212</v>
      </c>
      <c r="F35" s="404">
        <f xml:space="preserve"> IF( INDEX(J35:S35, $I$4) = "", INDEX(J35:R35, $I$6), INDEX(J35:S35, $I$4))</f>
        <v>250</v>
      </c>
      <c r="G35" s="196" t="s">
        <v>127</v>
      </c>
      <c r="H35" s="196"/>
      <c r="I35" s="510" t="str" cm="1">
        <f t="array" ref="I35" xml:space="preserve"> IF( INDEX(J35:S35, I$5) = "", IF( INDEX(J35:S35, I$6) = F35, "vw", "tu"), IF(INDEX(J35:S35, I$5) = F35, "vw", "tu"))</f>
        <v>vw</v>
      </c>
      <c r="J35" s="405"/>
      <c r="K35" s="373">
        <v>250</v>
      </c>
      <c r="L35" s="373">
        <v>250</v>
      </c>
      <c r="M35" s="373">
        <v>250</v>
      </c>
      <c r="N35" s="406"/>
      <c r="O35" s="407"/>
      <c r="P35" s="407"/>
      <c r="Q35" s="407"/>
      <c r="R35" s="407"/>
      <c r="S35" s="406"/>
    </row>
    <row r="36" spans="1:19" x14ac:dyDescent="0.25">
      <c r="E36" s="398" t="s">
        <v>128</v>
      </c>
      <c r="F36" s="399">
        <f xml:space="preserve"> IF( INDEX(J36:S36, $I$4) = "", INDEX(J36:R36, $I$6), INDEX(J36:S36, $I$4))</f>
        <v>0.97</v>
      </c>
      <c r="G36" s="398" t="s">
        <v>109</v>
      </c>
      <c r="H36" s="398"/>
      <c r="I36" s="510" t="str" cm="1">
        <f t="array" ref="I36" xml:space="preserve"> IF( INDEX(J36:S36, I$5) = "", IF( INDEX(J36:S36, I$6) = F36, "vw", "tu"), IF(INDEX(J36:S36, I$5) = F36, "vw", "tu"))</f>
        <v>vw</v>
      </c>
      <c r="J36" s="400"/>
      <c r="K36" s="401">
        <v>0.97</v>
      </c>
      <c r="L36" s="401">
        <v>0.97</v>
      </c>
      <c r="M36" s="401">
        <v>0.97</v>
      </c>
      <c r="N36" s="402"/>
      <c r="O36" s="403"/>
      <c r="P36" s="403"/>
      <c r="Q36" s="403"/>
      <c r="R36" s="403"/>
      <c r="S36" s="402"/>
    </row>
    <row r="37" spans="1:19" s="554" customFormat="1" x14ac:dyDescent="0.25">
      <c r="A37" s="494"/>
      <c r="B37" s="494"/>
      <c r="C37" s="495"/>
      <c r="D37" s="496"/>
      <c r="E37" s="552"/>
      <c r="F37" s="551"/>
      <c r="G37" s="552"/>
      <c r="H37" s="552"/>
      <c r="I37" s="553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7" customFormat="1" x14ac:dyDescent="0.25">
      <c r="A38" s="494"/>
      <c r="B38" s="494"/>
      <c r="C38" s="495"/>
      <c r="D38" s="496"/>
      <c r="E38" s="498" t="s">
        <v>130</v>
      </c>
      <c r="F38" s="499">
        <f xml:space="preserve"> IF( INDEX(J38:S38, $I$4) = "", INDEX(J38:R38, $I$6), INDEX(J38:S38, $I$4))</f>
        <v>6.5000000000000002E-2</v>
      </c>
      <c r="G38" s="498" t="s">
        <v>129</v>
      </c>
      <c r="H38" s="498"/>
      <c r="I38" s="510" t="str" cm="1">
        <f t="array" ref="I38" xml:space="preserve"> IF( INDEX(J38:S38, I$5) = "", IF( INDEX(J38:S38, I$6) = F38, "vw", "tu"), IF(INDEX(J38:S38, I$5) = F38, "vw", "tu"))</f>
        <v>vw</v>
      </c>
      <c r="J38" s="500"/>
      <c r="K38" s="501">
        <v>6.5000000000000002E-2</v>
      </c>
      <c r="L38" s="501">
        <v>6.5000000000000002E-2</v>
      </c>
      <c r="M38" s="501">
        <v>6.5000000000000002E-2</v>
      </c>
      <c r="N38" s="502"/>
      <c r="O38" s="503"/>
      <c r="P38" s="503"/>
      <c r="Q38" s="503"/>
      <c r="R38" s="503"/>
      <c r="S38" s="502"/>
    </row>
    <row r="39" spans="1:19" s="497" customFormat="1" x14ac:dyDescent="0.25">
      <c r="A39" s="494"/>
      <c r="B39" s="494"/>
      <c r="C39" s="495"/>
      <c r="D39" s="496"/>
      <c r="E39" s="498"/>
      <c r="F39" s="551"/>
      <c r="G39" s="498"/>
      <c r="H39" s="498"/>
      <c r="I39" s="510"/>
      <c r="J39" s="500"/>
      <c r="K39" s="12"/>
      <c r="L39" s="12"/>
      <c r="M39" s="12"/>
      <c r="N39" s="502"/>
      <c r="O39" s="566"/>
      <c r="P39" s="566"/>
      <c r="Q39" s="566"/>
      <c r="R39" s="566"/>
      <c r="S39" s="502"/>
    </row>
    <row r="40" spans="1:19" s="554" customFormat="1" x14ac:dyDescent="0.25">
      <c r="A40" s="494"/>
      <c r="B40" s="494" t="s">
        <v>186</v>
      </c>
      <c r="C40" s="495"/>
      <c r="D40" s="496"/>
      <c r="E40" s="552"/>
      <c r="F40" s="551"/>
      <c r="G40" s="552"/>
      <c r="H40" s="552"/>
      <c r="I40" s="553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183</v>
      </c>
      <c r="F41" s="404">
        <f xml:space="preserve"> IF( INDEX(J41:S41, $I$4) = "", INDEX(J41:R41, $I$6), INDEX(J41:S41, $I$4))</f>
        <v>1600</v>
      </c>
      <c r="G41" s="196" t="str">
        <f xml:space="preserve"> SMU</f>
        <v>$ 000s</v>
      </c>
      <c r="H41" s="196"/>
      <c r="I41" s="510" t="str" cm="1">
        <f t="array" ref="I41" xml:space="preserve"> IF( INDEX(J41:S41, I$5) = "", IF( INDEX(J41:S41, I$6) = F41, "vw", "tu"), IF(INDEX(J41:S41, I$5) = F41, "vw", "tu"))</f>
        <v>vw</v>
      </c>
      <c r="J41" s="405"/>
      <c r="K41" s="373">
        <v>1500</v>
      </c>
      <c r="L41" s="373">
        <v>1600</v>
      </c>
      <c r="M41" s="373">
        <v>1800</v>
      </c>
      <c r="N41" s="406"/>
      <c r="O41" s="407"/>
      <c r="P41" s="407"/>
      <c r="Q41" s="407"/>
      <c r="R41" s="407"/>
      <c r="S41" s="406"/>
    </row>
    <row r="42" spans="1:19" x14ac:dyDescent="0.25">
      <c r="I42" s="510"/>
    </row>
    <row r="43" spans="1:19" x14ac:dyDescent="0.25">
      <c r="B43" s="1" t="s">
        <v>190</v>
      </c>
      <c r="I43" s="510"/>
    </row>
    <row r="44" spans="1:19" s="233" customFormat="1" x14ac:dyDescent="0.25">
      <c r="A44" s="37"/>
      <c r="B44" s="37"/>
      <c r="C44" s="34"/>
      <c r="D44" s="35"/>
      <c r="E44" s="35" t="s">
        <v>188</v>
      </c>
      <c r="F44" s="222">
        <f xml:space="preserve"> IF( INDEX(J44:S44, $I$4) = "", INDEX(J44:R44, $I$6), INDEX(J44:S44, $I$4))</f>
        <v>25</v>
      </c>
      <c r="G44" s="35" t="s">
        <v>29</v>
      </c>
      <c r="I44" s="510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211</v>
      </c>
      <c r="F45" s="404">
        <f xml:space="preserve"> IF( INDEX(J45:S45, $I$4) = "", INDEX(J45:R45, $I$6), INDEX(J45:S45, $I$4))</f>
        <v>125000</v>
      </c>
      <c r="G45" s="196" t="str">
        <f xml:space="preserve"> SMU</f>
        <v>$ 000s</v>
      </c>
      <c r="H45" s="196"/>
      <c r="I45" s="510" t="str" cm="1">
        <f t="array" ref="I45" xml:space="preserve"> IF( INDEX(J45:S45, I$5) = "", IF( INDEX(J45:S45, I$6) = F45, "vw", "tu"), IF(INDEX(J45:S45, I$5) = F45, "vw", "tu"))</f>
        <v>vw</v>
      </c>
      <c r="J45" s="405"/>
      <c r="K45" s="373">
        <v>100000</v>
      </c>
      <c r="L45" s="373">
        <v>125000</v>
      </c>
      <c r="M45" s="373">
        <v>130000</v>
      </c>
      <c r="N45" s="406"/>
      <c r="O45" s="407"/>
      <c r="P45" s="407"/>
      <c r="Q45" s="407"/>
      <c r="R45" s="407"/>
      <c r="S45" s="406"/>
    </row>
    <row r="46" spans="1:19" x14ac:dyDescent="0.25">
      <c r="I46" s="510"/>
    </row>
    <row r="48" spans="1:19" s="211" customFormat="1" x14ac:dyDescent="0.25">
      <c r="A48" s="414" t="s">
        <v>95</v>
      </c>
      <c r="B48" s="414"/>
      <c r="C48" s="415"/>
      <c r="I48" s="513"/>
    </row>
    <row r="49" spans="1:19" s="119" customFormat="1" x14ac:dyDescent="0.25">
      <c r="A49" s="116"/>
      <c r="B49" s="116"/>
      <c r="C49" s="117"/>
      <c r="D49" s="122"/>
      <c r="F49" s="123"/>
      <c r="I49" s="504"/>
      <c r="J49" s="212"/>
      <c r="N49" s="212"/>
      <c r="S49" s="212"/>
    </row>
    <row r="50" spans="1:19" s="119" customFormat="1" x14ac:dyDescent="0.25">
      <c r="A50" s="116"/>
      <c r="B50" s="116"/>
      <c r="C50" s="117"/>
      <c r="D50" s="122"/>
      <c r="E50" s="124" t="s">
        <v>40</v>
      </c>
      <c r="F50" s="216">
        <v>1E-3</v>
      </c>
      <c r="G50" s="124" t="s">
        <v>41</v>
      </c>
      <c r="I50" s="504"/>
      <c r="J50" s="212"/>
      <c r="N50" s="212"/>
      <c r="S50" s="212"/>
    </row>
    <row r="51" spans="1:19" s="119" customFormat="1" x14ac:dyDescent="0.25">
      <c r="A51" s="116"/>
      <c r="B51" s="116"/>
      <c r="C51" s="117"/>
      <c r="D51" s="122"/>
      <c r="E51" s="124" t="s">
        <v>73</v>
      </c>
      <c r="F51" s="216">
        <v>1E-3</v>
      </c>
      <c r="G51" s="124" t="s">
        <v>41</v>
      </c>
      <c r="I51" s="504"/>
      <c r="J51" s="212"/>
      <c r="N51" s="212"/>
      <c r="S51" s="212"/>
    </row>
    <row r="52" spans="1:19" s="35" customFormat="1" x14ac:dyDescent="0.25">
      <c r="A52" s="37"/>
      <c r="B52" s="37"/>
      <c r="C52" s="34"/>
      <c r="E52" s="35" t="s">
        <v>43</v>
      </c>
      <c r="F52" s="368">
        <v>12</v>
      </c>
      <c r="G52" s="35" t="s">
        <v>10</v>
      </c>
      <c r="I52" s="504"/>
      <c r="J52" s="211"/>
      <c r="N52" s="211"/>
      <c r="S52" s="211"/>
    </row>
    <row r="53" spans="1:19" s="126" customFormat="1" x14ac:dyDescent="0.25">
      <c r="A53" s="193"/>
      <c r="B53" s="193"/>
      <c r="C53" s="194"/>
      <c r="D53" s="195"/>
      <c r="E53" s="126" t="s">
        <v>108</v>
      </c>
      <c r="F53" s="370">
        <v>4</v>
      </c>
      <c r="G53" s="126" t="s">
        <v>89</v>
      </c>
      <c r="I53" s="504"/>
      <c r="J53" s="209"/>
      <c r="N53" s="209"/>
      <c r="S53" s="209"/>
    </row>
    <row r="54" spans="1:19" x14ac:dyDescent="0.25">
      <c r="E54" s="12" t="s">
        <v>93</v>
      </c>
      <c r="F54" s="369" t="s">
        <v>113</v>
      </c>
      <c r="G54" s="12" t="s">
        <v>94</v>
      </c>
      <c r="I54" s="514"/>
    </row>
    <row r="55" spans="1:19" x14ac:dyDescent="0.25">
      <c r="E55" s="199" t="s">
        <v>114</v>
      </c>
      <c r="F55" s="413">
        <v>100</v>
      </c>
      <c r="G55" s="199" t="s">
        <v>114</v>
      </c>
      <c r="H55" s="199"/>
    </row>
    <row r="56" spans="1:19" x14ac:dyDescent="0.25">
      <c r="E56" s="199" t="s">
        <v>115</v>
      </c>
      <c r="F56" s="413">
        <v>1000000</v>
      </c>
      <c r="G56" s="199" t="s">
        <v>116</v>
      </c>
      <c r="H56" s="199"/>
    </row>
    <row r="57" spans="1:19" x14ac:dyDescent="0.25">
      <c r="E57" s="199" t="s">
        <v>218</v>
      </c>
      <c r="F57" s="413">
        <v>1000</v>
      </c>
      <c r="G57" s="199" t="s">
        <v>112</v>
      </c>
      <c r="H57" s="199"/>
    </row>
    <row r="58" spans="1:19" x14ac:dyDescent="0.25">
      <c r="E58" s="199" t="s">
        <v>208</v>
      </c>
      <c r="F58" s="413">
        <v>-1.0000000000000001E-9</v>
      </c>
      <c r="G58" s="199" t="str">
        <f xml:space="preserve"> SMU</f>
        <v>$ 000s</v>
      </c>
      <c r="H58" s="199"/>
    </row>
    <row r="60" spans="1:19" x14ac:dyDescent="0.25">
      <c r="B60" s="1" t="s">
        <v>27</v>
      </c>
    </row>
    <row r="61" spans="1:19" s="52" customFormat="1" x14ac:dyDescent="0.25">
      <c r="A61" s="15"/>
      <c r="B61" s="15"/>
      <c r="C61" s="21"/>
      <c r="D61" s="60"/>
      <c r="E61" s="9" t="s">
        <v>30</v>
      </c>
      <c r="F61" s="217" t="s">
        <v>31</v>
      </c>
      <c r="G61" s="9" t="s">
        <v>26</v>
      </c>
      <c r="H61" s="9"/>
      <c r="I61" s="504"/>
      <c r="J61" s="210"/>
      <c r="N61" s="210"/>
      <c r="S61" s="210"/>
    </row>
    <row r="62" spans="1:19" s="52" customFormat="1" x14ac:dyDescent="0.25">
      <c r="A62" s="15"/>
      <c r="B62" s="15"/>
      <c r="C62" s="21"/>
      <c r="D62" s="60"/>
      <c r="E62" s="9" t="s">
        <v>46</v>
      </c>
      <c r="F62" s="418" t="s">
        <v>47</v>
      </c>
      <c r="G62" s="9" t="s">
        <v>26</v>
      </c>
      <c r="H62" s="9"/>
      <c r="I62" s="504"/>
      <c r="J62" s="210"/>
      <c r="N62" s="210"/>
      <c r="S62" s="210"/>
    </row>
    <row r="63" spans="1:19" s="52" customFormat="1" x14ac:dyDescent="0.25">
      <c r="A63" s="15"/>
      <c r="B63" s="15"/>
      <c r="C63" s="21"/>
      <c r="D63" s="60"/>
      <c r="E63" s="9" t="s">
        <v>48</v>
      </c>
      <c r="F63" s="217" t="s">
        <v>48</v>
      </c>
      <c r="G63" s="9" t="s">
        <v>26</v>
      </c>
      <c r="H63" s="9"/>
      <c r="I63" s="514"/>
      <c r="J63" s="210"/>
      <c r="N63" s="210"/>
      <c r="S63" s="210"/>
    </row>
    <row r="64" spans="1:19" s="52" customFormat="1" x14ac:dyDescent="0.25">
      <c r="A64" s="15"/>
      <c r="B64" s="15"/>
      <c r="C64" s="21"/>
      <c r="D64" s="60"/>
      <c r="E64" s="9" t="s">
        <v>49</v>
      </c>
      <c r="F64" s="217" t="s">
        <v>49</v>
      </c>
      <c r="G64" s="9" t="s">
        <v>26</v>
      </c>
      <c r="H64" s="9"/>
      <c r="I64" s="514"/>
      <c r="J64" s="210"/>
      <c r="N64" s="210"/>
      <c r="S64" s="210"/>
    </row>
    <row r="65" spans="1:19" s="52" customFormat="1" x14ac:dyDescent="0.25">
      <c r="A65" s="15"/>
      <c r="B65" s="15"/>
      <c r="C65" s="21"/>
      <c r="D65" s="60"/>
      <c r="E65" s="9"/>
      <c r="F65" s="43"/>
      <c r="G65" s="9"/>
      <c r="H65" s="9"/>
      <c r="I65" s="514"/>
      <c r="J65" s="210"/>
      <c r="N65" s="210"/>
      <c r="S65" s="210"/>
    </row>
    <row r="66" spans="1:19" s="126" customFormat="1" x14ac:dyDescent="0.25">
      <c r="A66" s="193"/>
      <c r="B66" s="193"/>
      <c r="C66" s="194"/>
      <c r="D66" s="195"/>
      <c r="E66" s="196" t="s">
        <v>121</v>
      </c>
      <c r="F66" s="404">
        <f xml:space="preserve"> IF( INDEX(J66:S66, $I$4) = "", INDEX(J66:R66, $I$6), INDEX(J66:S66, $I$4))</f>
        <v>0</v>
      </c>
      <c r="G66" s="196" t="s">
        <v>122</v>
      </c>
      <c r="H66" s="196"/>
      <c r="I66" s="510" t="str" cm="1">
        <f t="array" ref="I66" xml:space="preserve"> IF( INDEX(J66:S66, I$5) = "", IF( INDEX(J66:S66, I$6) = F66, "vw", "tu"), IF(INDEX(J66:S66, I$5) = F66, "vw", "tu"))</f>
        <v>vw</v>
      </c>
      <c r="J66" s="405"/>
      <c r="K66" s="373"/>
      <c r="L66" s="373"/>
      <c r="M66" s="373"/>
      <c r="N66" s="406"/>
      <c r="O66" s="407"/>
      <c r="P66" s="407"/>
      <c r="Q66" s="407"/>
      <c r="R66" s="407"/>
      <c r="S66" s="406"/>
    </row>
    <row r="67" spans="1:19" s="52" customFormat="1" x14ac:dyDescent="0.25">
      <c r="A67" s="15"/>
      <c r="B67" s="15"/>
      <c r="C67" s="21"/>
      <c r="D67" s="60"/>
      <c r="E67" s="9"/>
      <c r="F67" s="43"/>
      <c r="G67" s="9"/>
      <c r="H67" s="9"/>
      <c r="I67" s="510"/>
      <c r="J67" s="210"/>
      <c r="N67" s="210"/>
      <c r="S67" s="210"/>
    </row>
    <row r="68" spans="1:19" x14ac:dyDescent="0.25">
      <c r="I68" s="510"/>
    </row>
    <row r="69" spans="1:19" x14ac:dyDescent="0.25">
      <c r="A69" s="1" t="s">
        <v>63</v>
      </c>
      <c r="I69" s="510"/>
    </row>
    <row r="70" spans="1:19" x14ac:dyDescent="0.25">
      <c r="I70" s="510"/>
    </row>
  </sheetData>
  <phoneticPr fontId="2" type="noConversion"/>
  <conditionalFormatting sqref="O21:R32 O34:R40 O45:R46 O42:R43 O55:R57 O53:R53 O16:R16 O19:R19 P13:R13">
    <cfRule type="cellIs" dxfId="184" priority="355" operator="equal">
      <formula>""</formula>
    </cfRule>
  </conditionalFormatting>
  <conditionalFormatting sqref="O17:R17">
    <cfRule type="cellIs" dxfId="183" priority="352" operator="equal">
      <formula>""</formula>
    </cfRule>
  </conditionalFormatting>
  <conditionalFormatting sqref="O15:R15">
    <cfRule type="cellIs" dxfId="182" priority="351" operator="equal">
      <formula>""</formula>
    </cfRule>
  </conditionalFormatting>
  <conditionalFormatting sqref="O14:R14">
    <cfRule type="cellIs" dxfId="181" priority="350" operator="equal">
      <formula>""</formula>
    </cfRule>
  </conditionalFormatting>
  <conditionalFormatting sqref="O55:R55">
    <cfRule type="cellIs" dxfId="180" priority="200" operator="equal">
      <formula>""</formula>
    </cfRule>
  </conditionalFormatting>
  <conditionalFormatting sqref="O56:R56">
    <cfRule type="cellIs" dxfId="179" priority="198" operator="equal">
      <formula>""</formula>
    </cfRule>
  </conditionalFormatting>
  <conditionalFormatting sqref="O57:R57">
    <cfRule type="cellIs" dxfId="178" priority="196" operator="equal">
      <formula>""</formula>
    </cfRule>
  </conditionalFormatting>
  <conditionalFormatting sqref="I57 I59:I60">
    <cfRule type="cellIs" dxfId="177" priority="153" operator="equal">
      <formula>1</formula>
    </cfRule>
  </conditionalFormatting>
  <conditionalFormatting sqref="I57">
    <cfRule type="cellIs" dxfId="176" priority="152" operator="equal">
      <formula>1</formula>
    </cfRule>
  </conditionalFormatting>
  <conditionalFormatting sqref="I59">
    <cfRule type="cellIs" dxfId="175" priority="151" operator="equal">
      <formula>1</formula>
    </cfRule>
  </conditionalFormatting>
  <conditionalFormatting sqref="I60">
    <cfRule type="cellIs" dxfId="174" priority="150" operator="equal">
      <formula>1</formula>
    </cfRule>
  </conditionalFormatting>
  <conditionalFormatting sqref="I67:I70 I42:I43 I45:I46 I26:I32 I34:I40">
    <cfRule type="cellIs" dxfId="173" priority="149" operator="equal">
      <formula>"tu"</formula>
    </cfRule>
  </conditionalFormatting>
  <conditionalFormatting sqref="O13">
    <cfRule type="cellIs" dxfId="172" priority="144" operator="equal">
      <formula>""</formula>
    </cfRule>
  </conditionalFormatting>
  <conditionalFormatting sqref="I34">
    <cfRule type="cellIs" dxfId="171" priority="115" operator="equal">
      <formula>"tu"</formula>
    </cfRule>
  </conditionalFormatting>
  <conditionalFormatting sqref="O28:R28">
    <cfRule type="cellIs" dxfId="170" priority="114" operator="equal">
      <formula>""</formula>
    </cfRule>
  </conditionalFormatting>
  <conditionalFormatting sqref="O29:R29">
    <cfRule type="cellIs" dxfId="169" priority="112" operator="equal">
      <formula>""</formula>
    </cfRule>
  </conditionalFormatting>
  <conditionalFormatting sqref="O30:R30">
    <cfRule type="cellIs" dxfId="168" priority="110" operator="equal">
      <formula>""</formula>
    </cfRule>
  </conditionalFormatting>
  <conditionalFormatting sqref="O31:R31">
    <cfRule type="cellIs" dxfId="167" priority="108" operator="equal">
      <formula>""</formula>
    </cfRule>
  </conditionalFormatting>
  <conditionalFormatting sqref="O35:R35">
    <cfRule type="cellIs" dxfId="166" priority="106" operator="equal">
      <formula>""</formula>
    </cfRule>
  </conditionalFormatting>
  <conditionalFormatting sqref="O66:R66">
    <cfRule type="cellIs" dxfId="165" priority="68" operator="equal">
      <formula>""</formula>
    </cfRule>
  </conditionalFormatting>
  <conditionalFormatting sqref="I66">
    <cfRule type="cellIs" dxfId="164" priority="64" operator="equal">
      <formula>"tu"</formula>
    </cfRule>
  </conditionalFormatting>
  <conditionalFormatting sqref="I13">
    <cfRule type="cellIs" dxfId="163" priority="63" operator="equal">
      <formula>"tu"</formula>
    </cfRule>
  </conditionalFormatting>
  <conditionalFormatting sqref="I14">
    <cfRule type="cellIs" dxfId="162" priority="62" operator="equal">
      <formula>"tu"</formula>
    </cfRule>
  </conditionalFormatting>
  <conditionalFormatting sqref="I15">
    <cfRule type="cellIs" dxfId="161" priority="61" operator="equal">
      <formula>"tu"</formula>
    </cfRule>
  </conditionalFormatting>
  <conditionalFormatting sqref="I16">
    <cfRule type="cellIs" dxfId="160" priority="60" operator="equal">
      <formula>"tu"</formula>
    </cfRule>
  </conditionalFormatting>
  <conditionalFormatting sqref="I17">
    <cfRule type="cellIs" dxfId="159" priority="59" operator="equal">
      <formula>"tu"</formula>
    </cfRule>
  </conditionalFormatting>
  <conditionalFormatting sqref="I19">
    <cfRule type="cellIs" dxfId="158" priority="58" operator="equal">
      <formula>"tu"</formula>
    </cfRule>
  </conditionalFormatting>
  <conditionalFormatting sqref="I21:I23">
    <cfRule type="cellIs" dxfId="157" priority="57" operator="equal">
      <formula>"tu"</formula>
    </cfRule>
  </conditionalFormatting>
  <conditionalFormatting sqref="O41:R41">
    <cfRule type="cellIs" dxfId="156" priority="36" operator="equal">
      <formula>""</formula>
    </cfRule>
  </conditionalFormatting>
  <conditionalFormatting sqref="I41">
    <cfRule type="cellIs" dxfId="155" priority="35" operator="equal">
      <formula>"tu"</formula>
    </cfRule>
  </conditionalFormatting>
  <conditionalFormatting sqref="O41:R43">
    <cfRule type="cellIs" dxfId="154" priority="34" operator="equal">
      <formula>""</formula>
    </cfRule>
  </conditionalFormatting>
  <conditionalFormatting sqref="I41:I43">
    <cfRule type="cellIs" dxfId="153" priority="32" operator="equal">
      <formula>"tu"</formula>
    </cfRule>
  </conditionalFormatting>
  <conditionalFormatting sqref="O44:R44">
    <cfRule type="cellIs" dxfId="152" priority="31" operator="equal">
      <formula>""</formula>
    </cfRule>
  </conditionalFormatting>
  <conditionalFormatting sqref="I44">
    <cfRule type="cellIs" dxfId="151" priority="30" operator="equal">
      <formula>"tu"</formula>
    </cfRule>
  </conditionalFormatting>
  <conditionalFormatting sqref="O45:R45">
    <cfRule type="cellIs" dxfId="150" priority="29" operator="equal">
      <formula>""</formula>
    </cfRule>
  </conditionalFormatting>
  <conditionalFormatting sqref="I45">
    <cfRule type="cellIs" dxfId="149" priority="28" operator="equal">
      <formula>"tu"</formula>
    </cfRule>
  </conditionalFormatting>
  <conditionalFormatting sqref="O58:R58">
    <cfRule type="cellIs" dxfId="148" priority="27" operator="equal">
      <formula>""</formula>
    </cfRule>
  </conditionalFormatting>
  <conditionalFormatting sqref="O58:R58">
    <cfRule type="cellIs" dxfId="147" priority="26" operator="equal">
      <formula>""</formula>
    </cfRule>
  </conditionalFormatting>
  <conditionalFormatting sqref="I58">
    <cfRule type="cellIs" dxfId="146" priority="25" operator="equal">
      <formula>1</formula>
    </cfRule>
  </conditionalFormatting>
  <conditionalFormatting sqref="I58">
    <cfRule type="cellIs" dxfId="145" priority="24" operator="equal">
      <formula>1</formula>
    </cfRule>
  </conditionalFormatting>
  <conditionalFormatting sqref="O33:R33">
    <cfRule type="cellIs" dxfId="144" priority="23" operator="equal">
      <formula>""</formula>
    </cfRule>
  </conditionalFormatting>
  <conditionalFormatting sqref="I33">
    <cfRule type="cellIs" dxfId="143" priority="22" operator="equal">
      <formula>"tu"</formula>
    </cfRule>
  </conditionalFormatting>
  <conditionalFormatting sqref="I33">
    <cfRule type="cellIs" dxfId="142" priority="2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48"/>
  <sheetViews>
    <sheetView defaultGridColor="0" colorId="22" zoomScale="110" zoomScaleNormal="110" workbookViewId="0">
      <pane xSplit="9" ySplit="5" topLeftCell="J42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62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55"/>
      <c r="GL14" s="555"/>
      <c r="GM14" s="555"/>
      <c r="GN14" s="555"/>
      <c r="GO14" s="555"/>
      <c r="GP14" s="555"/>
      <c r="GQ14" s="555"/>
      <c r="GR14" s="555"/>
      <c r="GS14" s="555"/>
      <c r="GT14" s="555"/>
      <c r="GU14" s="555"/>
      <c r="GV14" s="555"/>
      <c r="GW14" s="555"/>
      <c r="GX14" s="555"/>
      <c r="GY14" s="555"/>
      <c r="GZ14" s="555"/>
      <c r="HA14" s="555"/>
      <c r="HB14" s="555"/>
      <c r="HC14" s="555"/>
      <c r="HD14" s="555"/>
      <c r="HE14" s="555"/>
      <c r="HF14" s="555"/>
      <c r="HG14" s="555"/>
      <c r="HH14" s="555"/>
      <c r="HI14" s="555"/>
      <c r="HJ14" s="555"/>
      <c r="HK14" s="555"/>
      <c r="HL14" s="555"/>
      <c r="HM14" s="555"/>
      <c r="HN14" s="555"/>
      <c r="HO14" s="555"/>
      <c r="HP14" s="555"/>
      <c r="HQ14" s="555"/>
      <c r="HR14" s="555"/>
      <c r="HS14" s="555"/>
      <c r="HT14" s="555"/>
      <c r="HU14" s="555"/>
      <c r="HV14" s="555"/>
      <c r="HW14" s="555"/>
      <c r="HX14" s="555"/>
      <c r="HY14" s="555"/>
      <c r="HZ14" s="555"/>
      <c r="IA14" s="555"/>
      <c r="IB14" s="555"/>
      <c r="IC14" s="555"/>
      <c r="ID14" s="555"/>
      <c r="IE14" s="555"/>
      <c r="IF14" s="555"/>
      <c r="IG14" s="555"/>
      <c r="IH14" s="555"/>
      <c r="II14" s="555"/>
      <c r="IJ14" s="555"/>
      <c r="IK14" s="555"/>
      <c r="IL14" s="555"/>
      <c r="IM14" s="555"/>
      <c r="IN14" s="555"/>
      <c r="IO14" s="555"/>
      <c r="IP14" s="555"/>
      <c r="IQ14" s="555"/>
      <c r="IR14" s="555"/>
      <c r="IS14" s="555"/>
      <c r="IT14" s="555"/>
      <c r="IU14" s="555"/>
      <c r="IV14" s="555"/>
      <c r="IW14" s="555"/>
      <c r="IX14" s="555"/>
      <c r="IY14" s="555"/>
      <c r="IZ14" s="555"/>
      <c r="JA14" s="555"/>
      <c r="JB14" s="555"/>
      <c r="JC14" s="555"/>
      <c r="JD14" s="555"/>
      <c r="JE14" s="555"/>
      <c r="JF14" s="555"/>
      <c r="JG14" s="555"/>
      <c r="JH14" s="555"/>
      <c r="JI14" s="555"/>
      <c r="JJ14" s="555"/>
      <c r="JK14" s="555"/>
      <c r="JL14" s="555"/>
      <c r="JM14" s="555"/>
      <c r="JN14" s="555"/>
      <c r="JO14" s="555"/>
      <c r="JP14" s="555"/>
      <c r="JQ14" s="555"/>
      <c r="JR14" s="555"/>
      <c r="JS14" s="555"/>
      <c r="JT14" s="555"/>
      <c r="JU14" s="555"/>
      <c r="JV14" s="555"/>
      <c r="JW14" s="555"/>
      <c r="JX14" s="555"/>
      <c r="JY14" s="555"/>
      <c r="JZ14" s="555"/>
      <c r="KA14" s="555"/>
      <c r="KB14" s="555"/>
      <c r="KC14" s="555"/>
      <c r="KD14" s="555"/>
      <c r="KE14" s="555"/>
      <c r="KF14" s="555"/>
      <c r="KG14" s="555"/>
      <c r="KH14" s="555"/>
      <c r="KI14" s="555"/>
      <c r="KJ14" s="555"/>
      <c r="KK14" s="555"/>
      <c r="KL14" s="555"/>
      <c r="KM14" s="555"/>
      <c r="KN14" s="555"/>
      <c r="KO14" s="555"/>
      <c r="KP14" s="555"/>
      <c r="KQ14" s="555"/>
      <c r="KR14" s="555"/>
      <c r="KS14" s="555"/>
      <c r="KT14" s="555"/>
      <c r="KU14" s="555"/>
      <c r="KV14" s="555"/>
      <c r="KW14" s="555"/>
      <c r="KX14" s="555"/>
      <c r="KY14" s="555"/>
      <c r="KZ14" s="555"/>
      <c r="LA14" s="555"/>
      <c r="LB14" s="555"/>
      <c r="LC14" s="555"/>
      <c r="LD14" s="555"/>
      <c r="LE14" s="555"/>
      <c r="LF14" s="555"/>
      <c r="LG14" s="555"/>
      <c r="LH14" s="555"/>
      <c r="LI14" s="555"/>
      <c r="LJ14" s="555"/>
      <c r="LK14" s="555"/>
      <c r="LL14" s="555"/>
      <c r="LM14" s="555"/>
      <c r="LN14" s="555"/>
      <c r="LO14" s="555"/>
      <c r="LP14" s="555"/>
      <c r="LQ14" s="555"/>
      <c r="LR14" s="555"/>
      <c r="LS14" s="555"/>
      <c r="LT14" s="555"/>
      <c r="LU14" s="555"/>
      <c r="LV14" s="555"/>
      <c r="LW14" s="555"/>
      <c r="LX14" s="555"/>
      <c r="LY14" s="555"/>
      <c r="LZ14" s="555"/>
      <c r="MA14" s="555"/>
      <c r="MB14" s="555"/>
      <c r="MC14" s="555"/>
      <c r="MD14" s="555"/>
      <c r="ME14" s="555"/>
      <c r="MF14" s="555"/>
      <c r="MG14" s="555"/>
      <c r="MH14" s="555"/>
      <c r="MI14" s="555"/>
      <c r="MJ14" s="555"/>
      <c r="MK14" s="555"/>
      <c r="ML14" s="555"/>
      <c r="MM14" s="555"/>
      <c r="MN14" s="555"/>
      <c r="MO14" s="555"/>
      <c r="MP14" s="555"/>
      <c r="MQ14" s="555"/>
      <c r="MR14" s="555"/>
      <c r="MS14" s="555"/>
      <c r="MT14" s="555"/>
      <c r="MU14" s="555"/>
      <c r="MV14" s="555"/>
      <c r="MW14" s="555"/>
      <c r="MX14" s="555"/>
      <c r="MY14" s="555"/>
      <c r="MZ14" s="555"/>
      <c r="NA14" s="555"/>
      <c r="NB14" s="555"/>
      <c r="NC14" s="555"/>
      <c r="ND14" s="555"/>
      <c r="NE14" s="555"/>
      <c r="NF14" s="555"/>
      <c r="NG14" s="555"/>
      <c r="NH14" s="555"/>
      <c r="NI14" s="555"/>
      <c r="NJ14" s="555"/>
      <c r="NK14" s="555"/>
      <c r="NL14" s="555"/>
      <c r="NM14" s="555"/>
      <c r="NN14" s="555"/>
      <c r="NO14" s="555"/>
      <c r="NP14" s="555"/>
      <c r="NQ14" s="555"/>
      <c r="NR14" s="555"/>
      <c r="NS14" s="555"/>
      <c r="NT14" s="555"/>
      <c r="NU14" s="555"/>
      <c r="NV14" s="555"/>
      <c r="NW14" s="555"/>
      <c r="NX14" s="555"/>
      <c r="NY14" s="555"/>
      <c r="NZ14" s="555"/>
      <c r="OA14" s="555"/>
      <c r="OB14" s="555"/>
      <c r="OC14" s="555"/>
      <c r="OD14" s="555"/>
      <c r="OE14" s="555"/>
      <c r="OF14" s="555"/>
      <c r="OG14" s="555"/>
      <c r="OH14" s="555"/>
      <c r="OI14" s="555"/>
      <c r="OJ14" s="555"/>
      <c r="OK14" s="555"/>
      <c r="OL14" s="555"/>
      <c r="OM14" s="555"/>
      <c r="ON14" s="555"/>
      <c r="OO14" s="555"/>
      <c r="OP14" s="555"/>
      <c r="OQ14" s="555"/>
      <c r="OR14" s="555"/>
      <c r="OS14" s="555"/>
      <c r="OT14" s="555"/>
      <c r="OU14" s="555"/>
      <c r="OV14" s="555"/>
      <c r="OW14" s="555"/>
      <c r="OX14" s="555"/>
      <c r="OY14" s="555"/>
      <c r="OZ14" s="555"/>
      <c r="PA14" s="555"/>
      <c r="PB14" s="555"/>
      <c r="PC14" s="555"/>
      <c r="PD14" s="555"/>
      <c r="PE14" s="555"/>
      <c r="PF14" s="555"/>
      <c r="PG14" s="555"/>
      <c r="PH14" s="555"/>
      <c r="PI14" s="555"/>
      <c r="PJ14" s="555"/>
      <c r="PK14" s="555"/>
      <c r="PL14" s="555"/>
      <c r="PM14" s="555"/>
      <c r="PN14" s="555"/>
      <c r="PO14" s="555"/>
      <c r="PP14" s="555"/>
      <c r="PQ14" s="555"/>
      <c r="PR14" s="555"/>
      <c r="PS14" s="555"/>
      <c r="PT14" s="555"/>
      <c r="PU14" s="555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160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InpC!E$52</f>
        <v>Months in year</v>
      </c>
      <c r="F36" s="174">
        <f xml:space="preserve"> InpC!F$52</f>
        <v>12</v>
      </c>
      <c r="G36" s="174" t="str">
        <f xml:space="preserve"> InpC!G$52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162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InpC!E$52</f>
        <v>Months in year</v>
      </c>
      <c r="F46" s="174">
        <f xml:space="preserve"> InpC!F$52</f>
        <v>12</v>
      </c>
      <c r="G46" s="174" t="str">
        <f xml:space="preserve"> InpC!G$52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Post ops</v>
      </c>
      <c r="CP50" s="205" t="str">
        <f t="shared" si="74"/>
        <v>Post ops</v>
      </c>
      <c r="CQ50" s="205" t="str">
        <f t="shared" si="74"/>
        <v>Post ops</v>
      </c>
      <c r="CR50" s="205" t="str">
        <f t="shared" si="74"/>
        <v>Post ops</v>
      </c>
      <c r="CS50" s="205" t="str">
        <f t="shared" si="74"/>
        <v>Post ops</v>
      </c>
      <c r="CT50" s="205" t="str">
        <f t="shared" si="74"/>
        <v>Post ops</v>
      </c>
      <c r="CU50" s="205" t="str">
        <f t="shared" si="74"/>
        <v>Post ops</v>
      </c>
      <c r="CV50" s="205" t="str">
        <f t="shared" si="74"/>
        <v>Post ops</v>
      </c>
      <c r="CW50" s="205" t="str">
        <f t="shared" ref="CW50:EB50" si="75" xml:space="preserve"> CW$67</f>
        <v>Post ops</v>
      </c>
      <c r="CX50" s="205" t="str">
        <f t="shared" si="75"/>
        <v>Post ops</v>
      </c>
      <c r="CY50" s="205" t="str">
        <f t="shared" si="75"/>
        <v>Post ops</v>
      </c>
      <c r="CZ50" s="205" t="str">
        <f t="shared" si="75"/>
        <v>Post ops</v>
      </c>
      <c r="DA50" s="205" t="str">
        <f t="shared" si="75"/>
        <v>Post ops</v>
      </c>
      <c r="DB50" s="205" t="str">
        <f t="shared" si="75"/>
        <v>Post ops</v>
      </c>
      <c r="DC50" s="205" t="str">
        <f t="shared" si="75"/>
        <v>Post ops</v>
      </c>
      <c r="DD50" s="205" t="str">
        <f t="shared" si="75"/>
        <v>Post ops</v>
      </c>
      <c r="DE50" s="205" t="str">
        <f t="shared" si="75"/>
        <v>Post ops</v>
      </c>
      <c r="DF50" s="205" t="str">
        <f t="shared" si="75"/>
        <v>Post ops</v>
      </c>
      <c r="DG50" s="205" t="str">
        <f t="shared" si="75"/>
        <v>Post ops</v>
      </c>
      <c r="DH50" s="205" t="str">
        <f t="shared" si="75"/>
        <v>Post ops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Post ops</v>
      </c>
      <c r="AF53" s="192" t="str">
        <f t="shared" si="91"/>
        <v>Post ops</v>
      </c>
      <c r="AG53" s="192" t="str">
        <f t="shared" si="91"/>
        <v>Post ops</v>
      </c>
      <c r="AH53" s="192" t="str">
        <f t="shared" si="91"/>
        <v>Post ops</v>
      </c>
      <c r="AI53" s="192" t="str">
        <f t="shared" si="91"/>
        <v>Post ops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163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1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0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4</v>
      </c>
      <c r="CP60" s="36">
        <f t="shared" si="113"/>
        <v>4</v>
      </c>
      <c r="CQ60" s="36">
        <f t="shared" si="113"/>
        <v>4</v>
      </c>
      <c r="CR60" s="36">
        <f t="shared" si="113"/>
        <v>4</v>
      </c>
      <c r="CS60" s="36">
        <f t="shared" si="113"/>
        <v>4</v>
      </c>
      <c r="CT60" s="36">
        <f t="shared" si="113"/>
        <v>4</v>
      </c>
      <c r="CU60" s="36">
        <f t="shared" si="113"/>
        <v>4</v>
      </c>
      <c r="CV60" s="36">
        <f t="shared" si="113"/>
        <v>4</v>
      </c>
      <c r="CW60" s="36">
        <f t="shared" si="113"/>
        <v>4</v>
      </c>
      <c r="CX60" s="36">
        <f t="shared" si="113"/>
        <v>4</v>
      </c>
      <c r="CY60" s="36">
        <f t="shared" si="113"/>
        <v>4</v>
      </c>
      <c r="CZ60" s="36">
        <f t="shared" si="113"/>
        <v>4</v>
      </c>
      <c r="DA60" s="36">
        <f t="shared" si="113"/>
        <v>4</v>
      </c>
      <c r="DB60" s="36">
        <f t="shared" ref="DB60:EG60" si="114" xml:space="preserve"> DA60 + MAX(DB56:DB59)</f>
        <v>4</v>
      </c>
      <c r="DC60" s="36">
        <f t="shared" si="114"/>
        <v>4</v>
      </c>
      <c r="DD60" s="36">
        <f t="shared" si="114"/>
        <v>4</v>
      </c>
      <c r="DE60" s="36">
        <f t="shared" si="114"/>
        <v>4</v>
      </c>
      <c r="DF60" s="36">
        <f t="shared" si="114"/>
        <v>4</v>
      </c>
      <c r="DG60" s="36">
        <f t="shared" si="114"/>
        <v>4</v>
      </c>
      <c r="DH60" s="36">
        <f t="shared" si="114"/>
        <v>4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InpC!E$61</f>
        <v>Pre-forecast period</v>
      </c>
      <c r="F62" s="248" t="str">
        <f xml:space="preserve"> InpC!F$61</f>
        <v>Pre-fcst</v>
      </c>
      <c r="G62" s="248" t="str">
        <f xml:space="preserve"> InpC!G$61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InpC!E$62</f>
        <v>Financial Close</v>
      </c>
      <c r="F63" s="101" t="str">
        <f xml:space="preserve"> InpC!F$62</f>
        <v>Fin Close</v>
      </c>
      <c r="G63" s="101" t="str">
        <f xml:space="preserve"> InpC!G$62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InpC!E$63</f>
        <v>Operations</v>
      </c>
      <c r="F64" s="101" t="str">
        <f xml:space="preserve"> InpC!F$63</f>
        <v>Operations</v>
      </c>
      <c r="G64" s="101" t="str">
        <f xml:space="preserve"> InpC!G$63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InpC!E$64</f>
        <v>Post ops</v>
      </c>
      <c r="F65" s="101" t="str">
        <f xml:space="preserve"> InpC!F$64</f>
        <v>Post ops</v>
      </c>
      <c r="G65" s="101" t="str">
        <f xml:space="preserve"> InpC!G$64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4</v>
      </c>
      <c r="CP66" s="93">
        <f t="shared" si="119"/>
        <v>4</v>
      </c>
      <c r="CQ66" s="93">
        <f t="shared" si="119"/>
        <v>4</v>
      </c>
      <c r="CR66" s="93">
        <f t="shared" si="119"/>
        <v>4</v>
      </c>
      <c r="CS66" s="93">
        <f t="shared" si="119"/>
        <v>4</v>
      </c>
      <c r="CT66" s="93">
        <f t="shared" si="119"/>
        <v>4</v>
      </c>
      <c r="CU66" s="93">
        <f t="shared" si="119"/>
        <v>4</v>
      </c>
      <c r="CV66" s="93">
        <f t="shared" si="119"/>
        <v>4</v>
      </c>
      <c r="CW66" s="93">
        <f t="shared" ref="CW66:EB66" si="120" xml:space="preserve"> CW$60</f>
        <v>4</v>
      </c>
      <c r="CX66" s="93">
        <f t="shared" si="120"/>
        <v>4</v>
      </c>
      <c r="CY66" s="93">
        <f t="shared" si="120"/>
        <v>4</v>
      </c>
      <c r="CZ66" s="93">
        <f t="shared" si="120"/>
        <v>4</v>
      </c>
      <c r="DA66" s="93">
        <f t="shared" si="120"/>
        <v>4</v>
      </c>
      <c r="DB66" s="93">
        <f t="shared" si="120"/>
        <v>4</v>
      </c>
      <c r="DC66" s="93">
        <f t="shared" si="120"/>
        <v>4</v>
      </c>
      <c r="DD66" s="93">
        <f t="shared" si="120"/>
        <v>4</v>
      </c>
      <c r="DE66" s="93">
        <f t="shared" si="120"/>
        <v>4</v>
      </c>
      <c r="DF66" s="93">
        <f t="shared" si="120"/>
        <v>4</v>
      </c>
      <c r="DG66" s="93">
        <f t="shared" si="120"/>
        <v>4</v>
      </c>
      <c r="DH66" s="93">
        <f t="shared" si="120"/>
        <v>4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Post ops</v>
      </c>
      <c r="CP67" s="122" t="str">
        <f t="shared" si="125"/>
        <v>Post ops</v>
      </c>
      <c r="CQ67" s="122" t="str">
        <f t="shared" si="125"/>
        <v>Post ops</v>
      </c>
      <c r="CR67" s="122" t="str">
        <f t="shared" si="125"/>
        <v>Post ops</v>
      </c>
      <c r="CS67" s="122" t="str">
        <f t="shared" si="125"/>
        <v>Post ops</v>
      </c>
      <c r="CT67" s="122" t="str">
        <f t="shared" si="125"/>
        <v>Post ops</v>
      </c>
      <c r="CU67" s="122" t="str">
        <f t="shared" si="125"/>
        <v>Post ops</v>
      </c>
      <c r="CV67" s="122" t="str">
        <f t="shared" si="125"/>
        <v>Post ops</v>
      </c>
      <c r="CW67" s="122" t="str">
        <f t="shared" si="125"/>
        <v>Post ops</v>
      </c>
      <c r="CX67" s="122" t="str">
        <f t="shared" si="125"/>
        <v>Post ops</v>
      </c>
      <c r="CY67" s="122" t="str">
        <f t="shared" si="125"/>
        <v>Post ops</v>
      </c>
      <c r="CZ67" s="122" t="str">
        <f t="shared" si="125"/>
        <v>Post ops</v>
      </c>
      <c r="DA67" s="122" t="str">
        <f t="shared" si="125"/>
        <v>Post ops</v>
      </c>
      <c r="DB67" s="122" t="str">
        <f t="shared" ref="DB67:EG67" si="126">INDEX($F62:$F65, DB66)</f>
        <v>Post ops</v>
      </c>
      <c r="DC67" s="122" t="str">
        <f t="shared" si="126"/>
        <v>Post ops</v>
      </c>
      <c r="DD67" s="122" t="str">
        <f t="shared" si="126"/>
        <v>Post ops</v>
      </c>
      <c r="DE67" s="122" t="str">
        <f t="shared" si="126"/>
        <v>Post ops</v>
      </c>
      <c r="DF67" s="122" t="str">
        <f t="shared" si="126"/>
        <v>Post ops</v>
      </c>
      <c r="DG67" s="122" t="str">
        <f t="shared" si="126"/>
        <v>Post ops</v>
      </c>
      <c r="DH67" s="122" t="str">
        <f t="shared" si="126"/>
        <v>Post ops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20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InpC!E$52</f>
        <v>Months in year</v>
      </c>
      <c r="F86" s="110">
        <f xml:space="preserve"> InpC!F$52</f>
        <v>12</v>
      </c>
      <c r="G86" s="110" t="str">
        <f xml:space="preserve"> InpC!G$52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136</v>
      </c>
      <c r="F87" s="26">
        <f xml:space="preserve"> EOMONTH(F83, ((F84 + F85) * F86))</f>
        <v>51591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51591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137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1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0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124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51591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124</v>
      </c>
      <c r="F97" s="542"/>
      <c r="G97" s="300" t="s">
        <v>5</v>
      </c>
      <c r="H97" s="300">
        <f xml:space="preserve"> SUM(J97:GJ97)</f>
        <v>80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0</v>
      </c>
      <c r="CP97" s="305">
        <f t="shared" si="164"/>
        <v>0</v>
      </c>
      <c r="CQ97" s="305">
        <f t="shared" si="164"/>
        <v>0</v>
      </c>
      <c r="CR97" s="305">
        <f t="shared" si="164"/>
        <v>0</v>
      </c>
      <c r="CS97" s="305">
        <f t="shared" si="164"/>
        <v>0</v>
      </c>
      <c r="CT97" s="305">
        <f t="shared" si="164"/>
        <v>0</v>
      </c>
      <c r="CU97" s="305">
        <f t="shared" si="164"/>
        <v>0</v>
      </c>
      <c r="CV97" s="305">
        <f t="shared" si="164"/>
        <v>0</v>
      </c>
      <c r="CW97" s="305">
        <f t="shared" si="164"/>
        <v>0</v>
      </c>
      <c r="CX97" s="305">
        <f t="shared" si="164"/>
        <v>0</v>
      </c>
      <c r="CY97" s="305">
        <f t="shared" si="164"/>
        <v>0</v>
      </c>
      <c r="CZ97" s="305">
        <f t="shared" si="164"/>
        <v>0</v>
      </c>
      <c r="DA97" s="305">
        <f t="shared" si="164"/>
        <v>0</v>
      </c>
      <c r="DB97" s="305">
        <f t="shared" ref="DB97:EG97" si="165" xml:space="preserve"> IF( AND(DB96 &gt; $F94, DB96 &lt;= $F95), 1, 0)</f>
        <v>0</v>
      </c>
      <c r="DC97" s="305">
        <f t="shared" si="165"/>
        <v>0</v>
      </c>
      <c r="DD97" s="305">
        <f t="shared" si="165"/>
        <v>0</v>
      </c>
      <c r="DE97" s="305">
        <f t="shared" si="165"/>
        <v>0</v>
      </c>
      <c r="DF97" s="305">
        <f t="shared" si="165"/>
        <v>0</v>
      </c>
      <c r="DG97" s="305">
        <f t="shared" si="165"/>
        <v>0</v>
      </c>
      <c r="DH97" s="305">
        <f t="shared" si="165"/>
        <v>0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134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1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0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134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1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0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189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34" customFormat="1" x14ac:dyDescent="0.25">
      <c r="A105" s="15"/>
      <c r="B105" s="15"/>
      <c r="C105" s="21"/>
      <c r="D105" s="60"/>
      <c r="E105" s="533" t="str">
        <f xml:space="preserve"> InpC!E$44</f>
        <v>Useful life of solar asset</v>
      </c>
      <c r="F105" s="533">
        <f xml:space="preserve"> InpC!F$44</f>
        <v>25</v>
      </c>
      <c r="G105" s="533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InpC!E$52</f>
        <v>Months in year</v>
      </c>
      <c r="F106" s="110">
        <f xml:space="preserve"> InpC!F$52</f>
        <v>12</v>
      </c>
      <c r="G106" s="110" t="str">
        <f xml:space="preserve"> InpC!G$52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191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189</v>
      </c>
      <c r="F112" s="542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/>
      <c r="C114" s="21"/>
      <c r="D114" s="60"/>
      <c r="E114" s="6"/>
      <c r="F114" s="6"/>
      <c r="G114" s="6"/>
      <c r="H114" s="6"/>
      <c r="I114" s="10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52" customFormat="1" outlineLevel="1" x14ac:dyDescent="0.25">
      <c r="A115" s="15"/>
      <c r="B115" s="15"/>
      <c r="C115" s="21"/>
      <c r="D115" s="60"/>
      <c r="E115" s="6"/>
      <c r="F115" s="6"/>
      <c r="G115" s="6"/>
      <c r="H115" s="6"/>
      <c r="I115" s="10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" customFormat="1" outlineLevel="1" x14ac:dyDescent="0.25">
      <c r="A116" s="15"/>
      <c r="B116" s="15"/>
      <c r="C116" s="21"/>
      <c r="D116" s="60"/>
      <c r="E116" s="6"/>
      <c r="F116" s="6"/>
      <c r="G116" s="6"/>
      <c r="H116" s="6"/>
      <c r="I116" s="10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</row>
    <row r="117" spans="1:437" s="52" customFormat="1" outlineLevel="1" x14ac:dyDescent="0.25">
      <c r="A117" s="15"/>
      <c r="B117" s="15"/>
      <c r="C117" s="21"/>
      <c r="D117" s="60"/>
      <c r="E117" s="6"/>
      <c r="F117" s="6"/>
      <c r="G117" s="6"/>
      <c r="H117" s="6"/>
      <c r="I117" s="10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52" customFormat="1" outlineLevel="1" x14ac:dyDescent="0.25">
      <c r="A118" s="15"/>
      <c r="B118" s="15"/>
      <c r="C118" s="21"/>
      <c r="D118" s="60"/>
      <c r="E118" s="6"/>
      <c r="F118" s="6"/>
      <c r="G118" s="6"/>
      <c r="H118" s="6"/>
      <c r="I118" s="10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2" customFormat="1" outlineLevel="1" x14ac:dyDescent="0.25">
      <c r="A120" s="15"/>
      <c r="B120" s="15"/>
      <c r="C120" s="21"/>
      <c r="D120" s="60"/>
      <c r="E120" s="6"/>
      <c r="F120" s="6"/>
      <c r="G120" s="6"/>
      <c r="H120" s="6"/>
      <c r="I120" s="10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6"/>
      <c r="F121" s="6"/>
      <c r="G121" s="6"/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2" customFormat="1" x14ac:dyDescent="0.25">
      <c r="A122" s="15"/>
      <c r="B122" s="15"/>
      <c r="C122" s="21"/>
      <c r="D122" s="6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 t="s">
        <v>159</v>
      </c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204" customFormat="1" outlineLevel="1" x14ac:dyDescent="0.25">
      <c r="A126" s="15"/>
      <c r="B126" s="15" t="s">
        <v>161</v>
      </c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204" customFormat="1" outlineLevel="1" x14ac:dyDescent="0.25">
      <c r="A127" s="15"/>
      <c r="B127" s="15"/>
      <c r="C127" s="21"/>
      <c r="D127" s="60"/>
      <c r="E127" s="205" t="str">
        <f t="shared" ref="E127:AJ127" si="186" xml:space="preserve"> E$97</f>
        <v>Operating period flag</v>
      </c>
      <c r="F127" s="205">
        <f t="shared" si="186"/>
        <v>0</v>
      </c>
      <c r="G127" s="205" t="str">
        <f t="shared" si="186"/>
        <v>flag</v>
      </c>
      <c r="H127" s="205">
        <f t="shared" si="186"/>
        <v>80</v>
      </c>
      <c r="I127" s="205">
        <f t="shared" si="186"/>
        <v>0</v>
      </c>
      <c r="J127" s="205">
        <f t="shared" si="186"/>
        <v>0</v>
      </c>
      <c r="K127" s="205">
        <f t="shared" si="186"/>
        <v>0</v>
      </c>
      <c r="L127" s="205">
        <f t="shared" si="186"/>
        <v>0</v>
      </c>
      <c r="M127" s="205">
        <f t="shared" si="186"/>
        <v>1</v>
      </c>
      <c r="N127" s="205">
        <f t="shared" si="186"/>
        <v>1</v>
      </c>
      <c r="O127" s="205">
        <f t="shared" si="186"/>
        <v>1</v>
      </c>
      <c r="P127" s="205">
        <f t="shared" si="186"/>
        <v>1</v>
      </c>
      <c r="Q127" s="205">
        <f t="shared" si="186"/>
        <v>1</v>
      </c>
      <c r="R127" s="205">
        <f t="shared" si="186"/>
        <v>1</v>
      </c>
      <c r="S127" s="205">
        <f t="shared" si="186"/>
        <v>1</v>
      </c>
      <c r="T127" s="205">
        <f t="shared" si="186"/>
        <v>1</v>
      </c>
      <c r="U127" s="205">
        <f t="shared" si="186"/>
        <v>1</v>
      </c>
      <c r="V127" s="205">
        <f t="shared" si="186"/>
        <v>1</v>
      </c>
      <c r="W127" s="205">
        <f t="shared" si="186"/>
        <v>1</v>
      </c>
      <c r="X127" s="205">
        <f t="shared" si="186"/>
        <v>1</v>
      </c>
      <c r="Y127" s="205">
        <f t="shared" si="186"/>
        <v>1</v>
      </c>
      <c r="Z127" s="205">
        <f t="shared" si="186"/>
        <v>1</v>
      </c>
      <c r="AA127" s="205">
        <f t="shared" si="186"/>
        <v>1</v>
      </c>
      <c r="AB127" s="205">
        <f t="shared" si="186"/>
        <v>1</v>
      </c>
      <c r="AC127" s="205">
        <f t="shared" si="186"/>
        <v>1</v>
      </c>
      <c r="AD127" s="205">
        <f t="shared" si="186"/>
        <v>1</v>
      </c>
      <c r="AE127" s="205">
        <f t="shared" si="186"/>
        <v>1</v>
      </c>
      <c r="AF127" s="205">
        <f t="shared" si="186"/>
        <v>1</v>
      </c>
      <c r="AG127" s="205">
        <f t="shared" si="186"/>
        <v>1</v>
      </c>
      <c r="AH127" s="205">
        <f t="shared" si="186"/>
        <v>1</v>
      </c>
      <c r="AI127" s="205">
        <f t="shared" si="186"/>
        <v>1</v>
      </c>
      <c r="AJ127" s="205">
        <f t="shared" si="186"/>
        <v>1</v>
      </c>
      <c r="AK127" s="205">
        <f t="shared" ref="AK127:BP127" si="187" xml:space="preserve"> AK$97</f>
        <v>1</v>
      </c>
      <c r="AL127" s="205">
        <f t="shared" si="187"/>
        <v>1</v>
      </c>
      <c r="AM127" s="205">
        <f t="shared" si="187"/>
        <v>1</v>
      </c>
      <c r="AN127" s="205">
        <f t="shared" si="187"/>
        <v>1</v>
      </c>
      <c r="AO127" s="205">
        <f t="shared" si="187"/>
        <v>1</v>
      </c>
      <c r="AP127" s="205">
        <f t="shared" si="187"/>
        <v>1</v>
      </c>
      <c r="AQ127" s="205">
        <f t="shared" si="187"/>
        <v>1</v>
      </c>
      <c r="AR127" s="205">
        <f t="shared" si="187"/>
        <v>1</v>
      </c>
      <c r="AS127" s="205">
        <f t="shared" si="187"/>
        <v>1</v>
      </c>
      <c r="AT127" s="205">
        <f t="shared" si="187"/>
        <v>1</v>
      </c>
      <c r="AU127" s="205">
        <f t="shared" si="187"/>
        <v>1</v>
      </c>
      <c r="AV127" s="205">
        <f t="shared" si="187"/>
        <v>1</v>
      </c>
      <c r="AW127" s="205">
        <f t="shared" si="187"/>
        <v>1</v>
      </c>
      <c r="AX127" s="205">
        <f t="shared" si="187"/>
        <v>1</v>
      </c>
      <c r="AY127" s="205">
        <f t="shared" si="187"/>
        <v>1</v>
      </c>
      <c r="AZ127" s="205">
        <f t="shared" si="187"/>
        <v>1</v>
      </c>
      <c r="BA127" s="205">
        <f t="shared" si="187"/>
        <v>1</v>
      </c>
      <c r="BB127" s="205">
        <f t="shared" si="187"/>
        <v>1</v>
      </c>
      <c r="BC127" s="205">
        <f t="shared" si="187"/>
        <v>1</v>
      </c>
      <c r="BD127" s="205">
        <f t="shared" si="187"/>
        <v>1</v>
      </c>
      <c r="BE127" s="205">
        <f t="shared" si="187"/>
        <v>1</v>
      </c>
      <c r="BF127" s="205">
        <f t="shared" si="187"/>
        <v>1</v>
      </c>
      <c r="BG127" s="205">
        <f t="shared" si="187"/>
        <v>1</v>
      </c>
      <c r="BH127" s="205">
        <f t="shared" si="187"/>
        <v>1</v>
      </c>
      <c r="BI127" s="205">
        <f t="shared" si="187"/>
        <v>1</v>
      </c>
      <c r="BJ127" s="205">
        <f t="shared" si="187"/>
        <v>1</v>
      </c>
      <c r="BK127" s="205">
        <f t="shared" si="187"/>
        <v>1</v>
      </c>
      <c r="BL127" s="205">
        <f t="shared" si="187"/>
        <v>1</v>
      </c>
      <c r="BM127" s="205">
        <f t="shared" si="187"/>
        <v>1</v>
      </c>
      <c r="BN127" s="205">
        <f t="shared" si="187"/>
        <v>1</v>
      </c>
      <c r="BO127" s="205">
        <f t="shared" si="187"/>
        <v>1</v>
      </c>
      <c r="BP127" s="205">
        <f t="shared" si="187"/>
        <v>1</v>
      </c>
      <c r="BQ127" s="205">
        <f t="shared" ref="BQ127:CV127" si="188" xml:space="preserve"> BQ$97</f>
        <v>1</v>
      </c>
      <c r="BR127" s="205">
        <f t="shared" si="188"/>
        <v>1</v>
      </c>
      <c r="BS127" s="205">
        <f t="shared" si="188"/>
        <v>1</v>
      </c>
      <c r="BT127" s="205">
        <f t="shared" si="188"/>
        <v>1</v>
      </c>
      <c r="BU127" s="205">
        <f t="shared" si="188"/>
        <v>1</v>
      </c>
      <c r="BV127" s="205">
        <f t="shared" si="188"/>
        <v>1</v>
      </c>
      <c r="BW127" s="205">
        <f t="shared" si="188"/>
        <v>1</v>
      </c>
      <c r="BX127" s="205">
        <f t="shared" si="188"/>
        <v>1</v>
      </c>
      <c r="BY127" s="205">
        <f t="shared" si="188"/>
        <v>1</v>
      </c>
      <c r="BZ127" s="205">
        <f t="shared" si="188"/>
        <v>1</v>
      </c>
      <c r="CA127" s="205">
        <f t="shared" si="188"/>
        <v>1</v>
      </c>
      <c r="CB127" s="205">
        <f t="shared" si="188"/>
        <v>1</v>
      </c>
      <c r="CC127" s="205">
        <f t="shared" si="188"/>
        <v>1</v>
      </c>
      <c r="CD127" s="205">
        <f t="shared" si="188"/>
        <v>1</v>
      </c>
      <c r="CE127" s="205">
        <f t="shared" si="188"/>
        <v>1</v>
      </c>
      <c r="CF127" s="205">
        <f t="shared" si="188"/>
        <v>1</v>
      </c>
      <c r="CG127" s="205">
        <f t="shared" si="188"/>
        <v>1</v>
      </c>
      <c r="CH127" s="205">
        <f t="shared" si="188"/>
        <v>1</v>
      </c>
      <c r="CI127" s="205">
        <f t="shared" si="188"/>
        <v>1</v>
      </c>
      <c r="CJ127" s="205">
        <f t="shared" si="188"/>
        <v>1</v>
      </c>
      <c r="CK127" s="205">
        <f t="shared" si="188"/>
        <v>1</v>
      </c>
      <c r="CL127" s="205">
        <f t="shared" si="188"/>
        <v>1</v>
      </c>
      <c r="CM127" s="205">
        <f t="shared" si="188"/>
        <v>1</v>
      </c>
      <c r="CN127" s="205">
        <f t="shared" si="188"/>
        <v>1</v>
      </c>
      <c r="CO127" s="205">
        <f t="shared" si="188"/>
        <v>0</v>
      </c>
      <c r="CP127" s="205">
        <f t="shared" si="188"/>
        <v>0</v>
      </c>
      <c r="CQ127" s="205">
        <f t="shared" si="188"/>
        <v>0</v>
      </c>
      <c r="CR127" s="205">
        <f t="shared" si="188"/>
        <v>0</v>
      </c>
      <c r="CS127" s="205">
        <f t="shared" si="188"/>
        <v>0</v>
      </c>
      <c r="CT127" s="205">
        <f t="shared" si="188"/>
        <v>0</v>
      </c>
      <c r="CU127" s="205">
        <f t="shared" si="188"/>
        <v>0</v>
      </c>
      <c r="CV127" s="205">
        <f t="shared" si="188"/>
        <v>0</v>
      </c>
      <c r="CW127" s="205">
        <f t="shared" ref="CW127:EB127" si="189" xml:space="preserve"> CW$97</f>
        <v>0</v>
      </c>
      <c r="CX127" s="205">
        <f t="shared" si="189"/>
        <v>0</v>
      </c>
      <c r="CY127" s="205">
        <f t="shared" si="189"/>
        <v>0</v>
      </c>
      <c r="CZ127" s="205">
        <f t="shared" si="189"/>
        <v>0</v>
      </c>
      <c r="DA127" s="205">
        <f t="shared" si="189"/>
        <v>0</v>
      </c>
      <c r="DB127" s="205">
        <f t="shared" si="189"/>
        <v>0</v>
      </c>
      <c r="DC127" s="205">
        <f t="shared" si="189"/>
        <v>0</v>
      </c>
      <c r="DD127" s="205">
        <f t="shared" si="189"/>
        <v>0</v>
      </c>
      <c r="DE127" s="205">
        <f t="shared" si="189"/>
        <v>0</v>
      </c>
      <c r="DF127" s="205">
        <f t="shared" si="189"/>
        <v>0</v>
      </c>
      <c r="DG127" s="205">
        <f t="shared" si="189"/>
        <v>0</v>
      </c>
      <c r="DH127" s="205">
        <f t="shared" si="189"/>
        <v>0</v>
      </c>
      <c r="DI127" s="205">
        <f t="shared" si="189"/>
        <v>0</v>
      </c>
      <c r="DJ127" s="205">
        <f t="shared" si="189"/>
        <v>0</v>
      </c>
      <c r="DK127" s="205">
        <f t="shared" si="189"/>
        <v>0</v>
      </c>
      <c r="DL127" s="205">
        <f t="shared" si="189"/>
        <v>0</v>
      </c>
      <c r="DM127" s="205">
        <f t="shared" si="189"/>
        <v>0</v>
      </c>
      <c r="DN127" s="205">
        <f t="shared" si="189"/>
        <v>0</v>
      </c>
      <c r="DO127" s="205">
        <f t="shared" si="189"/>
        <v>0</v>
      </c>
      <c r="DP127" s="205">
        <f t="shared" si="189"/>
        <v>0</v>
      </c>
      <c r="DQ127" s="205">
        <f t="shared" si="189"/>
        <v>0</v>
      </c>
      <c r="DR127" s="205">
        <f t="shared" si="189"/>
        <v>0</v>
      </c>
      <c r="DS127" s="205">
        <f t="shared" si="189"/>
        <v>0</v>
      </c>
      <c r="DT127" s="205">
        <f t="shared" si="189"/>
        <v>0</v>
      </c>
      <c r="DU127" s="205">
        <f t="shared" si="189"/>
        <v>0</v>
      </c>
      <c r="DV127" s="205">
        <f t="shared" si="189"/>
        <v>0</v>
      </c>
      <c r="DW127" s="205">
        <f t="shared" si="189"/>
        <v>0</v>
      </c>
      <c r="DX127" s="205">
        <f t="shared" si="189"/>
        <v>0</v>
      </c>
      <c r="DY127" s="205">
        <f t="shared" si="189"/>
        <v>0</v>
      </c>
      <c r="DZ127" s="205">
        <f t="shared" si="189"/>
        <v>0</v>
      </c>
      <c r="EA127" s="205">
        <f t="shared" si="189"/>
        <v>0</v>
      </c>
      <c r="EB127" s="205">
        <f t="shared" si="189"/>
        <v>0</v>
      </c>
      <c r="EC127" s="205">
        <f t="shared" ref="EC127:FH127" si="190" xml:space="preserve"> EC$97</f>
        <v>0</v>
      </c>
      <c r="ED127" s="205">
        <f t="shared" si="190"/>
        <v>0</v>
      </c>
      <c r="EE127" s="205">
        <f t="shared" si="190"/>
        <v>0</v>
      </c>
      <c r="EF127" s="205">
        <f t="shared" si="190"/>
        <v>0</v>
      </c>
      <c r="EG127" s="205">
        <f t="shared" si="190"/>
        <v>0</v>
      </c>
      <c r="EH127" s="205">
        <f t="shared" si="190"/>
        <v>0</v>
      </c>
      <c r="EI127" s="205">
        <f t="shared" si="190"/>
        <v>0</v>
      </c>
      <c r="EJ127" s="205">
        <f t="shared" si="190"/>
        <v>0</v>
      </c>
      <c r="EK127" s="205">
        <f t="shared" si="190"/>
        <v>0</v>
      </c>
      <c r="EL127" s="205">
        <f t="shared" si="190"/>
        <v>0</v>
      </c>
      <c r="EM127" s="205">
        <f t="shared" si="190"/>
        <v>0</v>
      </c>
      <c r="EN127" s="205">
        <f t="shared" si="190"/>
        <v>0</v>
      </c>
      <c r="EO127" s="205">
        <f t="shared" si="190"/>
        <v>0</v>
      </c>
      <c r="EP127" s="205">
        <f t="shared" si="190"/>
        <v>0</v>
      </c>
      <c r="EQ127" s="205">
        <f t="shared" si="190"/>
        <v>0</v>
      </c>
      <c r="ER127" s="205">
        <f t="shared" si="190"/>
        <v>0</v>
      </c>
      <c r="ES127" s="205">
        <f t="shared" si="190"/>
        <v>0</v>
      </c>
      <c r="ET127" s="205">
        <f t="shared" si="190"/>
        <v>0</v>
      </c>
      <c r="EU127" s="205">
        <f t="shared" si="190"/>
        <v>0</v>
      </c>
      <c r="EV127" s="205">
        <f t="shared" si="190"/>
        <v>0</v>
      </c>
      <c r="EW127" s="205">
        <f t="shared" si="190"/>
        <v>0</v>
      </c>
      <c r="EX127" s="205">
        <f t="shared" si="190"/>
        <v>0</v>
      </c>
      <c r="EY127" s="205">
        <f t="shared" si="190"/>
        <v>0</v>
      </c>
      <c r="EZ127" s="205">
        <f t="shared" si="190"/>
        <v>0</v>
      </c>
      <c r="FA127" s="205">
        <f t="shared" si="190"/>
        <v>0</v>
      </c>
      <c r="FB127" s="205">
        <f t="shared" si="190"/>
        <v>0</v>
      </c>
      <c r="FC127" s="205">
        <f t="shared" si="190"/>
        <v>0</v>
      </c>
      <c r="FD127" s="205">
        <f t="shared" si="190"/>
        <v>0</v>
      </c>
      <c r="FE127" s="205">
        <f t="shared" si="190"/>
        <v>0</v>
      </c>
      <c r="FF127" s="205">
        <f t="shared" si="190"/>
        <v>0</v>
      </c>
      <c r="FG127" s="205">
        <f t="shared" si="190"/>
        <v>0</v>
      </c>
      <c r="FH127" s="205">
        <f t="shared" si="190"/>
        <v>0</v>
      </c>
      <c r="FI127" s="205">
        <f t="shared" ref="FI127:GJ127" si="191" xml:space="preserve"> FI$97</f>
        <v>0</v>
      </c>
      <c r="FJ127" s="205">
        <f t="shared" si="191"/>
        <v>0</v>
      </c>
      <c r="FK127" s="205">
        <f t="shared" si="191"/>
        <v>0</v>
      </c>
      <c r="FL127" s="205">
        <f t="shared" si="191"/>
        <v>0</v>
      </c>
      <c r="FM127" s="205">
        <f t="shared" si="191"/>
        <v>0</v>
      </c>
      <c r="FN127" s="205">
        <f t="shared" si="191"/>
        <v>0</v>
      </c>
      <c r="FO127" s="205">
        <f t="shared" si="191"/>
        <v>0</v>
      </c>
      <c r="FP127" s="205">
        <f t="shared" si="191"/>
        <v>0</v>
      </c>
      <c r="FQ127" s="205">
        <f t="shared" si="191"/>
        <v>0</v>
      </c>
      <c r="FR127" s="205">
        <f t="shared" si="191"/>
        <v>0</v>
      </c>
      <c r="FS127" s="205">
        <f t="shared" si="191"/>
        <v>0</v>
      </c>
      <c r="FT127" s="205">
        <f t="shared" si="191"/>
        <v>0</v>
      </c>
      <c r="FU127" s="205">
        <f t="shared" si="191"/>
        <v>0</v>
      </c>
      <c r="FV127" s="205">
        <f t="shared" si="191"/>
        <v>0</v>
      </c>
      <c r="FW127" s="205">
        <f t="shared" si="191"/>
        <v>0</v>
      </c>
      <c r="FX127" s="205">
        <f t="shared" si="191"/>
        <v>0</v>
      </c>
      <c r="FY127" s="205">
        <f t="shared" si="191"/>
        <v>0</v>
      </c>
      <c r="FZ127" s="205">
        <f t="shared" si="191"/>
        <v>0</v>
      </c>
      <c r="GA127" s="205">
        <f t="shared" si="191"/>
        <v>0</v>
      </c>
      <c r="GB127" s="205">
        <f t="shared" si="191"/>
        <v>0</v>
      </c>
      <c r="GC127" s="205">
        <f t="shared" si="191"/>
        <v>0</v>
      </c>
      <c r="GD127" s="205">
        <f t="shared" si="191"/>
        <v>0</v>
      </c>
      <c r="GE127" s="205">
        <f t="shared" si="191"/>
        <v>0</v>
      </c>
      <c r="GF127" s="205">
        <f t="shared" si="191"/>
        <v>0</v>
      </c>
      <c r="GG127" s="205">
        <f t="shared" si="191"/>
        <v>0</v>
      </c>
      <c r="GH127" s="205">
        <f t="shared" si="191"/>
        <v>0</v>
      </c>
      <c r="GI127" s="205">
        <f t="shared" si="191"/>
        <v>0</v>
      </c>
      <c r="GJ127" s="205">
        <f t="shared" si="191"/>
        <v>0</v>
      </c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204" customFormat="1" outlineLevel="1" x14ac:dyDescent="0.25">
      <c r="A128" s="15"/>
      <c r="B128" s="15"/>
      <c r="C128" s="21"/>
      <c r="D128" s="60"/>
      <c r="E128" s="9" t="s">
        <v>138</v>
      </c>
      <c r="F128" s="9"/>
      <c r="G128" s="9"/>
      <c r="H128" s="9"/>
      <c r="I128" s="9"/>
      <c r="J128" s="9">
        <f t="shared" ref="J128:AO128" si="192">I128 + J127</f>
        <v>0</v>
      </c>
      <c r="K128" s="9">
        <f t="shared" si="192"/>
        <v>0</v>
      </c>
      <c r="L128" s="9">
        <f t="shared" si="192"/>
        <v>0</v>
      </c>
      <c r="M128" s="9">
        <f t="shared" si="192"/>
        <v>1</v>
      </c>
      <c r="N128" s="9">
        <f t="shared" si="192"/>
        <v>2</v>
      </c>
      <c r="O128" s="9">
        <f t="shared" si="192"/>
        <v>3</v>
      </c>
      <c r="P128" s="9">
        <f t="shared" si="192"/>
        <v>4</v>
      </c>
      <c r="Q128" s="9">
        <f t="shared" si="192"/>
        <v>5</v>
      </c>
      <c r="R128" s="9">
        <f t="shared" si="192"/>
        <v>6</v>
      </c>
      <c r="S128" s="9">
        <f t="shared" si="192"/>
        <v>7</v>
      </c>
      <c r="T128" s="9">
        <f t="shared" si="192"/>
        <v>8</v>
      </c>
      <c r="U128" s="9">
        <f t="shared" si="192"/>
        <v>9</v>
      </c>
      <c r="V128" s="9">
        <f t="shared" si="192"/>
        <v>10</v>
      </c>
      <c r="W128" s="9">
        <f t="shared" si="192"/>
        <v>11</v>
      </c>
      <c r="X128" s="9">
        <f t="shared" si="192"/>
        <v>12</v>
      </c>
      <c r="Y128" s="9">
        <f t="shared" si="192"/>
        <v>13</v>
      </c>
      <c r="Z128" s="9">
        <f t="shared" si="192"/>
        <v>14</v>
      </c>
      <c r="AA128" s="9">
        <f t="shared" si="192"/>
        <v>15</v>
      </c>
      <c r="AB128" s="9">
        <f t="shared" si="192"/>
        <v>16</v>
      </c>
      <c r="AC128" s="9">
        <f t="shared" si="192"/>
        <v>17</v>
      </c>
      <c r="AD128" s="9">
        <f t="shared" si="192"/>
        <v>18</v>
      </c>
      <c r="AE128" s="9">
        <f t="shared" si="192"/>
        <v>19</v>
      </c>
      <c r="AF128" s="9">
        <f t="shared" si="192"/>
        <v>20</v>
      </c>
      <c r="AG128" s="9">
        <f t="shared" si="192"/>
        <v>21</v>
      </c>
      <c r="AH128" s="9">
        <f t="shared" si="192"/>
        <v>22</v>
      </c>
      <c r="AI128" s="9">
        <f t="shared" si="192"/>
        <v>23</v>
      </c>
      <c r="AJ128" s="9">
        <f t="shared" si="192"/>
        <v>24</v>
      </c>
      <c r="AK128" s="9">
        <f t="shared" si="192"/>
        <v>25</v>
      </c>
      <c r="AL128" s="9">
        <f t="shared" si="192"/>
        <v>26</v>
      </c>
      <c r="AM128" s="9">
        <f t="shared" si="192"/>
        <v>27</v>
      </c>
      <c r="AN128" s="9">
        <f t="shared" si="192"/>
        <v>28</v>
      </c>
      <c r="AO128" s="9">
        <f t="shared" si="192"/>
        <v>29</v>
      </c>
      <c r="AP128" s="9">
        <f t="shared" ref="AP128:BU128" si="193">AO128 + AP127</f>
        <v>30</v>
      </c>
      <c r="AQ128" s="9">
        <f t="shared" si="193"/>
        <v>31</v>
      </c>
      <c r="AR128" s="9">
        <f t="shared" si="193"/>
        <v>32</v>
      </c>
      <c r="AS128" s="9">
        <f t="shared" si="193"/>
        <v>33</v>
      </c>
      <c r="AT128" s="9">
        <f t="shared" si="193"/>
        <v>34</v>
      </c>
      <c r="AU128" s="9">
        <f t="shared" si="193"/>
        <v>35</v>
      </c>
      <c r="AV128" s="9">
        <f t="shared" si="193"/>
        <v>36</v>
      </c>
      <c r="AW128" s="9">
        <f t="shared" si="193"/>
        <v>37</v>
      </c>
      <c r="AX128" s="9">
        <f t="shared" si="193"/>
        <v>38</v>
      </c>
      <c r="AY128" s="9">
        <f t="shared" si="193"/>
        <v>39</v>
      </c>
      <c r="AZ128" s="9">
        <f t="shared" si="193"/>
        <v>40</v>
      </c>
      <c r="BA128" s="9">
        <f t="shared" si="193"/>
        <v>41</v>
      </c>
      <c r="BB128" s="9">
        <f t="shared" si="193"/>
        <v>42</v>
      </c>
      <c r="BC128" s="9">
        <f t="shared" si="193"/>
        <v>43</v>
      </c>
      <c r="BD128" s="9">
        <f t="shared" si="193"/>
        <v>44</v>
      </c>
      <c r="BE128" s="9">
        <f t="shared" si="193"/>
        <v>45</v>
      </c>
      <c r="BF128" s="9">
        <f t="shared" si="193"/>
        <v>46</v>
      </c>
      <c r="BG128" s="9">
        <f t="shared" si="193"/>
        <v>47</v>
      </c>
      <c r="BH128" s="9">
        <f t="shared" si="193"/>
        <v>48</v>
      </c>
      <c r="BI128" s="9">
        <f t="shared" si="193"/>
        <v>49</v>
      </c>
      <c r="BJ128" s="9">
        <f t="shared" si="193"/>
        <v>50</v>
      </c>
      <c r="BK128" s="9">
        <f t="shared" si="193"/>
        <v>51</v>
      </c>
      <c r="BL128" s="9">
        <f t="shared" si="193"/>
        <v>52</v>
      </c>
      <c r="BM128" s="9">
        <f t="shared" si="193"/>
        <v>53</v>
      </c>
      <c r="BN128" s="9">
        <f t="shared" si="193"/>
        <v>54</v>
      </c>
      <c r="BO128" s="9">
        <f t="shared" si="193"/>
        <v>55</v>
      </c>
      <c r="BP128" s="9">
        <f t="shared" si="193"/>
        <v>56</v>
      </c>
      <c r="BQ128" s="9">
        <f t="shared" si="193"/>
        <v>57</v>
      </c>
      <c r="BR128" s="9">
        <f t="shared" si="193"/>
        <v>58</v>
      </c>
      <c r="BS128" s="9">
        <f t="shared" si="193"/>
        <v>59</v>
      </c>
      <c r="BT128" s="9">
        <f t="shared" si="193"/>
        <v>60</v>
      </c>
      <c r="BU128" s="9">
        <f t="shared" si="193"/>
        <v>61</v>
      </c>
      <c r="BV128" s="9">
        <f t="shared" ref="BV128:DA128" si="194">BU128 + BV127</f>
        <v>62</v>
      </c>
      <c r="BW128" s="9">
        <f t="shared" si="194"/>
        <v>63</v>
      </c>
      <c r="BX128" s="9">
        <f t="shared" si="194"/>
        <v>64</v>
      </c>
      <c r="BY128" s="9">
        <f t="shared" si="194"/>
        <v>65</v>
      </c>
      <c r="BZ128" s="9">
        <f t="shared" si="194"/>
        <v>66</v>
      </c>
      <c r="CA128" s="9">
        <f t="shared" si="194"/>
        <v>67</v>
      </c>
      <c r="CB128" s="9">
        <f t="shared" si="194"/>
        <v>68</v>
      </c>
      <c r="CC128" s="9">
        <f t="shared" si="194"/>
        <v>69</v>
      </c>
      <c r="CD128" s="9">
        <f t="shared" si="194"/>
        <v>70</v>
      </c>
      <c r="CE128" s="9">
        <f t="shared" si="194"/>
        <v>71</v>
      </c>
      <c r="CF128" s="9">
        <f t="shared" si="194"/>
        <v>72</v>
      </c>
      <c r="CG128" s="9">
        <f t="shared" si="194"/>
        <v>73</v>
      </c>
      <c r="CH128" s="9">
        <f t="shared" si="194"/>
        <v>74</v>
      </c>
      <c r="CI128" s="9">
        <f t="shared" si="194"/>
        <v>75</v>
      </c>
      <c r="CJ128" s="9">
        <f t="shared" si="194"/>
        <v>76</v>
      </c>
      <c r="CK128" s="9">
        <f t="shared" si="194"/>
        <v>77</v>
      </c>
      <c r="CL128" s="9">
        <f t="shared" si="194"/>
        <v>78</v>
      </c>
      <c r="CM128" s="9">
        <f t="shared" si="194"/>
        <v>79</v>
      </c>
      <c r="CN128" s="9">
        <f t="shared" si="194"/>
        <v>80</v>
      </c>
      <c r="CO128" s="9">
        <f t="shared" si="194"/>
        <v>80</v>
      </c>
      <c r="CP128" s="9">
        <f t="shared" si="194"/>
        <v>80</v>
      </c>
      <c r="CQ128" s="9">
        <f t="shared" si="194"/>
        <v>80</v>
      </c>
      <c r="CR128" s="9">
        <f t="shared" si="194"/>
        <v>80</v>
      </c>
      <c r="CS128" s="9">
        <f t="shared" si="194"/>
        <v>80</v>
      </c>
      <c r="CT128" s="9">
        <f t="shared" si="194"/>
        <v>80</v>
      </c>
      <c r="CU128" s="9">
        <f t="shared" si="194"/>
        <v>80</v>
      </c>
      <c r="CV128" s="9">
        <f t="shared" si="194"/>
        <v>80</v>
      </c>
      <c r="CW128" s="9">
        <f t="shared" si="194"/>
        <v>80</v>
      </c>
      <c r="CX128" s="9">
        <f t="shared" si="194"/>
        <v>80</v>
      </c>
      <c r="CY128" s="9">
        <f t="shared" si="194"/>
        <v>80</v>
      </c>
      <c r="CZ128" s="9">
        <f t="shared" si="194"/>
        <v>80</v>
      </c>
      <c r="DA128" s="9">
        <f t="shared" si="194"/>
        <v>80</v>
      </c>
      <c r="DB128" s="9">
        <f t="shared" ref="DB128:EG128" si="195">DA128 + DB127</f>
        <v>80</v>
      </c>
      <c r="DC128" s="9">
        <f t="shared" si="195"/>
        <v>80</v>
      </c>
      <c r="DD128" s="9">
        <f t="shared" si="195"/>
        <v>80</v>
      </c>
      <c r="DE128" s="9">
        <f t="shared" si="195"/>
        <v>80</v>
      </c>
      <c r="DF128" s="9">
        <f t="shared" si="195"/>
        <v>80</v>
      </c>
      <c r="DG128" s="9">
        <f t="shared" si="195"/>
        <v>80</v>
      </c>
      <c r="DH128" s="9">
        <f t="shared" si="195"/>
        <v>80</v>
      </c>
      <c r="DI128" s="9">
        <f t="shared" si="195"/>
        <v>80</v>
      </c>
      <c r="DJ128" s="9">
        <f t="shared" si="195"/>
        <v>80</v>
      </c>
      <c r="DK128" s="9">
        <f t="shared" si="195"/>
        <v>80</v>
      </c>
      <c r="DL128" s="9">
        <f t="shared" si="195"/>
        <v>80</v>
      </c>
      <c r="DM128" s="9">
        <f t="shared" si="195"/>
        <v>80</v>
      </c>
      <c r="DN128" s="9">
        <f t="shared" si="195"/>
        <v>80</v>
      </c>
      <c r="DO128" s="9">
        <f t="shared" si="195"/>
        <v>80</v>
      </c>
      <c r="DP128" s="9">
        <f t="shared" si="195"/>
        <v>80</v>
      </c>
      <c r="DQ128" s="9">
        <f t="shared" si="195"/>
        <v>80</v>
      </c>
      <c r="DR128" s="9">
        <f t="shared" si="195"/>
        <v>80</v>
      </c>
      <c r="DS128" s="9">
        <f t="shared" si="195"/>
        <v>80</v>
      </c>
      <c r="DT128" s="9">
        <f t="shared" si="195"/>
        <v>80</v>
      </c>
      <c r="DU128" s="9">
        <f t="shared" si="195"/>
        <v>80</v>
      </c>
      <c r="DV128" s="9">
        <f t="shared" si="195"/>
        <v>80</v>
      </c>
      <c r="DW128" s="9">
        <f t="shared" si="195"/>
        <v>80</v>
      </c>
      <c r="DX128" s="9">
        <f t="shared" si="195"/>
        <v>80</v>
      </c>
      <c r="DY128" s="9">
        <f t="shared" si="195"/>
        <v>80</v>
      </c>
      <c r="DZ128" s="9">
        <f t="shared" si="195"/>
        <v>80</v>
      </c>
      <c r="EA128" s="9">
        <f t="shared" si="195"/>
        <v>80</v>
      </c>
      <c r="EB128" s="9">
        <f t="shared" si="195"/>
        <v>80</v>
      </c>
      <c r="EC128" s="9">
        <f t="shared" si="195"/>
        <v>80</v>
      </c>
      <c r="ED128" s="9">
        <f t="shared" si="195"/>
        <v>80</v>
      </c>
      <c r="EE128" s="9">
        <f t="shared" si="195"/>
        <v>80</v>
      </c>
      <c r="EF128" s="9">
        <f t="shared" si="195"/>
        <v>80</v>
      </c>
      <c r="EG128" s="9">
        <f t="shared" si="195"/>
        <v>80</v>
      </c>
      <c r="EH128" s="9">
        <f t="shared" ref="EH128:FM128" si="196">EG128 + EH127</f>
        <v>80</v>
      </c>
      <c r="EI128" s="9">
        <f t="shared" si="196"/>
        <v>80</v>
      </c>
      <c r="EJ128" s="9">
        <f t="shared" si="196"/>
        <v>80</v>
      </c>
      <c r="EK128" s="9">
        <f t="shared" si="196"/>
        <v>80</v>
      </c>
      <c r="EL128" s="9">
        <f t="shared" si="196"/>
        <v>80</v>
      </c>
      <c r="EM128" s="9">
        <f t="shared" si="196"/>
        <v>80</v>
      </c>
      <c r="EN128" s="9">
        <f t="shared" si="196"/>
        <v>80</v>
      </c>
      <c r="EO128" s="9">
        <f t="shared" si="196"/>
        <v>80</v>
      </c>
      <c r="EP128" s="9">
        <f t="shared" si="196"/>
        <v>80</v>
      </c>
      <c r="EQ128" s="9">
        <f t="shared" si="196"/>
        <v>80</v>
      </c>
      <c r="ER128" s="9">
        <f t="shared" si="196"/>
        <v>80</v>
      </c>
      <c r="ES128" s="9">
        <f t="shared" si="196"/>
        <v>80</v>
      </c>
      <c r="ET128" s="9">
        <f t="shared" si="196"/>
        <v>80</v>
      </c>
      <c r="EU128" s="9">
        <f t="shared" si="196"/>
        <v>80</v>
      </c>
      <c r="EV128" s="9">
        <f t="shared" si="196"/>
        <v>80</v>
      </c>
      <c r="EW128" s="9">
        <f t="shared" si="196"/>
        <v>80</v>
      </c>
      <c r="EX128" s="9">
        <f t="shared" si="196"/>
        <v>80</v>
      </c>
      <c r="EY128" s="9">
        <f t="shared" si="196"/>
        <v>80</v>
      </c>
      <c r="EZ128" s="9">
        <f t="shared" si="196"/>
        <v>80</v>
      </c>
      <c r="FA128" s="9">
        <f t="shared" si="196"/>
        <v>80</v>
      </c>
      <c r="FB128" s="9">
        <f t="shared" si="196"/>
        <v>80</v>
      </c>
      <c r="FC128" s="9">
        <f t="shared" si="196"/>
        <v>80</v>
      </c>
      <c r="FD128" s="9">
        <f t="shared" si="196"/>
        <v>80</v>
      </c>
      <c r="FE128" s="9">
        <f t="shared" si="196"/>
        <v>80</v>
      </c>
      <c r="FF128" s="9">
        <f t="shared" si="196"/>
        <v>80</v>
      </c>
      <c r="FG128" s="9">
        <f t="shared" si="196"/>
        <v>80</v>
      </c>
      <c r="FH128" s="9">
        <f t="shared" si="196"/>
        <v>80</v>
      </c>
      <c r="FI128" s="9">
        <f t="shared" si="196"/>
        <v>80</v>
      </c>
      <c r="FJ128" s="9">
        <f t="shared" si="196"/>
        <v>80</v>
      </c>
      <c r="FK128" s="9">
        <f t="shared" si="196"/>
        <v>80</v>
      </c>
      <c r="FL128" s="9">
        <f t="shared" si="196"/>
        <v>80</v>
      </c>
      <c r="FM128" s="9">
        <f t="shared" si="196"/>
        <v>80</v>
      </c>
      <c r="FN128" s="9">
        <f t="shared" ref="FN128:GJ128" si="197">FM128 + FN127</f>
        <v>80</v>
      </c>
      <c r="FO128" s="9">
        <f t="shared" si="197"/>
        <v>80</v>
      </c>
      <c r="FP128" s="9">
        <f t="shared" si="197"/>
        <v>80</v>
      </c>
      <c r="FQ128" s="9">
        <f t="shared" si="197"/>
        <v>80</v>
      </c>
      <c r="FR128" s="9">
        <f t="shared" si="197"/>
        <v>80</v>
      </c>
      <c r="FS128" s="9">
        <f t="shared" si="197"/>
        <v>80</v>
      </c>
      <c r="FT128" s="9">
        <f t="shared" si="197"/>
        <v>80</v>
      </c>
      <c r="FU128" s="9">
        <f t="shared" si="197"/>
        <v>80</v>
      </c>
      <c r="FV128" s="9">
        <f t="shared" si="197"/>
        <v>80</v>
      </c>
      <c r="FW128" s="9">
        <f t="shared" si="197"/>
        <v>80</v>
      </c>
      <c r="FX128" s="9">
        <f t="shared" si="197"/>
        <v>80</v>
      </c>
      <c r="FY128" s="9">
        <f t="shared" si="197"/>
        <v>80</v>
      </c>
      <c r="FZ128" s="9">
        <f t="shared" si="197"/>
        <v>80</v>
      </c>
      <c r="GA128" s="9">
        <f t="shared" si="197"/>
        <v>80</v>
      </c>
      <c r="GB128" s="9">
        <f t="shared" si="197"/>
        <v>80</v>
      </c>
      <c r="GC128" s="9">
        <f t="shared" si="197"/>
        <v>80</v>
      </c>
      <c r="GD128" s="9">
        <f t="shared" si="197"/>
        <v>80</v>
      </c>
      <c r="GE128" s="9">
        <f t="shared" si="197"/>
        <v>80</v>
      </c>
      <c r="GF128" s="9">
        <f t="shared" si="197"/>
        <v>80</v>
      </c>
      <c r="GG128" s="9">
        <f t="shared" si="197"/>
        <v>80</v>
      </c>
      <c r="GH128" s="9">
        <f t="shared" si="197"/>
        <v>80</v>
      </c>
      <c r="GI128" s="9">
        <f t="shared" si="197"/>
        <v>80</v>
      </c>
      <c r="GJ128" s="9">
        <f t="shared" si="197"/>
        <v>80</v>
      </c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/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101" t="str">
        <f xml:space="preserve"> InpC!E$53</f>
        <v>Number of periods in a year</v>
      </c>
      <c r="F130" s="101">
        <f xml:space="preserve"> InpC!F$53</f>
        <v>4</v>
      </c>
      <c r="G130" s="101" t="str">
        <f xml:space="preserve"> InpC!G$53</f>
        <v>periods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205" t="str">
        <f t="shared" ref="E131:AJ131" si="198" xml:space="preserve"> E$128</f>
        <v>Contract period number</v>
      </c>
      <c r="F131" s="205">
        <f t="shared" si="198"/>
        <v>0</v>
      </c>
      <c r="G131" s="205">
        <f t="shared" si="198"/>
        <v>0</v>
      </c>
      <c r="H131" s="205">
        <f t="shared" si="198"/>
        <v>0</v>
      </c>
      <c r="I131" s="205">
        <f t="shared" si="198"/>
        <v>0</v>
      </c>
      <c r="J131" s="205">
        <f t="shared" si="198"/>
        <v>0</v>
      </c>
      <c r="K131" s="205">
        <f t="shared" si="198"/>
        <v>0</v>
      </c>
      <c r="L131" s="205">
        <f t="shared" si="198"/>
        <v>0</v>
      </c>
      <c r="M131" s="205">
        <f t="shared" si="198"/>
        <v>1</v>
      </c>
      <c r="N131" s="205">
        <f t="shared" si="198"/>
        <v>2</v>
      </c>
      <c r="O131" s="205">
        <f t="shared" si="198"/>
        <v>3</v>
      </c>
      <c r="P131" s="205">
        <f t="shared" si="198"/>
        <v>4</v>
      </c>
      <c r="Q131" s="205">
        <f t="shared" si="198"/>
        <v>5</v>
      </c>
      <c r="R131" s="205">
        <f t="shared" si="198"/>
        <v>6</v>
      </c>
      <c r="S131" s="205">
        <f t="shared" si="198"/>
        <v>7</v>
      </c>
      <c r="T131" s="205">
        <f t="shared" si="198"/>
        <v>8</v>
      </c>
      <c r="U131" s="205">
        <f t="shared" si="198"/>
        <v>9</v>
      </c>
      <c r="V131" s="205">
        <f t="shared" si="198"/>
        <v>10</v>
      </c>
      <c r="W131" s="205">
        <f t="shared" si="198"/>
        <v>11</v>
      </c>
      <c r="X131" s="205">
        <f t="shared" si="198"/>
        <v>12</v>
      </c>
      <c r="Y131" s="205">
        <f t="shared" si="198"/>
        <v>13</v>
      </c>
      <c r="Z131" s="205">
        <f t="shared" si="198"/>
        <v>14</v>
      </c>
      <c r="AA131" s="205">
        <f t="shared" si="198"/>
        <v>15</v>
      </c>
      <c r="AB131" s="205">
        <f t="shared" si="198"/>
        <v>16</v>
      </c>
      <c r="AC131" s="205">
        <f t="shared" si="198"/>
        <v>17</v>
      </c>
      <c r="AD131" s="205">
        <f t="shared" si="198"/>
        <v>18</v>
      </c>
      <c r="AE131" s="205">
        <f t="shared" si="198"/>
        <v>19</v>
      </c>
      <c r="AF131" s="205">
        <f t="shared" si="198"/>
        <v>20</v>
      </c>
      <c r="AG131" s="205">
        <f t="shared" si="198"/>
        <v>21</v>
      </c>
      <c r="AH131" s="205">
        <f t="shared" si="198"/>
        <v>22</v>
      </c>
      <c r="AI131" s="205">
        <f t="shared" si="198"/>
        <v>23</v>
      </c>
      <c r="AJ131" s="205">
        <f t="shared" si="198"/>
        <v>24</v>
      </c>
      <c r="AK131" s="205">
        <f t="shared" ref="AK131:BP131" si="199" xml:space="preserve"> AK$128</f>
        <v>25</v>
      </c>
      <c r="AL131" s="205">
        <f t="shared" si="199"/>
        <v>26</v>
      </c>
      <c r="AM131" s="205">
        <f t="shared" si="199"/>
        <v>27</v>
      </c>
      <c r="AN131" s="205">
        <f t="shared" si="199"/>
        <v>28</v>
      </c>
      <c r="AO131" s="205">
        <f t="shared" si="199"/>
        <v>29</v>
      </c>
      <c r="AP131" s="205">
        <f t="shared" si="199"/>
        <v>30</v>
      </c>
      <c r="AQ131" s="205">
        <f t="shared" si="199"/>
        <v>31</v>
      </c>
      <c r="AR131" s="205">
        <f t="shared" si="199"/>
        <v>32</v>
      </c>
      <c r="AS131" s="205">
        <f t="shared" si="199"/>
        <v>33</v>
      </c>
      <c r="AT131" s="205">
        <f t="shared" si="199"/>
        <v>34</v>
      </c>
      <c r="AU131" s="205">
        <f t="shared" si="199"/>
        <v>35</v>
      </c>
      <c r="AV131" s="205">
        <f t="shared" si="199"/>
        <v>36</v>
      </c>
      <c r="AW131" s="205">
        <f t="shared" si="199"/>
        <v>37</v>
      </c>
      <c r="AX131" s="205">
        <f t="shared" si="199"/>
        <v>38</v>
      </c>
      <c r="AY131" s="205">
        <f t="shared" si="199"/>
        <v>39</v>
      </c>
      <c r="AZ131" s="205">
        <f t="shared" si="199"/>
        <v>40</v>
      </c>
      <c r="BA131" s="205">
        <f t="shared" si="199"/>
        <v>41</v>
      </c>
      <c r="BB131" s="205">
        <f t="shared" si="199"/>
        <v>42</v>
      </c>
      <c r="BC131" s="205">
        <f t="shared" si="199"/>
        <v>43</v>
      </c>
      <c r="BD131" s="205">
        <f t="shared" si="199"/>
        <v>44</v>
      </c>
      <c r="BE131" s="205">
        <f t="shared" si="199"/>
        <v>45</v>
      </c>
      <c r="BF131" s="205">
        <f t="shared" si="199"/>
        <v>46</v>
      </c>
      <c r="BG131" s="205">
        <f t="shared" si="199"/>
        <v>47</v>
      </c>
      <c r="BH131" s="205">
        <f t="shared" si="199"/>
        <v>48</v>
      </c>
      <c r="BI131" s="205">
        <f t="shared" si="199"/>
        <v>49</v>
      </c>
      <c r="BJ131" s="205">
        <f t="shared" si="199"/>
        <v>50</v>
      </c>
      <c r="BK131" s="205">
        <f t="shared" si="199"/>
        <v>51</v>
      </c>
      <c r="BL131" s="205">
        <f t="shared" si="199"/>
        <v>52</v>
      </c>
      <c r="BM131" s="205">
        <f t="shared" si="199"/>
        <v>53</v>
      </c>
      <c r="BN131" s="205">
        <f t="shared" si="199"/>
        <v>54</v>
      </c>
      <c r="BO131" s="205">
        <f t="shared" si="199"/>
        <v>55</v>
      </c>
      <c r="BP131" s="205">
        <f t="shared" si="199"/>
        <v>56</v>
      </c>
      <c r="BQ131" s="205">
        <f t="shared" ref="BQ131:CV131" si="200" xml:space="preserve"> BQ$128</f>
        <v>57</v>
      </c>
      <c r="BR131" s="205">
        <f t="shared" si="200"/>
        <v>58</v>
      </c>
      <c r="BS131" s="205">
        <f t="shared" si="200"/>
        <v>59</v>
      </c>
      <c r="BT131" s="205">
        <f t="shared" si="200"/>
        <v>60</v>
      </c>
      <c r="BU131" s="205">
        <f t="shared" si="200"/>
        <v>61</v>
      </c>
      <c r="BV131" s="205">
        <f t="shared" si="200"/>
        <v>62</v>
      </c>
      <c r="BW131" s="205">
        <f t="shared" si="200"/>
        <v>63</v>
      </c>
      <c r="BX131" s="205">
        <f t="shared" si="200"/>
        <v>64</v>
      </c>
      <c r="BY131" s="205">
        <f t="shared" si="200"/>
        <v>65</v>
      </c>
      <c r="BZ131" s="205">
        <f t="shared" si="200"/>
        <v>66</v>
      </c>
      <c r="CA131" s="205">
        <f t="shared" si="200"/>
        <v>67</v>
      </c>
      <c r="CB131" s="205">
        <f t="shared" si="200"/>
        <v>68</v>
      </c>
      <c r="CC131" s="205">
        <f t="shared" si="200"/>
        <v>69</v>
      </c>
      <c r="CD131" s="205">
        <f t="shared" si="200"/>
        <v>70</v>
      </c>
      <c r="CE131" s="205">
        <f t="shared" si="200"/>
        <v>71</v>
      </c>
      <c r="CF131" s="205">
        <f t="shared" si="200"/>
        <v>72</v>
      </c>
      <c r="CG131" s="205">
        <f t="shared" si="200"/>
        <v>73</v>
      </c>
      <c r="CH131" s="205">
        <f t="shared" si="200"/>
        <v>74</v>
      </c>
      <c r="CI131" s="205">
        <f t="shared" si="200"/>
        <v>75</v>
      </c>
      <c r="CJ131" s="205">
        <f t="shared" si="200"/>
        <v>76</v>
      </c>
      <c r="CK131" s="205">
        <f t="shared" si="200"/>
        <v>77</v>
      </c>
      <c r="CL131" s="205">
        <f t="shared" si="200"/>
        <v>78</v>
      </c>
      <c r="CM131" s="205">
        <f t="shared" si="200"/>
        <v>79</v>
      </c>
      <c r="CN131" s="205">
        <f t="shared" si="200"/>
        <v>80</v>
      </c>
      <c r="CO131" s="205">
        <f t="shared" si="200"/>
        <v>80</v>
      </c>
      <c r="CP131" s="205">
        <f t="shared" si="200"/>
        <v>80</v>
      </c>
      <c r="CQ131" s="205">
        <f t="shared" si="200"/>
        <v>80</v>
      </c>
      <c r="CR131" s="205">
        <f t="shared" si="200"/>
        <v>80</v>
      </c>
      <c r="CS131" s="205">
        <f t="shared" si="200"/>
        <v>80</v>
      </c>
      <c r="CT131" s="205">
        <f t="shared" si="200"/>
        <v>80</v>
      </c>
      <c r="CU131" s="205">
        <f t="shared" si="200"/>
        <v>80</v>
      </c>
      <c r="CV131" s="205">
        <f t="shared" si="200"/>
        <v>80</v>
      </c>
      <c r="CW131" s="205">
        <f t="shared" ref="CW131:EB131" si="201" xml:space="preserve"> CW$128</f>
        <v>80</v>
      </c>
      <c r="CX131" s="205">
        <f t="shared" si="201"/>
        <v>80</v>
      </c>
      <c r="CY131" s="205">
        <f t="shared" si="201"/>
        <v>80</v>
      </c>
      <c r="CZ131" s="205">
        <f t="shared" si="201"/>
        <v>80</v>
      </c>
      <c r="DA131" s="205">
        <f t="shared" si="201"/>
        <v>80</v>
      </c>
      <c r="DB131" s="205">
        <f t="shared" si="201"/>
        <v>80</v>
      </c>
      <c r="DC131" s="205">
        <f t="shared" si="201"/>
        <v>80</v>
      </c>
      <c r="DD131" s="205">
        <f t="shared" si="201"/>
        <v>80</v>
      </c>
      <c r="DE131" s="205">
        <f t="shared" si="201"/>
        <v>80</v>
      </c>
      <c r="DF131" s="205">
        <f t="shared" si="201"/>
        <v>80</v>
      </c>
      <c r="DG131" s="205">
        <f t="shared" si="201"/>
        <v>80</v>
      </c>
      <c r="DH131" s="205">
        <f t="shared" si="201"/>
        <v>80</v>
      </c>
      <c r="DI131" s="205">
        <f t="shared" si="201"/>
        <v>80</v>
      </c>
      <c r="DJ131" s="205">
        <f t="shared" si="201"/>
        <v>80</v>
      </c>
      <c r="DK131" s="205">
        <f t="shared" si="201"/>
        <v>80</v>
      </c>
      <c r="DL131" s="205">
        <f t="shared" si="201"/>
        <v>80</v>
      </c>
      <c r="DM131" s="205">
        <f t="shared" si="201"/>
        <v>80</v>
      </c>
      <c r="DN131" s="205">
        <f t="shared" si="201"/>
        <v>80</v>
      </c>
      <c r="DO131" s="205">
        <f t="shared" si="201"/>
        <v>80</v>
      </c>
      <c r="DP131" s="205">
        <f t="shared" si="201"/>
        <v>80</v>
      </c>
      <c r="DQ131" s="205">
        <f t="shared" si="201"/>
        <v>80</v>
      </c>
      <c r="DR131" s="205">
        <f t="shared" si="201"/>
        <v>80</v>
      </c>
      <c r="DS131" s="205">
        <f t="shared" si="201"/>
        <v>80</v>
      </c>
      <c r="DT131" s="205">
        <f t="shared" si="201"/>
        <v>80</v>
      </c>
      <c r="DU131" s="205">
        <f t="shared" si="201"/>
        <v>80</v>
      </c>
      <c r="DV131" s="205">
        <f t="shared" si="201"/>
        <v>80</v>
      </c>
      <c r="DW131" s="205">
        <f t="shared" si="201"/>
        <v>80</v>
      </c>
      <c r="DX131" s="205">
        <f t="shared" si="201"/>
        <v>80</v>
      </c>
      <c r="DY131" s="205">
        <f t="shared" si="201"/>
        <v>80</v>
      </c>
      <c r="DZ131" s="205">
        <f t="shared" si="201"/>
        <v>80</v>
      </c>
      <c r="EA131" s="205">
        <f t="shared" si="201"/>
        <v>80</v>
      </c>
      <c r="EB131" s="205">
        <f t="shared" si="201"/>
        <v>80</v>
      </c>
      <c r="EC131" s="205">
        <f t="shared" ref="EC131:FH131" si="202" xml:space="preserve"> EC$128</f>
        <v>80</v>
      </c>
      <c r="ED131" s="205">
        <f t="shared" si="202"/>
        <v>80</v>
      </c>
      <c r="EE131" s="205">
        <f t="shared" si="202"/>
        <v>80</v>
      </c>
      <c r="EF131" s="205">
        <f t="shared" si="202"/>
        <v>80</v>
      </c>
      <c r="EG131" s="205">
        <f t="shared" si="202"/>
        <v>80</v>
      </c>
      <c r="EH131" s="205">
        <f t="shared" si="202"/>
        <v>80</v>
      </c>
      <c r="EI131" s="205">
        <f t="shared" si="202"/>
        <v>80</v>
      </c>
      <c r="EJ131" s="205">
        <f t="shared" si="202"/>
        <v>80</v>
      </c>
      <c r="EK131" s="205">
        <f t="shared" si="202"/>
        <v>80</v>
      </c>
      <c r="EL131" s="205">
        <f t="shared" si="202"/>
        <v>80</v>
      </c>
      <c r="EM131" s="205">
        <f t="shared" si="202"/>
        <v>80</v>
      </c>
      <c r="EN131" s="205">
        <f t="shared" si="202"/>
        <v>80</v>
      </c>
      <c r="EO131" s="205">
        <f t="shared" si="202"/>
        <v>80</v>
      </c>
      <c r="EP131" s="205">
        <f t="shared" si="202"/>
        <v>80</v>
      </c>
      <c r="EQ131" s="205">
        <f t="shared" si="202"/>
        <v>80</v>
      </c>
      <c r="ER131" s="205">
        <f t="shared" si="202"/>
        <v>80</v>
      </c>
      <c r="ES131" s="205">
        <f t="shared" si="202"/>
        <v>80</v>
      </c>
      <c r="ET131" s="205">
        <f t="shared" si="202"/>
        <v>80</v>
      </c>
      <c r="EU131" s="205">
        <f t="shared" si="202"/>
        <v>80</v>
      </c>
      <c r="EV131" s="205">
        <f t="shared" si="202"/>
        <v>80</v>
      </c>
      <c r="EW131" s="205">
        <f t="shared" si="202"/>
        <v>80</v>
      </c>
      <c r="EX131" s="205">
        <f t="shared" si="202"/>
        <v>80</v>
      </c>
      <c r="EY131" s="205">
        <f t="shared" si="202"/>
        <v>80</v>
      </c>
      <c r="EZ131" s="205">
        <f t="shared" si="202"/>
        <v>80</v>
      </c>
      <c r="FA131" s="205">
        <f t="shared" si="202"/>
        <v>80</v>
      </c>
      <c r="FB131" s="205">
        <f t="shared" si="202"/>
        <v>80</v>
      </c>
      <c r="FC131" s="205">
        <f t="shared" si="202"/>
        <v>80</v>
      </c>
      <c r="FD131" s="205">
        <f t="shared" si="202"/>
        <v>80</v>
      </c>
      <c r="FE131" s="205">
        <f t="shared" si="202"/>
        <v>80</v>
      </c>
      <c r="FF131" s="205">
        <f t="shared" si="202"/>
        <v>80</v>
      </c>
      <c r="FG131" s="205">
        <f t="shared" si="202"/>
        <v>80</v>
      </c>
      <c r="FH131" s="205">
        <f t="shared" si="202"/>
        <v>80</v>
      </c>
      <c r="FI131" s="205">
        <f t="shared" ref="FI131:GJ131" si="203" xml:space="preserve"> FI$128</f>
        <v>80</v>
      </c>
      <c r="FJ131" s="205">
        <f t="shared" si="203"/>
        <v>80</v>
      </c>
      <c r="FK131" s="205">
        <f t="shared" si="203"/>
        <v>80</v>
      </c>
      <c r="FL131" s="205">
        <f t="shared" si="203"/>
        <v>80</v>
      </c>
      <c r="FM131" s="205">
        <f t="shared" si="203"/>
        <v>80</v>
      </c>
      <c r="FN131" s="205">
        <f t="shared" si="203"/>
        <v>80</v>
      </c>
      <c r="FO131" s="205">
        <f t="shared" si="203"/>
        <v>80</v>
      </c>
      <c r="FP131" s="205">
        <f t="shared" si="203"/>
        <v>80</v>
      </c>
      <c r="FQ131" s="205">
        <f t="shared" si="203"/>
        <v>80</v>
      </c>
      <c r="FR131" s="205">
        <f t="shared" si="203"/>
        <v>80</v>
      </c>
      <c r="FS131" s="205">
        <f t="shared" si="203"/>
        <v>80</v>
      </c>
      <c r="FT131" s="205">
        <f t="shared" si="203"/>
        <v>80</v>
      </c>
      <c r="FU131" s="205">
        <f t="shared" si="203"/>
        <v>80</v>
      </c>
      <c r="FV131" s="205">
        <f t="shared" si="203"/>
        <v>80</v>
      </c>
      <c r="FW131" s="205">
        <f t="shared" si="203"/>
        <v>80</v>
      </c>
      <c r="FX131" s="205">
        <f t="shared" si="203"/>
        <v>80</v>
      </c>
      <c r="FY131" s="205">
        <f t="shared" si="203"/>
        <v>80</v>
      </c>
      <c r="FZ131" s="205">
        <f t="shared" si="203"/>
        <v>80</v>
      </c>
      <c r="GA131" s="205">
        <f t="shared" si="203"/>
        <v>80</v>
      </c>
      <c r="GB131" s="205">
        <f t="shared" si="203"/>
        <v>80</v>
      </c>
      <c r="GC131" s="205">
        <f t="shared" si="203"/>
        <v>80</v>
      </c>
      <c r="GD131" s="205">
        <f t="shared" si="203"/>
        <v>80</v>
      </c>
      <c r="GE131" s="205">
        <f t="shared" si="203"/>
        <v>80</v>
      </c>
      <c r="GF131" s="205">
        <f t="shared" si="203"/>
        <v>80</v>
      </c>
      <c r="GG131" s="205">
        <f t="shared" si="203"/>
        <v>80</v>
      </c>
      <c r="GH131" s="205">
        <f t="shared" si="203"/>
        <v>80</v>
      </c>
      <c r="GI131" s="205">
        <f t="shared" si="203"/>
        <v>80</v>
      </c>
      <c r="GJ131" s="205">
        <f t="shared" si="203"/>
        <v>80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205" t="str">
        <f t="shared" ref="E132:BP132" si="204" xml:space="preserve"> E$97</f>
        <v>Operating period flag</v>
      </c>
      <c r="F132" s="205">
        <f t="shared" si="204"/>
        <v>0</v>
      </c>
      <c r="G132" s="205" t="str">
        <f t="shared" si="204"/>
        <v>flag</v>
      </c>
      <c r="H132" s="205">
        <f t="shared" si="204"/>
        <v>80</v>
      </c>
      <c r="I132" s="205">
        <f t="shared" si="204"/>
        <v>0</v>
      </c>
      <c r="J132" s="205">
        <f t="shared" si="204"/>
        <v>0</v>
      </c>
      <c r="K132" s="205">
        <f t="shared" si="204"/>
        <v>0</v>
      </c>
      <c r="L132" s="205">
        <f t="shared" si="204"/>
        <v>0</v>
      </c>
      <c r="M132" s="205">
        <f t="shared" si="204"/>
        <v>1</v>
      </c>
      <c r="N132" s="205">
        <f t="shared" si="204"/>
        <v>1</v>
      </c>
      <c r="O132" s="205">
        <f t="shared" si="204"/>
        <v>1</v>
      </c>
      <c r="P132" s="205">
        <f t="shared" si="204"/>
        <v>1</v>
      </c>
      <c r="Q132" s="205">
        <f t="shared" si="204"/>
        <v>1</v>
      </c>
      <c r="R132" s="205">
        <f t="shared" si="204"/>
        <v>1</v>
      </c>
      <c r="S132" s="205">
        <f t="shared" si="204"/>
        <v>1</v>
      </c>
      <c r="T132" s="205">
        <f t="shared" si="204"/>
        <v>1</v>
      </c>
      <c r="U132" s="205">
        <f t="shared" si="204"/>
        <v>1</v>
      </c>
      <c r="V132" s="205">
        <f t="shared" si="204"/>
        <v>1</v>
      </c>
      <c r="W132" s="205">
        <f t="shared" si="204"/>
        <v>1</v>
      </c>
      <c r="X132" s="205">
        <f t="shared" si="204"/>
        <v>1</v>
      </c>
      <c r="Y132" s="205">
        <f t="shared" si="204"/>
        <v>1</v>
      </c>
      <c r="Z132" s="205">
        <f t="shared" si="204"/>
        <v>1</v>
      </c>
      <c r="AA132" s="205">
        <f t="shared" si="204"/>
        <v>1</v>
      </c>
      <c r="AB132" s="205">
        <f t="shared" si="204"/>
        <v>1</v>
      </c>
      <c r="AC132" s="205">
        <f t="shared" si="204"/>
        <v>1</v>
      </c>
      <c r="AD132" s="205">
        <f t="shared" si="204"/>
        <v>1</v>
      </c>
      <c r="AE132" s="205">
        <f t="shared" si="204"/>
        <v>1</v>
      </c>
      <c r="AF132" s="205">
        <f t="shared" si="204"/>
        <v>1</v>
      </c>
      <c r="AG132" s="205">
        <f t="shared" si="204"/>
        <v>1</v>
      </c>
      <c r="AH132" s="205">
        <f t="shared" si="204"/>
        <v>1</v>
      </c>
      <c r="AI132" s="205">
        <f t="shared" si="204"/>
        <v>1</v>
      </c>
      <c r="AJ132" s="205">
        <f t="shared" si="204"/>
        <v>1</v>
      </c>
      <c r="AK132" s="205">
        <f t="shared" si="204"/>
        <v>1</v>
      </c>
      <c r="AL132" s="205">
        <f t="shared" si="204"/>
        <v>1</v>
      </c>
      <c r="AM132" s="205">
        <f t="shared" si="204"/>
        <v>1</v>
      </c>
      <c r="AN132" s="205">
        <f t="shared" si="204"/>
        <v>1</v>
      </c>
      <c r="AO132" s="205">
        <f t="shared" si="204"/>
        <v>1</v>
      </c>
      <c r="AP132" s="205">
        <f t="shared" si="204"/>
        <v>1</v>
      </c>
      <c r="AQ132" s="205">
        <f t="shared" si="204"/>
        <v>1</v>
      </c>
      <c r="AR132" s="205">
        <f t="shared" si="204"/>
        <v>1</v>
      </c>
      <c r="AS132" s="205">
        <f t="shared" si="204"/>
        <v>1</v>
      </c>
      <c r="AT132" s="205">
        <f t="shared" si="204"/>
        <v>1</v>
      </c>
      <c r="AU132" s="205">
        <f t="shared" si="204"/>
        <v>1</v>
      </c>
      <c r="AV132" s="205">
        <f t="shared" si="204"/>
        <v>1</v>
      </c>
      <c r="AW132" s="205">
        <f t="shared" si="204"/>
        <v>1</v>
      </c>
      <c r="AX132" s="205">
        <f t="shared" si="204"/>
        <v>1</v>
      </c>
      <c r="AY132" s="205">
        <f t="shared" si="204"/>
        <v>1</v>
      </c>
      <c r="AZ132" s="205">
        <f t="shared" si="204"/>
        <v>1</v>
      </c>
      <c r="BA132" s="205">
        <f t="shared" si="204"/>
        <v>1</v>
      </c>
      <c r="BB132" s="205">
        <f t="shared" si="204"/>
        <v>1</v>
      </c>
      <c r="BC132" s="205">
        <f t="shared" si="204"/>
        <v>1</v>
      </c>
      <c r="BD132" s="205">
        <f t="shared" si="204"/>
        <v>1</v>
      </c>
      <c r="BE132" s="205">
        <f t="shared" si="204"/>
        <v>1</v>
      </c>
      <c r="BF132" s="205">
        <f t="shared" si="204"/>
        <v>1</v>
      </c>
      <c r="BG132" s="205">
        <f t="shared" si="204"/>
        <v>1</v>
      </c>
      <c r="BH132" s="205">
        <f t="shared" si="204"/>
        <v>1</v>
      </c>
      <c r="BI132" s="205">
        <f t="shared" si="204"/>
        <v>1</v>
      </c>
      <c r="BJ132" s="205">
        <f t="shared" si="204"/>
        <v>1</v>
      </c>
      <c r="BK132" s="205">
        <f t="shared" si="204"/>
        <v>1</v>
      </c>
      <c r="BL132" s="205">
        <f t="shared" si="204"/>
        <v>1</v>
      </c>
      <c r="BM132" s="205">
        <f t="shared" si="204"/>
        <v>1</v>
      </c>
      <c r="BN132" s="205">
        <f t="shared" si="204"/>
        <v>1</v>
      </c>
      <c r="BO132" s="205">
        <f t="shared" si="204"/>
        <v>1</v>
      </c>
      <c r="BP132" s="205">
        <f t="shared" si="204"/>
        <v>1</v>
      </c>
      <c r="BQ132" s="205">
        <f t="shared" ref="BQ132:EB132" si="205" xml:space="preserve"> BQ$97</f>
        <v>1</v>
      </c>
      <c r="BR132" s="205">
        <f t="shared" si="205"/>
        <v>1</v>
      </c>
      <c r="BS132" s="205">
        <f t="shared" si="205"/>
        <v>1</v>
      </c>
      <c r="BT132" s="205">
        <f t="shared" si="205"/>
        <v>1</v>
      </c>
      <c r="BU132" s="205">
        <f t="shared" si="205"/>
        <v>1</v>
      </c>
      <c r="BV132" s="205">
        <f t="shared" si="205"/>
        <v>1</v>
      </c>
      <c r="BW132" s="205">
        <f t="shared" si="205"/>
        <v>1</v>
      </c>
      <c r="BX132" s="205">
        <f t="shared" si="205"/>
        <v>1</v>
      </c>
      <c r="BY132" s="205">
        <f t="shared" si="205"/>
        <v>1</v>
      </c>
      <c r="BZ132" s="205">
        <f t="shared" si="205"/>
        <v>1</v>
      </c>
      <c r="CA132" s="205">
        <f t="shared" si="205"/>
        <v>1</v>
      </c>
      <c r="CB132" s="205">
        <f t="shared" si="205"/>
        <v>1</v>
      </c>
      <c r="CC132" s="205">
        <f t="shared" si="205"/>
        <v>1</v>
      </c>
      <c r="CD132" s="205">
        <f t="shared" si="205"/>
        <v>1</v>
      </c>
      <c r="CE132" s="205">
        <f t="shared" si="205"/>
        <v>1</v>
      </c>
      <c r="CF132" s="205">
        <f t="shared" si="205"/>
        <v>1</v>
      </c>
      <c r="CG132" s="205">
        <f t="shared" si="205"/>
        <v>1</v>
      </c>
      <c r="CH132" s="205">
        <f t="shared" si="205"/>
        <v>1</v>
      </c>
      <c r="CI132" s="205">
        <f t="shared" si="205"/>
        <v>1</v>
      </c>
      <c r="CJ132" s="205">
        <f t="shared" si="205"/>
        <v>1</v>
      </c>
      <c r="CK132" s="205">
        <f t="shared" si="205"/>
        <v>1</v>
      </c>
      <c r="CL132" s="205">
        <f t="shared" si="205"/>
        <v>1</v>
      </c>
      <c r="CM132" s="205">
        <f t="shared" si="205"/>
        <v>1</v>
      </c>
      <c r="CN132" s="205">
        <f t="shared" si="205"/>
        <v>1</v>
      </c>
      <c r="CO132" s="205">
        <f t="shared" si="205"/>
        <v>0</v>
      </c>
      <c r="CP132" s="205">
        <f t="shared" si="205"/>
        <v>0</v>
      </c>
      <c r="CQ132" s="205">
        <f t="shared" si="205"/>
        <v>0</v>
      </c>
      <c r="CR132" s="205">
        <f t="shared" si="205"/>
        <v>0</v>
      </c>
      <c r="CS132" s="205">
        <f t="shared" si="205"/>
        <v>0</v>
      </c>
      <c r="CT132" s="205">
        <f t="shared" si="205"/>
        <v>0</v>
      </c>
      <c r="CU132" s="205">
        <f t="shared" si="205"/>
        <v>0</v>
      </c>
      <c r="CV132" s="205">
        <f t="shared" si="205"/>
        <v>0</v>
      </c>
      <c r="CW132" s="205">
        <f t="shared" si="205"/>
        <v>0</v>
      </c>
      <c r="CX132" s="205">
        <f t="shared" si="205"/>
        <v>0</v>
      </c>
      <c r="CY132" s="205">
        <f t="shared" si="205"/>
        <v>0</v>
      </c>
      <c r="CZ132" s="205">
        <f t="shared" si="205"/>
        <v>0</v>
      </c>
      <c r="DA132" s="205">
        <f t="shared" si="205"/>
        <v>0</v>
      </c>
      <c r="DB132" s="205">
        <f t="shared" si="205"/>
        <v>0</v>
      </c>
      <c r="DC132" s="205">
        <f t="shared" si="205"/>
        <v>0</v>
      </c>
      <c r="DD132" s="205">
        <f t="shared" si="205"/>
        <v>0</v>
      </c>
      <c r="DE132" s="205">
        <f t="shared" si="205"/>
        <v>0</v>
      </c>
      <c r="DF132" s="205">
        <f t="shared" si="205"/>
        <v>0</v>
      </c>
      <c r="DG132" s="205">
        <f t="shared" si="205"/>
        <v>0</v>
      </c>
      <c r="DH132" s="205">
        <f t="shared" si="205"/>
        <v>0</v>
      </c>
      <c r="DI132" s="205">
        <f t="shared" si="205"/>
        <v>0</v>
      </c>
      <c r="DJ132" s="205">
        <f t="shared" si="205"/>
        <v>0</v>
      </c>
      <c r="DK132" s="205">
        <f t="shared" si="205"/>
        <v>0</v>
      </c>
      <c r="DL132" s="205">
        <f t="shared" si="205"/>
        <v>0</v>
      </c>
      <c r="DM132" s="205">
        <f t="shared" si="205"/>
        <v>0</v>
      </c>
      <c r="DN132" s="205">
        <f t="shared" si="205"/>
        <v>0</v>
      </c>
      <c r="DO132" s="205">
        <f t="shared" si="205"/>
        <v>0</v>
      </c>
      <c r="DP132" s="205">
        <f t="shared" si="205"/>
        <v>0</v>
      </c>
      <c r="DQ132" s="205">
        <f t="shared" si="205"/>
        <v>0</v>
      </c>
      <c r="DR132" s="205">
        <f t="shared" si="205"/>
        <v>0</v>
      </c>
      <c r="DS132" s="205">
        <f t="shared" si="205"/>
        <v>0</v>
      </c>
      <c r="DT132" s="205">
        <f t="shared" si="205"/>
        <v>0</v>
      </c>
      <c r="DU132" s="205">
        <f t="shared" si="205"/>
        <v>0</v>
      </c>
      <c r="DV132" s="205">
        <f t="shared" si="205"/>
        <v>0</v>
      </c>
      <c r="DW132" s="205">
        <f t="shared" si="205"/>
        <v>0</v>
      </c>
      <c r="DX132" s="205">
        <f t="shared" si="205"/>
        <v>0</v>
      </c>
      <c r="DY132" s="205">
        <f t="shared" si="205"/>
        <v>0</v>
      </c>
      <c r="DZ132" s="205">
        <f t="shared" si="205"/>
        <v>0</v>
      </c>
      <c r="EA132" s="205">
        <f t="shared" si="205"/>
        <v>0</v>
      </c>
      <c r="EB132" s="205">
        <f t="shared" si="205"/>
        <v>0</v>
      </c>
      <c r="EC132" s="205">
        <f t="shared" ref="EC132:GJ132" si="206" xml:space="preserve"> EC$97</f>
        <v>0</v>
      </c>
      <c r="ED132" s="205">
        <f t="shared" si="206"/>
        <v>0</v>
      </c>
      <c r="EE132" s="205">
        <f t="shared" si="206"/>
        <v>0</v>
      </c>
      <c r="EF132" s="205">
        <f t="shared" si="206"/>
        <v>0</v>
      </c>
      <c r="EG132" s="205">
        <f t="shared" si="206"/>
        <v>0</v>
      </c>
      <c r="EH132" s="205">
        <f t="shared" si="206"/>
        <v>0</v>
      </c>
      <c r="EI132" s="205">
        <f t="shared" si="206"/>
        <v>0</v>
      </c>
      <c r="EJ132" s="205">
        <f t="shared" si="206"/>
        <v>0</v>
      </c>
      <c r="EK132" s="205">
        <f t="shared" si="206"/>
        <v>0</v>
      </c>
      <c r="EL132" s="205">
        <f t="shared" si="206"/>
        <v>0</v>
      </c>
      <c r="EM132" s="205">
        <f t="shared" si="206"/>
        <v>0</v>
      </c>
      <c r="EN132" s="205">
        <f t="shared" si="206"/>
        <v>0</v>
      </c>
      <c r="EO132" s="205">
        <f t="shared" si="206"/>
        <v>0</v>
      </c>
      <c r="EP132" s="205">
        <f t="shared" si="206"/>
        <v>0</v>
      </c>
      <c r="EQ132" s="205">
        <f t="shared" si="206"/>
        <v>0</v>
      </c>
      <c r="ER132" s="205">
        <f t="shared" si="206"/>
        <v>0</v>
      </c>
      <c r="ES132" s="205">
        <f t="shared" si="206"/>
        <v>0</v>
      </c>
      <c r="ET132" s="205">
        <f t="shared" si="206"/>
        <v>0</v>
      </c>
      <c r="EU132" s="205">
        <f t="shared" si="206"/>
        <v>0</v>
      </c>
      <c r="EV132" s="205">
        <f t="shared" si="206"/>
        <v>0</v>
      </c>
      <c r="EW132" s="205">
        <f t="shared" si="206"/>
        <v>0</v>
      </c>
      <c r="EX132" s="205">
        <f t="shared" si="206"/>
        <v>0</v>
      </c>
      <c r="EY132" s="205">
        <f t="shared" si="206"/>
        <v>0</v>
      </c>
      <c r="EZ132" s="205">
        <f t="shared" si="206"/>
        <v>0</v>
      </c>
      <c r="FA132" s="205">
        <f t="shared" si="206"/>
        <v>0</v>
      </c>
      <c r="FB132" s="205">
        <f t="shared" si="206"/>
        <v>0</v>
      </c>
      <c r="FC132" s="205">
        <f t="shared" si="206"/>
        <v>0</v>
      </c>
      <c r="FD132" s="205">
        <f t="shared" si="206"/>
        <v>0</v>
      </c>
      <c r="FE132" s="205">
        <f t="shared" si="206"/>
        <v>0</v>
      </c>
      <c r="FF132" s="205">
        <f t="shared" si="206"/>
        <v>0</v>
      </c>
      <c r="FG132" s="205">
        <f t="shared" si="206"/>
        <v>0</v>
      </c>
      <c r="FH132" s="205">
        <f t="shared" si="206"/>
        <v>0</v>
      </c>
      <c r="FI132" s="205">
        <f t="shared" si="206"/>
        <v>0</v>
      </c>
      <c r="FJ132" s="205">
        <f t="shared" si="206"/>
        <v>0</v>
      </c>
      <c r="FK132" s="205">
        <f t="shared" si="206"/>
        <v>0</v>
      </c>
      <c r="FL132" s="205">
        <f t="shared" si="206"/>
        <v>0</v>
      </c>
      <c r="FM132" s="205">
        <f t="shared" si="206"/>
        <v>0</v>
      </c>
      <c r="FN132" s="205">
        <f t="shared" si="206"/>
        <v>0</v>
      </c>
      <c r="FO132" s="205">
        <f t="shared" si="206"/>
        <v>0</v>
      </c>
      <c r="FP132" s="205">
        <f t="shared" si="206"/>
        <v>0</v>
      </c>
      <c r="FQ132" s="205">
        <f t="shared" si="206"/>
        <v>0</v>
      </c>
      <c r="FR132" s="205">
        <f t="shared" si="206"/>
        <v>0</v>
      </c>
      <c r="FS132" s="205">
        <f t="shared" si="206"/>
        <v>0</v>
      </c>
      <c r="FT132" s="205">
        <f t="shared" si="206"/>
        <v>0</v>
      </c>
      <c r="FU132" s="205">
        <f t="shared" si="206"/>
        <v>0</v>
      </c>
      <c r="FV132" s="205">
        <f t="shared" si="206"/>
        <v>0</v>
      </c>
      <c r="FW132" s="205">
        <f t="shared" si="206"/>
        <v>0</v>
      </c>
      <c r="FX132" s="205">
        <f t="shared" si="206"/>
        <v>0</v>
      </c>
      <c r="FY132" s="205">
        <f t="shared" si="206"/>
        <v>0</v>
      </c>
      <c r="FZ132" s="205">
        <f t="shared" si="206"/>
        <v>0</v>
      </c>
      <c r="GA132" s="205">
        <f t="shared" si="206"/>
        <v>0</v>
      </c>
      <c r="GB132" s="205">
        <f t="shared" si="206"/>
        <v>0</v>
      </c>
      <c r="GC132" s="205">
        <f t="shared" si="206"/>
        <v>0</v>
      </c>
      <c r="GD132" s="205">
        <f t="shared" si="206"/>
        <v>0</v>
      </c>
      <c r="GE132" s="205">
        <f t="shared" si="206"/>
        <v>0</v>
      </c>
      <c r="GF132" s="205">
        <f t="shared" si="206"/>
        <v>0</v>
      </c>
      <c r="GG132" s="205">
        <f t="shared" si="206"/>
        <v>0</v>
      </c>
      <c r="GH132" s="205">
        <f t="shared" si="206"/>
        <v>0</v>
      </c>
      <c r="GI132" s="205">
        <f t="shared" si="206"/>
        <v>0</v>
      </c>
      <c r="GJ132" s="205">
        <f t="shared" si="206"/>
        <v>0</v>
      </c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65" customFormat="1" outlineLevel="1" x14ac:dyDescent="0.25">
      <c r="A133" s="189"/>
      <c r="B133" s="189"/>
      <c r="C133" s="190"/>
      <c r="D133" s="191"/>
      <c r="E133" s="192" t="s">
        <v>161</v>
      </c>
      <c r="F133" s="192"/>
      <c r="G133" s="192" t="s">
        <v>14</v>
      </c>
      <c r="H133" s="192"/>
      <c r="I133" s="192"/>
      <c r="J133" s="192">
        <f t="shared" ref="J133:AO133" si="207" xml:space="preserve"> IF( I133 = $F130, 1, I133 + 1) * J132</f>
        <v>0</v>
      </c>
      <c r="K133" s="192">
        <f t="shared" si="207"/>
        <v>0</v>
      </c>
      <c r="L133" s="192">
        <f t="shared" si="207"/>
        <v>0</v>
      </c>
      <c r="M133" s="192">
        <f t="shared" si="207"/>
        <v>1</v>
      </c>
      <c r="N133" s="192">
        <f t="shared" si="207"/>
        <v>2</v>
      </c>
      <c r="O133" s="192">
        <f t="shared" si="207"/>
        <v>3</v>
      </c>
      <c r="P133" s="192">
        <f t="shared" si="207"/>
        <v>4</v>
      </c>
      <c r="Q133" s="192">
        <f t="shared" si="207"/>
        <v>1</v>
      </c>
      <c r="R133" s="192">
        <f t="shared" si="207"/>
        <v>2</v>
      </c>
      <c r="S133" s="192">
        <f t="shared" si="207"/>
        <v>3</v>
      </c>
      <c r="T133" s="192">
        <f t="shared" si="207"/>
        <v>4</v>
      </c>
      <c r="U133" s="192">
        <f t="shared" si="207"/>
        <v>1</v>
      </c>
      <c r="V133" s="192">
        <f t="shared" si="207"/>
        <v>2</v>
      </c>
      <c r="W133" s="192">
        <f t="shared" si="207"/>
        <v>3</v>
      </c>
      <c r="X133" s="192">
        <f t="shared" si="207"/>
        <v>4</v>
      </c>
      <c r="Y133" s="192">
        <f t="shared" si="207"/>
        <v>1</v>
      </c>
      <c r="Z133" s="192">
        <f t="shared" si="207"/>
        <v>2</v>
      </c>
      <c r="AA133" s="192">
        <f t="shared" si="207"/>
        <v>3</v>
      </c>
      <c r="AB133" s="192">
        <f t="shared" si="207"/>
        <v>4</v>
      </c>
      <c r="AC133" s="192">
        <f t="shared" si="207"/>
        <v>1</v>
      </c>
      <c r="AD133" s="192">
        <f t="shared" si="207"/>
        <v>2</v>
      </c>
      <c r="AE133" s="192">
        <f t="shared" si="207"/>
        <v>3</v>
      </c>
      <c r="AF133" s="192">
        <f t="shared" si="207"/>
        <v>4</v>
      </c>
      <c r="AG133" s="192">
        <f t="shared" si="207"/>
        <v>1</v>
      </c>
      <c r="AH133" s="192">
        <f t="shared" si="207"/>
        <v>2</v>
      </c>
      <c r="AI133" s="192">
        <f t="shared" si="207"/>
        <v>3</v>
      </c>
      <c r="AJ133" s="192">
        <f t="shared" si="207"/>
        <v>4</v>
      </c>
      <c r="AK133" s="192">
        <f t="shared" si="207"/>
        <v>1</v>
      </c>
      <c r="AL133" s="192">
        <f t="shared" si="207"/>
        <v>2</v>
      </c>
      <c r="AM133" s="192">
        <f t="shared" si="207"/>
        <v>3</v>
      </c>
      <c r="AN133" s="192">
        <f t="shared" si="207"/>
        <v>4</v>
      </c>
      <c r="AO133" s="192">
        <f t="shared" si="207"/>
        <v>1</v>
      </c>
      <c r="AP133" s="192">
        <f t="shared" ref="AP133:BU133" si="208" xml:space="preserve"> IF( AO133 = $F130, 1, AO133 + 1) * AP132</f>
        <v>2</v>
      </c>
      <c r="AQ133" s="192">
        <f t="shared" si="208"/>
        <v>3</v>
      </c>
      <c r="AR133" s="192">
        <f t="shared" si="208"/>
        <v>4</v>
      </c>
      <c r="AS133" s="192">
        <f t="shared" si="208"/>
        <v>1</v>
      </c>
      <c r="AT133" s="192">
        <f t="shared" si="208"/>
        <v>2</v>
      </c>
      <c r="AU133" s="192">
        <f t="shared" si="208"/>
        <v>3</v>
      </c>
      <c r="AV133" s="192">
        <f t="shared" si="208"/>
        <v>4</v>
      </c>
      <c r="AW133" s="192">
        <f t="shared" si="208"/>
        <v>1</v>
      </c>
      <c r="AX133" s="192">
        <f t="shared" si="208"/>
        <v>2</v>
      </c>
      <c r="AY133" s="192">
        <f t="shared" si="208"/>
        <v>3</v>
      </c>
      <c r="AZ133" s="192">
        <f t="shared" si="208"/>
        <v>4</v>
      </c>
      <c r="BA133" s="192">
        <f t="shared" si="208"/>
        <v>1</v>
      </c>
      <c r="BB133" s="192">
        <f t="shared" si="208"/>
        <v>2</v>
      </c>
      <c r="BC133" s="192">
        <f t="shared" si="208"/>
        <v>3</v>
      </c>
      <c r="BD133" s="192">
        <f t="shared" si="208"/>
        <v>4</v>
      </c>
      <c r="BE133" s="192">
        <f t="shared" si="208"/>
        <v>1</v>
      </c>
      <c r="BF133" s="192">
        <f t="shared" si="208"/>
        <v>2</v>
      </c>
      <c r="BG133" s="192">
        <f t="shared" si="208"/>
        <v>3</v>
      </c>
      <c r="BH133" s="192">
        <f t="shared" si="208"/>
        <v>4</v>
      </c>
      <c r="BI133" s="192">
        <f t="shared" si="208"/>
        <v>1</v>
      </c>
      <c r="BJ133" s="192">
        <f t="shared" si="208"/>
        <v>2</v>
      </c>
      <c r="BK133" s="192">
        <f t="shared" si="208"/>
        <v>3</v>
      </c>
      <c r="BL133" s="192">
        <f t="shared" si="208"/>
        <v>4</v>
      </c>
      <c r="BM133" s="192">
        <f t="shared" si="208"/>
        <v>1</v>
      </c>
      <c r="BN133" s="192">
        <f t="shared" si="208"/>
        <v>2</v>
      </c>
      <c r="BO133" s="192">
        <f t="shared" si="208"/>
        <v>3</v>
      </c>
      <c r="BP133" s="192">
        <f t="shared" si="208"/>
        <v>4</v>
      </c>
      <c r="BQ133" s="192">
        <f t="shared" si="208"/>
        <v>1</v>
      </c>
      <c r="BR133" s="192">
        <f t="shared" si="208"/>
        <v>2</v>
      </c>
      <c r="BS133" s="192">
        <f t="shared" si="208"/>
        <v>3</v>
      </c>
      <c r="BT133" s="192">
        <f t="shared" si="208"/>
        <v>4</v>
      </c>
      <c r="BU133" s="192">
        <f t="shared" si="208"/>
        <v>1</v>
      </c>
      <c r="BV133" s="192">
        <f t="shared" ref="BV133:DA133" si="209" xml:space="preserve"> IF( BU133 = $F130, 1, BU133 + 1) * BV132</f>
        <v>2</v>
      </c>
      <c r="BW133" s="192">
        <f t="shared" si="209"/>
        <v>3</v>
      </c>
      <c r="BX133" s="192">
        <f t="shared" si="209"/>
        <v>4</v>
      </c>
      <c r="BY133" s="192">
        <f t="shared" si="209"/>
        <v>1</v>
      </c>
      <c r="BZ133" s="192">
        <f t="shared" si="209"/>
        <v>2</v>
      </c>
      <c r="CA133" s="192">
        <f t="shared" si="209"/>
        <v>3</v>
      </c>
      <c r="CB133" s="192">
        <f t="shared" si="209"/>
        <v>4</v>
      </c>
      <c r="CC133" s="192">
        <f t="shared" si="209"/>
        <v>1</v>
      </c>
      <c r="CD133" s="192">
        <f t="shared" si="209"/>
        <v>2</v>
      </c>
      <c r="CE133" s="192">
        <f t="shared" si="209"/>
        <v>3</v>
      </c>
      <c r="CF133" s="192">
        <f t="shared" si="209"/>
        <v>4</v>
      </c>
      <c r="CG133" s="192">
        <f t="shared" si="209"/>
        <v>1</v>
      </c>
      <c r="CH133" s="192">
        <f t="shared" si="209"/>
        <v>2</v>
      </c>
      <c r="CI133" s="192">
        <f t="shared" si="209"/>
        <v>3</v>
      </c>
      <c r="CJ133" s="192">
        <f t="shared" si="209"/>
        <v>4</v>
      </c>
      <c r="CK133" s="192">
        <f t="shared" si="209"/>
        <v>1</v>
      </c>
      <c r="CL133" s="192">
        <f t="shared" si="209"/>
        <v>2</v>
      </c>
      <c r="CM133" s="192">
        <f t="shared" si="209"/>
        <v>3</v>
      </c>
      <c r="CN133" s="192">
        <f t="shared" si="209"/>
        <v>4</v>
      </c>
      <c r="CO133" s="192">
        <f t="shared" si="209"/>
        <v>0</v>
      </c>
      <c r="CP133" s="192">
        <f t="shared" si="209"/>
        <v>0</v>
      </c>
      <c r="CQ133" s="192">
        <f t="shared" si="209"/>
        <v>0</v>
      </c>
      <c r="CR133" s="192">
        <f t="shared" si="209"/>
        <v>0</v>
      </c>
      <c r="CS133" s="192">
        <f t="shared" si="209"/>
        <v>0</v>
      </c>
      <c r="CT133" s="192">
        <f t="shared" si="209"/>
        <v>0</v>
      </c>
      <c r="CU133" s="192">
        <f t="shared" si="209"/>
        <v>0</v>
      </c>
      <c r="CV133" s="192">
        <f t="shared" si="209"/>
        <v>0</v>
      </c>
      <c r="CW133" s="192">
        <f t="shared" si="209"/>
        <v>0</v>
      </c>
      <c r="CX133" s="192">
        <f t="shared" si="209"/>
        <v>0</v>
      </c>
      <c r="CY133" s="192">
        <f t="shared" si="209"/>
        <v>0</v>
      </c>
      <c r="CZ133" s="192">
        <f t="shared" si="209"/>
        <v>0</v>
      </c>
      <c r="DA133" s="192">
        <f t="shared" si="209"/>
        <v>0</v>
      </c>
      <c r="DB133" s="192">
        <f t="shared" ref="DB133:EG133" si="210" xml:space="preserve"> IF( DA133 = $F130, 1, DA133 + 1) * DB132</f>
        <v>0</v>
      </c>
      <c r="DC133" s="192">
        <f t="shared" si="210"/>
        <v>0</v>
      </c>
      <c r="DD133" s="192">
        <f t="shared" si="210"/>
        <v>0</v>
      </c>
      <c r="DE133" s="192">
        <f t="shared" si="210"/>
        <v>0</v>
      </c>
      <c r="DF133" s="192">
        <f t="shared" si="210"/>
        <v>0</v>
      </c>
      <c r="DG133" s="192">
        <f t="shared" si="210"/>
        <v>0</v>
      </c>
      <c r="DH133" s="192">
        <f t="shared" si="210"/>
        <v>0</v>
      </c>
      <c r="DI133" s="192">
        <f t="shared" si="210"/>
        <v>0</v>
      </c>
      <c r="DJ133" s="192">
        <f t="shared" si="210"/>
        <v>0</v>
      </c>
      <c r="DK133" s="192">
        <f t="shared" si="210"/>
        <v>0</v>
      </c>
      <c r="DL133" s="192">
        <f t="shared" si="210"/>
        <v>0</v>
      </c>
      <c r="DM133" s="192">
        <f t="shared" si="210"/>
        <v>0</v>
      </c>
      <c r="DN133" s="192">
        <f t="shared" si="210"/>
        <v>0</v>
      </c>
      <c r="DO133" s="192">
        <f t="shared" si="210"/>
        <v>0</v>
      </c>
      <c r="DP133" s="192">
        <f t="shared" si="210"/>
        <v>0</v>
      </c>
      <c r="DQ133" s="192">
        <f t="shared" si="210"/>
        <v>0</v>
      </c>
      <c r="DR133" s="192">
        <f t="shared" si="210"/>
        <v>0</v>
      </c>
      <c r="DS133" s="192">
        <f t="shared" si="210"/>
        <v>0</v>
      </c>
      <c r="DT133" s="192">
        <f t="shared" si="210"/>
        <v>0</v>
      </c>
      <c r="DU133" s="192">
        <f t="shared" si="210"/>
        <v>0</v>
      </c>
      <c r="DV133" s="192">
        <f t="shared" si="210"/>
        <v>0</v>
      </c>
      <c r="DW133" s="192">
        <f t="shared" si="210"/>
        <v>0</v>
      </c>
      <c r="DX133" s="192">
        <f t="shared" si="210"/>
        <v>0</v>
      </c>
      <c r="DY133" s="192">
        <f t="shared" si="210"/>
        <v>0</v>
      </c>
      <c r="DZ133" s="192">
        <f t="shared" si="210"/>
        <v>0</v>
      </c>
      <c r="EA133" s="192">
        <f t="shared" si="210"/>
        <v>0</v>
      </c>
      <c r="EB133" s="192">
        <f t="shared" si="210"/>
        <v>0</v>
      </c>
      <c r="EC133" s="192">
        <f t="shared" si="210"/>
        <v>0</v>
      </c>
      <c r="ED133" s="192">
        <f t="shared" si="210"/>
        <v>0</v>
      </c>
      <c r="EE133" s="192">
        <f t="shared" si="210"/>
        <v>0</v>
      </c>
      <c r="EF133" s="192">
        <f t="shared" si="210"/>
        <v>0</v>
      </c>
      <c r="EG133" s="192">
        <f t="shared" si="210"/>
        <v>0</v>
      </c>
      <c r="EH133" s="192">
        <f t="shared" ref="EH133:FM133" si="211" xml:space="preserve"> IF( EG133 = $F130, 1, EG133 + 1) * EH132</f>
        <v>0</v>
      </c>
      <c r="EI133" s="192">
        <f t="shared" si="211"/>
        <v>0</v>
      </c>
      <c r="EJ133" s="192">
        <f t="shared" si="211"/>
        <v>0</v>
      </c>
      <c r="EK133" s="192">
        <f t="shared" si="211"/>
        <v>0</v>
      </c>
      <c r="EL133" s="192">
        <f t="shared" si="211"/>
        <v>0</v>
      </c>
      <c r="EM133" s="192">
        <f t="shared" si="211"/>
        <v>0</v>
      </c>
      <c r="EN133" s="192">
        <f t="shared" si="211"/>
        <v>0</v>
      </c>
      <c r="EO133" s="192">
        <f t="shared" si="211"/>
        <v>0</v>
      </c>
      <c r="EP133" s="192">
        <f t="shared" si="211"/>
        <v>0</v>
      </c>
      <c r="EQ133" s="192">
        <f t="shared" si="211"/>
        <v>0</v>
      </c>
      <c r="ER133" s="192">
        <f t="shared" si="211"/>
        <v>0</v>
      </c>
      <c r="ES133" s="192">
        <f t="shared" si="211"/>
        <v>0</v>
      </c>
      <c r="ET133" s="192">
        <f t="shared" si="211"/>
        <v>0</v>
      </c>
      <c r="EU133" s="192">
        <f t="shared" si="211"/>
        <v>0</v>
      </c>
      <c r="EV133" s="192">
        <f t="shared" si="211"/>
        <v>0</v>
      </c>
      <c r="EW133" s="192">
        <f t="shared" si="211"/>
        <v>0</v>
      </c>
      <c r="EX133" s="192">
        <f t="shared" si="211"/>
        <v>0</v>
      </c>
      <c r="EY133" s="192">
        <f t="shared" si="211"/>
        <v>0</v>
      </c>
      <c r="EZ133" s="192">
        <f t="shared" si="211"/>
        <v>0</v>
      </c>
      <c r="FA133" s="192">
        <f t="shared" si="211"/>
        <v>0</v>
      </c>
      <c r="FB133" s="192">
        <f t="shared" si="211"/>
        <v>0</v>
      </c>
      <c r="FC133" s="192">
        <f t="shared" si="211"/>
        <v>0</v>
      </c>
      <c r="FD133" s="192">
        <f t="shared" si="211"/>
        <v>0</v>
      </c>
      <c r="FE133" s="192">
        <f t="shared" si="211"/>
        <v>0</v>
      </c>
      <c r="FF133" s="192">
        <f t="shared" si="211"/>
        <v>0</v>
      </c>
      <c r="FG133" s="192">
        <f t="shared" si="211"/>
        <v>0</v>
      </c>
      <c r="FH133" s="192">
        <f t="shared" si="211"/>
        <v>0</v>
      </c>
      <c r="FI133" s="192">
        <f t="shared" si="211"/>
        <v>0</v>
      </c>
      <c r="FJ133" s="192">
        <f t="shared" si="211"/>
        <v>0</v>
      </c>
      <c r="FK133" s="192">
        <f t="shared" si="211"/>
        <v>0</v>
      </c>
      <c r="FL133" s="192">
        <f t="shared" si="211"/>
        <v>0</v>
      </c>
      <c r="FM133" s="192">
        <f t="shared" si="211"/>
        <v>0</v>
      </c>
      <c r="FN133" s="192">
        <f t="shared" ref="FN133:GJ133" si="212" xml:space="preserve"> IF( FM133 = $F130, 1, FM133 + 1) * FN132</f>
        <v>0</v>
      </c>
      <c r="FO133" s="192">
        <f t="shared" si="212"/>
        <v>0</v>
      </c>
      <c r="FP133" s="192">
        <f t="shared" si="212"/>
        <v>0</v>
      </c>
      <c r="FQ133" s="192">
        <f t="shared" si="212"/>
        <v>0</v>
      </c>
      <c r="FR133" s="192">
        <f t="shared" si="212"/>
        <v>0</v>
      </c>
      <c r="FS133" s="192">
        <f t="shared" si="212"/>
        <v>0</v>
      </c>
      <c r="FT133" s="192">
        <f t="shared" si="212"/>
        <v>0</v>
      </c>
      <c r="FU133" s="192">
        <f t="shared" si="212"/>
        <v>0</v>
      </c>
      <c r="FV133" s="192">
        <f t="shared" si="212"/>
        <v>0</v>
      </c>
      <c r="FW133" s="192">
        <f t="shared" si="212"/>
        <v>0</v>
      </c>
      <c r="FX133" s="192">
        <f t="shared" si="212"/>
        <v>0</v>
      </c>
      <c r="FY133" s="192">
        <f t="shared" si="212"/>
        <v>0</v>
      </c>
      <c r="FZ133" s="192">
        <f t="shared" si="212"/>
        <v>0</v>
      </c>
      <c r="GA133" s="192">
        <f t="shared" si="212"/>
        <v>0</v>
      </c>
      <c r="GB133" s="192">
        <f t="shared" si="212"/>
        <v>0</v>
      </c>
      <c r="GC133" s="192">
        <f t="shared" si="212"/>
        <v>0</v>
      </c>
      <c r="GD133" s="192">
        <f t="shared" si="212"/>
        <v>0</v>
      </c>
      <c r="GE133" s="192">
        <f t="shared" si="212"/>
        <v>0</v>
      </c>
      <c r="GF133" s="192">
        <f t="shared" si="212"/>
        <v>0</v>
      </c>
      <c r="GG133" s="192">
        <f t="shared" si="212"/>
        <v>0</v>
      </c>
      <c r="GH133" s="192">
        <f t="shared" si="212"/>
        <v>0</v>
      </c>
      <c r="GI133" s="192">
        <f t="shared" si="212"/>
        <v>0</v>
      </c>
      <c r="GJ133" s="192">
        <f t="shared" si="212"/>
        <v>0</v>
      </c>
      <c r="GK133" s="250"/>
      <c r="GL133" s="250"/>
      <c r="GM133" s="250"/>
      <c r="GN133" s="250"/>
      <c r="GO133" s="250"/>
      <c r="GP133" s="250"/>
      <c r="GQ133" s="250"/>
      <c r="GR133" s="250"/>
      <c r="GS133" s="250"/>
      <c r="GT133" s="250"/>
      <c r="GU133" s="250"/>
      <c r="GV133" s="250"/>
      <c r="GW133" s="250"/>
      <c r="GX133" s="250"/>
      <c r="GY133" s="250"/>
      <c r="GZ133" s="250"/>
      <c r="HA133" s="250"/>
      <c r="HB133" s="250"/>
      <c r="HC133" s="250"/>
      <c r="HD133" s="250"/>
      <c r="HE133" s="250"/>
      <c r="HF133" s="250"/>
      <c r="HG133" s="250"/>
      <c r="HH133" s="250"/>
      <c r="HI133" s="250"/>
      <c r="HJ133" s="250"/>
      <c r="HK133" s="250"/>
      <c r="HL133" s="250"/>
      <c r="HM133" s="250"/>
      <c r="HN133" s="250"/>
      <c r="HO133" s="250"/>
      <c r="HP133" s="250"/>
      <c r="HQ133" s="250"/>
      <c r="HR133" s="250"/>
      <c r="HS133" s="250"/>
      <c r="HT133" s="250"/>
      <c r="HU133" s="250"/>
      <c r="HV133" s="250"/>
      <c r="HW133" s="250"/>
      <c r="HX133" s="250"/>
      <c r="HY133" s="250"/>
      <c r="HZ133" s="250"/>
      <c r="IA133" s="250"/>
      <c r="IB133" s="250"/>
      <c r="IC133" s="250"/>
      <c r="ID133" s="250"/>
      <c r="IE133" s="250"/>
      <c r="IF133" s="250"/>
      <c r="IG133" s="250"/>
      <c r="IH133" s="250"/>
      <c r="II133" s="250"/>
      <c r="IJ133" s="250"/>
      <c r="IK133" s="250"/>
      <c r="IL133" s="250"/>
      <c r="IM133" s="250"/>
      <c r="IN133" s="250"/>
      <c r="IO133" s="250"/>
      <c r="IP133" s="250"/>
      <c r="IQ133" s="250"/>
      <c r="IR133" s="250"/>
      <c r="IS133" s="250"/>
      <c r="IT133" s="250"/>
      <c r="IU133" s="250"/>
      <c r="IV133" s="250"/>
      <c r="IW133" s="250"/>
      <c r="IX133" s="250"/>
      <c r="IY133" s="250"/>
      <c r="IZ133" s="250"/>
      <c r="JA133" s="250"/>
      <c r="JB133" s="250"/>
      <c r="JC133" s="250"/>
      <c r="JD133" s="250"/>
      <c r="JE133" s="250"/>
      <c r="JF133" s="250"/>
      <c r="JG133" s="250"/>
      <c r="JH133" s="250"/>
      <c r="JI133" s="250"/>
      <c r="JJ133" s="250"/>
      <c r="JK133" s="250"/>
      <c r="JL133" s="250"/>
      <c r="JM133" s="250"/>
      <c r="JN133" s="250"/>
      <c r="JO133" s="250"/>
      <c r="JP133" s="250"/>
      <c r="JQ133" s="250"/>
      <c r="JR133" s="250"/>
      <c r="JS133" s="250"/>
      <c r="JT133" s="250"/>
      <c r="JU133" s="250"/>
      <c r="JV133" s="250"/>
      <c r="JW133" s="250"/>
      <c r="JX133" s="250"/>
      <c r="JY133" s="250"/>
      <c r="JZ133" s="250"/>
      <c r="KA133" s="250"/>
      <c r="KB133" s="250"/>
      <c r="KC133" s="250"/>
      <c r="KD133" s="250"/>
      <c r="KE133" s="250"/>
      <c r="KF133" s="250"/>
      <c r="KG133" s="250"/>
      <c r="KH133" s="250"/>
      <c r="KI133" s="250"/>
      <c r="KJ133" s="250"/>
      <c r="KK133" s="250"/>
      <c r="KL133" s="250"/>
      <c r="KM133" s="250"/>
      <c r="KN133" s="250"/>
      <c r="KO133" s="250"/>
      <c r="KP133" s="250"/>
      <c r="KQ133" s="250"/>
      <c r="KR133" s="250"/>
      <c r="KS133" s="250"/>
      <c r="KT133" s="250"/>
      <c r="KU133" s="250"/>
      <c r="KV133" s="250"/>
      <c r="KW133" s="250"/>
      <c r="KX133" s="250"/>
      <c r="KY133" s="250"/>
      <c r="KZ133" s="250"/>
      <c r="LA133" s="250"/>
      <c r="LB133" s="250"/>
      <c r="LC133" s="250"/>
      <c r="LD133" s="250"/>
      <c r="LE133" s="250"/>
      <c r="LF133" s="250"/>
      <c r="LG133" s="250"/>
      <c r="LH133" s="250"/>
      <c r="LI133" s="250"/>
      <c r="LJ133" s="250"/>
      <c r="LK133" s="250"/>
      <c r="LL133" s="250"/>
      <c r="LM133" s="250"/>
      <c r="LN133" s="250"/>
      <c r="LO133" s="250"/>
      <c r="LP133" s="250"/>
      <c r="LQ133" s="250"/>
      <c r="LR133" s="250"/>
      <c r="LS133" s="250"/>
      <c r="LT133" s="250"/>
      <c r="LU133" s="250"/>
      <c r="LV133" s="250"/>
      <c r="LW133" s="250"/>
      <c r="LX133" s="250"/>
      <c r="LY133" s="250"/>
      <c r="LZ133" s="250"/>
      <c r="MA133" s="250"/>
      <c r="MB133" s="250"/>
      <c r="MC133" s="250"/>
      <c r="MD133" s="250"/>
      <c r="ME133" s="250"/>
      <c r="MF133" s="250"/>
      <c r="MG133" s="250"/>
      <c r="MH133" s="250"/>
      <c r="MI133" s="250"/>
      <c r="MJ133" s="250"/>
      <c r="MK133" s="250"/>
      <c r="ML133" s="250"/>
      <c r="MM133" s="250"/>
      <c r="MN133" s="250"/>
      <c r="MO133" s="250"/>
      <c r="MP133" s="250"/>
      <c r="MQ133" s="250"/>
      <c r="MR133" s="250"/>
      <c r="MS133" s="250"/>
      <c r="MT133" s="250"/>
      <c r="MU133" s="250"/>
      <c r="MV133" s="250"/>
      <c r="MW133" s="250"/>
      <c r="MX133" s="250"/>
      <c r="MY133" s="250"/>
      <c r="MZ133" s="250"/>
      <c r="NA133" s="250"/>
      <c r="NB133" s="250"/>
      <c r="NC133" s="250"/>
      <c r="ND133" s="250"/>
      <c r="NE133" s="250"/>
      <c r="NF133" s="250"/>
      <c r="NG133" s="250"/>
      <c r="NH133" s="250"/>
      <c r="NI133" s="250"/>
      <c r="NJ133" s="250"/>
      <c r="NK133" s="250"/>
      <c r="NL133" s="250"/>
      <c r="NM133" s="250"/>
      <c r="NN133" s="250"/>
      <c r="NO133" s="250"/>
      <c r="NP133" s="250"/>
      <c r="NQ133" s="250"/>
      <c r="NR133" s="250"/>
      <c r="NS133" s="250"/>
      <c r="NT133" s="250"/>
      <c r="NU133" s="250"/>
      <c r="NV133" s="250"/>
      <c r="NW133" s="250"/>
      <c r="NX133" s="250"/>
      <c r="NY133" s="250"/>
      <c r="NZ133" s="250"/>
      <c r="OA133" s="250"/>
      <c r="OB133" s="250"/>
      <c r="OC133" s="250"/>
      <c r="OD133" s="250"/>
      <c r="OE133" s="250"/>
      <c r="OF133" s="250"/>
      <c r="OG133" s="250"/>
      <c r="OH133" s="250"/>
      <c r="OI133" s="250"/>
      <c r="OJ133" s="250"/>
      <c r="OK133" s="250"/>
      <c r="OL133" s="250"/>
      <c r="OM133" s="250"/>
      <c r="ON133" s="250"/>
      <c r="OO133" s="250"/>
      <c r="OP133" s="250"/>
      <c r="OQ133" s="250"/>
      <c r="OR133" s="250"/>
      <c r="OS133" s="250"/>
      <c r="OT133" s="250"/>
      <c r="OU133" s="250"/>
      <c r="OV133" s="250"/>
      <c r="OW133" s="250"/>
      <c r="OX133" s="250"/>
      <c r="OY133" s="250"/>
      <c r="OZ133" s="250"/>
      <c r="PA133" s="250"/>
      <c r="PB133" s="250"/>
      <c r="PC133" s="250"/>
      <c r="PD133" s="250"/>
      <c r="PE133" s="250"/>
      <c r="PF133" s="250"/>
      <c r="PG133" s="250"/>
      <c r="PH133" s="250"/>
      <c r="PI133" s="250"/>
      <c r="PJ133" s="250"/>
      <c r="PK133" s="250"/>
      <c r="PL133" s="250"/>
      <c r="PM133" s="250"/>
      <c r="PN133" s="250"/>
      <c r="PO133" s="250"/>
      <c r="PP133" s="250"/>
      <c r="PQ133" s="250"/>
      <c r="PR133" s="250"/>
      <c r="PS133" s="250"/>
      <c r="PT133" s="250"/>
      <c r="PU133" s="250"/>
    </row>
    <row r="134" spans="1:437" s="265" customFormat="1" outlineLevel="1" x14ac:dyDescent="0.25">
      <c r="A134" s="189"/>
      <c r="B134" s="189"/>
      <c r="C134" s="190"/>
      <c r="D134" s="191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  <c r="BB134" s="192"/>
      <c r="BC134" s="192"/>
      <c r="BD134" s="192"/>
      <c r="BE134" s="192"/>
      <c r="BF134" s="192"/>
      <c r="BG134" s="192"/>
      <c r="BH134" s="192"/>
      <c r="BI134" s="192"/>
      <c r="BJ134" s="192"/>
      <c r="BK134" s="192"/>
      <c r="BL134" s="192"/>
      <c r="BM134" s="192"/>
      <c r="BN134" s="192"/>
      <c r="BO134" s="192"/>
      <c r="BP134" s="192"/>
      <c r="BQ134" s="192"/>
      <c r="BR134" s="192"/>
      <c r="BS134" s="192"/>
      <c r="BT134" s="192"/>
      <c r="BU134" s="192"/>
      <c r="BV134" s="192"/>
      <c r="BW134" s="192"/>
      <c r="BX134" s="192"/>
      <c r="BY134" s="192"/>
      <c r="BZ134" s="192"/>
      <c r="CA134" s="192"/>
      <c r="CB134" s="192"/>
      <c r="CC134" s="192"/>
      <c r="CD134" s="192"/>
      <c r="CE134" s="192"/>
      <c r="CF134" s="192"/>
      <c r="CG134" s="192"/>
      <c r="CH134" s="192"/>
      <c r="CI134" s="192"/>
      <c r="CJ134" s="192"/>
      <c r="CK134" s="192"/>
      <c r="CL134" s="192"/>
      <c r="CM134" s="192"/>
      <c r="CN134" s="192"/>
      <c r="CO134" s="192"/>
      <c r="CP134" s="192"/>
      <c r="CQ134" s="192"/>
      <c r="CR134" s="192"/>
      <c r="CS134" s="192"/>
      <c r="CT134" s="192"/>
      <c r="CU134" s="192"/>
      <c r="CV134" s="192"/>
      <c r="CW134" s="192"/>
      <c r="CX134" s="192"/>
      <c r="CY134" s="192"/>
      <c r="CZ134" s="192"/>
      <c r="DA134" s="192"/>
      <c r="DB134" s="192"/>
      <c r="DC134" s="192"/>
      <c r="DD134" s="192"/>
      <c r="DE134" s="192"/>
      <c r="DF134" s="192"/>
      <c r="DG134" s="192"/>
      <c r="DH134" s="192"/>
      <c r="DI134" s="192"/>
      <c r="DJ134" s="192"/>
      <c r="DK134" s="192"/>
      <c r="DL134" s="192"/>
      <c r="DM134" s="192"/>
      <c r="DN134" s="192"/>
      <c r="DO134" s="192"/>
      <c r="DP134" s="192"/>
      <c r="DQ134" s="192"/>
      <c r="DR134" s="192"/>
      <c r="DS134" s="192"/>
      <c r="DT134" s="192"/>
      <c r="DU134" s="192"/>
      <c r="DV134" s="192"/>
      <c r="DW134" s="192"/>
      <c r="DX134" s="192"/>
      <c r="DY134" s="192"/>
      <c r="DZ134" s="192"/>
      <c r="EA134" s="192"/>
      <c r="EB134" s="192"/>
      <c r="EC134" s="192"/>
      <c r="ED134" s="192"/>
      <c r="EE134" s="192"/>
      <c r="EF134" s="192"/>
      <c r="EG134" s="192"/>
      <c r="EH134" s="192"/>
      <c r="EI134" s="192"/>
      <c r="EJ134" s="192"/>
      <c r="EK134" s="192"/>
      <c r="EL134" s="192"/>
      <c r="EM134" s="192"/>
      <c r="EN134" s="192"/>
      <c r="EO134" s="192"/>
      <c r="EP134" s="192"/>
      <c r="EQ134" s="192"/>
      <c r="ER134" s="192"/>
      <c r="ES134" s="192"/>
      <c r="ET134" s="192"/>
      <c r="EU134" s="192"/>
      <c r="EV134" s="192"/>
      <c r="EW134" s="192"/>
      <c r="EX134" s="192"/>
      <c r="EY134" s="192"/>
      <c r="EZ134" s="192"/>
      <c r="FA134" s="192"/>
      <c r="FB134" s="192"/>
      <c r="FC134" s="192"/>
      <c r="FD134" s="192"/>
      <c r="FE134" s="192"/>
      <c r="FF134" s="192"/>
      <c r="FG134" s="192"/>
      <c r="FH134" s="192"/>
      <c r="FI134" s="192"/>
      <c r="FJ134" s="192"/>
      <c r="FK134" s="192"/>
      <c r="FL134" s="192"/>
      <c r="FM134" s="192"/>
      <c r="FN134" s="192"/>
      <c r="FO134" s="192"/>
      <c r="FP134" s="192"/>
      <c r="FQ134" s="192"/>
      <c r="FR134" s="192"/>
      <c r="FS134" s="192"/>
      <c r="FT134" s="192"/>
      <c r="FU134" s="192"/>
      <c r="FV134" s="192"/>
      <c r="FW134" s="192"/>
      <c r="FX134" s="192"/>
      <c r="FY134" s="192"/>
      <c r="FZ134" s="192"/>
      <c r="GA134" s="192"/>
      <c r="GB134" s="192"/>
      <c r="GC134" s="192"/>
      <c r="GD134" s="192"/>
      <c r="GE134" s="192"/>
      <c r="GF134" s="192"/>
      <c r="GG134" s="192"/>
      <c r="GH134" s="192"/>
      <c r="GI134" s="192"/>
      <c r="GJ134" s="192"/>
      <c r="GK134" s="250"/>
      <c r="GL134" s="250"/>
      <c r="GM134" s="250"/>
      <c r="GN134" s="250"/>
      <c r="GO134" s="250"/>
      <c r="GP134" s="250"/>
      <c r="GQ134" s="250"/>
      <c r="GR134" s="250"/>
      <c r="GS134" s="250"/>
      <c r="GT134" s="250"/>
      <c r="GU134" s="250"/>
      <c r="GV134" s="250"/>
      <c r="GW134" s="250"/>
      <c r="GX134" s="250"/>
      <c r="GY134" s="250"/>
      <c r="GZ134" s="250"/>
      <c r="HA134" s="250"/>
      <c r="HB134" s="250"/>
      <c r="HC134" s="250"/>
      <c r="HD134" s="250"/>
      <c r="HE134" s="250"/>
      <c r="HF134" s="250"/>
      <c r="HG134" s="250"/>
      <c r="HH134" s="250"/>
      <c r="HI134" s="250"/>
      <c r="HJ134" s="250"/>
      <c r="HK134" s="250"/>
      <c r="HL134" s="250"/>
      <c r="HM134" s="250"/>
      <c r="HN134" s="250"/>
      <c r="HO134" s="250"/>
      <c r="HP134" s="250"/>
      <c r="HQ134" s="250"/>
      <c r="HR134" s="250"/>
      <c r="HS134" s="250"/>
      <c r="HT134" s="250"/>
      <c r="HU134" s="250"/>
      <c r="HV134" s="250"/>
      <c r="HW134" s="250"/>
      <c r="HX134" s="250"/>
      <c r="HY134" s="250"/>
      <c r="HZ134" s="250"/>
      <c r="IA134" s="250"/>
      <c r="IB134" s="250"/>
      <c r="IC134" s="250"/>
      <c r="ID134" s="250"/>
      <c r="IE134" s="250"/>
      <c r="IF134" s="250"/>
      <c r="IG134" s="250"/>
      <c r="IH134" s="250"/>
      <c r="II134" s="250"/>
      <c r="IJ134" s="250"/>
      <c r="IK134" s="250"/>
      <c r="IL134" s="250"/>
      <c r="IM134" s="250"/>
      <c r="IN134" s="250"/>
      <c r="IO134" s="250"/>
      <c r="IP134" s="250"/>
      <c r="IQ134" s="250"/>
      <c r="IR134" s="250"/>
      <c r="IS134" s="250"/>
      <c r="IT134" s="250"/>
      <c r="IU134" s="250"/>
      <c r="IV134" s="250"/>
      <c r="IW134" s="250"/>
      <c r="IX134" s="250"/>
      <c r="IY134" s="250"/>
      <c r="IZ134" s="250"/>
      <c r="JA134" s="250"/>
      <c r="JB134" s="250"/>
      <c r="JC134" s="250"/>
      <c r="JD134" s="250"/>
      <c r="JE134" s="250"/>
      <c r="JF134" s="250"/>
      <c r="JG134" s="250"/>
      <c r="JH134" s="250"/>
      <c r="JI134" s="250"/>
      <c r="JJ134" s="250"/>
      <c r="JK134" s="250"/>
      <c r="JL134" s="250"/>
      <c r="JM134" s="250"/>
      <c r="JN134" s="250"/>
      <c r="JO134" s="250"/>
      <c r="JP134" s="250"/>
      <c r="JQ134" s="250"/>
      <c r="JR134" s="250"/>
      <c r="JS134" s="250"/>
      <c r="JT134" s="250"/>
      <c r="JU134" s="250"/>
      <c r="JV134" s="250"/>
      <c r="JW134" s="250"/>
      <c r="JX134" s="250"/>
      <c r="JY134" s="250"/>
      <c r="JZ134" s="250"/>
      <c r="KA134" s="250"/>
      <c r="KB134" s="250"/>
      <c r="KC134" s="250"/>
      <c r="KD134" s="250"/>
      <c r="KE134" s="250"/>
      <c r="KF134" s="250"/>
      <c r="KG134" s="250"/>
      <c r="KH134" s="250"/>
      <c r="KI134" s="250"/>
      <c r="KJ134" s="250"/>
      <c r="KK134" s="250"/>
      <c r="KL134" s="250"/>
      <c r="KM134" s="250"/>
      <c r="KN134" s="250"/>
      <c r="KO134" s="250"/>
      <c r="KP134" s="250"/>
      <c r="KQ134" s="250"/>
      <c r="KR134" s="250"/>
      <c r="KS134" s="250"/>
      <c r="KT134" s="250"/>
      <c r="KU134" s="250"/>
      <c r="KV134" s="250"/>
      <c r="KW134" s="250"/>
      <c r="KX134" s="250"/>
      <c r="KY134" s="250"/>
      <c r="KZ134" s="250"/>
      <c r="LA134" s="250"/>
      <c r="LB134" s="250"/>
      <c r="LC134" s="250"/>
      <c r="LD134" s="250"/>
      <c r="LE134" s="250"/>
      <c r="LF134" s="250"/>
      <c r="LG134" s="250"/>
      <c r="LH134" s="250"/>
      <c r="LI134" s="250"/>
      <c r="LJ134" s="250"/>
      <c r="LK134" s="250"/>
      <c r="LL134" s="250"/>
      <c r="LM134" s="250"/>
      <c r="LN134" s="250"/>
      <c r="LO134" s="250"/>
      <c r="LP134" s="250"/>
      <c r="LQ134" s="250"/>
      <c r="LR134" s="250"/>
      <c r="LS134" s="250"/>
      <c r="LT134" s="250"/>
      <c r="LU134" s="250"/>
      <c r="LV134" s="250"/>
      <c r="LW134" s="250"/>
      <c r="LX134" s="250"/>
      <c r="LY134" s="250"/>
      <c r="LZ134" s="250"/>
      <c r="MA134" s="250"/>
      <c r="MB134" s="250"/>
      <c r="MC134" s="250"/>
      <c r="MD134" s="250"/>
      <c r="ME134" s="250"/>
      <c r="MF134" s="250"/>
      <c r="MG134" s="250"/>
      <c r="MH134" s="250"/>
      <c r="MI134" s="250"/>
      <c r="MJ134" s="250"/>
      <c r="MK134" s="250"/>
      <c r="ML134" s="250"/>
      <c r="MM134" s="250"/>
      <c r="MN134" s="250"/>
      <c r="MO134" s="250"/>
      <c r="MP134" s="250"/>
      <c r="MQ134" s="250"/>
      <c r="MR134" s="250"/>
      <c r="MS134" s="250"/>
      <c r="MT134" s="250"/>
      <c r="MU134" s="250"/>
      <c r="MV134" s="250"/>
      <c r="MW134" s="250"/>
      <c r="MX134" s="250"/>
      <c r="MY134" s="250"/>
      <c r="MZ134" s="250"/>
      <c r="NA134" s="250"/>
      <c r="NB134" s="250"/>
      <c r="NC134" s="250"/>
      <c r="ND134" s="250"/>
      <c r="NE134" s="250"/>
      <c r="NF134" s="250"/>
      <c r="NG134" s="250"/>
      <c r="NH134" s="250"/>
      <c r="NI134" s="250"/>
      <c r="NJ134" s="250"/>
      <c r="NK134" s="250"/>
      <c r="NL134" s="250"/>
      <c r="NM134" s="250"/>
      <c r="NN134" s="250"/>
      <c r="NO134" s="250"/>
      <c r="NP134" s="250"/>
      <c r="NQ134" s="250"/>
      <c r="NR134" s="250"/>
      <c r="NS134" s="250"/>
      <c r="NT134" s="250"/>
      <c r="NU134" s="250"/>
      <c r="NV134" s="250"/>
      <c r="NW134" s="250"/>
      <c r="NX134" s="250"/>
      <c r="NY134" s="250"/>
      <c r="NZ134" s="250"/>
      <c r="OA134" s="250"/>
      <c r="OB134" s="250"/>
      <c r="OC134" s="250"/>
      <c r="OD134" s="250"/>
      <c r="OE134" s="250"/>
      <c r="OF134" s="250"/>
      <c r="OG134" s="250"/>
      <c r="OH134" s="250"/>
      <c r="OI134" s="250"/>
      <c r="OJ134" s="250"/>
      <c r="OK134" s="250"/>
      <c r="OL134" s="250"/>
      <c r="OM134" s="250"/>
      <c r="ON134" s="250"/>
      <c r="OO134" s="250"/>
      <c r="OP134" s="250"/>
      <c r="OQ134" s="250"/>
      <c r="OR134" s="250"/>
      <c r="OS134" s="250"/>
      <c r="OT134" s="250"/>
      <c r="OU134" s="250"/>
      <c r="OV134" s="250"/>
      <c r="OW134" s="250"/>
      <c r="OX134" s="250"/>
      <c r="OY134" s="250"/>
      <c r="OZ134" s="250"/>
      <c r="PA134" s="250"/>
      <c r="PB134" s="250"/>
      <c r="PC134" s="250"/>
      <c r="PD134" s="250"/>
      <c r="PE134" s="250"/>
      <c r="PF134" s="250"/>
      <c r="PG134" s="250"/>
      <c r="PH134" s="250"/>
      <c r="PI134" s="250"/>
      <c r="PJ134" s="250"/>
      <c r="PK134" s="250"/>
      <c r="PL134" s="250"/>
      <c r="PM134" s="250"/>
      <c r="PN134" s="250"/>
      <c r="PO134" s="250"/>
      <c r="PP134" s="250"/>
      <c r="PQ134" s="250"/>
      <c r="PR134" s="250"/>
      <c r="PS134" s="250"/>
      <c r="PT134" s="250"/>
      <c r="PU134" s="250"/>
    </row>
    <row r="135" spans="1:437" s="316" customFormat="1" outlineLevel="1" x14ac:dyDescent="0.25">
      <c r="A135" s="313"/>
      <c r="B135" s="313" t="s">
        <v>139</v>
      </c>
      <c r="C135" s="314"/>
      <c r="D135" s="315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312"/>
      <c r="AX135" s="312"/>
      <c r="AY135" s="312"/>
      <c r="AZ135" s="312"/>
      <c r="BA135" s="312"/>
      <c r="BB135" s="312"/>
      <c r="BC135" s="312"/>
      <c r="BD135" s="312"/>
      <c r="BE135" s="312"/>
      <c r="BF135" s="312"/>
      <c r="BG135" s="312"/>
      <c r="BH135" s="312"/>
      <c r="BI135" s="312"/>
      <c r="BJ135" s="312"/>
      <c r="BK135" s="312"/>
      <c r="BL135" s="312"/>
      <c r="BM135" s="312"/>
      <c r="BN135" s="312"/>
      <c r="BO135" s="312"/>
      <c r="BP135" s="312"/>
      <c r="BQ135" s="312"/>
      <c r="BR135" s="312"/>
      <c r="BS135" s="312"/>
      <c r="BT135" s="312"/>
      <c r="BU135" s="312"/>
      <c r="BV135" s="312"/>
      <c r="BW135" s="312"/>
      <c r="BX135" s="312"/>
      <c r="BY135" s="312"/>
      <c r="BZ135" s="312"/>
      <c r="CA135" s="312"/>
      <c r="CB135" s="312"/>
      <c r="CC135" s="312"/>
      <c r="CD135" s="312"/>
      <c r="CE135" s="312"/>
      <c r="CF135" s="312"/>
      <c r="CG135" s="312"/>
      <c r="CH135" s="312"/>
      <c r="CI135" s="312"/>
      <c r="CJ135" s="312"/>
      <c r="CK135" s="312"/>
      <c r="CL135" s="312"/>
      <c r="CM135" s="312"/>
      <c r="CN135" s="312"/>
      <c r="CO135" s="312"/>
      <c r="CP135" s="312"/>
      <c r="CQ135" s="312"/>
      <c r="CR135" s="312"/>
      <c r="CS135" s="312"/>
      <c r="CT135" s="312"/>
      <c r="CU135" s="312"/>
      <c r="CV135" s="312"/>
      <c r="CW135" s="312"/>
      <c r="CX135" s="312"/>
      <c r="CY135" s="312"/>
      <c r="CZ135" s="312"/>
      <c r="DA135" s="312"/>
      <c r="DB135" s="312"/>
      <c r="DC135" s="312"/>
      <c r="DD135" s="312"/>
      <c r="DE135" s="312"/>
      <c r="DF135" s="312"/>
      <c r="DG135" s="312"/>
      <c r="DH135" s="312"/>
      <c r="DI135" s="312"/>
      <c r="DJ135" s="312"/>
      <c r="DK135" s="312"/>
      <c r="DL135" s="312"/>
      <c r="DM135" s="312"/>
      <c r="DN135" s="312"/>
      <c r="DO135" s="312"/>
      <c r="DP135" s="312"/>
      <c r="DQ135" s="312"/>
      <c r="DR135" s="312"/>
      <c r="DS135" s="312"/>
      <c r="DT135" s="312"/>
      <c r="DU135" s="312"/>
      <c r="DV135" s="312"/>
      <c r="DW135" s="312"/>
      <c r="DX135" s="312"/>
      <c r="DY135" s="312"/>
      <c r="DZ135" s="312"/>
      <c r="EA135" s="312"/>
      <c r="EB135" s="312"/>
      <c r="EC135" s="312"/>
      <c r="ED135" s="312"/>
      <c r="EE135" s="312"/>
      <c r="EF135" s="312"/>
      <c r="EG135" s="312"/>
      <c r="EH135" s="312"/>
      <c r="EI135" s="312"/>
      <c r="EJ135" s="312"/>
      <c r="EK135" s="312"/>
      <c r="EL135" s="312"/>
      <c r="EM135" s="312"/>
      <c r="EN135" s="312"/>
      <c r="EO135" s="312"/>
      <c r="EP135" s="312"/>
      <c r="EQ135" s="312"/>
      <c r="ER135" s="312"/>
      <c r="ES135" s="312"/>
      <c r="ET135" s="312"/>
      <c r="EU135" s="312"/>
      <c r="EV135" s="312"/>
      <c r="EW135" s="312"/>
      <c r="EX135" s="312"/>
      <c r="EY135" s="312"/>
      <c r="EZ135" s="312"/>
      <c r="FA135" s="312"/>
      <c r="FB135" s="312"/>
      <c r="FC135" s="312"/>
      <c r="FD135" s="312"/>
      <c r="FE135" s="312"/>
      <c r="FF135" s="312"/>
      <c r="FG135" s="312"/>
      <c r="FH135" s="312"/>
      <c r="FI135" s="312"/>
      <c r="FJ135" s="312"/>
      <c r="FK135" s="312"/>
      <c r="FL135" s="312"/>
      <c r="FM135" s="312"/>
      <c r="FN135" s="312"/>
      <c r="FO135" s="312"/>
      <c r="FP135" s="312"/>
      <c r="FQ135" s="312"/>
      <c r="FR135" s="312"/>
      <c r="FS135" s="312"/>
      <c r="FT135" s="312"/>
      <c r="FU135" s="312"/>
      <c r="FV135" s="312"/>
      <c r="FW135" s="312"/>
      <c r="FX135" s="312"/>
      <c r="FY135" s="312"/>
      <c r="FZ135" s="312"/>
      <c r="GA135" s="312"/>
      <c r="GB135" s="312"/>
      <c r="GC135" s="312"/>
      <c r="GD135" s="312"/>
      <c r="GE135" s="312"/>
      <c r="GF135" s="312"/>
      <c r="GG135" s="312"/>
      <c r="GH135" s="312"/>
      <c r="GI135" s="312"/>
      <c r="GJ135" s="312"/>
      <c r="GK135" s="256"/>
      <c r="GL135" s="256"/>
      <c r="GM135" s="256"/>
      <c r="GN135" s="256"/>
      <c r="GO135" s="256"/>
      <c r="GP135" s="256"/>
      <c r="GQ135" s="256"/>
      <c r="GR135" s="256"/>
      <c r="GS135" s="256"/>
      <c r="GT135" s="256"/>
      <c r="GU135" s="256"/>
      <c r="GV135" s="256"/>
      <c r="GW135" s="256"/>
      <c r="GX135" s="256"/>
      <c r="GY135" s="256"/>
      <c r="GZ135" s="256"/>
      <c r="HA135" s="256"/>
      <c r="HB135" s="256"/>
      <c r="HC135" s="256"/>
      <c r="HD135" s="256"/>
      <c r="HE135" s="256"/>
      <c r="HF135" s="256"/>
      <c r="HG135" s="256"/>
      <c r="HH135" s="256"/>
      <c r="HI135" s="256"/>
      <c r="HJ135" s="256"/>
      <c r="HK135" s="256"/>
      <c r="HL135" s="256"/>
      <c r="HM135" s="256"/>
      <c r="HN135" s="256"/>
      <c r="HO135" s="256"/>
      <c r="HP135" s="256"/>
      <c r="HQ135" s="256"/>
      <c r="HR135" s="256"/>
      <c r="HS135" s="256"/>
      <c r="HT135" s="256"/>
      <c r="HU135" s="256"/>
      <c r="HV135" s="256"/>
      <c r="HW135" s="256"/>
      <c r="HX135" s="256"/>
      <c r="HY135" s="256"/>
      <c r="HZ135" s="256"/>
      <c r="IA135" s="256"/>
      <c r="IB135" s="256"/>
      <c r="IC135" s="256"/>
      <c r="ID135" s="256"/>
      <c r="IE135" s="256"/>
      <c r="IF135" s="256"/>
      <c r="IG135" s="256"/>
      <c r="IH135" s="256"/>
      <c r="II135" s="256"/>
      <c r="IJ135" s="256"/>
      <c r="IK135" s="256"/>
      <c r="IL135" s="256"/>
      <c r="IM135" s="256"/>
      <c r="IN135" s="256"/>
      <c r="IO135" s="256"/>
      <c r="IP135" s="256"/>
      <c r="IQ135" s="256"/>
      <c r="IR135" s="256"/>
      <c r="IS135" s="256"/>
      <c r="IT135" s="256"/>
      <c r="IU135" s="256"/>
      <c r="IV135" s="256"/>
      <c r="IW135" s="256"/>
      <c r="IX135" s="256"/>
      <c r="IY135" s="256"/>
      <c r="IZ135" s="256"/>
      <c r="JA135" s="256"/>
      <c r="JB135" s="256"/>
      <c r="JC135" s="256"/>
      <c r="JD135" s="256"/>
      <c r="JE135" s="256"/>
      <c r="JF135" s="256"/>
      <c r="JG135" s="256"/>
      <c r="JH135" s="256"/>
      <c r="JI135" s="256"/>
      <c r="JJ135" s="256"/>
      <c r="JK135" s="256"/>
      <c r="JL135" s="256"/>
      <c r="JM135" s="256"/>
      <c r="JN135" s="256"/>
      <c r="JO135" s="256"/>
      <c r="JP135" s="256"/>
      <c r="JQ135" s="256"/>
      <c r="JR135" s="256"/>
      <c r="JS135" s="256"/>
      <c r="JT135" s="256"/>
      <c r="JU135" s="256"/>
      <c r="JV135" s="256"/>
      <c r="JW135" s="256"/>
      <c r="JX135" s="256"/>
      <c r="JY135" s="256"/>
      <c r="JZ135" s="256"/>
      <c r="KA135" s="256"/>
      <c r="KB135" s="256"/>
      <c r="KC135" s="256"/>
      <c r="KD135" s="256"/>
      <c r="KE135" s="256"/>
      <c r="KF135" s="256"/>
      <c r="KG135" s="256"/>
      <c r="KH135" s="256"/>
      <c r="KI135" s="256"/>
      <c r="KJ135" s="256"/>
      <c r="KK135" s="256"/>
      <c r="KL135" s="256"/>
      <c r="KM135" s="256"/>
      <c r="KN135" s="256"/>
      <c r="KO135" s="256"/>
      <c r="KP135" s="256"/>
      <c r="KQ135" s="256"/>
      <c r="KR135" s="256"/>
      <c r="KS135" s="256"/>
      <c r="KT135" s="256"/>
      <c r="KU135" s="256"/>
      <c r="KV135" s="256"/>
      <c r="KW135" s="256"/>
      <c r="KX135" s="256"/>
      <c r="KY135" s="256"/>
      <c r="KZ135" s="256"/>
      <c r="LA135" s="256"/>
      <c r="LB135" s="256"/>
      <c r="LC135" s="256"/>
      <c r="LD135" s="256"/>
      <c r="LE135" s="256"/>
      <c r="LF135" s="256"/>
      <c r="LG135" s="256"/>
      <c r="LH135" s="256"/>
      <c r="LI135" s="256"/>
      <c r="LJ135" s="256"/>
      <c r="LK135" s="256"/>
      <c r="LL135" s="256"/>
      <c r="LM135" s="256"/>
      <c r="LN135" s="256"/>
      <c r="LO135" s="256"/>
      <c r="LP135" s="256"/>
      <c r="LQ135" s="256"/>
      <c r="LR135" s="256"/>
      <c r="LS135" s="256"/>
      <c r="LT135" s="256"/>
      <c r="LU135" s="256"/>
      <c r="LV135" s="256"/>
      <c r="LW135" s="256"/>
      <c r="LX135" s="256"/>
      <c r="LY135" s="256"/>
      <c r="LZ135" s="256"/>
      <c r="MA135" s="256"/>
      <c r="MB135" s="256"/>
      <c r="MC135" s="256"/>
      <c r="MD135" s="256"/>
      <c r="ME135" s="256"/>
      <c r="MF135" s="256"/>
      <c r="MG135" s="256"/>
      <c r="MH135" s="256"/>
      <c r="MI135" s="256"/>
      <c r="MJ135" s="256"/>
      <c r="MK135" s="256"/>
      <c r="ML135" s="256"/>
      <c r="MM135" s="256"/>
      <c r="MN135" s="256"/>
      <c r="MO135" s="256"/>
      <c r="MP135" s="256"/>
      <c r="MQ135" s="256"/>
      <c r="MR135" s="256"/>
      <c r="MS135" s="256"/>
      <c r="MT135" s="256"/>
      <c r="MU135" s="256"/>
      <c r="MV135" s="256"/>
      <c r="MW135" s="256"/>
      <c r="MX135" s="256"/>
      <c r="MY135" s="256"/>
      <c r="MZ135" s="256"/>
      <c r="NA135" s="256"/>
      <c r="NB135" s="256"/>
      <c r="NC135" s="256"/>
      <c r="ND135" s="256"/>
      <c r="NE135" s="256"/>
      <c r="NF135" s="256"/>
      <c r="NG135" s="256"/>
      <c r="NH135" s="256"/>
      <c r="NI135" s="256"/>
      <c r="NJ135" s="256"/>
      <c r="NK135" s="256"/>
      <c r="NL135" s="256"/>
      <c r="NM135" s="256"/>
      <c r="NN135" s="256"/>
      <c r="NO135" s="256"/>
      <c r="NP135" s="256"/>
      <c r="NQ135" s="256"/>
      <c r="NR135" s="256"/>
      <c r="NS135" s="256"/>
      <c r="NT135" s="256"/>
      <c r="NU135" s="256"/>
      <c r="NV135" s="256"/>
      <c r="NW135" s="256"/>
      <c r="NX135" s="256"/>
      <c r="NY135" s="256"/>
      <c r="NZ135" s="256"/>
      <c r="OA135" s="256"/>
      <c r="OB135" s="256"/>
      <c r="OC135" s="256"/>
      <c r="OD135" s="256"/>
      <c r="OE135" s="256"/>
      <c r="OF135" s="256"/>
      <c r="OG135" s="256"/>
      <c r="OH135" s="256"/>
      <c r="OI135" s="256"/>
      <c r="OJ135" s="256"/>
      <c r="OK135" s="256"/>
      <c r="OL135" s="256"/>
      <c r="OM135" s="256"/>
      <c r="ON135" s="256"/>
      <c r="OO135" s="256"/>
      <c r="OP135" s="256"/>
      <c r="OQ135" s="256"/>
      <c r="OR135" s="256"/>
      <c r="OS135" s="256"/>
      <c r="OT135" s="256"/>
      <c r="OU135" s="256"/>
      <c r="OV135" s="256"/>
      <c r="OW135" s="256"/>
      <c r="OX135" s="256"/>
      <c r="OY135" s="256"/>
      <c r="OZ135" s="256"/>
      <c r="PA135" s="256"/>
      <c r="PB135" s="256"/>
      <c r="PC135" s="256"/>
      <c r="PD135" s="256"/>
      <c r="PE135" s="256"/>
      <c r="PF135" s="256"/>
      <c r="PG135" s="256"/>
      <c r="PH135" s="256"/>
      <c r="PI135" s="256"/>
      <c r="PJ135" s="256"/>
      <c r="PK135" s="256"/>
      <c r="PL135" s="256"/>
      <c r="PM135" s="256"/>
      <c r="PN135" s="256"/>
      <c r="PO135" s="256"/>
      <c r="PP135" s="256"/>
      <c r="PQ135" s="256"/>
      <c r="PR135" s="256"/>
      <c r="PS135" s="256"/>
      <c r="PT135" s="256"/>
      <c r="PU135" s="256"/>
    </row>
    <row r="136" spans="1:437" s="526" customFormat="1" outlineLevel="1" x14ac:dyDescent="0.25">
      <c r="A136" s="68"/>
      <c r="B136" s="68"/>
      <c r="C136" s="38"/>
      <c r="D136" s="40"/>
      <c r="E136" s="525" t="str">
        <f xml:space="preserve"> InpC!E$53</f>
        <v>Number of periods in a year</v>
      </c>
      <c r="F136" s="525">
        <f xml:space="preserve"> InpC!F$53</f>
        <v>4</v>
      </c>
      <c r="G136" s="525" t="str">
        <f xml:space="preserve"> InpC!G$53</f>
        <v>periods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257"/>
      <c r="GL136" s="257"/>
      <c r="GM136" s="257"/>
      <c r="GN136" s="257"/>
      <c r="GO136" s="257"/>
      <c r="GP136" s="257"/>
      <c r="GQ136" s="257"/>
      <c r="GR136" s="257"/>
      <c r="GS136" s="257"/>
      <c r="GT136" s="257"/>
      <c r="GU136" s="257"/>
      <c r="GV136" s="257"/>
      <c r="GW136" s="257"/>
      <c r="GX136" s="257"/>
      <c r="GY136" s="257"/>
      <c r="GZ136" s="257"/>
      <c r="HA136" s="257"/>
      <c r="HB136" s="257"/>
      <c r="HC136" s="257"/>
      <c r="HD136" s="257"/>
      <c r="HE136" s="257"/>
      <c r="HF136" s="257"/>
      <c r="HG136" s="257"/>
      <c r="HH136" s="257"/>
      <c r="HI136" s="257"/>
      <c r="HJ136" s="257"/>
      <c r="HK136" s="257"/>
      <c r="HL136" s="257"/>
      <c r="HM136" s="257"/>
      <c r="HN136" s="257"/>
      <c r="HO136" s="257"/>
      <c r="HP136" s="257"/>
      <c r="HQ136" s="257"/>
      <c r="HR136" s="257"/>
      <c r="HS136" s="257"/>
      <c r="HT136" s="257"/>
      <c r="HU136" s="257"/>
      <c r="HV136" s="257"/>
      <c r="HW136" s="257"/>
      <c r="HX136" s="257"/>
      <c r="HY136" s="257"/>
      <c r="HZ136" s="257"/>
      <c r="IA136" s="257"/>
      <c r="IB136" s="257"/>
      <c r="IC136" s="257"/>
      <c r="ID136" s="257"/>
      <c r="IE136" s="257"/>
      <c r="IF136" s="257"/>
      <c r="IG136" s="257"/>
      <c r="IH136" s="257"/>
      <c r="II136" s="257"/>
      <c r="IJ136" s="257"/>
      <c r="IK136" s="257"/>
      <c r="IL136" s="257"/>
      <c r="IM136" s="257"/>
      <c r="IN136" s="257"/>
      <c r="IO136" s="257"/>
      <c r="IP136" s="257"/>
      <c r="IQ136" s="257"/>
      <c r="IR136" s="257"/>
      <c r="IS136" s="257"/>
      <c r="IT136" s="257"/>
      <c r="IU136" s="257"/>
      <c r="IV136" s="257"/>
      <c r="IW136" s="257"/>
      <c r="IX136" s="257"/>
      <c r="IY136" s="257"/>
      <c r="IZ136" s="257"/>
      <c r="JA136" s="257"/>
      <c r="JB136" s="257"/>
      <c r="JC136" s="257"/>
      <c r="JD136" s="257"/>
      <c r="JE136" s="257"/>
      <c r="JF136" s="257"/>
      <c r="JG136" s="257"/>
      <c r="JH136" s="257"/>
      <c r="JI136" s="257"/>
      <c r="JJ136" s="257"/>
      <c r="JK136" s="257"/>
      <c r="JL136" s="257"/>
      <c r="JM136" s="257"/>
      <c r="JN136" s="257"/>
      <c r="JO136" s="257"/>
      <c r="JP136" s="257"/>
      <c r="JQ136" s="257"/>
      <c r="JR136" s="257"/>
      <c r="JS136" s="257"/>
      <c r="JT136" s="257"/>
      <c r="JU136" s="257"/>
      <c r="JV136" s="257"/>
      <c r="JW136" s="257"/>
      <c r="JX136" s="257"/>
      <c r="JY136" s="257"/>
      <c r="JZ136" s="257"/>
      <c r="KA136" s="257"/>
      <c r="KB136" s="257"/>
      <c r="KC136" s="257"/>
      <c r="KD136" s="257"/>
      <c r="KE136" s="257"/>
      <c r="KF136" s="257"/>
      <c r="KG136" s="257"/>
      <c r="KH136" s="257"/>
      <c r="KI136" s="257"/>
      <c r="KJ136" s="257"/>
      <c r="KK136" s="257"/>
      <c r="KL136" s="257"/>
      <c r="KM136" s="257"/>
      <c r="KN136" s="257"/>
      <c r="KO136" s="257"/>
      <c r="KP136" s="257"/>
      <c r="KQ136" s="257"/>
      <c r="KR136" s="257"/>
      <c r="KS136" s="257"/>
      <c r="KT136" s="257"/>
      <c r="KU136" s="257"/>
      <c r="KV136" s="257"/>
      <c r="KW136" s="257"/>
      <c r="KX136" s="257"/>
      <c r="KY136" s="257"/>
      <c r="KZ136" s="257"/>
      <c r="LA136" s="257"/>
      <c r="LB136" s="257"/>
      <c r="LC136" s="257"/>
      <c r="LD136" s="257"/>
      <c r="LE136" s="257"/>
      <c r="LF136" s="257"/>
      <c r="LG136" s="257"/>
      <c r="LH136" s="257"/>
      <c r="LI136" s="257"/>
      <c r="LJ136" s="257"/>
      <c r="LK136" s="257"/>
      <c r="LL136" s="257"/>
      <c r="LM136" s="257"/>
      <c r="LN136" s="257"/>
      <c r="LO136" s="257"/>
      <c r="LP136" s="257"/>
      <c r="LQ136" s="257"/>
      <c r="LR136" s="257"/>
      <c r="LS136" s="257"/>
      <c r="LT136" s="257"/>
      <c r="LU136" s="257"/>
      <c r="LV136" s="257"/>
      <c r="LW136" s="257"/>
      <c r="LX136" s="257"/>
      <c r="LY136" s="257"/>
      <c r="LZ136" s="257"/>
      <c r="MA136" s="257"/>
      <c r="MB136" s="257"/>
      <c r="MC136" s="257"/>
      <c r="MD136" s="257"/>
      <c r="ME136" s="257"/>
      <c r="MF136" s="257"/>
      <c r="MG136" s="257"/>
      <c r="MH136" s="257"/>
      <c r="MI136" s="257"/>
      <c r="MJ136" s="257"/>
      <c r="MK136" s="257"/>
      <c r="ML136" s="257"/>
      <c r="MM136" s="257"/>
      <c r="MN136" s="257"/>
      <c r="MO136" s="257"/>
      <c r="MP136" s="257"/>
      <c r="MQ136" s="257"/>
      <c r="MR136" s="257"/>
      <c r="MS136" s="257"/>
      <c r="MT136" s="257"/>
      <c r="MU136" s="257"/>
      <c r="MV136" s="257"/>
      <c r="MW136" s="257"/>
      <c r="MX136" s="257"/>
      <c r="MY136" s="257"/>
      <c r="MZ136" s="257"/>
      <c r="NA136" s="257"/>
      <c r="NB136" s="257"/>
      <c r="NC136" s="257"/>
      <c r="ND136" s="257"/>
      <c r="NE136" s="257"/>
      <c r="NF136" s="257"/>
      <c r="NG136" s="257"/>
      <c r="NH136" s="257"/>
      <c r="NI136" s="257"/>
      <c r="NJ136" s="257"/>
      <c r="NK136" s="257"/>
      <c r="NL136" s="257"/>
      <c r="NM136" s="257"/>
      <c r="NN136" s="257"/>
      <c r="NO136" s="257"/>
      <c r="NP136" s="257"/>
      <c r="NQ136" s="257"/>
      <c r="NR136" s="257"/>
      <c r="NS136" s="257"/>
      <c r="NT136" s="257"/>
      <c r="NU136" s="257"/>
      <c r="NV136" s="257"/>
      <c r="NW136" s="257"/>
      <c r="NX136" s="257"/>
      <c r="NY136" s="257"/>
      <c r="NZ136" s="257"/>
      <c r="OA136" s="257"/>
      <c r="OB136" s="257"/>
      <c r="OC136" s="257"/>
      <c r="OD136" s="257"/>
      <c r="OE136" s="257"/>
      <c r="OF136" s="257"/>
      <c r="OG136" s="257"/>
      <c r="OH136" s="257"/>
      <c r="OI136" s="257"/>
      <c r="OJ136" s="257"/>
      <c r="OK136" s="257"/>
      <c r="OL136" s="257"/>
      <c r="OM136" s="257"/>
      <c r="ON136" s="257"/>
      <c r="OO136" s="257"/>
      <c r="OP136" s="257"/>
      <c r="OQ136" s="257"/>
      <c r="OR136" s="257"/>
      <c r="OS136" s="257"/>
      <c r="OT136" s="257"/>
      <c r="OU136" s="257"/>
      <c r="OV136" s="257"/>
      <c r="OW136" s="257"/>
      <c r="OX136" s="257"/>
      <c r="OY136" s="257"/>
      <c r="OZ136" s="257"/>
      <c r="PA136" s="257"/>
      <c r="PB136" s="257"/>
      <c r="PC136" s="257"/>
      <c r="PD136" s="257"/>
      <c r="PE136" s="257"/>
      <c r="PF136" s="257"/>
      <c r="PG136" s="257"/>
      <c r="PH136" s="257"/>
      <c r="PI136" s="257"/>
      <c r="PJ136" s="257"/>
      <c r="PK136" s="257"/>
      <c r="PL136" s="257"/>
      <c r="PM136" s="257"/>
      <c r="PN136" s="257"/>
      <c r="PO136" s="257"/>
      <c r="PP136" s="257"/>
      <c r="PQ136" s="257"/>
      <c r="PR136" s="257"/>
      <c r="PS136" s="257"/>
      <c r="PT136" s="257"/>
      <c r="PU136" s="257"/>
    </row>
    <row r="137" spans="1:437" s="526" customFormat="1" outlineLevel="1" x14ac:dyDescent="0.25">
      <c r="A137" s="68"/>
      <c r="B137" s="68"/>
      <c r="C137" s="38"/>
      <c r="D137" s="40"/>
      <c r="E137" s="35" t="str">
        <f t="shared" ref="E137:AJ137" si="213" xml:space="preserve"> E$33</f>
        <v>End of contract year flag</v>
      </c>
      <c r="F137" s="35">
        <f t="shared" si="213"/>
        <v>0</v>
      </c>
      <c r="G137" s="35">
        <f t="shared" si="213"/>
        <v>0</v>
      </c>
      <c r="H137" s="35">
        <f t="shared" si="213"/>
        <v>0</v>
      </c>
      <c r="I137" s="35">
        <f t="shared" si="213"/>
        <v>0</v>
      </c>
      <c r="J137" s="35">
        <f t="shared" si="213"/>
        <v>0</v>
      </c>
      <c r="K137" s="35">
        <f t="shared" si="213"/>
        <v>0</v>
      </c>
      <c r="L137" s="35">
        <f t="shared" si="213"/>
        <v>1</v>
      </c>
      <c r="M137" s="35">
        <f t="shared" si="213"/>
        <v>0</v>
      </c>
      <c r="N137" s="35">
        <f t="shared" si="213"/>
        <v>0</v>
      </c>
      <c r="O137" s="35">
        <f t="shared" si="213"/>
        <v>0</v>
      </c>
      <c r="P137" s="35">
        <f t="shared" si="213"/>
        <v>1</v>
      </c>
      <c r="Q137" s="35">
        <f t="shared" si="213"/>
        <v>0</v>
      </c>
      <c r="R137" s="35">
        <f t="shared" si="213"/>
        <v>0</v>
      </c>
      <c r="S137" s="35">
        <f t="shared" si="213"/>
        <v>0</v>
      </c>
      <c r="T137" s="35">
        <f t="shared" si="213"/>
        <v>1</v>
      </c>
      <c r="U137" s="35">
        <f t="shared" si="213"/>
        <v>0</v>
      </c>
      <c r="V137" s="35">
        <f t="shared" si="213"/>
        <v>0</v>
      </c>
      <c r="W137" s="35">
        <f t="shared" si="213"/>
        <v>0</v>
      </c>
      <c r="X137" s="35">
        <f t="shared" si="213"/>
        <v>1</v>
      </c>
      <c r="Y137" s="35">
        <f t="shared" si="213"/>
        <v>0</v>
      </c>
      <c r="Z137" s="35">
        <f t="shared" si="213"/>
        <v>0</v>
      </c>
      <c r="AA137" s="35">
        <f t="shared" si="213"/>
        <v>0</v>
      </c>
      <c r="AB137" s="35">
        <f t="shared" si="213"/>
        <v>1</v>
      </c>
      <c r="AC137" s="35">
        <f t="shared" si="213"/>
        <v>0</v>
      </c>
      <c r="AD137" s="35">
        <f t="shared" si="213"/>
        <v>0</v>
      </c>
      <c r="AE137" s="35">
        <f t="shared" si="213"/>
        <v>0</v>
      </c>
      <c r="AF137" s="35">
        <f t="shared" si="213"/>
        <v>1</v>
      </c>
      <c r="AG137" s="35">
        <f t="shared" si="213"/>
        <v>0</v>
      </c>
      <c r="AH137" s="35">
        <f t="shared" si="213"/>
        <v>0</v>
      </c>
      <c r="AI137" s="35">
        <f t="shared" si="213"/>
        <v>0</v>
      </c>
      <c r="AJ137" s="35">
        <f t="shared" si="213"/>
        <v>1</v>
      </c>
      <c r="AK137" s="35">
        <f t="shared" ref="AK137:BP137" si="214" xml:space="preserve"> AK$33</f>
        <v>0</v>
      </c>
      <c r="AL137" s="35">
        <f t="shared" si="214"/>
        <v>0</v>
      </c>
      <c r="AM137" s="35">
        <f t="shared" si="214"/>
        <v>0</v>
      </c>
      <c r="AN137" s="35">
        <f t="shared" si="214"/>
        <v>1</v>
      </c>
      <c r="AO137" s="35">
        <f t="shared" si="214"/>
        <v>0</v>
      </c>
      <c r="AP137" s="35">
        <f t="shared" si="214"/>
        <v>0</v>
      </c>
      <c r="AQ137" s="35">
        <f t="shared" si="214"/>
        <v>0</v>
      </c>
      <c r="AR137" s="35">
        <f t="shared" si="214"/>
        <v>1</v>
      </c>
      <c r="AS137" s="35">
        <f t="shared" si="214"/>
        <v>0</v>
      </c>
      <c r="AT137" s="35">
        <f t="shared" si="214"/>
        <v>0</v>
      </c>
      <c r="AU137" s="35">
        <f t="shared" si="214"/>
        <v>0</v>
      </c>
      <c r="AV137" s="35">
        <f t="shared" si="214"/>
        <v>1</v>
      </c>
      <c r="AW137" s="35">
        <f t="shared" si="214"/>
        <v>0</v>
      </c>
      <c r="AX137" s="35">
        <f t="shared" si="214"/>
        <v>0</v>
      </c>
      <c r="AY137" s="35">
        <f t="shared" si="214"/>
        <v>0</v>
      </c>
      <c r="AZ137" s="35">
        <f t="shared" si="214"/>
        <v>1</v>
      </c>
      <c r="BA137" s="35">
        <f t="shared" si="214"/>
        <v>0</v>
      </c>
      <c r="BB137" s="35">
        <f t="shared" si="214"/>
        <v>0</v>
      </c>
      <c r="BC137" s="35">
        <f t="shared" si="214"/>
        <v>0</v>
      </c>
      <c r="BD137" s="35">
        <f t="shared" si="214"/>
        <v>1</v>
      </c>
      <c r="BE137" s="35">
        <f t="shared" si="214"/>
        <v>0</v>
      </c>
      <c r="BF137" s="35">
        <f t="shared" si="214"/>
        <v>0</v>
      </c>
      <c r="BG137" s="35">
        <f t="shared" si="214"/>
        <v>0</v>
      </c>
      <c r="BH137" s="35">
        <f t="shared" si="214"/>
        <v>1</v>
      </c>
      <c r="BI137" s="35">
        <f t="shared" si="214"/>
        <v>0</v>
      </c>
      <c r="BJ137" s="35">
        <f t="shared" si="214"/>
        <v>0</v>
      </c>
      <c r="BK137" s="35">
        <f t="shared" si="214"/>
        <v>0</v>
      </c>
      <c r="BL137" s="35">
        <f t="shared" si="214"/>
        <v>1</v>
      </c>
      <c r="BM137" s="35">
        <f t="shared" si="214"/>
        <v>0</v>
      </c>
      <c r="BN137" s="35">
        <f t="shared" si="214"/>
        <v>0</v>
      </c>
      <c r="BO137" s="35">
        <f t="shared" si="214"/>
        <v>0</v>
      </c>
      <c r="BP137" s="35">
        <f t="shared" si="214"/>
        <v>1</v>
      </c>
      <c r="BQ137" s="35">
        <f t="shared" ref="BQ137:CV137" si="215" xml:space="preserve"> BQ$33</f>
        <v>0</v>
      </c>
      <c r="BR137" s="35">
        <f t="shared" si="215"/>
        <v>0</v>
      </c>
      <c r="BS137" s="35">
        <f t="shared" si="215"/>
        <v>0</v>
      </c>
      <c r="BT137" s="35">
        <f t="shared" si="215"/>
        <v>1</v>
      </c>
      <c r="BU137" s="35">
        <f t="shared" si="215"/>
        <v>0</v>
      </c>
      <c r="BV137" s="35">
        <f t="shared" si="215"/>
        <v>0</v>
      </c>
      <c r="BW137" s="35">
        <f t="shared" si="215"/>
        <v>0</v>
      </c>
      <c r="BX137" s="35">
        <f t="shared" si="215"/>
        <v>1</v>
      </c>
      <c r="BY137" s="35">
        <f t="shared" si="215"/>
        <v>0</v>
      </c>
      <c r="BZ137" s="35">
        <f t="shared" si="215"/>
        <v>0</v>
      </c>
      <c r="CA137" s="35">
        <f t="shared" si="215"/>
        <v>0</v>
      </c>
      <c r="CB137" s="35">
        <f t="shared" si="215"/>
        <v>1</v>
      </c>
      <c r="CC137" s="35">
        <f t="shared" si="215"/>
        <v>0</v>
      </c>
      <c r="CD137" s="35">
        <f t="shared" si="215"/>
        <v>0</v>
      </c>
      <c r="CE137" s="35">
        <f t="shared" si="215"/>
        <v>0</v>
      </c>
      <c r="CF137" s="35">
        <f t="shared" si="215"/>
        <v>1</v>
      </c>
      <c r="CG137" s="35">
        <f t="shared" si="215"/>
        <v>0</v>
      </c>
      <c r="CH137" s="35">
        <f t="shared" si="215"/>
        <v>0</v>
      </c>
      <c r="CI137" s="35">
        <f t="shared" si="215"/>
        <v>0</v>
      </c>
      <c r="CJ137" s="35">
        <f t="shared" si="215"/>
        <v>1</v>
      </c>
      <c r="CK137" s="35">
        <f t="shared" si="215"/>
        <v>0</v>
      </c>
      <c r="CL137" s="35">
        <f t="shared" si="215"/>
        <v>0</v>
      </c>
      <c r="CM137" s="35">
        <f t="shared" si="215"/>
        <v>0</v>
      </c>
      <c r="CN137" s="35">
        <f t="shared" si="215"/>
        <v>1</v>
      </c>
      <c r="CO137" s="35">
        <f t="shared" si="215"/>
        <v>0</v>
      </c>
      <c r="CP137" s="35">
        <f t="shared" si="215"/>
        <v>0</v>
      </c>
      <c r="CQ137" s="35">
        <f t="shared" si="215"/>
        <v>0</v>
      </c>
      <c r="CR137" s="35">
        <f t="shared" si="215"/>
        <v>1</v>
      </c>
      <c r="CS137" s="35">
        <f t="shared" si="215"/>
        <v>0</v>
      </c>
      <c r="CT137" s="35">
        <f t="shared" si="215"/>
        <v>0</v>
      </c>
      <c r="CU137" s="35">
        <f t="shared" si="215"/>
        <v>0</v>
      </c>
      <c r="CV137" s="35">
        <f t="shared" si="215"/>
        <v>1</v>
      </c>
      <c r="CW137" s="35">
        <f t="shared" ref="CW137:EB137" si="216" xml:space="preserve"> CW$33</f>
        <v>0</v>
      </c>
      <c r="CX137" s="35">
        <f t="shared" si="216"/>
        <v>0</v>
      </c>
      <c r="CY137" s="35">
        <f t="shared" si="216"/>
        <v>0</v>
      </c>
      <c r="CZ137" s="35">
        <f t="shared" si="216"/>
        <v>1</v>
      </c>
      <c r="DA137" s="35">
        <f t="shared" si="216"/>
        <v>0</v>
      </c>
      <c r="DB137" s="35">
        <f t="shared" si="216"/>
        <v>0</v>
      </c>
      <c r="DC137" s="35">
        <f t="shared" si="216"/>
        <v>0</v>
      </c>
      <c r="DD137" s="35">
        <f t="shared" si="216"/>
        <v>1</v>
      </c>
      <c r="DE137" s="35">
        <f t="shared" si="216"/>
        <v>0</v>
      </c>
      <c r="DF137" s="35">
        <f t="shared" si="216"/>
        <v>0</v>
      </c>
      <c r="DG137" s="35">
        <f t="shared" si="216"/>
        <v>0</v>
      </c>
      <c r="DH137" s="35">
        <f t="shared" si="216"/>
        <v>1</v>
      </c>
      <c r="DI137" s="35">
        <f t="shared" si="216"/>
        <v>0</v>
      </c>
      <c r="DJ137" s="35">
        <f t="shared" si="216"/>
        <v>0</v>
      </c>
      <c r="DK137" s="35">
        <f t="shared" si="216"/>
        <v>0</v>
      </c>
      <c r="DL137" s="35">
        <f t="shared" si="216"/>
        <v>1</v>
      </c>
      <c r="DM137" s="35">
        <f t="shared" si="216"/>
        <v>0</v>
      </c>
      <c r="DN137" s="35">
        <f t="shared" si="216"/>
        <v>0</v>
      </c>
      <c r="DO137" s="35">
        <f t="shared" si="216"/>
        <v>0</v>
      </c>
      <c r="DP137" s="35">
        <f t="shared" si="216"/>
        <v>1</v>
      </c>
      <c r="DQ137" s="35">
        <f t="shared" si="216"/>
        <v>0</v>
      </c>
      <c r="DR137" s="35">
        <f t="shared" si="216"/>
        <v>0</v>
      </c>
      <c r="DS137" s="35">
        <f t="shared" si="216"/>
        <v>0</v>
      </c>
      <c r="DT137" s="35">
        <f t="shared" si="216"/>
        <v>1</v>
      </c>
      <c r="DU137" s="35">
        <f t="shared" si="216"/>
        <v>0</v>
      </c>
      <c r="DV137" s="35">
        <f t="shared" si="216"/>
        <v>0</v>
      </c>
      <c r="DW137" s="35">
        <f t="shared" si="216"/>
        <v>0</v>
      </c>
      <c r="DX137" s="35">
        <f t="shared" si="216"/>
        <v>1</v>
      </c>
      <c r="DY137" s="35">
        <f t="shared" si="216"/>
        <v>0</v>
      </c>
      <c r="DZ137" s="35">
        <f t="shared" si="216"/>
        <v>0</v>
      </c>
      <c r="EA137" s="35">
        <f t="shared" si="216"/>
        <v>0</v>
      </c>
      <c r="EB137" s="35">
        <f t="shared" si="216"/>
        <v>1</v>
      </c>
      <c r="EC137" s="35">
        <f t="shared" ref="EC137:FH137" si="217" xml:space="preserve"> EC$33</f>
        <v>0</v>
      </c>
      <c r="ED137" s="35">
        <f t="shared" si="217"/>
        <v>0</v>
      </c>
      <c r="EE137" s="35">
        <f t="shared" si="217"/>
        <v>0</v>
      </c>
      <c r="EF137" s="35">
        <f t="shared" si="217"/>
        <v>1</v>
      </c>
      <c r="EG137" s="35">
        <f t="shared" si="217"/>
        <v>0</v>
      </c>
      <c r="EH137" s="35">
        <f t="shared" si="217"/>
        <v>0</v>
      </c>
      <c r="EI137" s="35">
        <f t="shared" si="217"/>
        <v>0</v>
      </c>
      <c r="EJ137" s="35">
        <f t="shared" si="217"/>
        <v>1</v>
      </c>
      <c r="EK137" s="35">
        <f t="shared" si="217"/>
        <v>0</v>
      </c>
      <c r="EL137" s="35">
        <f t="shared" si="217"/>
        <v>0</v>
      </c>
      <c r="EM137" s="35">
        <f t="shared" si="217"/>
        <v>0</v>
      </c>
      <c r="EN137" s="35">
        <f t="shared" si="217"/>
        <v>1</v>
      </c>
      <c r="EO137" s="35">
        <f t="shared" si="217"/>
        <v>0</v>
      </c>
      <c r="EP137" s="35">
        <f t="shared" si="217"/>
        <v>0</v>
      </c>
      <c r="EQ137" s="35">
        <f t="shared" si="217"/>
        <v>0</v>
      </c>
      <c r="ER137" s="35">
        <f t="shared" si="217"/>
        <v>1</v>
      </c>
      <c r="ES137" s="35">
        <f t="shared" si="217"/>
        <v>0</v>
      </c>
      <c r="ET137" s="35">
        <f t="shared" si="217"/>
        <v>0</v>
      </c>
      <c r="EU137" s="35">
        <f t="shared" si="217"/>
        <v>0</v>
      </c>
      <c r="EV137" s="35">
        <f t="shared" si="217"/>
        <v>1</v>
      </c>
      <c r="EW137" s="35">
        <f t="shared" si="217"/>
        <v>0</v>
      </c>
      <c r="EX137" s="35">
        <f t="shared" si="217"/>
        <v>0</v>
      </c>
      <c r="EY137" s="35">
        <f t="shared" si="217"/>
        <v>0</v>
      </c>
      <c r="EZ137" s="35">
        <f t="shared" si="217"/>
        <v>1</v>
      </c>
      <c r="FA137" s="35">
        <f t="shared" si="217"/>
        <v>0</v>
      </c>
      <c r="FB137" s="35">
        <f t="shared" si="217"/>
        <v>0</v>
      </c>
      <c r="FC137" s="35">
        <f t="shared" si="217"/>
        <v>0</v>
      </c>
      <c r="FD137" s="35">
        <f t="shared" si="217"/>
        <v>1</v>
      </c>
      <c r="FE137" s="35">
        <f t="shared" si="217"/>
        <v>0</v>
      </c>
      <c r="FF137" s="35">
        <f t="shared" si="217"/>
        <v>0</v>
      </c>
      <c r="FG137" s="35">
        <f t="shared" si="217"/>
        <v>0</v>
      </c>
      <c r="FH137" s="35">
        <f t="shared" si="217"/>
        <v>1</v>
      </c>
      <c r="FI137" s="35">
        <f t="shared" ref="FI137:GJ137" si="218" xml:space="preserve"> FI$33</f>
        <v>0</v>
      </c>
      <c r="FJ137" s="35">
        <f t="shared" si="218"/>
        <v>0</v>
      </c>
      <c r="FK137" s="35">
        <f t="shared" si="218"/>
        <v>0</v>
      </c>
      <c r="FL137" s="35">
        <f t="shared" si="218"/>
        <v>1</v>
      </c>
      <c r="FM137" s="35">
        <f t="shared" si="218"/>
        <v>0</v>
      </c>
      <c r="FN137" s="35">
        <f t="shared" si="218"/>
        <v>0</v>
      </c>
      <c r="FO137" s="35">
        <f t="shared" si="218"/>
        <v>0</v>
      </c>
      <c r="FP137" s="35">
        <f t="shared" si="218"/>
        <v>1</v>
      </c>
      <c r="FQ137" s="35">
        <f t="shared" si="218"/>
        <v>0</v>
      </c>
      <c r="FR137" s="35">
        <f t="shared" si="218"/>
        <v>0</v>
      </c>
      <c r="FS137" s="35">
        <f t="shared" si="218"/>
        <v>0</v>
      </c>
      <c r="FT137" s="35">
        <f t="shared" si="218"/>
        <v>1</v>
      </c>
      <c r="FU137" s="35">
        <f t="shared" si="218"/>
        <v>0</v>
      </c>
      <c r="FV137" s="35">
        <f t="shared" si="218"/>
        <v>0</v>
      </c>
      <c r="FW137" s="35">
        <f t="shared" si="218"/>
        <v>0</v>
      </c>
      <c r="FX137" s="35">
        <f t="shared" si="218"/>
        <v>1</v>
      </c>
      <c r="FY137" s="35">
        <f t="shared" si="218"/>
        <v>0</v>
      </c>
      <c r="FZ137" s="35">
        <f t="shared" si="218"/>
        <v>0</v>
      </c>
      <c r="GA137" s="35">
        <f t="shared" si="218"/>
        <v>0</v>
      </c>
      <c r="GB137" s="35">
        <f t="shared" si="218"/>
        <v>1</v>
      </c>
      <c r="GC137" s="35">
        <f t="shared" si="218"/>
        <v>0</v>
      </c>
      <c r="GD137" s="35">
        <f t="shared" si="218"/>
        <v>0</v>
      </c>
      <c r="GE137" s="35">
        <f t="shared" si="218"/>
        <v>0</v>
      </c>
      <c r="GF137" s="35">
        <f t="shared" si="218"/>
        <v>1</v>
      </c>
      <c r="GG137" s="35">
        <f t="shared" si="218"/>
        <v>0</v>
      </c>
      <c r="GH137" s="35">
        <f t="shared" si="218"/>
        <v>0</v>
      </c>
      <c r="GI137" s="35">
        <f t="shared" si="218"/>
        <v>0</v>
      </c>
      <c r="GJ137" s="35">
        <f t="shared" si="218"/>
        <v>1</v>
      </c>
      <c r="GK137" s="257"/>
      <c r="GL137" s="257"/>
      <c r="GM137" s="257"/>
      <c r="GN137" s="257"/>
      <c r="GO137" s="257"/>
      <c r="GP137" s="257"/>
      <c r="GQ137" s="257"/>
      <c r="GR137" s="257"/>
      <c r="GS137" s="257"/>
      <c r="GT137" s="257"/>
      <c r="GU137" s="257"/>
      <c r="GV137" s="257"/>
      <c r="GW137" s="257"/>
      <c r="GX137" s="257"/>
      <c r="GY137" s="257"/>
      <c r="GZ137" s="257"/>
      <c r="HA137" s="257"/>
      <c r="HB137" s="257"/>
      <c r="HC137" s="257"/>
      <c r="HD137" s="257"/>
      <c r="HE137" s="257"/>
      <c r="HF137" s="257"/>
      <c r="HG137" s="257"/>
      <c r="HH137" s="257"/>
      <c r="HI137" s="257"/>
      <c r="HJ137" s="257"/>
      <c r="HK137" s="257"/>
      <c r="HL137" s="257"/>
      <c r="HM137" s="257"/>
      <c r="HN137" s="257"/>
      <c r="HO137" s="257"/>
      <c r="HP137" s="257"/>
      <c r="HQ137" s="257"/>
      <c r="HR137" s="257"/>
      <c r="HS137" s="257"/>
      <c r="HT137" s="257"/>
      <c r="HU137" s="257"/>
      <c r="HV137" s="257"/>
      <c r="HW137" s="257"/>
      <c r="HX137" s="257"/>
      <c r="HY137" s="257"/>
      <c r="HZ137" s="257"/>
      <c r="IA137" s="257"/>
      <c r="IB137" s="257"/>
      <c r="IC137" s="257"/>
      <c r="ID137" s="257"/>
      <c r="IE137" s="257"/>
      <c r="IF137" s="257"/>
      <c r="IG137" s="257"/>
      <c r="IH137" s="257"/>
      <c r="II137" s="257"/>
      <c r="IJ137" s="257"/>
      <c r="IK137" s="257"/>
      <c r="IL137" s="257"/>
      <c r="IM137" s="257"/>
      <c r="IN137" s="257"/>
      <c r="IO137" s="257"/>
      <c r="IP137" s="257"/>
      <c r="IQ137" s="257"/>
      <c r="IR137" s="257"/>
      <c r="IS137" s="257"/>
      <c r="IT137" s="257"/>
      <c r="IU137" s="257"/>
      <c r="IV137" s="257"/>
      <c r="IW137" s="257"/>
      <c r="IX137" s="257"/>
      <c r="IY137" s="257"/>
      <c r="IZ137" s="257"/>
      <c r="JA137" s="257"/>
      <c r="JB137" s="257"/>
      <c r="JC137" s="257"/>
      <c r="JD137" s="257"/>
      <c r="JE137" s="257"/>
      <c r="JF137" s="257"/>
      <c r="JG137" s="257"/>
      <c r="JH137" s="257"/>
      <c r="JI137" s="257"/>
      <c r="JJ137" s="257"/>
      <c r="JK137" s="257"/>
      <c r="JL137" s="257"/>
      <c r="JM137" s="257"/>
      <c r="JN137" s="257"/>
      <c r="JO137" s="257"/>
      <c r="JP137" s="257"/>
      <c r="JQ137" s="257"/>
      <c r="JR137" s="257"/>
      <c r="JS137" s="257"/>
      <c r="JT137" s="257"/>
      <c r="JU137" s="257"/>
      <c r="JV137" s="257"/>
      <c r="JW137" s="257"/>
      <c r="JX137" s="257"/>
      <c r="JY137" s="257"/>
      <c r="JZ137" s="257"/>
      <c r="KA137" s="257"/>
      <c r="KB137" s="257"/>
      <c r="KC137" s="257"/>
      <c r="KD137" s="257"/>
      <c r="KE137" s="257"/>
      <c r="KF137" s="257"/>
      <c r="KG137" s="257"/>
      <c r="KH137" s="257"/>
      <c r="KI137" s="257"/>
      <c r="KJ137" s="257"/>
      <c r="KK137" s="257"/>
      <c r="KL137" s="257"/>
      <c r="KM137" s="257"/>
      <c r="KN137" s="257"/>
      <c r="KO137" s="257"/>
      <c r="KP137" s="257"/>
      <c r="KQ137" s="257"/>
      <c r="KR137" s="257"/>
      <c r="KS137" s="257"/>
      <c r="KT137" s="257"/>
      <c r="KU137" s="257"/>
      <c r="KV137" s="257"/>
      <c r="KW137" s="257"/>
      <c r="KX137" s="257"/>
      <c r="KY137" s="257"/>
      <c r="KZ137" s="257"/>
      <c r="LA137" s="257"/>
      <c r="LB137" s="257"/>
      <c r="LC137" s="257"/>
      <c r="LD137" s="257"/>
      <c r="LE137" s="257"/>
      <c r="LF137" s="257"/>
      <c r="LG137" s="257"/>
      <c r="LH137" s="257"/>
      <c r="LI137" s="257"/>
      <c r="LJ137" s="257"/>
      <c r="LK137" s="257"/>
      <c r="LL137" s="257"/>
      <c r="LM137" s="257"/>
      <c r="LN137" s="257"/>
      <c r="LO137" s="257"/>
      <c r="LP137" s="257"/>
      <c r="LQ137" s="257"/>
      <c r="LR137" s="257"/>
      <c r="LS137" s="257"/>
      <c r="LT137" s="257"/>
      <c r="LU137" s="257"/>
      <c r="LV137" s="257"/>
      <c r="LW137" s="257"/>
      <c r="LX137" s="257"/>
      <c r="LY137" s="257"/>
      <c r="LZ137" s="257"/>
      <c r="MA137" s="257"/>
      <c r="MB137" s="257"/>
      <c r="MC137" s="257"/>
      <c r="MD137" s="257"/>
      <c r="ME137" s="257"/>
      <c r="MF137" s="257"/>
      <c r="MG137" s="257"/>
      <c r="MH137" s="257"/>
      <c r="MI137" s="257"/>
      <c r="MJ137" s="257"/>
      <c r="MK137" s="257"/>
      <c r="ML137" s="257"/>
      <c r="MM137" s="257"/>
      <c r="MN137" s="257"/>
      <c r="MO137" s="257"/>
      <c r="MP137" s="257"/>
      <c r="MQ137" s="257"/>
      <c r="MR137" s="257"/>
      <c r="MS137" s="257"/>
      <c r="MT137" s="257"/>
      <c r="MU137" s="257"/>
      <c r="MV137" s="257"/>
      <c r="MW137" s="257"/>
      <c r="MX137" s="257"/>
      <c r="MY137" s="257"/>
      <c r="MZ137" s="257"/>
      <c r="NA137" s="257"/>
      <c r="NB137" s="257"/>
      <c r="NC137" s="257"/>
      <c r="ND137" s="257"/>
      <c r="NE137" s="257"/>
      <c r="NF137" s="257"/>
      <c r="NG137" s="257"/>
      <c r="NH137" s="257"/>
      <c r="NI137" s="257"/>
      <c r="NJ137" s="257"/>
      <c r="NK137" s="257"/>
      <c r="NL137" s="257"/>
      <c r="NM137" s="257"/>
      <c r="NN137" s="257"/>
      <c r="NO137" s="257"/>
      <c r="NP137" s="257"/>
      <c r="NQ137" s="257"/>
      <c r="NR137" s="257"/>
      <c r="NS137" s="257"/>
      <c r="NT137" s="257"/>
      <c r="NU137" s="257"/>
      <c r="NV137" s="257"/>
      <c r="NW137" s="257"/>
      <c r="NX137" s="257"/>
      <c r="NY137" s="257"/>
      <c r="NZ137" s="257"/>
      <c r="OA137" s="257"/>
      <c r="OB137" s="257"/>
      <c r="OC137" s="257"/>
      <c r="OD137" s="257"/>
      <c r="OE137" s="257"/>
      <c r="OF137" s="257"/>
      <c r="OG137" s="257"/>
      <c r="OH137" s="257"/>
      <c r="OI137" s="257"/>
      <c r="OJ137" s="257"/>
      <c r="OK137" s="257"/>
      <c r="OL137" s="257"/>
      <c r="OM137" s="257"/>
      <c r="ON137" s="257"/>
      <c r="OO137" s="257"/>
      <c r="OP137" s="257"/>
      <c r="OQ137" s="257"/>
      <c r="OR137" s="257"/>
      <c r="OS137" s="257"/>
      <c r="OT137" s="257"/>
      <c r="OU137" s="257"/>
      <c r="OV137" s="257"/>
      <c r="OW137" s="257"/>
      <c r="OX137" s="257"/>
      <c r="OY137" s="257"/>
      <c r="OZ137" s="257"/>
      <c r="PA137" s="257"/>
      <c r="PB137" s="257"/>
      <c r="PC137" s="257"/>
      <c r="PD137" s="257"/>
      <c r="PE137" s="257"/>
      <c r="PF137" s="257"/>
      <c r="PG137" s="257"/>
      <c r="PH137" s="257"/>
      <c r="PI137" s="257"/>
      <c r="PJ137" s="257"/>
      <c r="PK137" s="257"/>
      <c r="PL137" s="257"/>
      <c r="PM137" s="257"/>
      <c r="PN137" s="257"/>
      <c r="PO137" s="257"/>
      <c r="PP137" s="257"/>
      <c r="PQ137" s="257"/>
      <c r="PR137" s="257"/>
      <c r="PS137" s="257"/>
      <c r="PT137" s="257"/>
      <c r="PU137" s="257"/>
    </row>
    <row r="138" spans="1:437" s="526" customFormat="1" outlineLevel="1" x14ac:dyDescent="0.25">
      <c r="A138" s="68"/>
      <c r="B138" s="68"/>
      <c r="C138" s="38"/>
      <c r="D138" s="40"/>
      <c r="E138" s="35" t="str">
        <f t="shared" ref="E138:BP138" si="219" xml:space="preserve"> E$97</f>
        <v>Operating period flag</v>
      </c>
      <c r="F138" s="35">
        <f t="shared" si="219"/>
        <v>0</v>
      </c>
      <c r="G138" s="35" t="str">
        <f t="shared" si="219"/>
        <v>flag</v>
      </c>
      <c r="H138" s="35">
        <f t="shared" si="219"/>
        <v>80</v>
      </c>
      <c r="I138" s="35">
        <f t="shared" si="219"/>
        <v>0</v>
      </c>
      <c r="J138" s="35">
        <f t="shared" si="219"/>
        <v>0</v>
      </c>
      <c r="K138" s="35">
        <f t="shared" si="219"/>
        <v>0</v>
      </c>
      <c r="L138" s="35">
        <f t="shared" si="219"/>
        <v>0</v>
      </c>
      <c r="M138" s="35">
        <f t="shared" si="219"/>
        <v>1</v>
      </c>
      <c r="N138" s="35">
        <f t="shared" si="219"/>
        <v>1</v>
      </c>
      <c r="O138" s="35">
        <f t="shared" si="219"/>
        <v>1</v>
      </c>
      <c r="P138" s="35">
        <f t="shared" si="219"/>
        <v>1</v>
      </c>
      <c r="Q138" s="35">
        <f t="shared" si="219"/>
        <v>1</v>
      </c>
      <c r="R138" s="35">
        <f t="shared" si="219"/>
        <v>1</v>
      </c>
      <c r="S138" s="35">
        <f t="shared" si="219"/>
        <v>1</v>
      </c>
      <c r="T138" s="35">
        <f t="shared" si="219"/>
        <v>1</v>
      </c>
      <c r="U138" s="35">
        <f t="shared" si="219"/>
        <v>1</v>
      </c>
      <c r="V138" s="35">
        <f t="shared" si="219"/>
        <v>1</v>
      </c>
      <c r="W138" s="35">
        <f t="shared" si="219"/>
        <v>1</v>
      </c>
      <c r="X138" s="35">
        <f t="shared" si="219"/>
        <v>1</v>
      </c>
      <c r="Y138" s="35">
        <f t="shared" si="219"/>
        <v>1</v>
      </c>
      <c r="Z138" s="35">
        <f t="shared" si="219"/>
        <v>1</v>
      </c>
      <c r="AA138" s="35">
        <f t="shared" si="219"/>
        <v>1</v>
      </c>
      <c r="AB138" s="35">
        <f t="shared" si="219"/>
        <v>1</v>
      </c>
      <c r="AC138" s="35">
        <f t="shared" si="219"/>
        <v>1</v>
      </c>
      <c r="AD138" s="35">
        <f t="shared" si="219"/>
        <v>1</v>
      </c>
      <c r="AE138" s="35">
        <f t="shared" si="219"/>
        <v>1</v>
      </c>
      <c r="AF138" s="35">
        <f t="shared" si="219"/>
        <v>1</v>
      </c>
      <c r="AG138" s="35">
        <f t="shared" si="219"/>
        <v>1</v>
      </c>
      <c r="AH138" s="35">
        <f t="shared" si="219"/>
        <v>1</v>
      </c>
      <c r="AI138" s="35">
        <f t="shared" si="219"/>
        <v>1</v>
      </c>
      <c r="AJ138" s="35">
        <f t="shared" si="219"/>
        <v>1</v>
      </c>
      <c r="AK138" s="35">
        <f t="shared" si="219"/>
        <v>1</v>
      </c>
      <c r="AL138" s="35">
        <f t="shared" si="219"/>
        <v>1</v>
      </c>
      <c r="AM138" s="35">
        <f t="shared" si="219"/>
        <v>1</v>
      </c>
      <c r="AN138" s="35">
        <f t="shared" si="219"/>
        <v>1</v>
      </c>
      <c r="AO138" s="35">
        <f t="shared" si="219"/>
        <v>1</v>
      </c>
      <c r="AP138" s="35">
        <f t="shared" si="219"/>
        <v>1</v>
      </c>
      <c r="AQ138" s="35">
        <f t="shared" si="219"/>
        <v>1</v>
      </c>
      <c r="AR138" s="35">
        <f t="shared" si="219"/>
        <v>1</v>
      </c>
      <c r="AS138" s="35">
        <f t="shared" si="219"/>
        <v>1</v>
      </c>
      <c r="AT138" s="35">
        <f t="shared" si="219"/>
        <v>1</v>
      </c>
      <c r="AU138" s="35">
        <f t="shared" si="219"/>
        <v>1</v>
      </c>
      <c r="AV138" s="35">
        <f t="shared" si="219"/>
        <v>1</v>
      </c>
      <c r="AW138" s="35">
        <f t="shared" si="219"/>
        <v>1</v>
      </c>
      <c r="AX138" s="35">
        <f t="shared" si="219"/>
        <v>1</v>
      </c>
      <c r="AY138" s="35">
        <f t="shared" si="219"/>
        <v>1</v>
      </c>
      <c r="AZ138" s="35">
        <f t="shared" si="219"/>
        <v>1</v>
      </c>
      <c r="BA138" s="35">
        <f t="shared" si="219"/>
        <v>1</v>
      </c>
      <c r="BB138" s="35">
        <f t="shared" si="219"/>
        <v>1</v>
      </c>
      <c r="BC138" s="35">
        <f t="shared" si="219"/>
        <v>1</v>
      </c>
      <c r="BD138" s="35">
        <f t="shared" si="219"/>
        <v>1</v>
      </c>
      <c r="BE138" s="35">
        <f t="shared" si="219"/>
        <v>1</v>
      </c>
      <c r="BF138" s="35">
        <f t="shared" si="219"/>
        <v>1</v>
      </c>
      <c r="BG138" s="35">
        <f t="shared" si="219"/>
        <v>1</v>
      </c>
      <c r="BH138" s="35">
        <f t="shared" si="219"/>
        <v>1</v>
      </c>
      <c r="BI138" s="35">
        <f t="shared" si="219"/>
        <v>1</v>
      </c>
      <c r="BJ138" s="35">
        <f t="shared" si="219"/>
        <v>1</v>
      </c>
      <c r="BK138" s="35">
        <f t="shared" si="219"/>
        <v>1</v>
      </c>
      <c r="BL138" s="35">
        <f t="shared" si="219"/>
        <v>1</v>
      </c>
      <c r="BM138" s="35">
        <f t="shared" si="219"/>
        <v>1</v>
      </c>
      <c r="BN138" s="35">
        <f t="shared" si="219"/>
        <v>1</v>
      </c>
      <c r="BO138" s="35">
        <f t="shared" si="219"/>
        <v>1</v>
      </c>
      <c r="BP138" s="35">
        <f t="shared" si="219"/>
        <v>1</v>
      </c>
      <c r="BQ138" s="35">
        <f t="shared" ref="BQ138:EB138" si="220" xml:space="preserve"> BQ$97</f>
        <v>1</v>
      </c>
      <c r="BR138" s="35">
        <f t="shared" si="220"/>
        <v>1</v>
      </c>
      <c r="BS138" s="35">
        <f t="shared" si="220"/>
        <v>1</v>
      </c>
      <c r="BT138" s="35">
        <f t="shared" si="220"/>
        <v>1</v>
      </c>
      <c r="BU138" s="35">
        <f t="shared" si="220"/>
        <v>1</v>
      </c>
      <c r="BV138" s="35">
        <f t="shared" si="220"/>
        <v>1</v>
      </c>
      <c r="BW138" s="35">
        <f t="shared" si="220"/>
        <v>1</v>
      </c>
      <c r="BX138" s="35">
        <f t="shared" si="220"/>
        <v>1</v>
      </c>
      <c r="BY138" s="35">
        <f t="shared" si="220"/>
        <v>1</v>
      </c>
      <c r="BZ138" s="35">
        <f t="shared" si="220"/>
        <v>1</v>
      </c>
      <c r="CA138" s="35">
        <f t="shared" si="220"/>
        <v>1</v>
      </c>
      <c r="CB138" s="35">
        <f t="shared" si="220"/>
        <v>1</v>
      </c>
      <c r="CC138" s="35">
        <f t="shared" si="220"/>
        <v>1</v>
      </c>
      <c r="CD138" s="35">
        <f t="shared" si="220"/>
        <v>1</v>
      </c>
      <c r="CE138" s="35">
        <f t="shared" si="220"/>
        <v>1</v>
      </c>
      <c r="CF138" s="35">
        <f t="shared" si="220"/>
        <v>1</v>
      </c>
      <c r="CG138" s="35">
        <f t="shared" si="220"/>
        <v>1</v>
      </c>
      <c r="CH138" s="35">
        <f t="shared" si="220"/>
        <v>1</v>
      </c>
      <c r="CI138" s="35">
        <f t="shared" si="220"/>
        <v>1</v>
      </c>
      <c r="CJ138" s="35">
        <f t="shared" si="220"/>
        <v>1</v>
      </c>
      <c r="CK138" s="35">
        <f t="shared" si="220"/>
        <v>1</v>
      </c>
      <c r="CL138" s="35">
        <f t="shared" si="220"/>
        <v>1</v>
      </c>
      <c r="CM138" s="35">
        <f t="shared" si="220"/>
        <v>1</v>
      </c>
      <c r="CN138" s="35">
        <f t="shared" si="220"/>
        <v>1</v>
      </c>
      <c r="CO138" s="35">
        <f t="shared" si="220"/>
        <v>0</v>
      </c>
      <c r="CP138" s="35">
        <f t="shared" si="220"/>
        <v>0</v>
      </c>
      <c r="CQ138" s="35">
        <f t="shared" si="220"/>
        <v>0</v>
      </c>
      <c r="CR138" s="35">
        <f t="shared" si="220"/>
        <v>0</v>
      </c>
      <c r="CS138" s="35">
        <f t="shared" si="220"/>
        <v>0</v>
      </c>
      <c r="CT138" s="35">
        <f t="shared" si="220"/>
        <v>0</v>
      </c>
      <c r="CU138" s="35">
        <f t="shared" si="220"/>
        <v>0</v>
      </c>
      <c r="CV138" s="35">
        <f t="shared" si="220"/>
        <v>0</v>
      </c>
      <c r="CW138" s="35">
        <f t="shared" si="220"/>
        <v>0</v>
      </c>
      <c r="CX138" s="35">
        <f t="shared" si="220"/>
        <v>0</v>
      </c>
      <c r="CY138" s="35">
        <f t="shared" si="220"/>
        <v>0</v>
      </c>
      <c r="CZ138" s="35">
        <f t="shared" si="220"/>
        <v>0</v>
      </c>
      <c r="DA138" s="35">
        <f t="shared" si="220"/>
        <v>0</v>
      </c>
      <c r="DB138" s="35">
        <f t="shared" si="220"/>
        <v>0</v>
      </c>
      <c r="DC138" s="35">
        <f t="shared" si="220"/>
        <v>0</v>
      </c>
      <c r="DD138" s="35">
        <f t="shared" si="220"/>
        <v>0</v>
      </c>
      <c r="DE138" s="35">
        <f t="shared" si="220"/>
        <v>0</v>
      </c>
      <c r="DF138" s="35">
        <f t="shared" si="220"/>
        <v>0</v>
      </c>
      <c r="DG138" s="35">
        <f t="shared" si="220"/>
        <v>0</v>
      </c>
      <c r="DH138" s="35">
        <f t="shared" si="220"/>
        <v>0</v>
      </c>
      <c r="DI138" s="35">
        <f t="shared" si="220"/>
        <v>0</v>
      </c>
      <c r="DJ138" s="35">
        <f t="shared" si="220"/>
        <v>0</v>
      </c>
      <c r="DK138" s="35">
        <f t="shared" si="220"/>
        <v>0</v>
      </c>
      <c r="DL138" s="35">
        <f t="shared" si="220"/>
        <v>0</v>
      </c>
      <c r="DM138" s="35">
        <f t="shared" si="220"/>
        <v>0</v>
      </c>
      <c r="DN138" s="35">
        <f t="shared" si="220"/>
        <v>0</v>
      </c>
      <c r="DO138" s="35">
        <f t="shared" si="220"/>
        <v>0</v>
      </c>
      <c r="DP138" s="35">
        <f t="shared" si="220"/>
        <v>0</v>
      </c>
      <c r="DQ138" s="35">
        <f t="shared" si="220"/>
        <v>0</v>
      </c>
      <c r="DR138" s="35">
        <f t="shared" si="220"/>
        <v>0</v>
      </c>
      <c r="DS138" s="35">
        <f t="shared" si="220"/>
        <v>0</v>
      </c>
      <c r="DT138" s="35">
        <f t="shared" si="220"/>
        <v>0</v>
      </c>
      <c r="DU138" s="35">
        <f t="shared" si="220"/>
        <v>0</v>
      </c>
      <c r="DV138" s="35">
        <f t="shared" si="220"/>
        <v>0</v>
      </c>
      <c r="DW138" s="35">
        <f t="shared" si="220"/>
        <v>0</v>
      </c>
      <c r="DX138" s="35">
        <f t="shared" si="220"/>
        <v>0</v>
      </c>
      <c r="DY138" s="35">
        <f t="shared" si="220"/>
        <v>0</v>
      </c>
      <c r="DZ138" s="35">
        <f t="shared" si="220"/>
        <v>0</v>
      </c>
      <c r="EA138" s="35">
        <f t="shared" si="220"/>
        <v>0</v>
      </c>
      <c r="EB138" s="35">
        <f t="shared" si="220"/>
        <v>0</v>
      </c>
      <c r="EC138" s="35">
        <f t="shared" ref="EC138:GJ138" si="221" xml:space="preserve"> EC$97</f>
        <v>0</v>
      </c>
      <c r="ED138" s="35">
        <f t="shared" si="221"/>
        <v>0</v>
      </c>
      <c r="EE138" s="35">
        <f t="shared" si="221"/>
        <v>0</v>
      </c>
      <c r="EF138" s="35">
        <f t="shared" si="221"/>
        <v>0</v>
      </c>
      <c r="EG138" s="35">
        <f t="shared" si="221"/>
        <v>0</v>
      </c>
      <c r="EH138" s="35">
        <f t="shared" si="221"/>
        <v>0</v>
      </c>
      <c r="EI138" s="35">
        <f t="shared" si="221"/>
        <v>0</v>
      </c>
      <c r="EJ138" s="35">
        <f t="shared" si="221"/>
        <v>0</v>
      </c>
      <c r="EK138" s="35">
        <f t="shared" si="221"/>
        <v>0</v>
      </c>
      <c r="EL138" s="35">
        <f t="shared" si="221"/>
        <v>0</v>
      </c>
      <c r="EM138" s="35">
        <f t="shared" si="221"/>
        <v>0</v>
      </c>
      <c r="EN138" s="35">
        <f t="shared" si="221"/>
        <v>0</v>
      </c>
      <c r="EO138" s="35">
        <f t="shared" si="221"/>
        <v>0</v>
      </c>
      <c r="EP138" s="35">
        <f t="shared" si="221"/>
        <v>0</v>
      </c>
      <c r="EQ138" s="35">
        <f t="shared" si="221"/>
        <v>0</v>
      </c>
      <c r="ER138" s="35">
        <f t="shared" si="221"/>
        <v>0</v>
      </c>
      <c r="ES138" s="35">
        <f t="shared" si="221"/>
        <v>0</v>
      </c>
      <c r="ET138" s="35">
        <f t="shared" si="221"/>
        <v>0</v>
      </c>
      <c r="EU138" s="35">
        <f t="shared" si="221"/>
        <v>0</v>
      </c>
      <c r="EV138" s="35">
        <f t="shared" si="221"/>
        <v>0</v>
      </c>
      <c r="EW138" s="35">
        <f t="shared" si="221"/>
        <v>0</v>
      </c>
      <c r="EX138" s="35">
        <f t="shared" si="221"/>
        <v>0</v>
      </c>
      <c r="EY138" s="35">
        <f t="shared" si="221"/>
        <v>0</v>
      </c>
      <c r="EZ138" s="35">
        <f t="shared" si="221"/>
        <v>0</v>
      </c>
      <c r="FA138" s="35">
        <f t="shared" si="221"/>
        <v>0</v>
      </c>
      <c r="FB138" s="35">
        <f t="shared" si="221"/>
        <v>0</v>
      </c>
      <c r="FC138" s="35">
        <f t="shared" si="221"/>
        <v>0</v>
      </c>
      <c r="FD138" s="35">
        <f t="shared" si="221"/>
        <v>0</v>
      </c>
      <c r="FE138" s="35">
        <f t="shared" si="221"/>
        <v>0</v>
      </c>
      <c r="FF138" s="35">
        <f t="shared" si="221"/>
        <v>0</v>
      </c>
      <c r="FG138" s="35">
        <f t="shared" si="221"/>
        <v>0</v>
      </c>
      <c r="FH138" s="35">
        <f t="shared" si="221"/>
        <v>0</v>
      </c>
      <c r="FI138" s="35">
        <f t="shared" si="221"/>
        <v>0</v>
      </c>
      <c r="FJ138" s="35">
        <f t="shared" si="221"/>
        <v>0</v>
      </c>
      <c r="FK138" s="35">
        <f t="shared" si="221"/>
        <v>0</v>
      </c>
      <c r="FL138" s="35">
        <f t="shared" si="221"/>
        <v>0</v>
      </c>
      <c r="FM138" s="35">
        <f t="shared" si="221"/>
        <v>0</v>
      </c>
      <c r="FN138" s="35">
        <f t="shared" si="221"/>
        <v>0</v>
      </c>
      <c r="FO138" s="35">
        <f t="shared" si="221"/>
        <v>0</v>
      </c>
      <c r="FP138" s="35">
        <f t="shared" si="221"/>
        <v>0</v>
      </c>
      <c r="FQ138" s="35">
        <f t="shared" si="221"/>
        <v>0</v>
      </c>
      <c r="FR138" s="35">
        <f t="shared" si="221"/>
        <v>0</v>
      </c>
      <c r="FS138" s="35">
        <f t="shared" si="221"/>
        <v>0</v>
      </c>
      <c r="FT138" s="35">
        <f t="shared" si="221"/>
        <v>0</v>
      </c>
      <c r="FU138" s="35">
        <f t="shared" si="221"/>
        <v>0</v>
      </c>
      <c r="FV138" s="35">
        <f t="shared" si="221"/>
        <v>0</v>
      </c>
      <c r="FW138" s="35">
        <f t="shared" si="221"/>
        <v>0</v>
      </c>
      <c r="FX138" s="35">
        <f t="shared" si="221"/>
        <v>0</v>
      </c>
      <c r="FY138" s="35">
        <f t="shared" si="221"/>
        <v>0</v>
      </c>
      <c r="FZ138" s="35">
        <f t="shared" si="221"/>
        <v>0</v>
      </c>
      <c r="GA138" s="35">
        <f t="shared" si="221"/>
        <v>0</v>
      </c>
      <c r="GB138" s="35">
        <f t="shared" si="221"/>
        <v>0</v>
      </c>
      <c r="GC138" s="35">
        <f t="shared" si="221"/>
        <v>0</v>
      </c>
      <c r="GD138" s="35">
        <f t="shared" si="221"/>
        <v>0</v>
      </c>
      <c r="GE138" s="35">
        <f t="shared" si="221"/>
        <v>0</v>
      </c>
      <c r="GF138" s="35">
        <f t="shared" si="221"/>
        <v>0</v>
      </c>
      <c r="GG138" s="35">
        <f t="shared" si="221"/>
        <v>0</v>
      </c>
      <c r="GH138" s="35">
        <f t="shared" si="221"/>
        <v>0</v>
      </c>
      <c r="GI138" s="35">
        <f t="shared" si="221"/>
        <v>0</v>
      </c>
      <c r="GJ138" s="35">
        <f t="shared" si="221"/>
        <v>0</v>
      </c>
      <c r="GK138" s="257"/>
      <c r="GL138" s="257"/>
      <c r="GM138" s="257"/>
      <c r="GN138" s="257"/>
      <c r="GO138" s="257"/>
      <c r="GP138" s="257"/>
      <c r="GQ138" s="257"/>
      <c r="GR138" s="257"/>
      <c r="GS138" s="257"/>
      <c r="GT138" s="257"/>
      <c r="GU138" s="257"/>
      <c r="GV138" s="257"/>
      <c r="GW138" s="257"/>
      <c r="GX138" s="257"/>
      <c r="GY138" s="257"/>
      <c r="GZ138" s="257"/>
      <c r="HA138" s="257"/>
      <c r="HB138" s="257"/>
      <c r="HC138" s="257"/>
      <c r="HD138" s="257"/>
      <c r="HE138" s="257"/>
      <c r="HF138" s="257"/>
      <c r="HG138" s="257"/>
      <c r="HH138" s="257"/>
      <c r="HI138" s="257"/>
      <c r="HJ138" s="257"/>
      <c r="HK138" s="257"/>
      <c r="HL138" s="257"/>
      <c r="HM138" s="257"/>
      <c r="HN138" s="257"/>
      <c r="HO138" s="257"/>
      <c r="HP138" s="257"/>
      <c r="HQ138" s="257"/>
      <c r="HR138" s="257"/>
      <c r="HS138" s="257"/>
      <c r="HT138" s="257"/>
      <c r="HU138" s="257"/>
      <c r="HV138" s="257"/>
      <c r="HW138" s="257"/>
      <c r="HX138" s="257"/>
      <c r="HY138" s="257"/>
      <c r="HZ138" s="257"/>
      <c r="IA138" s="257"/>
      <c r="IB138" s="257"/>
      <c r="IC138" s="257"/>
      <c r="ID138" s="257"/>
      <c r="IE138" s="257"/>
      <c r="IF138" s="257"/>
      <c r="IG138" s="257"/>
      <c r="IH138" s="257"/>
      <c r="II138" s="257"/>
      <c r="IJ138" s="257"/>
      <c r="IK138" s="257"/>
      <c r="IL138" s="257"/>
      <c r="IM138" s="257"/>
      <c r="IN138" s="257"/>
      <c r="IO138" s="257"/>
      <c r="IP138" s="257"/>
      <c r="IQ138" s="257"/>
      <c r="IR138" s="257"/>
      <c r="IS138" s="257"/>
      <c r="IT138" s="257"/>
      <c r="IU138" s="257"/>
      <c r="IV138" s="257"/>
      <c r="IW138" s="257"/>
      <c r="IX138" s="257"/>
      <c r="IY138" s="257"/>
      <c r="IZ138" s="257"/>
      <c r="JA138" s="257"/>
      <c r="JB138" s="257"/>
      <c r="JC138" s="257"/>
      <c r="JD138" s="257"/>
      <c r="JE138" s="257"/>
      <c r="JF138" s="257"/>
      <c r="JG138" s="257"/>
      <c r="JH138" s="257"/>
      <c r="JI138" s="257"/>
      <c r="JJ138" s="257"/>
      <c r="JK138" s="257"/>
      <c r="JL138" s="257"/>
      <c r="JM138" s="257"/>
      <c r="JN138" s="257"/>
      <c r="JO138" s="257"/>
      <c r="JP138" s="257"/>
      <c r="JQ138" s="257"/>
      <c r="JR138" s="257"/>
      <c r="JS138" s="257"/>
      <c r="JT138" s="257"/>
      <c r="JU138" s="257"/>
      <c r="JV138" s="257"/>
      <c r="JW138" s="257"/>
      <c r="JX138" s="257"/>
      <c r="JY138" s="257"/>
      <c r="JZ138" s="257"/>
      <c r="KA138" s="257"/>
      <c r="KB138" s="257"/>
      <c r="KC138" s="257"/>
      <c r="KD138" s="257"/>
      <c r="KE138" s="257"/>
      <c r="KF138" s="257"/>
      <c r="KG138" s="257"/>
      <c r="KH138" s="257"/>
      <c r="KI138" s="257"/>
      <c r="KJ138" s="257"/>
      <c r="KK138" s="257"/>
      <c r="KL138" s="257"/>
      <c r="KM138" s="257"/>
      <c r="KN138" s="257"/>
      <c r="KO138" s="257"/>
      <c r="KP138" s="257"/>
      <c r="KQ138" s="257"/>
      <c r="KR138" s="257"/>
      <c r="KS138" s="257"/>
      <c r="KT138" s="257"/>
      <c r="KU138" s="257"/>
      <c r="KV138" s="257"/>
      <c r="KW138" s="257"/>
      <c r="KX138" s="257"/>
      <c r="KY138" s="257"/>
      <c r="KZ138" s="257"/>
      <c r="LA138" s="257"/>
      <c r="LB138" s="257"/>
      <c r="LC138" s="257"/>
      <c r="LD138" s="257"/>
      <c r="LE138" s="257"/>
      <c r="LF138" s="257"/>
      <c r="LG138" s="257"/>
      <c r="LH138" s="257"/>
      <c r="LI138" s="257"/>
      <c r="LJ138" s="257"/>
      <c r="LK138" s="257"/>
      <c r="LL138" s="257"/>
      <c r="LM138" s="257"/>
      <c r="LN138" s="257"/>
      <c r="LO138" s="257"/>
      <c r="LP138" s="257"/>
      <c r="LQ138" s="257"/>
      <c r="LR138" s="257"/>
      <c r="LS138" s="257"/>
      <c r="LT138" s="257"/>
      <c r="LU138" s="257"/>
      <c r="LV138" s="257"/>
      <c r="LW138" s="257"/>
      <c r="LX138" s="257"/>
      <c r="LY138" s="257"/>
      <c r="LZ138" s="257"/>
      <c r="MA138" s="257"/>
      <c r="MB138" s="257"/>
      <c r="MC138" s="257"/>
      <c r="MD138" s="257"/>
      <c r="ME138" s="257"/>
      <c r="MF138" s="257"/>
      <c r="MG138" s="257"/>
      <c r="MH138" s="257"/>
      <c r="MI138" s="257"/>
      <c r="MJ138" s="257"/>
      <c r="MK138" s="257"/>
      <c r="ML138" s="257"/>
      <c r="MM138" s="257"/>
      <c r="MN138" s="257"/>
      <c r="MO138" s="257"/>
      <c r="MP138" s="257"/>
      <c r="MQ138" s="257"/>
      <c r="MR138" s="257"/>
      <c r="MS138" s="257"/>
      <c r="MT138" s="257"/>
      <c r="MU138" s="257"/>
      <c r="MV138" s="257"/>
      <c r="MW138" s="257"/>
      <c r="MX138" s="257"/>
      <c r="MY138" s="257"/>
      <c r="MZ138" s="257"/>
      <c r="NA138" s="257"/>
      <c r="NB138" s="257"/>
      <c r="NC138" s="257"/>
      <c r="ND138" s="257"/>
      <c r="NE138" s="257"/>
      <c r="NF138" s="257"/>
      <c r="NG138" s="257"/>
      <c r="NH138" s="257"/>
      <c r="NI138" s="257"/>
      <c r="NJ138" s="257"/>
      <c r="NK138" s="257"/>
      <c r="NL138" s="257"/>
      <c r="NM138" s="257"/>
      <c r="NN138" s="257"/>
      <c r="NO138" s="257"/>
      <c r="NP138" s="257"/>
      <c r="NQ138" s="257"/>
      <c r="NR138" s="257"/>
      <c r="NS138" s="257"/>
      <c r="NT138" s="257"/>
      <c r="NU138" s="257"/>
      <c r="NV138" s="257"/>
      <c r="NW138" s="257"/>
      <c r="NX138" s="257"/>
      <c r="NY138" s="257"/>
      <c r="NZ138" s="257"/>
      <c r="OA138" s="257"/>
      <c r="OB138" s="257"/>
      <c r="OC138" s="257"/>
      <c r="OD138" s="257"/>
      <c r="OE138" s="257"/>
      <c r="OF138" s="257"/>
      <c r="OG138" s="257"/>
      <c r="OH138" s="257"/>
      <c r="OI138" s="257"/>
      <c r="OJ138" s="257"/>
      <c r="OK138" s="257"/>
      <c r="OL138" s="257"/>
      <c r="OM138" s="257"/>
      <c r="ON138" s="257"/>
      <c r="OO138" s="257"/>
      <c r="OP138" s="257"/>
      <c r="OQ138" s="257"/>
      <c r="OR138" s="257"/>
      <c r="OS138" s="257"/>
      <c r="OT138" s="257"/>
      <c r="OU138" s="257"/>
      <c r="OV138" s="257"/>
      <c r="OW138" s="257"/>
      <c r="OX138" s="257"/>
      <c r="OY138" s="257"/>
      <c r="OZ138" s="257"/>
      <c r="PA138" s="257"/>
      <c r="PB138" s="257"/>
      <c r="PC138" s="257"/>
      <c r="PD138" s="257"/>
      <c r="PE138" s="257"/>
      <c r="PF138" s="257"/>
      <c r="PG138" s="257"/>
      <c r="PH138" s="257"/>
      <c r="PI138" s="257"/>
      <c r="PJ138" s="257"/>
      <c r="PK138" s="257"/>
      <c r="PL138" s="257"/>
      <c r="PM138" s="257"/>
      <c r="PN138" s="257"/>
      <c r="PO138" s="257"/>
      <c r="PP138" s="257"/>
      <c r="PQ138" s="257"/>
      <c r="PR138" s="257"/>
      <c r="PS138" s="257"/>
      <c r="PT138" s="257"/>
      <c r="PU138" s="257"/>
    </row>
    <row r="139" spans="1:437" s="305" customFormat="1" outlineLevel="1" x14ac:dyDescent="0.25">
      <c r="A139" s="302"/>
      <c r="B139" s="302"/>
      <c r="C139" s="303"/>
      <c r="D139" s="304"/>
      <c r="E139" s="305" t="s">
        <v>139</v>
      </c>
      <c r="G139" s="305" t="s">
        <v>14</v>
      </c>
      <c r="J139" s="305">
        <f t="shared" ref="J139:AO139" si="222" xml:space="preserve"> (I139 + I137) * J138</f>
        <v>0</v>
      </c>
      <c r="K139" s="305">
        <f t="shared" si="222"/>
        <v>0</v>
      </c>
      <c r="L139" s="305">
        <f t="shared" si="222"/>
        <v>0</v>
      </c>
      <c r="M139" s="305">
        <f t="shared" si="222"/>
        <v>1</v>
      </c>
      <c r="N139" s="305">
        <f t="shared" si="222"/>
        <v>1</v>
      </c>
      <c r="O139" s="305">
        <f t="shared" si="222"/>
        <v>1</v>
      </c>
      <c r="P139" s="305">
        <f t="shared" si="222"/>
        <v>1</v>
      </c>
      <c r="Q139" s="305">
        <f t="shared" si="222"/>
        <v>2</v>
      </c>
      <c r="R139" s="305">
        <f t="shared" si="222"/>
        <v>2</v>
      </c>
      <c r="S139" s="305">
        <f t="shared" si="222"/>
        <v>2</v>
      </c>
      <c r="T139" s="305">
        <f t="shared" si="222"/>
        <v>2</v>
      </c>
      <c r="U139" s="305">
        <f t="shared" si="222"/>
        <v>3</v>
      </c>
      <c r="V139" s="305">
        <f t="shared" si="222"/>
        <v>3</v>
      </c>
      <c r="W139" s="305">
        <f t="shared" si="222"/>
        <v>3</v>
      </c>
      <c r="X139" s="305">
        <f t="shared" si="222"/>
        <v>3</v>
      </c>
      <c r="Y139" s="305">
        <f t="shared" si="222"/>
        <v>4</v>
      </c>
      <c r="Z139" s="305">
        <f t="shared" si="222"/>
        <v>4</v>
      </c>
      <c r="AA139" s="305">
        <f t="shared" si="222"/>
        <v>4</v>
      </c>
      <c r="AB139" s="305">
        <f t="shared" si="222"/>
        <v>4</v>
      </c>
      <c r="AC139" s="305">
        <f t="shared" si="222"/>
        <v>5</v>
      </c>
      <c r="AD139" s="305">
        <f t="shared" si="222"/>
        <v>5</v>
      </c>
      <c r="AE139" s="305">
        <f t="shared" si="222"/>
        <v>5</v>
      </c>
      <c r="AF139" s="305">
        <f t="shared" si="222"/>
        <v>5</v>
      </c>
      <c r="AG139" s="305">
        <f t="shared" si="222"/>
        <v>6</v>
      </c>
      <c r="AH139" s="305">
        <f t="shared" si="222"/>
        <v>6</v>
      </c>
      <c r="AI139" s="305">
        <f t="shared" si="222"/>
        <v>6</v>
      </c>
      <c r="AJ139" s="305">
        <f t="shared" si="222"/>
        <v>6</v>
      </c>
      <c r="AK139" s="305">
        <f t="shared" si="222"/>
        <v>7</v>
      </c>
      <c r="AL139" s="305">
        <f t="shared" si="222"/>
        <v>7</v>
      </c>
      <c r="AM139" s="305">
        <f t="shared" si="222"/>
        <v>7</v>
      </c>
      <c r="AN139" s="305">
        <f t="shared" si="222"/>
        <v>7</v>
      </c>
      <c r="AO139" s="305">
        <f t="shared" si="222"/>
        <v>8</v>
      </c>
      <c r="AP139" s="305">
        <f t="shared" ref="AP139:BU139" si="223" xml:space="preserve"> (AO139 + AO137) * AP138</f>
        <v>8</v>
      </c>
      <c r="AQ139" s="305">
        <f t="shared" si="223"/>
        <v>8</v>
      </c>
      <c r="AR139" s="305">
        <f t="shared" si="223"/>
        <v>8</v>
      </c>
      <c r="AS139" s="305">
        <f t="shared" si="223"/>
        <v>9</v>
      </c>
      <c r="AT139" s="305">
        <f t="shared" si="223"/>
        <v>9</v>
      </c>
      <c r="AU139" s="305">
        <f t="shared" si="223"/>
        <v>9</v>
      </c>
      <c r="AV139" s="305">
        <f t="shared" si="223"/>
        <v>9</v>
      </c>
      <c r="AW139" s="305">
        <f t="shared" si="223"/>
        <v>10</v>
      </c>
      <c r="AX139" s="305">
        <f t="shared" si="223"/>
        <v>10</v>
      </c>
      <c r="AY139" s="305">
        <f t="shared" si="223"/>
        <v>10</v>
      </c>
      <c r="AZ139" s="305">
        <f t="shared" si="223"/>
        <v>10</v>
      </c>
      <c r="BA139" s="305">
        <f t="shared" si="223"/>
        <v>11</v>
      </c>
      <c r="BB139" s="305">
        <f t="shared" si="223"/>
        <v>11</v>
      </c>
      <c r="BC139" s="305">
        <f t="shared" si="223"/>
        <v>11</v>
      </c>
      <c r="BD139" s="305">
        <f t="shared" si="223"/>
        <v>11</v>
      </c>
      <c r="BE139" s="305">
        <f t="shared" si="223"/>
        <v>12</v>
      </c>
      <c r="BF139" s="305">
        <f t="shared" si="223"/>
        <v>12</v>
      </c>
      <c r="BG139" s="305">
        <f t="shared" si="223"/>
        <v>12</v>
      </c>
      <c r="BH139" s="305">
        <f t="shared" si="223"/>
        <v>12</v>
      </c>
      <c r="BI139" s="305">
        <f t="shared" si="223"/>
        <v>13</v>
      </c>
      <c r="BJ139" s="305">
        <f t="shared" si="223"/>
        <v>13</v>
      </c>
      <c r="BK139" s="305">
        <f t="shared" si="223"/>
        <v>13</v>
      </c>
      <c r="BL139" s="305">
        <f t="shared" si="223"/>
        <v>13</v>
      </c>
      <c r="BM139" s="305">
        <f t="shared" si="223"/>
        <v>14</v>
      </c>
      <c r="BN139" s="305">
        <f t="shared" si="223"/>
        <v>14</v>
      </c>
      <c r="BO139" s="305">
        <f t="shared" si="223"/>
        <v>14</v>
      </c>
      <c r="BP139" s="305">
        <f t="shared" si="223"/>
        <v>14</v>
      </c>
      <c r="BQ139" s="305">
        <f t="shared" si="223"/>
        <v>15</v>
      </c>
      <c r="BR139" s="305">
        <f t="shared" si="223"/>
        <v>15</v>
      </c>
      <c r="BS139" s="305">
        <f t="shared" si="223"/>
        <v>15</v>
      </c>
      <c r="BT139" s="305">
        <f t="shared" si="223"/>
        <v>15</v>
      </c>
      <c r="BU139" s="305">
        <f t="shared" si="223"/>
        <v>16</v>
      </c>
      <c r="BV139" s="305">
        <f t="shared" ref="BV139:DA139" si="224" xml:space="preserve"> (BU139 + BU137) * BV138</f>
        <v>16</v>
      </c>
      <c r="BW139" s="305">
        <f t="shared" si="224"/>
        <v>16</v>
      </c>
      <c r="BX139" s="305">
        <f t="shared" si="224"/>
        <v>16</v>
      </c>
      <c r="BY139" s="305">
        <f t="shared" si="224"/>
        <v>17</v>
      </c>
      <c r="BZ139" s="305">
        <f t="shared" si="224"/>
        <v>17</v>
      </c>
      <c r="CA139" s="305">
        <f t="shared" si="224"/>
        <v>17</v>
      </c>
      <c r="CB139" s="305">
        <f t="shared" si="224"/>
        <v>17</v>
      </c>
      <c r="CC139" s="305">
        <f t="shared" si="224"/>
        <v>18</v>
      </c>
      <c r="CD139" s="305">
        <f t="shared" si="224"/>
        <v>18</v>
      </c>
      <c r="CE139" s="305">
        <f t="shared" si="224"/>
        <v>18</v>
      </c>
      <c r="CF139" s="305">
        <f t="shared" si="224"/>
        <v>18</v>
      </c>
      <c r="CG139" s="305">
        <f t="shared" si="224"/>
        <v>19</v>
      </c>
      <c r="CH139" s="305">
        <f t="shared" si="224"/>
        <v>19</v>
      </c>
      <c r="CI139" s="305">
        <f t="shared" si="224"/>
        <v>19</v>
      </c>
      <c r="CJ139" s="305">
        <f t="shared" si="224"/>
        <v>19</v>
      </c>
      <c r="CK139" s="305">
        <f t="shared" si="224"/>
        <v>20</v>
      </c>
      <c r="CL139" s="305">
        <f t="shared" si="224"/>
        <v>20</v>
      </c>
      <c r="CM139" s="305">
        <f t="shared" si="224"/>
        <v>20</v>
      </c>
      <c r="CN139" s="305">
        <f t="shared" si="224"/>
        <v>20</v>
      </c>
      <c r="CO139" s="305">
        <f t="shared" si="224"/>
        <v>0</v>
      </c>
      <c r="CP139" s="305">
        <f t="shared" si="224"/>
        <v>0</v>
      </c>
      <c r="CQ139" s="305">
        <f t="shared" si="224"/>
        <v>0</v>
      </c>
      <c r="CR139" s="305">
        <f t="shared" si="224"/>
        <v>0</v>
      </c>
      <c r="CS139" s="305">
        <f t="shared" si="224"/>
        <v>0</v>
      </c>
      <c r="CT139" s="305">
        <f t="shared" si="224"/>
        <v>0</v>
      </c>
      <c r="CU139" s="305">
        <f t="shared" si="224"/>
        <v>0</v>
      </c>
      <c r="CV139" s="305">
        <f t="shared" si="224"/>
        <v>0</v>
      </c>
      <c r="CW139" s="305">
        <f t="shared" si="224"/>
        <v>0</v>
      </c>
      <c r="CX139" s="305">
        <f t="shared" si="224"/>
        <v>0</v>
      </c>
      <c r="CY139" s="305">
        <f t="shared" si="224"/>
        <v>0</v>
      </c>
      <c r="CZ139" s="305">
        <f t="shared" si="224"/>
        <v>0</v>
      </c>
      <c r="DA139" s="305">
        <f t="shared" si="224"/>
        <v>0</v>
      </c>
      <c r="DB139" s="305">
        <f t="shared" ref="DB139:EG139" si="225" xml:space="preserve"> (DA139 + DA137) * DB138</f>
        <v>0</v>
      </c>
      <c r="DC139" s="305">
        <f t="shared" si="225"/>
        <v>0</v>
      </c>
      <c r="DD139" s="305">
        <f t="shared" si="225"/>
        <v>0</v>
      </c>
      <c r="DE139" s="305">
        <f t="shared" si="225"/>
        <v>0</v>
      </c>
      <c r="DF139" s="305">
        <f t="shared" si="225"/>
        <v>0</v>
      </c>
      <c r="DG139" s="305">
        <f t="shared" si="225"/>
        <v>0</v>
      </c>
      <c r="DH139" s="305">
        <f t="shared" si="225"/>
        <v>0</v>
      </c>
      <c r="DI139" s="305">
        <f t="shared" si="225"/>
        <v>0</v>
      </c>
      <c r="DJ139" s="305">
        <f t="shared" si="225"/>
        <v>0</v>
      </c>
      <c r="DK139" s="305">
        <f t="shared" si="225"/>
        <v>0</v>
      </c>
      <c r="DL139" s="305">
        <f t="shared" si="225"/>
        <v>0</v>
      </c>
      <c r="DM139" s="305">
        <f t="shared" si="225"/>
        <v>0</v>
      </c>
      <c r="DN139" s="305">
        <f t="shared" si="225"/>
        <v>0</v>
      </c>
      <c r="DO139" s="305">
        <f t="shared" si="225"/>
        <v>0</v>
      </c>
      <c r="DP139" s="305">
        <f t="shared" si="225"/>
        <v>0</v>
      </c>
      <c r="DQ139" s="305">
        <f t="shared" si="225"/>
        <v>0</v>
      </c>
      <c r="DR139" s="305">
        <f t="shared" si="225"/>
        <v>0</v>
      </c>
      <c r="DS139" s="305">
        <f t="shared" si="225"/>
        <v>0</v>
      </c>
      <c r="DT139" s="305">
        <f t="shared" si="225"/>
        <v>0</v>
      </c>
      <c r="DU139" s="305">
        <f t="shared" si="225"/>
        <v>0</v>
      </c>
      <c r="DV139" s="305">
        <f t="shared" si="225"/>
        <v>0</v>
      </c>
      <c r="DW139" s="305">
        <f t="shared" si="225"/>
        <v>0</v>
      </c>
      <c r="DX139" s="305">
        <f t="shared" si="225"/>
        <v>0</v>
      </c>
      <c r="DY139" s="305">
        <f t="shared" si="225"/>
        <v>0</v>
      </c>
      <c r="DZ139" s="305">
        <f t="shared" si="225"/>
        <v>0</v>
      </c>
      <c r="EA139" s="305">
        <f t="shared" si="225"/>
        <v>0</v>
      </c>
      <c r="EB139" s="305">
        <f t="shared" si="225"/>
        <v>0</v>
      </c>
      <c r="EC139" s="305">
        <f t="shared" si="225"/>
        <v>0</v>
      </c>
      <c r="ED139" s="305">
        <f t="shared" si="225"/>
        <v>0</v>
      </c>
      <c r="EE139" s="305">
        <f t="shared" si="225"/>
        <v>0</v>
      </c>
      <c r="EF139" s="305">
        <f t="shared" si="225"/>
        <v>0</v>
      </c>
      <c r="EG139" s="305">
        <f t="shared" si="225"/>
        <v>0</v>
      </c>
      <c r="EH139" s="305">
        <f t="shared" ref="EH139:FM139" si="226" xml:space="preserve"> (EG139 + EG137) * EH138</f>
        <v>0</v>
      </c>
      <c r="EI139" s="305">
        <f t="shared" si="226"/>
        <v>0</v>
      </c>
      <c r="EJ139" s="305">
        <f t="shared" si="226"/>
        <v>0</v>
      </c>
      <c r="EK139" s="305">
        <f t="shared" si="226"/>
        <v>0</v>
      </c>
      <c r="EL139" s="305">
        <f t="shared" si="226"/>
        <v>0</v>
      </c>
      <c r="EM139" s="305">
        <f t="shared" si="226"/>
        <v>0</v>
      </c>
      <c r="EN139" s="305">
        <f t="shared" si="226"/>
        <v>0</v>
      </c>
      <c r="EO139" s="305">
        <f t="shared" si="226"/>
        <v>0</v>
      </c>
      <c r="EP139" s="305">
        <f t="shared" si="226"/>
        <v>0</v>
      </c>
      <c r="EQ139" s="305">
        <f t="shared" si="226"/>
        <v>0</v>
      </c>
      <c r="ER139" s="305">
        <f t="shared" si="226"/>
        <v>0</v>
      </c>
      <c r="ES139" s="305">
        <f t="shared" si="226"/>
        <v>0</v>
      </c>
      <c r="ET139" s="305">
        <f t="shared" si="226"/>
        <v>0</v>
      </c>
      <c r="EU139" s="305">
        <f t="shared" si="226"/>
        <v>0</v>
      </c>
      <c r="EV139" s="305">
        <f t="shared" si="226"/>
        <v>0</v>
      </c>
      <c r="EW139" s="305">
        <f t="shared" si="226"/>
        <v>0</v>
      </c>
      <c r="EX139" s="305">
        <f t="shared" si="226"/>
        <v>0</v>
      </c>
      <c r="EY139" s="305">
        <f t="shared" si="226"/>
        <v>0</v>
      </c>
      <c r="EZ139" s="305">
        <f t="shared" si="226"/>
        <v>0</v>
      </c>
      <c r="FA139" s="305">
        <f t="shared" si="226"/>
        <v>0</v>
      </c>
      <c r="FB139" s="305">
        <f t="shared" si="226"/>
        <v>0</v>
      </c>
      <c r="FC139" s="305">
        <f t="shared" si="226"/>
        <v>0</v>
      </c>
      <c r="FD139" s="305">
        <f t="shared" si="226"/>
        <v>0</v>
      </c>
      <c r="FE139" s="305">
        <f t="shared" si="226"/>
        <v>0</v>
      </c>
      <c r="FF139" s="305">
        <f t="shared" si="226"/>
        <v>0</v>
      </c>
      <c r="FG139" s="305">
        <f t="shared" si="226"/>
        <v>0</v>
      </c>
      <c r="FH139" s="305">
        <f t="shared" si="226"/>
        <v>0</v>
      </c>
      <c r="FI139" s="305">
        <f t="shared" si="226"/>
        <v>0</v>
      </c>
      <c r="FJ139" s="305">
        <f t="shared" si="226"/>
        <v>0</v>
      </c>
      <c r="FK139" s="305">
        <f t="shared" si="226"/>
        <v>0</v>
      </c>
      <c r="FL139" s="305">
        <f t="shared" si="226"/>
        <v>0</v>
      </c>
      <c r="FM139" s="305">
        <f t="shared" si="226"/>
        <v>0</v>
      </c>
      <c r="FN139" s="305">
        <f t="shared" ref="FN139:GJ139" si="227" xml:space="preserve"> (FM139 + FM137) * FN138</f>
        <v>0</v>
      </c>
      <c r="FO139" s="305">
        <f t="shared" si="227"/>
        <v>0</v>
      </c>
      <c r="FP139" s="305">
        <f t="shared" si="227"/>
        <v>0</v>
      </c>
      <c r="FQ139" s="305">
        <f t="shared" si="227"/>
        <v>0</v>
      </c>
      <c r="FR139" s="305">
        <f t="shared" si="227"/>
        <v>0</v>
      </c>
      <c r="FS139" s="305">
        <f t="shared" si="227"/>
        <v>0</v>
      </c>
      <c r="FT139" s="305">
        <f t="shared" si="227"/>
        <v>0</v>
      </c>
      <c r="FU139" s="305">
        <f t="shared" si="227"/>
        <v>0</v>
      </c>
      <c r="FV139" s="305">
        <f t="shared" si="227"/>
        <v>0</v>
      </c>
      <c r="FW139" s="305">
        <f t="shared" si="227"/>
        <v>0</v>
      </c>
      <c r="FX139" s="305">
        <f t="shared" si="227"/>
        <v>0</v>
      </c>
      <c r="FY139" s="305">
        <f t="shared" si="227"/>
        <v>0</v>
      </c>
      <c r="FZ139" s="305">
        <f t="shared" si="227"/>
        <v>0</v>
      </c>
      <c r="GA139" s="305">
        <f t="shared" si="227"/>
        <v>0</v>
      </c>
      <c r="GB139" s="305">
        <f t="shared" si="227"/>
        <v>0</v>
      </c>
      <c r="GC139" s="305">
        <f t="shared" si="227"/>
        <v>0</v>
      </c>
      <c r="GD139" s="305">
        <f t="shared" si="227"/>
        <v>0</v>
      </c>
      <c r="GE139" s="305">
        <f t="shared" si="227"/>
        <v>0</v>
      </c>
      <c r="GF139" s="305">
        <f t="shared" si="227"/>
        <v>0</v>
      </c>
      <c r="GG139" s="305">
        <f t="shared" si="227"/>
        <v>0</v>
      </c>
      <c r="GH139" s="305">
        <f t="shared" si="227"/>
        <v>0</v>
      </c>
      <c r="GI139" s="305">
        <f t="shared" si="227"/>
        <v>0</v>
      </c>
      <c r="GJ139" s="305">
        <f t="shared" si="227"/>
        <v>0</v>
      </c>
      <c r="GK139" s="300"/>
      <c r="GL139" s="300"/>
      <c r="GM139" s="300"/>
      <c r="GN139" s="300"/>
      <c r="GO139" s="300"/>
      <c r="GP139" s="300"/>
      <c r="GQ139" s="300"/>
      <c r="GR139" s="300"/>
      <c r="GS139" s="300"/>
      <c r="GT139" s="300"/>
      <c r="GU139" s="300"/>
      <c r="GV139" s="300"/>
      <c r="GW139" s="300"/>
      <c r="GX139" s="300"/>
      <c r="GY139" s="300"/>
      <c r="GZ139" s="300"/>
      <c r="HA139" s="300"/>
      <c r="HB139" s="300"/>
      <c r="HC139" s="300"/>
      <c r="HD139" s="300"/>
      <c r="HE139" s="300"/>
      <c r="HF139" s="300"/>
      <c r="HG139" s="300"/>
      <c r="HH139" s="300"/>
      <c r="HI139" s="300"/>
      <c r="HJ139" s="300"/>
      <c r="HK139" s="300"/>
      <c r="HL139" s="300"/>
      <c r="HM139" s="300"/>
      <c r="HN139" s="300"/>
      <c r="HO139" s="300"/>
      <c r="HP139" s="300"/>
      <c r="HQ139" s="300"/>
      <c r="HR139" s="300"/>
      <c r="HS139" s="300"/>
      <c r="HT139" s="300"/>
      <c r="HU139" s="300"/>
      <c r="HV139" s="300"/>
      <c r="HW139" s="300"/>
      <c r="HX139" s="300"/>
      <c r="HY139" s="300"/>
      <c r="HZ139" s="300"/>
      <c r="IA139" s="300"/>
      <c r="IB139" s="300"/>
      <c r="IC139" s="300"/>
      <c r="ID139" s="300"/>
      <c r="IE139" s="300"/>
      <c r="IF139" s="300"/>
      <c r="IG139" s="300"/>
      <c r="IH139" s="300"/>
      <c r="II139" s="300"/>
      <c r="IJ139" s="300"/>
      <c r="IK139" s="300"/>
      <c r="IL139" s="300"/>
      <c r="IM139" s="300"/>
      <c r="IN139" s="300"/>
      <c r="IO139" s="300"/>
      <c r="IP139" s="300"/>
      <c r="IQ139" s="300"/>
      <c r="IR139" s="300"/>
      <c r="IS139" s="300"/>
      <c r="IT139" s="300"/>
      <c r="IU139" s="300"/>
      <c r="IV139" s="300"/>
      <c r="IW139" s="300"/>
      <c r="IX139" s="300"/>
      <c r="IY139" s="300"/>
      <c r="IZ139" s="300"/>
      <c r="JA139" s="300"/>
      <c r="JB139" s="300"/>
      <c r="JC139" s="300"/>
      <c r="JD139" s="300"/>
      <c r="JE139" s="300"/>
      <c r="JF139" s="300"/>
      <c r="JG139" s="300"/>
      <c r="JH139" s="300"/>
      <c r="JI139" s="300"/>
      <c r="JJ139" s="300"/>
      <c r="JK139" s="300"/>
      <c r="JL139" s="300"/>
      <c r="JM139" s="300"/>
      <c r="JN139" s="300"/>
      <c r="JO139" s="300"/>
      <c r="JP139" s="300"/>
      <c r="JQ139" s="300"/>
      <c r="JR139" s="300"/>
      <c r="JS139" s="300"/>
      <c r="JT139" s="300"/>
      <c r="JU139" s="300"/>
      <c r="JV139" s="300"/>
      <c r="JW139" s="300"/>
      <c r="JX139" s="300"/>
      <c r="JY139" s="300"/>
      <c r="JZ139" s="300"/>
      <c r="KA139" s="300"/>
      <c r="KB139" s="300"/>
      <c r="KC139" s="300"/>
      <c r="KD139" s="300"/>
      <c r="KE139" s="300"/>
      <c r="KF139" s="300"/>
      <c r="KG139" s="300"/>
      <c r="KH139" s="300"/>
      <c r="KI139" s="300"/>
      <c r="KJ139" s="300"/>
      <c r="KK139" s="300"/>
      <c r="KL139" s="300"/>
      <c r="KM139" s="300"/>
      <c r="KN139" s="300"/>
      <c r="KO139" s="300"/>
      <c r="KP139" s="300"/>
      <c r="KQ139" s="300"/>
      <c r="KR139" s="300"/>
      <c r="KS139" s="300"/>
      <c r="KT139" s="300"/>
      <c r="KU139" s="300"/>
      <c r="KV139" s="300"/>
      <c r="KW139" s="300"/>
      <c r="KX139" s="300"/>
      <c r="KY139" s="300"/>
      <c r="KZ139" s="300"/>
      <c r="LA139" s="300"/>
      <c r="LB139" s="300"/>
      <c r="LC139" s="300"/>
      <c r="LD139" s="300"/>
      <c r="LE139" s="300"/>
      <c r="LF139" s="300"/>
      <c r="LG139" s="300"/>
      <c r="LH139" s="300"/>
      <c r="LI139" s="300"/>
      <c r="LJ139" s="300"/>
      <c r="LK139" s="300"/>
      <c r="LL139" s="300"/>
      <c r="LM139" s="300"/>
      <c r="LN139" s="300"/>
      <c r="LO139" s="300"/>
      <c r="LP139" s="300"/>
      <c r="LQ139" s="300"/>
      <c r="LR139" s="300"/>
      <c r="LS139" s="300"/>
      <c r="LT139" s="300"/>
      <c r="LU139" s="300"/>
      <c r="LV139" s="300"/>
      <c r="LW139" s="300"/>
      <c r="LX139" s="300"/>
      <c r="LY139" s="300"/>
      <c r="LZ139" s="300"/>
      <c r="MA139" s="300"/>
      <c r="MB139" s="300"/>
      <c r="MC139" s="300"/>
      <c r="MD139" s="300"/>
      <c r="ME139" s="300"/>
      <c r="MF139" s="300"/>
      <c r="MG139" s="300"/>
      <c r="MH139" s="300"/>
      <c r="MI139" s="300"/>
      <c r="MJ139" s="300"/>
      <c r="MK139" s="300"/>
      <c r="ML139" s="300"/>
      <c r="MM139" s="300"/>
      <c r="MN139" s="300"/>
      <c r="MO139" s="300"/>
      <c r="MP139" s="300"/>
      <c r="MQ139" s="300"/>
      <c r="MR139" s="300"/>
      <c r="MS139" s="300"/>
      <c r="MT139" s="300"/>
      <c r="MU139" s="300"/>
      <c r="MV139" s="300"/>
      <c r="MW139" s="300"/>
      <c r="MX139" s="300"/>
      <c r="MY139" s="300"/>
      <c r="MZ139" s="300"/>
      <c r="NA139" s="300"/>
      <c r="NB139" s="300"/>
      <c r="NC139" s="300"/>
      <c r="ND139" s="300"/>
      <c r="NE139" s="300"/>
      <c r="NF139" s="300"/>
      <c r="NG139" s="300"/>
      <c r="NH139" s="300"/>
      <c r="NI139" s="300"/>
      <c r="NJ139" s="300"/>
      <c r="NK139" s="300"/>
      <c r="NL139" s="300"/>
      <c r="NM139" s="300"/>
      <c r="NN139" s="300"/>
      <c r="NO139" s="300"/>
      <c r="NP139" s="300"/>
      <c r="NQ139" s="300"/>
      <c r="NR139" s="300"/>
      <c r="NS139" s="300"/>
      <c r="NT139" s="300"/>
      <c r="NU139" s="300"/>
      <c r="NV139" s="300"/>
      <c r="NW139" s="300"/>
      <c r="NX139" s="300"/>
      <c r="NY139" s="300"/>
      <c r="NZ139" s="300"/>
      <c r="OA139" s="300"/>
      <c r="OB139" s="300"/>
      <c r="OC139" s="300"/>
      <c r="OD139" s="300"/>
      <c r="OE139" s="300"/>
      <c r="OF139" s="300"/>
      <c r="OG139" s="300"/>
      <c r="OH139" s="300"/>
      <c r="OI139" s="300"/>
      <c r="OJ139" s="300"/>
      <c r="OK139" s="300"/>
      <c r="OL139" s="300"/>
      <c r="OM139" s="300"/>
      <c r="ON139" s="300"/>
      <c r="OO139" s="300"/>
      <c r="OP139" s="300"/>
      <c r="OQ139" s="300"/>
      <c r="OR139" s="300"/>
      <c r="OS139" s="300"/>
      <c r="OT139" s="300"/>
      <c r="OU139" s="300"/>
      <c r="OV139" s="300"/>
      <c r="OW139" s="300"/>
      <c r="OX139" s="300"/>
      <c r="OY139" s="300"/>
      <c r="OZ139" s="300"/>
      <c r="PA139" s="300"/>
      <c r="PB139" s="300"/>
      <c r="PC139" s="300"/>
      <c r="PD139" s="300"/>
      <c r="PE139" s="300"/>
      <c r="PF139" s="300"/>
      <c r="PG139" s="300"/>
      <c r="PH139" s="300"/>
      <c r="PI139" s="300"/>
      <c r="PJ139" s="300"/>
      <c r="PK139" s="300"/>
      <c r="PL139" s="300"/>
      <c r="PM139" s="300"/>
      <c r="PN139" s="300"/>
      <c r="PO139" s="300"/>
      <c r="PP139" s="300"/>
      <c r="PQ139" s="300"/>
      <c r="PR139" s="300"/>
      <c r="PS139" s="300"/>
      <c r="PT139" s="300"/>
      <c r="PU139" s="300"/>
    </row>
    <row r="140" spans="1:437" s="58" customFormat="1" outlineLevel="1" x14ac:dyDescent="0.25">
      <c r="A140" s="75"/>
      <c r="B140" s="15"/>
      <c r="C140" s="76"/>
      <c r="D140" s="65"/>
      <c r="E140" s="11"/>
      <c r="F140" s="11"/>
      <c r="G140" s="11"/>
      <c r="H140" s="11"/>
      <c r="I140" s="183"/>
      <c r="J140" s="28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52" customFormat="1" x14ac:dyDescent="0.25">
      <c r="A141" s="15"/>
      <c r="B141" s="15"/>
      <c r="C141" s="21"/>
      <c r="D141" s="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</row>
    <row r="142" spans="1:437" s="52" customFormat="1" x14ac:dyDescent="0.25">
      <c r="A142" s="15"/>
      <c r="B142" s="15"/>
      <c r="C142" s="21"/>
      <c r="D142" s="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</row>
    <row r="143" spans="1:437" s="52" customFormat="1" x14ac:dyDescent="0.25">
      <c r="A143" s="15"/>
      <c r="B143" s="15"/>
      <c r="C143" s="21"/>
      <c r="D143" s="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8" spans="1:1" x14ac:dyDescent="0.25">
      <c r="A14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16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Post ops</v>
      </c>
      <c r="CP3" s="384" t="str">
        <f xml:space="preserve"> Time!CP$67</f>
        <v>Post ops</v>
      </c>
      <c r="CQ3" s="384" t="str">
        <f xml:space="preserve"> Time!CQ$67</f>
        <v>Post ops</v>
      </c>
      <c r="CR3" s="384" t="str">
        <f xml:space="preserve"> Time!CR$67</f>
        <v>Post ops</v>
      </c>
      <c r="CS3" s="384" t="str">
        <f xml:space="preserve"> Time!CS$67</f>
        <v>Post ops</v>
      </c>
      <c r="CT3" s="384" t="str">
        <f xml:space="preserve"> Time!CT$67</f>
        <v>Post ops</v>
      </c>
      <c r="CU3" s="384" t="str">
        <f xml:space="preserve"> Time!CU$67</f>
        <v>Post ops</v>
      </c>
      <c r="CV3" s="384" t="str">
        <f xml:space="preserve"> Time!CV$67</f>
        <v>Post ops</v>
      </c>
      <c r="CW3" s="384" t="str">
        <f xml:space="preserve"> Time!CW$67</f>
        <v>Post ops</v>
      </c>
      <c r="CX3" s="384" t="str">
        <f xml:space="preserve"> Time!CX$67</f>
        <v>Post ops</v>
      </c>
      <c r="CY3" s="384" t="str">
        <f xml:space="preserve"> Time!CY$67</f>
        <v>Post ops</v>
      </c>
      <c r="CZ3" s="384" t="str">
        <f xml:space="preserve"> Time!CZ$67</f>
        <v>Post ops</v>
      </c>
      <c r="DA3" s="384" t="str">
        <f xml:space="preserve"> Time!DA$67</f>
        <v>Post ops</v>
      </c>
      <c r="DB3" s="384" t="str">
        <f xml:space="preserve"> Time!DB$67</f>
        <v>Post ops</v>
      </c>
      <c r="DC3" s="384" t="str">
        <f xml:space="preserve"> Time!DC$67</f>
        <v>Post ops</v>
      </c>
      <c r="DD3" s="384" t="str">
        <f xml:space="preserve"> Time!DD$67</f>
        <v>Post ops</v>
      </c>
      <c r="DE3" s="384" t="str">
        <f xml:space="preserve"> Time!DE$67</f>
        <v>Post ops</v>
      </c>
      <c r="DF3" s="384" t="str">
        <f xml:space="preserve"> Time!DF$67</f>
        <v>Post ops</v>
      </c>
      <c r="DG3" s="384" t="str">
        <f xml:space="preserve"> Time!DG$67</f>
        <v>Post ops</v>
      </c>
      <c r="DH3" s="384" t="str">
        <f xml:space="preserve"> Time!DH$67</f>
        <v>Post ops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131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InpC!E$34</f>
        <v>Annual degredation</v>
      </c>
      <c r="F10" s="434">
        <f xml:space="preserve"> InpC!F$34</f>
        <v>5.0000000000000001E-3</v>
      </c>
      <c r="G10" s="434" t="str">
        <f xml:space="preserve"> InpC!G$34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3" t="str">
        <f xml:space="preserve"> Time!E$139</f>
        <v>Contract year number</v>
      </c>
      <c r="F11" s="533">
        <f xml:space="preserve"> Time!F$139</f>
        <v>0</v>
      </c>
      <c r="G11" s="533" t="str">
        <f xml:space="preserve"> Time!G$139</f>
        <v>counter</v>
      </c>
      <c r="H11" s="533">
        <f xml:space="preserve"> Time!H$139</f>
        <v>0</v>
      </c>
      <c r="I11" s="533">
        <f xml:space="preserve"> Time!I$139</f>
        <v>0</v>
      </c>
      <c r="J11" s="533">
        <f xml:space="preserve"> Time!J$139</f>
        <v>0</v>
      </c>
      <c r="K11" s="533">
        <f xml:space="preserve"> Time!K$139</f>
        <v>0</v>
      </c>
      <c r="L11" s="533">
        <f xml:space="preserve"> Time!L$139</f>
        <v>0</v>
      </c>
      <c r="M11" s="533">
        <f xml:space="preserve"> Time!M$139</f>
        <v>1</v>
      </c>
      <c r="N11" s="533">
        <f xml:space="preserve"> Time!N$139</f>
        <v>1</v>
      </c>
      <c r="O11" s="533">
        <f xml:space="preserve"> Time!O$139</f>
        <v>1</v>
      </c>
      <c r="P11" s="533">
        <f xml:space="preserve"> Time!P$139</f>
        <v>1</v>
      </c>
      <c r="Q11" s="533">
        <f xml:space="preserve"> Time!Q$139</f>
        <v>2</v>
      </c>
      <c r="R11" s="533">
        <f xml:space="preserve"> Time!R$139</f>
        <v>2</v>
      </c>
      <c r="S11" s="533">
        <f xml:space="preserve"> Time!S$139</f>
        <v>2</v>
      </c>
      <c r="T11" s="533">
        <f xml:space="preserve"> Time!T$139</f>
        <v>2</v>
      </c>
      <c r="U11" s="533">
        <f xml:space="preserve"> Time!U$139</f>
        <v>3</v>
      </c>
      <c r="V11" s="533">
        <f xml:space="preserve"> Time!V$139</f>
        <v>3</v>
      </c>
      <c r="W11" s="533">
        <f xml:space="preserve"> Time!W$139</f>
        <v>3</v>
      </c>
      <c r="X11" s="533">
        <f xml:space="preserve"> Time!X$139</f>
        <v>3</v>
      </c>
      <c r="Y11" s="533">
        <f xml:space="preserve"> Time!Y$139</f>
        <v>4</v>
      </c>
      <c r="Z11" s="533">
        <f xml:space="preserve"> Time!Z$139</f>
        <v>4</v>
      </c>
      <c r="AA11" s="533">
        <f xml:space="preserve"> Time!AA$139</f>
        <v>4</v>
      </c>
      <c r="AB11" s="533">
        <f xml:space="preserve"> Time!AB$139</f>
        <v>4</v>
      </c>
      <c r="AC11" s="533">
        <f xml:space="preserve"> Time!AC$139</f>
        <v>5</v>
      </c>
      <c r="AD11" s="533">
        <f xml:space="preserve"> Time!AD$139</f>
        <v>5</v>
      </c>
      <c r="AE11" s="533">
        <f xml:space="preserve"> Time!AE$139</f>
        <v>5</v>
      </c>
      <c r="AF11" s="533">
        <f xml:space="preserve"> Time!AF$139</f>
        <v>5</v>
      </c>
      <c r="AG11" s="533">
        <f xml:space="preserve"> Time!AG$139</f>
        <v>6</v>
      </c>
      <c r="AH11" s="533">
        <f xml:space="preserve"> Time!AH$139</f>
        <v>6</v>
      </c>
      <c r="AI11" s="533">
        <f xml:space="preserve"> Time!AI$139</f>
        <v>6</v>
      </c>
      <c r="AJ11" s="533">
        <f xml:space="preserve"> Time!AJ$139</f>
        <v>6</v>
      </c>
      <c r="AK11" s="533">
        <f xml:space="preserve"> Time!AK$139</f>
        <v>7</v>
      </c>
      <c r="AL11" s="533">
        <f xml:space="preserve"> Time!AL$139</f>
        <v>7</v>
      </c>
      <c r="AM11" s="533">
        <f xml:space="preserve"> Time!AM$139</f>
        <v>7</v>
      </c>
      <c r="AN11" s="533">
        <f xml:space="preserve"> Time!AN$139</f>
        <v>7</v>
      </c>
      <c r="AO11" s="533">
        <f xml:space="preserve"> Time!AO$139</f>
        <v>8</v>
      </c>
      <c r="AP11" s="533">
        <f xml:space="preserve"> Time!AP$139</f>
        <v>8</v>
      </c>
      <c r="AQ11" s="533">
        <f xml:space="preserve"> Time!AQ$139</f>
        <v>8</v>
      </c>
      <c r="AR11" s="533">
        <f xml:space="preserve"> Time!AR$139</f>
        <v>8</v>
      </c>
      <c r="AS11" s="533">
        <f xml:space="preserve"> Time!AS$139</f>
        <v>9</v>
      </c>
      <c r="AT11" s="533">
        <f xml:space="preserve"> Time!AT$139</f>
        <v>9</v>
      </c>
      <c r="AU11" s="533">
        <f xml:space="preserve"> Time!AU$139</f>
        <v>9</v>
      </c>
      <c r="AV11" s="533">
        <f xml:space="preserve"> Time!AV$139</f>
        <v>9</v>
      </c>
      <c r="AW11" s="533">
        <f xml:space="preserve"> Time!AW$139</f>
        <v>10</v>
      </c>
      <c r="AX11" s="533">
        <f xml:space="preserve"> Time!AX$139</f>
        <v>10</v>
      </c>
      <c r="AY11" s="533">
        <f xml:space="preserve"> Time!AY$139</f>
        <v>10</v>
      </c>
      <c r="AZ11" s="533">
        <f xml:space="preserve"> Time!AZ$139</f>
        <v>10</v>
      </c>
      <c r="BA11" s="533">
        <f xml:space="preserve"> Time!BA$139</f>
        <v>11</v>
      </c>
      <c r="BB11" s="533">
        <f xml:space="preserve"> Time!BB$139</f>
        <v>11</v>
      </c>
      <c r="BC11" s="533">
        <f xml:space="preserve"> Time!BC$139</f>
        <v>11</v>
      </c>
      <c r="BD11" s="533">
        <f xml:space="preserve"> Time!BD$139</f>
        <v>11</v>
      </c>
      <c r="BE11" s="533">
        <f xml:space="preserve"> Time!BE$139</f>
        <v>12</v>
      </c>
      <c r="BF11" s="533">
        <f xml:space="preserve"> Time!BF$139</f>
        <v>12</v>
      </c>
      <c r="BG11" s="533">
        <f xml:space="preserve"> Time!BG$139</f>
        <v>12</v>
      </c>
      <c r="BH11" s="533">
        <f xml:space="preserve"> Time!BH$139</f>
        <v>12</v>
      </c>
      <c r="BI11" s="533">
        <f xml:space="preserve"> Time!BI$139</f>
        <v>13</v>
      </c>
      <c r="BJ11" s="533">
        <f xml:space="preserve"> Time!BJ$139</f>
        <v>13</v>
      </c>
      <c r="BK11" s="533">
        <f xml:space="preserve"> Time!BK$139</f>
        <v>13</v>
      </c>
      <c r="BL11" s="533">
        <f xml:space="preserve"> Time!BL$139</f>
        <v>13</v>
      </c>
      <c r="BM11" s="533">
        <f xml:space="preserve"> Time!BM$139</f>
        <v>14</v>
      </c>
      <c r="BN11" s="533">
        <f xml:space="preserve"> Time!BN$139</f>
        <v>14</v>
      </c>
      <c r="BO11" s="533">
        <f xml:space="preserve"> Time!BO$139</f>
        <v>14</v>
      </c>
      <c r="BP11" s="533">
        <f xml:space="preserve"> Time!BP$139</f>
        <v>14</v>
      </c>
      <c r="BQ11" s="533">
        <f xml:space="preserve"> Time!BQ$139</f>
        <v>15</v>
      </c>
      <c r="BR11" s="533">
        <f xml:space="preserve"> Time!BR$139</f>
        <v>15</v>
      </c>
      <c r="BS11" s="533">
        <f xml:space="preserve"> Time!BS$139</f>
        <v>15</v>
      </c>
      <c r="BT11" s="533">
        <f xml:space="preserve"> Time!BT$139</f>
        <v>15</v>
      </c>
      <c r="BU11" s="533">
        <f xml:space="preserve"> Time!BU$139</f>
        <v>16</v>
      </c>
      <c r="BV11" s="533">
        <f xml:space="preserve"> Time!BV$139</f>
        <v>16</v>
      </c>
      <c r="BW11" s="533">
        <f xml:space="preserve"> Time!BW$139</f>
        <v>16</v>
      </c>
      <c r="BX11" s="533">
        <f xml:space="preserve"> Time!BX$139</f>
        <v>16</v>
      </c>
      <c r="BY11" s="533">
        <f xml:space="preserve"> Time!BY$139</f>
        <v>17</v>
      </c>
      <c r="BZ11" s="533">
        <f xml:space="preserve"> Time!BZ$139</f>
        <v>17</v>
      </c>
      <c r="CA11" s="533">
        <f xml:space="preserve"> Time!CA$139</f>
        <v>17</v>
      </c>
      <c r="CB11" s="533">
        <f xml:space="preserve"> Time!CB$139</f>
        <v>17</v>
      </c>
      <c r="CC11" s="533">
        <f xml:space="preserve"> Time!CC$139</f>
        <v>18</v>
      </c>
      <c r="CD11" s="533">
        <f xml:space="preserve"> Time!CD$139</f>
        <v>18</v>
      </c>
      <c r="CE11" s="533">
        <f xml:space="preserve"> Time!CE$139</f>
        <v>18</v>
      </c>
      <c r="CF11" s="533">
        <f xml:space="preserve"> Time!CF$139</f>
        <v>18</v>
      </c>
      <c r="CG11" s="533">
        <f xml:space="preserve"> Time!CG$139</f>
        <v>19</v>
      </c>
      <c r="CH11" s="533">
        <f xml:space="preserve"> Time!CH$139</f>
        <v>19</v>
      </c>
      <c r="CI11" s="533">
        <f xml:space="preserve"> Time!CI$139</f>
        <v>19</v>
      </c>
      <c r="CJ11" s="533">
        <f xml:space="preserve"> Time!CJ$139</f>
        <v>19</v>
      </c>
      <c r="CK11" s="533">
        <f xml:space="preserve"> Time!CK$139</f>
        <v>20</v>
      </c>
      <c r="CL11" s="533">
        <f xml:space="preserve"> Time!CL$139</f>
        <v>20</v>
      </c>
      <c r="CM11" s="533">
        <f xml:space="preserve"> Time!CM$139</f>
        <v>20</v>
      </c>
      <c r="CN11" s="533">
        <f xml:space="preserve"> Time!CN$139</f>
        <v>20</v>
      </c>
      <c r="CO11" s="533">
        <f xml:space="preserve"> Time!CO$139</f>
        <v>0</v>
      </c>
      <c r="CP11" s="533">
        <f xml:space="preserve"> Time!CP$139</f>
        <v>0</v>
      </c>
      <c r="CQ11" s="533">
        <f xml:space="preserve"> Time!CQ$139</f>
        <v>0</v>
      </c>
      <c r="CR11" s="533">
        <f xml:space="preserve"> Time!CR$139</f>
        <v>0</v>
      </c>
      <c r="CS11" s="533">
        <f xml:space="preserve"> Time!CS$139</f>
        <v>0</v>
      </c>
      <c r="CT11" s="533">
        <f xml:space="preserve"> Time!CT$139</f>
        <v>0</v>
      </c>
      <c r="CU11" s="533">
        <f xml:space="preserve"> Time!CU$139</f>
        <v>0</v>
      </c>
      <c r="CV11" s="533">
        <f xml:space="preserve"> Time!CV$139</f>
        <v>0</v>
      </c>
      <c r="CW11" s="533">
        <f xml:space="preserve"> Time!CW$139</f>
        <v>0</v>
      </c>
      <c r="CX11" s="533">
        <f xml:space="preserve"> Time!CX$139</f>
        <v>0</v>
      </c>
      <c r="CY11" s="533">
        <f xml:space="preserve"> Time!CY$139</f>
        <v>0</v>
      </c>
      <c r="CZ11" s="533">
        <f xml:space="preserve"> Time!CZ$139</f>
        <v>0</v>
      </c>
      <c r="DA11" s="533">
        <f xml:space="preserve"> Time!DA$139</f>
        <v>0</v>
      </c>
      <c r="DB11" s="533">
        <f xml:space="preserve"> Time!DB$139</f>
        <v>0</v>
      </c>
      <c r="DC11" s="533">
        <f xml:space="preserve"> Time!DC$139</f>
        <v>0</v>
      </c>
      <c r="DD11" s="533">
        <f xml:space="preserve"> Time!DD$139</f>
        <v>0</v>
      </c>
      <c r="DE11" s="533">
        <f xml:space="preserve"> Time!DE$139</f>
        <v>0</v>
      </c>
      <c r="DF11" s="533">
        <f xml:space="preserve"> Time!DF$139</f>
        <v>0</v>
      </c>
      <c r="DG11" s="533">
        <f xml:space="preserve"> Time!DG$139</f>
        <v>0</v>
      </c>
      <c r="DH11" s="533">
        <f xml:space="preserve"> Time!DH$139</f>
        <v>0</v>
      </c>
      <c r="DI11" s="533">
        <f xml:space="preserve"> Time!DI$139</f>
        <v>0</v>
      </c>
      <c r="DJ11" s="533">
        <f xml:space="preserve"> Time!DJ$139</f>
        <v>0</v>
      </c>
      <c r="DK11" s="533">
        <f xml:space="preserve"> Time!DK$139</f>
        <v>0</v>
      </c>
      <c r="DL11" s="533">
        <f xml:space="preserve"> Time!DL$139</f>
        <v>0</v>
      </c>
      <c r="DM11" s="533">
        <f xml:space="preserve"> Time!DM$139</f>
        <v>0</v>
      </c>
      <c r="DN11" s="533">
        <f xml:space="preserve"> Time!DN$139</f>
        <v>0</v>
      </c>
      <c r="DO11" s="533">
        <f xml:space="preserve"> Time!DO$139</f>
        <v>0</v>
      </c>
      <c r="DP11" s="533">
        <f xml:space="preserve"> Time!DP$139</f>
        <v>0</v>
      </c>
      <c r="DQ11" s="533">
        <f xml:space="preserve"> Time!DQ$139</f>
        <v>0</v>
      </c>
      <c r="DR11" s="533">
        <f xml:space="preserve"> Time!DR$139</f>
        <v>0</v>
      </c>
      <c r="DS11" s="533">
        <f xml:space="preserve"> Time!DS$139</f>
        <v>0</v>
      </c>
      <c r="DT11" s="533">
        <f xml:space="preserve"> Time!DT$139</f>
        <v>0</v>
      </c>
      <c r="DU11" s="533">
        <f xml:space="preserve"> Time!DU$139</f>
        <v>0</v>
      </c>
      <c r="DV11" s="533">
        <f xml:space="preserve"> Time!DV$139</f>
        <v>0</v>
      </c>
      <c r="DW11" s="533">
        <f xml:space="preserve"> Time!DW$139</f>
        <v>0</v>
      </c>
      <c r="DX11" s="533">
        <f xml:space="preserve"> Time!DX$139</f>
        <v>0</v>
      </c>
      <c r="DY11" s="533">
        <f xml:space="preserve"> Time!DY$139</f>
        <v>0</v>
      </c>
      <c r="DZ11" s="533">
        <f xml:space="preserve"> Time!DZ$139</f>
        <v>0</v>
      </c>
      <c r="EA11" s="533">
        <f xml:space="preserve"> Time!EA$139</f>
        <v>0</v>
      </c>
      <c r="EB11" s="533">
        <f xml:space="preserve"> Time!EB$139</f>
        <v>0</v>
      </c>
      <c r="EC11" s="533">
        <f xml:space="preserve"> Time!EC$139</f>
        <v>0</v>
      </c>
      <c r="ED11" s="533">
        <f xml:space="preserve"> Time!ED$139</f>
        <v>0</v>
      </c>
      <c r="EE11" s="533">
        <f xml:space="preserve"> Time!EE$139</f>
        <v>0</v>
      </c>
      <c r="EF11" s="533">
        <f xml:space="preserve"> Time!EF$139</f>
        <v>0</v>
      </c>
      <c r="EG11" s="533">
        <f xml:space="preserve"> Time!EG$139</f>
        <v>0</v>
      </c>
      <c r="EH11" s="533">
        <f xml:space="preserve"> Time!EH$139</f>
        <v>0</v>
      </c>
      <c r="EI11" s="533">
        <f xml:space="preserve"> Time!EI$139</f>
        <v>0</v>
      </c>
      <c r="EJ11" s="533">
        <f xml:space="preserve"> Time!EJ$139</f>
        <v>0</v>
      </c>
      <c r="EK11" s="533">
        <f xml:space="preserve"> Time!EK$139</f>
        <v>0</v>
      </c>
      <c r="EL11" s="533">
        <f xml:space="preserve"> Time!EL$139</f>
        <v>0</v>
      </c>
      <c r="EM11" s="533">
        <f xml:space="preserve"> Time!EM$139</f>
        <v>0</v>
      </c>
      <c r="EN11" s="533">
        <f xml:space="preserve"> Time!EN$139</f>
        <v>0</v>
      </c>
      <c r="EO11" s="533">
        <f xml:space="preserve"> Time!EO$139</f>
        <v>0</v>
      </c>
      <c r="EP11" s="533">
        <f xml:space="preserve"> Time!EP$139</f>
        <v>0</v>
      </c>
      <c r="EQ11" s="533">
        <f xml:space="preserve"> Time!EQ$139</f>
        <v>0</v>
      </c>
      <c r="ER11" s="533">
        <f xml:space="preserve"> Time!ER$139</f>
        <v>0</v>
      </c>
      <c r="ES11" s="533">
        <f xml:space="preserve"> Time!ES$139</f>
        <v>0</v>
      </c>
      <c r="ET11" s="533">
        <f xml:space="preserve"> Time!ET$139</f>
        <v>0</v>
      </c>
      <c r="EU11" s="533">
        <f xml:space="preserve"> Time!EU$139</f>
        <v>0</v>
      </c>
      <c r="EV11" s="533">
        <f xml:space="preserve"> Time!EV$139</f>
        <v>0</v>
      </c>
      <c r="EW11" s="533">
        <f xml:space="preserve"> Time!EW$139</f>
        <v>0</v>
      </c>
      <c r="EX11" s="533">
        <f xml:space="preserve"> Time!EX$139</f>
        <v>0</v>
      </c>
      <c r="EY11" s="533">
        <f xml:space="preserve"> Time!EY$139</f>
        <v>0</v>
      </c>
      <c r="EZ11" s="533">
        <f xml:space="preserve"> Time!EZ$139</f>
        <v>0</v>
      </c>
      <c r="FA11" s="533">
        <f xml:space="preserve"> Time!FA$139</f>
        <v>0</v>
      </c>
      <c r="FB11" s="533">
        <f xml:space="preserve"> Time!FB$139</f>
        <v>0</v>
      </c>
      <c r="FC11" s="533">
        <f xml:space="preserve"> Time!FC$139</f>
        <v>0</v>
      </c>
      <c r="FD11" s="533">
        <f xml:space="preserve"> Time!FD$139</f>
        <v>0</v>
      </c>
      <c r="FE11" s="533">
        <f xml:space="preserve"> Time!FE$139</f>
        <v>0</v>
      </c>
      <c r="FF11" s="533">
        <f xml:space="preserve"> Time!FF$139</f>
        <v>0</v>
      </c>
      <c r="FG11" s="533">
        <f xml:space="preserve"> Time!FG$139</f>
        <v>0</v>
      </c>
      <c r="FH11" s="533">
        <f xml:space="preserve"> Time!FH$139</f>
        <v>0</v>
      </c>
      <c r="FI11" s="533">
        <f xml:space="preserve"> Time!FI$139</f>
        <v>0</v>
      </c>
      <c r="FJ11" s="533">
        <f xml:space="preserve"> Time!FJ$139</f>
        <v>0</v>
      </c>
      <c r="FK11" s="533">
        <f xml:space="preserve"> Time!FK$139</f>
        <v>0</v>
      </c>
      <c r="FL11" s="533">
        <f xml:space="preserve"> Time!FL$139</f>
        <v>0</v>
      </c>
      <c r="FM11" s="533">
        <f xml:space="preserve"> Time!FM$139</f>
        <v>0</v>
      </c>
      <c r="FN11" s="533">
        <f xml:space="preserve"> Time!FN$139</f>
        <v>0</v>
      </c>
      <c r="FO11" s="533">
        <f xml:space="preserve"> Time!FO$139</f>
        <v>0</v>
      </c>
      <c r="FP11" s="533">
        <f xml:space="preserve"> Time!FP$139</f>
        <v>0</v>
      </c>
      <c r="FQ11" s="533">
        <f xml:space="preserve"> Time!FQ$139</f>
        <v>0</v>
      </c>
      <c r="FR11" s="533">
        <f xml:space="preserve"> Time!FR$139</f>
        <v>0</v>
      </c>
      <c r="FS11" s="533">
        <f xml:space="preserve"> Time!FS$139</f>
        <v>0</v>
      </c>
      <c r="FT11" s="533">
        <f xml:space="preserve"> Time!FT$139</f>
        <v>0</v>
      </c>
      <c r="FU11" s="533">
        <f xml:space="preserve"> Time!FU$139</f>
        <v>0</v>
      </c>
      <c r="FV11" s="533">
        <f xml:space="preserve"> Time!FV$139</f>
        <v>0</v>
      </c>
      <c r="FW11" s="533">
        <f xml:space="preserve"> Time!FW$139</f>
        <v>0</v>
      </c>
      <c r="FX11" s="533">
        <f xml:space="preserve"> Time!FX$139</f>
        <v>0</v>
      </c>
      <c r="FY11" s="533">
        <f xml:space="preserve"> Time!FY$139</f>
        <v>0</v>
      </c>
      <c r="FZ11" s="533">
        <f xml:space="preserve"> Time!FZ$139</f>
        <v>0</v>
      </c>
      <c r="GA11" s="533">
        <f xml:space="preserve"> Time!GA$139</f>
        <v>0</v>
      </c>
      <c r="GB11" s="533">
        <f xml:space="preserve"> Time!GB$139</f>
        <v>0</v>
      </c>
      <c r="GC11" s="533">
        <f xml:space="preserve"> Time!GC$139</f>
        <v>0</v>
      </c>
      <c r="GD11" s="533">
        <f xml:space="preserve"> Time!GD$139</f>
        <v>0</v>
      </c>
      <c r="GE11" s="533">
        <f xml:space="preserve"> Time!GE$139</f>
        <v>0</v>
      </c>
      <c r="GF11" s="533">
        <f xml:space="preserve"> Time!GF$139</f>
        <v>0</v>
      </c>
      <c r="GG11" s="533">
        <f xml:space="preserve"> Time!GG$139</f>
        <v>0</v>
      </c>
      <c r="GH11" s="533">
        <f xml:space="preserve"> Time!GH$139</f>
        <v>0</v>
      </c>
      <c r="GI11" s="533">
        <f xml:space="preserve"> Time!GI$139</f>
        <v>0</v>
      </c>
      <c r="GJ11" s="533">
        <f xml:space="preserve"> Time!GJ$139</f>
        <v>0</v>
      </c>
    </row>
    <row r="12" spans="1:192" s="521" customFormat="1" x14ac:dyDescent="0.25">
      <c r="A12" s="313"/>
      <c r="B12" s="313"/>
      <c r="C12" s="314"/>
      <c r="D12" s="315"/>
      <c r="E12" s="533" t="str">
        <f xml:space="preserve"> Time!E$97</f>
        <v>Operating period flag</v>
      </c>
      <c r="F12" s="533">
        <f xml:space="preserve"> Time!F$97</f>
        <v>0</v>
      </c>
      <c r="G12" s="533" t="str">
        <f xml:space="preserve"> Time!G$97</f>
        <v>flag</v>
      </c>
      <c r="H12" s="533">
        <f xml:space="preserve"> Time!H$97</f>
        <v>80</v>
      </c>
      <c r="I12" s="533">
        <f xml:space="preserve"> Time!I$97</f>
        <v>0</v>
      </c>
      <c r="J12" s="533">
        <f xml:space="preserve"> Time!J$97</f>
        <v>0</v>
      </c>
      <c r="K12" s="533">
        <f xml:space="preserve"> Time!K$97</f>
        <v>0</v>
      </c>
      <c r="L12" s="533">
        <f xml:space="preserve"> Time!L$97</f>
        <v>0</v>
      </c>
      <c r="M12" s="533">
        <f xml:space="preserve"> Time!M$97</f>
        <v>1</v>
      </c>
      <c r="N12" s="533">
        <f xml:space="preserve"> Time!N$97</f>
        <v>1</v>
      </c>
      <c r="O12" s="533">
        <f xml:space="preserve"> Time!O$97</f>
        <v>1</v>
      </c>
      <c r="P12" s="533">
        <f xml:space="preserve"> Time!P$97</f>
        <v>1</v>
      </c>
      <c r="Q12" s="533">
        <f xml:space="preserve"> Time!Q$97</f>
        <v>1</v>
      </c>
      <c r="R12" s="533">
        <f xml:space="preserve"> Time!R$97</f>
        <v>1</v>
      </c>
      <c r="S12" s="533">
        <f xml:space="preserve"> Time!S$97</f>
        <v>1</v>
      </c>
      <c r="T12" s="533">
        <f xml:space="preserve"> Time!T$97</f>
        <v>1</v>
      </c>
      <c r="U12" s="533">
        <f xml:space="preserve"> Time!U$97</f>
        <v>1</v>
      </c>
      <c r="V12" s="533">
        <f xml:space="preserve"> Time!V$97</f>
        <v>1</v>
      </c>
      <c r="W12" s="533">
        <f xml:space="preserve"> Time!W$97</f>
        <v>1</v>
      </c>
      <c r="X12" s="533">
        <f xml:space="preserve"> Time!X$97</f>
        <v>1</v>
      </c>
      <c r="Y12" s="533">
        <f xml:space="preserve"> Time!Y$97</f>
        <v>1</v>
      </c>
      <c r="Z12" s="533">
        <f xml:space="preserve"> Time!Z$97</f>
        <v>1</v>
      </c>
      <c r="AA12" s="533">
        <f xml:space="preserve"> Time!AA$97</f>
        <v>1</v>
      </c>
      <c r="AB12" s="533">
        <f xml:space="preserve"> Time!AB$97</f>
        <v>1</v>
      </c>
      <c r="AC12" s="533">
        <f xml:space="preserve"> Time!AC$97</f>
        <v>1</v>
      </c>
      <c r="AD12" s="533">
        <f xml:space="preserve"> Time!AD$97</f>
        <v>1</v>
      </c>
      <c r="AE12" s="533">
        <f xml:space="preserve"> Time!AE$97</f>
        <v>1</v>
      </c>
      <c r="AF12" s="533">
        <f xml:space="preserve"> Time!AF$97</f>
        <v>1</v>
      </c>
      <c r="AG12" s="533">
        <f xml:space="preserve"> Time!AG$97</f>
        <v>1</v>
      </c>
      <c r="AH12" s="533">
        <f xml:space="preserve"> Time!AH$97</f>
        <v>1</v>
      </c>
      <c r="AI12" s="533">
        <f xml:space="preserve"> Time!AI$97</f>
        <v>1</v>
      </c>
      <c r="AJ12" s="533">
        <f xml:space="preserve"> Time!AJ$97</f>
        <v>1</v>
      </c>
      <c r="AK12" s="533">
        <f xml:space="preserve"> Time!AK$97</f>
        <v>1</v>
      </c>
      <c r="AL12" s="533">
        <f xml:space="preserve"> Time!AL$97</f>
        <v>1</v>
      </c>
      <c r="AM12" s="533">
        <f xml:space="preserve"> Time!AM$97</f>
        <v>1</v>
      </c>
      <c r="AN12" s="533">
        <f xml:space="preserve"> Time!AN$97</f>
        <v>1</v>
      </c>
      <c r="AO12" s="533">
        <f xml:space="preserve"> Time!AO$97</f>
        <v>1</v>
      </c>
      <c r="AP12" s="533">
        <f xml:space="preserve"> Time!AP$97</f>
        <v>1</v>
      </c>
      <c r="AQ12" s="533">
        <f xml:space="preserve"> Time!AQ$97</f>
        <v>1</v>
      </c>
      <c r="AR12" s="533">
        <f xml:space="preserve"> Time!AR$97</f>
        <v>1</v>
      </c>
      <c r="AS12" s="533">
        <f xml:space="preserve"> Time!AS$97</f>
        <v>1</v>
      </c>
      <c r="AT12" s="533">
        <f xml:space="preserve"> Time!AT$97</f>
        <v>1</v>
      </c>
      <c r="AU12" s="533">
        <f xml:space="preserve"> Time!AU$97</f>
        <v>1</v>
      </c>
      <c r="AV12" s="533">
        <f xml:space="preserve"> Time!AV$97</f>
        <v>1</v>
      </c>
      <c r="AW12" s="533">
        <f xml:space="preserve"> Time!AW$97</f>
        <v>1</v>
      </c>
      <c r="AX12" s="533">
        <f xml:space="preserve"> Time!AX$97</f>
        <v>1</v>
      </c>
      <c r="AY12" s="533">
        <f xml:space="preserve"> Time!AY$97</f>
        <v>1</v>
      </c>
      <c r="AZ12" s="533">
        <f xml:space="preserve"> Time!AZ$97</f>
        <v>1</v>
      </c>
      <c r="BA12" s="533">
        <f xml:space="preserve"> Time!BA$97</f>
        <v>1</v>
      </c>
      <c r="BB12" s="533">
        <f xml:space="preserve"> Time!BB$97</f>
        <v>1</v>
      </c>
      <c r="BC12" s="533">
        <f xml:space="preserve"> Time!BC$97</f>
        <v>1</v>
      </c>
      <c r="BD12" s="533">
        <f xml:space="preserve"> Time!BD$97</f>
        <v>1</v>
      </c>
      <c r="BE12" s="533">
        <f xml:space="preserve"> Time!BE$97</f>
        <v>1</v>
      </c>
      <c r="BF12" s="533">
        <f xml:space="preserve"> Time!BF$97</f>
        <v>1</v>
      </c>
      <c r="BG12" s="533">
        <f xml:space="preserve"> Time!BG$97</f>
        <v>1</v>
      </c>
      <c r="BH12" s="533">
        <f xml:space="preserve"> Time!BH$97</f>
        <v>1</v>
      </c>
      <c r="BI12" s="533">
        <f xml:space="preserve"> Time!BI$97</f>
        <v>1</v>
      </c>
      <c r="BJ12" s="533">
        <f xml:space="preserve"> Time!BJ$97</f>
        <v>1</v>
      </c>
      <c r="BK12" s="533">
        <f xml:space="preserve"> Time!BK$97</f>
        <v>1</v>
      </c>
      <c r="BL12" s="533">
        <f xml:space="preserve"> Time!BL$97</f>
        <v>1</v>
      </c>
      <c r="BM12" s="533">
        <f xml:space="preserve"> Time!BM$97</f>
        <v>1</v>
      </c>
      <c r="BN12" s="533">
        <f xml:space="preserve"> Time!BN$97</f>
        <v>1</v>
      </c>
      <c r="BO12" s="533">
        <f xml:space="preserve"> Time!BO$97</f>
        <v>1</v>
      </c>
      <c r="BP12" s="533">
        <f xml:space="preserve"> Time!BP$97</f>
        <v>1</v>
      </c>
      <c r="BQ12" s="533">
        <f xml:space="preserve"> Time!BQ$97</f>
        <v>1</v>
      </c>
      <c r="BR12" s="533">
        <f xml:space="preserve"> Time!BR$97</f>
        <v>1</v>
      </c>
      <c r="BS12" s="533">
        <f xml:space="preserve"> Time!BS$97</f>
        <v>1</v>
      </c>
      <c r="BT12" s="533">
        <f xml:space="preserve"> Time!BT$97</f>
        <v>1</v>
      </c>
      <c r="BU12" s="533">
        <f xml:space="preserve"> Time!BU$97</f>
        <v>1</v>
      </c>
      <c r="BV12" s="533">
        <f xml:space="preserve"> Time!BV$97</f>
        <v>1</v>
      </c>
      <c r="BW12" s="533">
        <f xml:space="preserve"> Time!BW$97</f>
        <v>1</v>
      </c>
      <c r="BX12" s="533">
        <f xml:space="preserve"> Time!BX$97</f>
        <v>1</v>
      </c>
      <c r="BY12" s="533">
        <f xml:space="preserve"> Time!BY$97</f>
        <v>1</v>
      </c>
      <c r="BZ12" s="533">
        <f xml:space="preserve"> Time!BZ$97</f>
        <v>1</v>
      </c>
      <c r="CA12" s="533">
        <f xml:space="preserve"> Time!CA$97</f>
        <v>1</v>
      </c>
      <c r="CB12" s="533">
        <f xml:space="preserve"> Time!CB$97</f>
        <v>1</v>
      </c>
      <c r="CC12" s="533">
        <f xml:space="preserve"> Time!CC$97</f>
        <v>1</v>
      </c>
      <c r="CD12" s="533">
        <f xml:space="preserve"> Time!CD$97</f>
        <v>1</v>
      </c>
      <c r="CE12" s="533">
        <f xml:space="preserve"> Time!CE$97</f>
        <v>1</v>
      </c>
      <c r="CF12" s="533">
        <f xml:space="preserve"> Time!CF$97</f>
        <v>1</v>
      </c>
      <c r="CG12" s="533">
        <f xml:space="preserve"> Time!CG$97</f>
        <v>1</v>
      </c>
      <c r="CH12" s="533">
        <f xml:space="preserve"> Time!CH$97</f>
        <v>1</v>
      </c>
      <c r="CI12" s="533">
        <f xml:space="preserve"> Time!CI$97</f>
        <v>1</v>
      </c>
      <c r="CJ12" s="533">
        <f xml:space="preserve"> Time!CJ$97</f>
        <v>1</v>
      </c>
      <c r="CK12" s="533">
        <f xml:space="preserve"> Time!CK$97</f>
        <v>1</v>
      </c>
      <c r="CL12" s="533">
        <f xml:space="preserve"> Time!CL$97</f>
        <v>1</v>
      </c>
      <c r="CM12" s="533">
        <f xml:space="preserve"> Time!CM$97</f>
        <v>1</v>
      </c>
      <c r="CN12" s="533">
        <f xml:space="preserve"> Time!CN$97</f>
        <v>1</v>
      </c>
      <c r="CO12" s="533">
        <f xml:space="preserve"> Time!CO$97</f>
        <v>0</v>
      </c>
      <c r="CP12" s="533">
        <f xml:space="preserve"> Time!CP$97</f>
        <v>0</v>
      </c>
      <c r="CQ12" s="533">
        <f xml:space="preserve"> Time!CQ$97</f>
        <v>0</v>
      </c>
      <c r="CR12" s="533">
        <f xml:space="preserve"> Time!CR$97</f>
        <v>0</v>
      </c>
      <c r="CS12" s="533">
        <f xml:space="preserve"> Time!CS$97</f>
        <v>0</v>
      </c>
      <c r="CT12" s="533">
        <f xml:space="preserve"> Time!CT$97</f>
        <v>0</v>
      </c>
      <c r="CU12" s="533">
        <f xml:space="preserve"> Time!CU$97</f>
        <v>0</v>
      </c>
      <c r="CV12" s="533">
        <f xml:space="preserve"> Time!CV$97</f>
        <v>0</v>
      </c>
      <c r="CW12" s="533">
        <f xml:space="preserve"> Time!CW$97</f>
        <v>0</v>
      </c>
      <c r="CX12" s="533">
        <f xml:space="preserve"> Time!CX$97</f>
        <v>0</v>
      </c>
      <c r="CY12" s="533">
        <f xml:space="preserve"> Time!CY$97</f>
        <v>0</v>
      </c>
      <c r="CZ12" s="533">
        <f xml:space="preserve"> Time!CZ$97</f>
        <v>0</v>
      </c>
      <c r="DA12" s="533">
        <f xml:space="preserve"> Time!DA$97</f>
        <v>0</v>
      </c>
      <c r="DB12" s="533">
        <f xml:space="preserve"> Time!DB$97</f>
        <v>0</v>
      </c>
      <c r="DC12" s="533">
        <f xml:space="preserve"> Time!DC$97</f>
        <v>0</v>
      </c>
      <c r="DD12" s="533">
        <f xml:space="preserve"> Time!DD$97</f>
        <v>0</v>
      </c>
      <c r="DE12" s="533">
        <f xml:space="preserve"> Time!DE$97</f>
        <v>0</v>
      </c>
      <c r="DF12" s="533">
        <f xml:space="preserve"> Time!DF$97</f>
        <v>0</v>
      </c>
      <c r="DG12" s="533">
        <f xml:space="preserve"> Time!DG$97</f>
        <v>0</v>
      </c>
      <c r="DH12" s="533">
        <f xml:space="preserve"> Time!DH$97</f>
        <v>0</v>
      </c>
      <c r="DI12" s="533">
        <f xml:space="preserve"> Time!DI$97</f>
        <v>0</v>
      </c>
      <c r="DJ12" s="533">
        <f xml:space="preserve"> Time!DJ$97</f>
        <v>0</v>
      </c>
      <c r="DK12" s="533">
        <f xml:space="preserve"> Time!DK$97</f>
        <v>0</v>
      </c>
      <c r="DL12" s="533">
        <f xml:space="preserve"> Time!DL$97</f>
        <v>0</v>
      </c>
      <c r="DM12" s="533">
        <f xml:space="preserve"> Time!DM$97</f>
        <v>0</v>
      </c>
      <c r="DN12" s="533">
        <f xml:space="preserve"> Time!DN$97</f>
        <v>0</v>
      </c>
      <c r="DO12" s="533">
        <f xml:space="preserve"> Time!DO$97</f>
        <v>0</v>
      </c>
      <c r="DP12" s="533">
        <f xml:space="preserve"> Time!DP$97</f>
        <v>0</v>
      </c>
      <c r="DQ12" s="533">
        <f xml:space="preserve"> Time!DQ$97</f>
        <v>0</v>
      </c>
      <c r="DR12" s="533">
        <f xml:space="preserve"> Time!DR$97</f>
        <v>0</v>
      </c>
      <c r="DS12" s="533">
        <f xml:space="preserve"> Time!DS$97</f>
        <v>0</v>
      </c>
      <c r="DT12" s="533">
        <f xml:space="preserve"> Time!DT$97</f>
        <v>0</v>
      </c>
      <c r="DU12" s="533">
        <f xml:space="preserve"> Time!DU$97</f>
        <v>0</v>
      </c>
      <c r="DV12" s="533">
        <f xml:space="preserve"> Time!DV$97</f>
        <v>0</v>
      </c>
      <c r="DW12" s="533">
        <f xml:space="preserve"> Time!DW$97</f>
        <v>0</v>
      </c>
      <c r="DX12" s="533">
        <f xml:space="preserve"> Time!DX$97</f>
        <v>0</v>
      </c>
      <c r="DY12" s="533">
        <f xml:space="preserve"> Time!DY$97</f>
        <v>0</v>
      </c>
      <c r="DZ12" s="533">
        <f xml:space="preserve"> Time!DZ$97</f>
        <v>0</v>
      </c>
      <c r="EA12" s="533">
        <f xml:space="preserve"> Time!EA$97</f>
        <v>0</v>
      </c>
      <c r="EB12" s="533">
        <f xml:space="preserve"> Time!EB$97</f>
        <v>0</v>
      </c>
      <c r="EC12" s="533">
        <f xml:space="preserve"> Time!EC$97</f>
        <v>0</v>
      </c>
      <c r="ED12" s="533">
        <f xml:space="preserve"> Time!ED$97</f>
        <v>0</v>
      </c>
      <c r="EE12" s="533">
        <f xml:space="preserve"> Time!EE$97</f>
        <v>0</v>
      </c>
      <c r="EF12" s="533">
        <f xml:space="preserve"> Time!EF$97</f>
        <v>0</v>
      </c>
      <c r="EG12" s="533">
        <f xml:space="preserve"> Time!EG$97</f>
        <v>0</v>
      </c>
      <c r="EH12" s="533">
        <f xml:space="preserve"> Time!EH$97</f>
        <v>0</v>
      </c>
      <c r="EI12" s="533">
        <f xml:space="preserve"> Time!EI$97</f>
        <v>0</v>
      </c>
      <c r="EJ12" s="533">
        <f xml:space="preserve"> Time!EJ$97</f>
        <v>0</v>
      </c>
      <c r="EK12" s="533">
        <f xml:space="preserve"> Time!EK$97</f>
        <v>0</v>
      </c>
      <c r="EL12" s="533">
        <f xml:space="preserve"> Time!EL$97</f>
        <v>0</v>
      </c>
      <c r="EM12" s="533">
        <f xml:space="preserve"> Time!EM$97</f>
        <v>0</v>
      </c>
      <c r="EN12" s="533">
        <f xml:space="preserve"> Time!EN$97</f>
        <v>0</v>
      </c>
      <c r="EO12" s="533">
        <f xml:space="preserve"> Time!EO$97</f>
        <v>0</v>
      </c>
      <c r="EP12" s="533">
        <f xml:space="preserve"> Time!EP$97</f>
        <v>0</v>
      </c>
      <c r="EQ12" s="533">
        <f xml:space="preserve"> Time!EQ$97</f>
        <v>0</v>
      </c>
      <c r="ER12" s="533">
        <f xml:space="preserve"> Time!ER$97</f>
        <v>0</v>
      </c>
      <c r="ES12" s="533">
        <f xml:space="preserve"> Time!ES$97</f>
        <v>0</v>
      </c>
      <c r="ET12" s="533">
        <f xml:space="preserve"> Time!ET$97</f>
        <v>0</v>
      </c>
      <c r="EU12" s="533">
        <f xml:space="preserve"> Time!EU$97</f>
        <v>0</v>
      </c>
      <c r="EV12" s="533">
        <f xml:space="preserve"> Time!EV$97</f>
        <v>0</v>
      </c>
      <c r="EW12" s="533">
        <f xml:space="preserve"> Time!EW$97</f>
        <v>0</v>
      </c>
      <c r="EX12" s="533">
        <f xml:space="preserve"> Time!EX$97</f>
        <v>0</v>
      </c>
      <c r="EY12" s="533">
        <f xml:space="preserve"> Time!EY$97</f>
        <v>0</v>
      </c>
      <c r="EZ12" s="533">
        <f xml:space="preserve"> Time!EZ$97</f>
        <v>0</v>
      </c>
      <c r="FA12" s="533">
        <f xml:space="preserve"> Time!FA$97</f>
        <v>0</v>
      </c>
      <c r="FB12" s="533">
        <f xml:space="preserve"> Time!FB$97</f>
        <v>0</v>
      </c>
      <c r="FC12" s="533">
        <f xml:space="preserve"> Time!FC$97</f>
        <v>0</v>
      </c>
      <c r="FD12" s="533">
        <f xml:space="preserve"> Time!FD$97</f>
        <v>0</v>
      </c>
      <c r="FE12" s="533">
        <f xml:space="preserve"> Time!FE$97</f>
        <v>0</v>
      </c>
      <c r="FF12" s="533">
        <f xml:space="preserve"> Time!FF$97</f>
        <v>0</v>
      </c>
      <c r="FG12" s="533">
        <f xml:space="preserve"> Time!FG$97</f>
        <v>0</v>
      </c>
      <c r="FH12" s="533">
        <f xml:space="preserve"> Time!FH$97</f>
        <v>0</v>
      </c>
      <c r="FI12" s="533">
        <f xml:space="preserve"> Time!FI$97</f>
        <v>0</v>
      </c>
      <c r="FJ12" s="533">
        <f xml:space="preserve"> Time!FJ$97</f>
        <v>0</v>
      </c>
      <c r="FK12" s="533">
        <f xml:space="preserve"> Time!FK$97</f>
        <v>0</v>
      </c>
      <c r="FL12" s="533">
        <f xml:space="preserve"> Time!FL$97</f>
        <v>0</v>
      </c>
      <c r="FM12" s="533">
        <f xml:space="preserve"> Time!FM$97</f>
        <v>0</v>
      </c>
      <c r="FN12" s="533">
        <f xml:space="preserve"> Time!FN$97</f>
        <v>0</v>
      </c>
      <c r="FO12" s="533">
        <f xml:space="preserve"> Time!FO$97</f>
        <v>0</v>
      </c>
      <c r="FP12" s="533">
        <f xml:space="preserve"> Time!FP$97</f>
        <v>0</v>
      </c>
      <c r="FQ12" s="533">
        <f xml:space="preserve"> Time!FQ$97</f>
        <v>0</v>
      </c>
      <c r="FR12" s="533">
        <f xml:space="preserve"> Time!FR$97</f>
        <v>0</v>
      </c>
      <c r="FS12" s="533">
        <f xml:space="preserve"> Time!FS$97</f>
        <v>0</v>
      </c>
      <c r="FT12" s="533">
        <f xml:space="preserve"> Time!FT$97</f>
        <v>0</v>
      </c>
      <c r="FU12" s="533">
        <f xml:space="preserve"> Time!FU$97</f>
        <v>0</v>
      </c>
      <c r="FV12" s="533">
        <f xml:space="preserve"> Time!FV$97</f>
        <v>0</v>
      </c>
      <c r="FW12" s="533">
        <f xml:space="preserve"> Time!FW$97</f>
        <v>0</v>
      </c>
      <c r="FX12" s="533">
        <f xml:space="preserve"> Time!FX$97</f>
        <v>0</v>
      </c>
      <c r="FY12" s="533">
        <f xml:space="preserve"> Time!FY$97</f>
        <v>0</v>
      </c>
      <c r="FZ12" s="533">
        <f xml:space="preserve"> Time!FZ$97</f>
        <v>0</v>
      </c>
      <c r="GA12" s="533">
        <f xml:space="preserve"> Time!GA$97</f>
        <v>0</v>
      </c>
      <c r="GB12" s="533">
        <f xml:space="preserve"> Time!GB$97</f>
        <v>0</v>
      </c>
      <c r="GC12" s="533">
        <f xml:space="preserve"> Time!GC$97</f>
        <v>0</v>
      </c>
      <c r="GD12" s="533">
        <f xml:space="preserve"> Time!GD$97</f>
        <v>0</v>
      </c>
      <c r="GE12" s="533">
        <f xml:space="preserve"> Time!GE$97</f>
        <v>0</v>
      </c>
      <c r="GF12" s="533">
        <f xml:space="preserve"> Time!GF$97</f>
        <v>0</v>
      </c>
      <c r="GG12" s="533">
        <f xml:space="preserve"> Time!GG$97</f>
        <v>0</v>
      </c>
      <c r="GH12" s="533">
        <f xml:space="preserve"> Time!GH$97</f>
        <v>0</v>
      </c>
      <c r="GI12" s="533">
        <f xml:space="preserve"> Time!GI$97</f>
        <v>0</v>
      </c>
      <c r="GJ12" s="533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216</v>
      </c>
      <c r="F13" s="311"/>
      <c r="G13" s="311" t="s">
        <v>109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</v>
      </c>
      <c r="CP13" s="427">
        <f t="shared" si="2"/>
        <v>0</v>
      </c>
      <c r="CQ13" s="427">
        <f t="shared" si="2"/>
        <v>0</v>
      </c>
      <c r="CR13" s="427">
        <f t="shared" si="2"/>
        <v>0</v>
      </c>
      <c r="CS13" s="427">
        <f t="shared" si="2"/>
        <v>0</v>
      </c>
      <c r="CT13" s="427">
        <f t="shared" si="2"/>
        <v>0</v>
      </c>
      <c r="CU13" s="427">
        <f t="shared" si="2"/>
        <v>0</v>
      </c>
      <c r="CV13" s="427">
        <f t="shared" si="2"/>
        <v>0</v>
      </c>
      <c r="CW13" s="427">
        <f t="shared" si="2"/>
        <v>0</v>
      </c>
      <c r="CX13" s="427">
        <f t="shared" si="2"/>
        <v>0</v>
      </c>
      <c r="CY13" s="427">
        <f t="shared" si="2"/>
        <v>0</v>
      </c>
      <c r="CZ13" s="427">
        <f t="shared" si="2"/>
        <v>0</v>
      </c>
      <c r="DA13" s="427">
        <f t="shared" si="2"/>
        <v>0</v>
      </c>
      <c r="DB13" s="427">
        <f t="shared" ref="DB13:EG13" si="3" xml:space="preserve"> IF( DB12 = 1, 1 / ((1 + $F10) ^ (DB11 - 1)), 0)</f>
        <v>0</v>
      </c>
      <c r="DC13" s="427">
        <f t="shared" si="3"/>
        <v>0</v>
      </c>
      <c r="DD13" s="427">
        <f t="shared" si="3"/>
        <v>0</v>
      </c>
      <c r="DE13" s="427">
        <f t="shared" si="3"/>
        <v>0</v>
      </c>
      <c r="DF13" s="427">
        <f t="shared" si="3"/>
        <v>0</v>
      </c>
      <c r="DG13" s="427">
        <f t="shared" si="3"/>
        <v>0</v>
      </c>
      <c r="DH13" s="427">
        <f t="shared" si="3"/>
        <v>0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InpC!E$28</f>
        <v>Q1 seasonal adjustment</v>
      </c>
      <c r="F15" s="434">
        <f xml:space="preserve"> InpC!F$28</f>
        <v>0.33</v>
      </c>
      <c r="G15" s="434" t="str">
        <f xml:space="preserve"> InpC!G$28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InpC!E$29</f>
        <v>Q2 seasonal adjustment</v>
      </c>
      <c r="F16" s="434">
        <f xml:space="preserve"> InpC!F$29</f>
        <v>0.36</v>
      </c>
      <c r="G16" s="434" t="str">
        <f xml:space="preserve"> InpC!G$29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InpC!E$30</f>
        <v>Q3 seasonal adjustment</v>
      </c>
      <c r="F17" s="434">
        <f xml:space="preserve"> InpC!F$30</f>
        <v>0.15499999999999992</v>
      </c>
      <c r="G17" s="434" t="str">
        <f xml:space="preserve"> InpC!G$30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InpC!E$31</f>
        <v>Q4 seasonal adjustment</v>
      </c>
      <c r="F18" s="434">
        <f xml:space="preserve"> InpC!F$31</f>
        <v>0.155</v>
      </c>
      <c r="G18" s="434" t="str">
        <f xml:space="preserve"> InpC!G$31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Time!E$133</f>
        <v>Period number</v>
      </c>
      <c r="F19" s="110">
        <f xml:space="preserve"> Time!F$133</f>
        <v>0</v>
      </c>
      <c r="G19" s="110" t="str">
        <f xml:space="preserve"> Time!G$133</f>
        <v>counter</v>
      </c>
      <c r="H19" s="110">
        <f xml:space="preserve"> Time!H$133</f>
        <v>0</v>
      </c>
      <c r="I19" s="110">
        <f xml:space="preserve"> Time!I$133</f>
        <v>0</v>
      </c>
      <c r="J19" s="110">
        <f xml:space="preserve"> Time!J$133</f>
        <v>0</v>
      </c>
      <c r="K19" s="110">
        <f xml:space="preserve"> Time!K$133</f>
        <v>0</v>
      </c>
      <c r="L19" s="110">
        <f xml:space="preserve"> Time!L$133</f>
        <v>0</v>
      </c>
      <c r="M19" s="110">
        <f xml:space="preserve"> Time!M$133</f>
        <v>1</v>
      </c>
      <c r="N19" s="110">
        <f xml:space="preserve"> Time!N$133</f>
        <v>2</v>
      </c>
      <c r="O19" s="110">
        <f xml:space="preserve"> Time!O$133</f>
        <v>3</v>
      </c>
      <c r="P19" s="110">
        <f xml:space="preserve"> Time!P$133</f>
        <v>4</v>
      </c>
      <c r="Q19" s="110">
        <f xml:space="preserve"> Time!Q$133</f>
        <v>1</v>
      </c>
      <c r="R19" s="110">
        <f xml:space="preserve"> Time!R$133</f>
        <v>2</v>
      </c>
      <c r="S19" s="110">
        <f xml:space="preserve"> Time!S$133</f>
        <v>3</v>
      </c>
      <c r="T19" s="110">
        <f xml:space="preserve"> Time!T$133</f>
        <v>4</v>
      </c>
      <c r="U19" s="110">
        <f xml:space="preserve"> Time!U$133</f>
        <v>1</v>
      </c>
      <c r="V19" s="110">
        <f xml:space="preserve"> Time!V$133</f>
        <v>2</v>
      </c>
      <c r="W19" s="110">
        <f xml:space="preserve"> Time!W$133</f>
        <v>3</v>
      </c>
      <c r="X19" s="110">
        <f xml:space="preserve"> Time!X$133</f>
        <v>4</v>
      </c>
      <c r="Y19" s="110">
        <f xml:space="preserve"> Time!Y$133</f>
        <v>1</v>
      </c>
      <c r="Z19" s="110">
        <f xml:space="preserve"> Time!Z$133</f>
        <v>2</v>
      </c>
      <c r="AA19" s="110">
        <f xml:space="preserve"> Time!AA$133</f>
        <v>3</v>
      </c>
      <c r="AB19" s="110">
        <f xml:space="preserve"> Time!AB$133</f>
        <v>4</v>
      </c>
      <c r="AC19" s="110">
        <f xml:space="preserve"> Time!AC$133</f>
        <v>1</v>
      </c>
      <c r="AD19" s="110">
        <f xml:space="preserve"> Time!AD$133</f>
        <v>2</v>
      </c>
      <c r="AE19" s="110">
        <f xml:space="preserve"> Time!AE$133</f>
        <v>3</v>
      </c>
      <c r="AF19" s="110">
        <f xml:space="preserve"> Time!AF$133</f>
        <v>4</v>
      </c>
      <c r="AG19" s="110">
        <f xml:space="preserve"> Time!AG$133</f>
        <v>1</v>
      </c>
      <c r="AH19" s="110">
        <f xml:space="preserve"> Time!AH$133</f>
        <v>2</v>
      </c>
      <c r="AI19" s="110">
        <f xml:space="preserve"> Time!AI$133</f>
        <v>3</v>
      </c>
      <c r="AJ19" s="110">
        <f xml:space="preserve"> Time!AJ$133</f>
        <v>4</v>
      </c>
      <c r="AK19" s="110">
        <f xml:space="preserve"> Time!AK$133</f>
        <v>1</v>
      </c>
      <c r="AL19" s="110">
        <f xml:space="preserve"> Time!AL$133</f>
        <v>2</v>
      </c>
      <c r="AM19" s="110">
        <f xml:space="preserve"> Time!AM$133</f>
        <v>3</v>
      </c>
      <c r="AN19" s="110">
        <f xml:space="preserve"> Time!AN$133</f>
        <v>4</v>
      </c>
      <c r="AO19" s="110">
        <f xml:space="preserve"> Time!AO$133</f>
        <v>1</v>
      </c>
      <c r="AP19" s="110">
        <f xml:space="preserve"> Time!AP$133</f>
        <v>2</v>
      </c>
      <c r="AQ19" s="110">
        <f xml:space="preserve"> Time!AQ$133</f>
        <v>3</v>
      </c>
      <c r="AR19" s="110">
        <f xml:space="preserve"> Time!AR$133</f>
        <v>4</v>
      </c>
      <c r="AS19" s="110">
        <f xml:space="preserve"> Time!AS$133</f>
        <v>1</v>
      </c>
      <c r="AT19" s="110">
        <f xml:space="preserve"> Time!AT$133</f>
        <v>2</v>
      </c>
      <c r="AU19" s="110">
        <f xml:space="preserve"> Time!AU$133</f>
        <v>3</v>
      </c>
      <c r="AV19" s="110">
        <f xml:space="preserve"> Time!AV$133</f>
        <v>4</v>
      </c>
      <c r="AW19" s="110">
        <f xml:space="preserve"> Time!AW$133</f>
        <v>1</v>
      </c>
      <c r="AX19" s="110">
        <f xml:space="preserve"> Time!AX$133</f>
        <v>2</v>
      </c>
      <c r="AY19" s="110">
        <f xml:space="preserve"> Time!AY$133</f>
        <v>3</v>
      </c>
      <c r="AZ19" s="110">
        <f xml:space="preserve"> Time!AZ$133</f>
        <v>4</v>
      </c>
      <c r="BA19" s="110">
        <f xml:space="preserve"> Time!BA$133</f>
        <v>1</v>
      </c>
      <c r="BB19" s="110">
        <f xml:space="preserve"> Time!BB$133</f>
        <v>2</v>
      </c>
      <c r="BC19" s="110">
        <f xml:space="preserve"> Time!BC$133</f>
        <v>3</v>
      </c>
      <c r="BD19" s="110">
        <f xml:space="preserve"> Time!BD$133</f>
        <v>4</v>
      </c>
      <c r="BE19" s="110">
        <f xml:space="preserve"> Time!BE$133</f>
        <v>1</v>
      </c>
      <c r="BF19" s="110">
        <f xml:space="preserve"> Time!BF$133</f>
        <v>2</v>
      </c>
      <c r="BG19" s="110">
        <f xml:space="preserve"> Time!BG$133</f>
        <v>3</v>
      </c>
      <c r="BH19" s="110">
        <f xml:space="preserve"> Time!BH$133</f>
        <v>4</v>
      </c>
      <c r="BI19" s="110">
        <f xml:space="preserve"> Time!BI$133</f>
        <v>1</v>
      </c>
      <c r="BJ19" s="110">
        <f xml:space="preserve"> Time!BJ$133</f>
        <v>2</v>
      </c>
      <c r="BK19" s="110">
        <f xml:space="preserve"> Time!BK$133</f>
        <v>3</v>
      </c>
      <c r="BL19" s="110">
        <f xml:space="preserve"> Time!BL$133</f>
        <v>4</v>
      </c>
      <c r="BM19" s="110">
        <f xml:space="preserve"> Time!BM$133</f>
        <v>1</v>
      </c>
      <c r="BN19" s="110">
        <f xml:space="preserve"> Time!BN$133</f>
        <v>2</v>
      </c>
      <c r="BO19" s="110">
        <f xml:space="preserve"> Time!BO$133</f>
        <v>3</v>
      </c>
      <c r="BP19" s="110">
        <f xml:space="preserve"> Time!BP$133</f>
        <v>4</v>
      </c>
      <c r="BQ19" s="110">
        <f xml:space="preserve"> Time!BQ$133</f>
        <v>1</v>
      </c>
      <c r="BR19" s="110">
        <f xml:space="preserve"> Time!BR$133</f>
        <v>2</v>
      </c>
      <c r="BS19" s="110">
        <f xml:space="preserve"> Time!BS$133</f>
        <v>3</v>
      </c>
      <c r="BT19" s="110">
        <f xml:space="preserve"> Time!BT$133</f>
        <v>4</v>
      </c>
      <c r="BU19" s="110">
        <f xml:space="preserve"> Time!BU$133</f>
        <v>1</v>
      </c>
      <c r="BV19" s="110">
        <f xml:space="preserve"> Time!BV$133</f>
        <v>2</v>
      </c>
      <c r="BW19" s="110">
        <f xml:space="preserve"> Time!BW$133</f>
        <v>3</v>
      </c>
      <c r="BX19" s="110">
        <f xml:space="preserve"> Time!BX$133</f>
        <v>4</v>
      </c>
      <c r="BY19" s="110">
        <f xml:space="preserve"> Time!BY$133</f>
        <v>1</v>
      </c>
      <c r="BZ19" s="110">
        <f xml:space="preserve"> Time!BZ$133</f>
        <v>2</v>
      </c>
      <c r="CA19" s="110">
        <f xml:space="preserve"> Time!CA$133</f>
        <v>3</v>
      </c>
      <c r="CB19" s="110">
        <f xml:space="preserve"> Time!CB$133</f>
        <v>4</v>
      </c>
      <c r="CC19" s="110">
        <f xml:space="preserve"> Time!CC$133</f>
        <v>1</v>
      </c>
      <c r="CD19" s="110">
        <f xml:space="preserve"> Time!CD$133</f>
        <v>2</v>
      </c>
      <c r="CE19" s="110">
        <f xml:space="preserve"> Time!CE$133</f>
        <v>3</v>
      </c>
      <c r="CF19" s="110">
        <f xml:space="preserve"> Time!CF$133</f>
        <v>4</v>
      </c>
      <c r="CG19" s="110">
        <f xml:space="preserve"> Time!CG$133</f>
        <v>1</v>
      </c>
      <c r="CH19" s="110">
        <f xml:space="preserve"> Time!CH$133</f>
        <v>2</v>
      </c>
      <c r="CI19" s="110">
        <f xml:space="preserve"> Time!CI$133</f>
        <v>3</v>
      </c>
      <c r="CJ19" s="110">
        <f xml:space="preserve"> Time!CJ$133</f>
        <v>4</v>
      </c>
      <c r="CK19" s="110">
        <f xml:space="preserve"> Time!CK$133</f>
        <v>1</v>
      </c>
      <c r="CL19" s="110">
        <f xml:space="preserve"> Time!CL$133</f>
        <v>2</v>
      </c>
      <c r="CM19" s="110">
        <f xml:space="preserve"> Time!CM$133</f>
        <v>3</v>
      </c>
      <c r="CN19" s="110">
        <f xml:space="preserve"> Time!CN$133</f>
        <v>4</v>
      </c>
      <c r="CO19" s="110">
        <f xml:space="preserve"> Time!CO$133</f>
        <v>0</v>
      </c>
      <c r="CP19" s="110">
        <f xml:space="preserve"> Time!CP$133</f>
        <v>0</v>
      </c>
      <c r="CQ19" s="110">
        <f xml:space="preserve"> Time!CQ$133</f>
        <v>0</v>
      </c>
      <c r="CR19" s="110">
        <f xml:space="preserve"> Time!CR$133</f>
        <v>0</v>
      </c>
      <c r="CS19" s="110">
        <f xml:space="preserve"> Time!CS$133</f>
        <v>0</v>
      </c>
      <c r="CT19" s="110">
        <f xml:space="preserve"> Time!CT$133</f>
        <v>0</v>
      </c>
      <c r="CU19" s="110">
        <f xml:space="preserve"> Time!CU$133</f>
        <v>0</v>
      </c>
      <c r="CV19" s="110">
        <f xml:space="preserve"> Time!CV$133</f>
        <v>0</v>
      </c>
      <c r="CW19" s="110">
        <f xml:space="preserve"> Time!CW$133</f>
        <v>0</v>
      </c>
      <c r="CX19" s="110">
        <f xml:space="preserve"> Time!CX$133</f>
        <v>0</v>
      </c>
      <c r="CY19" s="110">
        <f xml:space="preserve"> Time!CY$133</f>
        <v>0</v>
      </c>
      <c r="CZ19" s="110">
        <f xml:space="preserve"> Time!CZ$133</f>
        <v>0</v>
      </c>
      <c r="DA19" s="110">
        <f xml:space="preserve"> Time!DA$133</f>
        <v>0</v>
      </c>
      <c r="DB19" s="110">
        <f xml:space="preserve"> Time!DB$133</f>
        <v>0</v>
      </c>
      <c r="DC19" s="110">
        <f xml:space="preserve"> Time!DC$133</f>
        <v>0</v>
      </c>
      <c r="DD19" s="110">
        <f xml:space="preserve"> Time!DD$133</f>
        <v>0</v>
      </c>
      <c r="DE19" s="110">
        <f xml:space="preserve"> Time!DE$133</f>
        <v>0</v>
      </c>
      <c r="DF19" s="110">
        <f xml:space="preserve"> Time!DF$133</f>
        <v>0</v>
      </c>
      <c r="DG19" s="110">
        <f xml:space="preserve"> Time!DG$133</f>
        <v>0</v>
      </c>
      <c r="DH19" s="110">
        <f xml:space="preserve"> Time!DH$133</f>
        <v>0</v>
      </c>
      <c r="DI19" s="110">
        <f xml:space="preserve"> Time!DI$133</f>
        <v>0</v>
      </c>
      <c r="DJ19" s="110">
        <f xml:space="preserve"> Time!DJ$133</f>
        <v>0</v>
      </c>
      <c r="DK19" s="110">
        <f xml:space="preserve"> Time!DK$133</f>
        <v>0</v>
      </c>
      <c r="DL19" s="110">
        <f xml:space="preserve"> Time!DL$133</f>
        <v>0</v>
      </c>
      <c r="DM19" s="110">
        <f xml:space="preserve"> Time!DM$133</f>
        <v>0</v>
      </c>
      <c r="DN19" s="110">
        <f xml:space="preserve"> Time!DN$133</f>
        <v>0</v>
      </c>
      <c r="DO19" s="110">
        <f xml:space="preserve"> Time!DO$133</f>
        <v>0</v>
      </c>
      <c r="DP19" s="110">
        <f xml:space="preserve"> Time!DP$133</f>
        <v>0</v>
      </c>
      <c r="DQ19" s="110">
        <f xml:space="preserve"> Time!DQ$133</f>
        <v>0</v>
      </c>
      <c r="DR19" s="110">
        <f xml:space="preserve"> Time!DR$133</f>
        <v>0</v>
      </c>
      <c r="DS19" s="110">
        <f xml:space="preserve"> Time!DS$133</f>
        <v>0</v>
      </c>
      <c r="DT19" s="110">
        <f xml:space="preserve"> Time!DT$133</f>
        <v>0</v>
      </c>
      <c r="DU19" s="110">
        <f xml:space="preserve"> Time!DU$133</f>
        <v>0</v>
      </c>
      <c r="DV19" s="110">
        <f xml:space="preserve"> Time!DV$133</f>
        <v>0</v>
      </c>
      <c r="DW19" s="110">
        <f xml:space="preserve"> Time!DW$133</f>
        <v>0</v>
      </c>
      <c r="DX19" s="110">
        <f xml:space="preserve"> Time!DX$133</f>
        <v>0</v>
      </c>
      <c r="DY19" s="110">
        <f xml:space="preserve"> Time!DY$133</f>
        <v>0</v>
      </c>
      <c r="DZ19" s="110">
        <f xml:space="preserve"> Time!DZ$133</f>
        <v>0</v>
      </c>
      <c r="EA19" s="110">
        <f xml:space="preserve"> Time!EA$133</f>
        <v>0</v>
      </c>
      <c r="EB19" s="110">
        <f xml:space="preserve"> Time!EB$133</f>
        <v>0</v>
      </c>
      <c r="EC19" s="110">
        <f xml:space="preserve"> Time!EC$133</f>
        <v>0</v>
      </c>
      <c r="ED19" s="110">
        <f xml:space="preserve"> Time!ED$133</f>
        <v>0</v>
      </c>
      <c r="EE19" s="110">
        <f xml:space="preserve"> Time!EE$133</f>
        <v>0</v>
      </c>
      <c r="EF19" s="110">
        <f xml:space="preserve"> Time!EF$133</f>
        <v>0</v>
      </c>
      <c r="EG19" s="110">
        <f xml:space="preserve"> Time!EG$133</f>
        <v>0</v>
      </c>
      <c r="EH19" s="110">
        <f xml:space="preserve"> Time!EH$133</f>
        <v>0</v>
      </c>
      <c r="EI19" s="110">
        <f xml:space="preserve"> Time!EI$133</f>
        <v>0</v>
      </c>
      <c r="EJ19" s="110">
        <f xml:space="preserve"> Time!EJ$133</f>
        <v>0</v>
      </c>
      <c r="EK19" s="110">
        <f xml:space="preserve"> Time!EK$133</f>
        <v>0</v>
      </c>
      <c r="EL19" s="110">
        <f xml:space="preserve"> Time!EL$133</f>
        <v>0</v>
      </c>
      <c r="EM19" s="110">
        <f xml:space="preserve"> Time!EM$133</f>
        <v>0</v>
      </c>
      <c r="EN19" s="110">
        <f xml:space="preserve"> Time!EN$133</f>
        <v>0</v>
      </c>
      <c r="EO19" s="110">
        <f xml:space="preserve"> Time!EO$133</f>
        <v>0</v>
      </c>
      <c r="EP19" s="110">
        <f xml:space="preserve"> Time!EP$133</f>
        <v>0</v>
      </c>
      <c r="EQ19" s="110">
        <f xml:space="preserve"> Time!EQ$133</f>
        <v>0</v>
      </c>
      <c r="ER19" s="110">
        <f xml:space="preserve"> Time!ER$133</f>
        <v>0</v>
      </c>
      <c r="ES19" s="110">
        <f xml:space="preserve"> Time!ES$133</f>
        <v>0</v>
      </c>
      <c r="ET19" s="110">
        <f xml:space="preserve"> Time!ET$133</f>
        <v>0</v>
      </c>
      <c r="EU19" s="110">
        <f xml:space="preserve"> Time!EU$133</f>
        <v>0</v>
      </c>
      <c r="EV19" s="110">
        <f xml:space="preserve"> Time!EV$133</f>
        <v>0</v>
      </c>
      <c r="EW19" s="110">
        <f xml:space="preserve"> Time!EW$133</f>
        <v>0</v>
      </c>
      <c r="EX19" s="110">
        <f xml:space="preserve"> Time!EX$133</f>
        <v>0</v>
      </c>
      <c r="EY19" s="110">
        <f xml:space="preserve"> Time!EY$133</f>
        <v>0</v>
      </c>
      <c r="EZ19" s="110">
        <f xml:space="preserve"> Time!EZ$133</f>
        <v>0</v>
      </c>
      <c r="FA19" s="110">
        <f xml:space="preserve"> Time!FA$133</f>
        <v>0</v>
      </c>
      <c r="FB19" s="110">
        <f xml:space="preserve"> Time!FB$133</f>
        <v>0</v>
      </c>
      <c r="FC19" s="110">
        <f xml:space="preserve"> Time!FC$133</f>
        <v>0</v>
      </c>
      <c r="FD19" s="110">
        <f xml:space="preserve"> Time!FD$133</f>
        <v>0</v>
      </c>
      <c r="FE19" s="110">
        <f xml:space="preserve"> Time!FE$133</f>
        <v>0</v>
      </c>
      <c r="FF19" s="110">
        <f xml:space="preserve"> Time!FF$133</f>
        <v>0</v>
      </c>
      <c r="FG19" s="110">
        <f xml:space="preserve"> Time!FG$133</f>
        <v>0</v>
      </c>
      <c r="FH19" s="110">
        <f xml:space="preserve"> Time!FH$133</f>
        <v>0</v>
      </c>
      <c r="FI19" s="110">
        <f xml:space="preserve"> Time!FI$133</f>
        <v>0</v>
      </c>
      <c r="FJ19" s="110">
        <f xml:space="preserve"> Time!FJ$133</f>
        <v>0</v>
      </c>
      <c r="FK19" s="110">
        <f xml:space="preserve"> Time!FK$133</f>
        <v>0</v>
      </c>
      <c r="FL19" s="110">
        <f xml:space="preserve"> Time!FL$133</f>
        <v>0</v>
      </c>
      <c r="FM19" s="110">
        <f xml:space="preserve"> Time!FM$133</f>
        <v>0</v>
      </c>
      <c r="FN19" s="110">
        <f xml:space="preserve"> Time!FN$133</f>
        <v>0</v>
      </c>
      <c r="FO19" s="110">
        <f xml:space="preserve"> Time!FO$133</f>
        <v>0</v>
      </c>
      <c r="FP19" s="110">
        <f xml:space="preserve"> Time!FP$133</f>
        <v>0</v>
      </c>
      <c r="FQ19" s="110">
        <f xml:space="preserve"> Time!FQ$133</f>
        <v>0</v>
      </c>
      <c r="FR19" s="110">
        <f xml:space="preserve"> Time!FR$133</f>
        <v>0</v>
      </c>
      <c r="FS19" s="110">
        <f xml:space="preserve"> Time!FS$133</f>
        <v>0</v>
      </c>
      <c r="FT19" s="110">
        <f xml:space="preserve"> Time!FT$133</f>
        <v>0</v>
      </c>
      <c r="FU19" s="110">
        <f xml:space="preserve"> Time!FU$133</f>
        <v>0</v>
      </c>
      <c r="FV19" s="110">
        <f xml:space="preserve"> Time!FV$133</f>
        <v>0</v>
      </c>
      <c r="FW19" s="110">
        <f xml:space="preserve"> Time!FW$133</f>
        <v>0</v>
      </c>
      <c r="FX19" s="110">
        <f xml:space="preserve"> Time!FX$133</f>
        <v>0</v>
      </c>
      <c r="FY19" s="110">
        <f xml:space="preserve"> Time!FY$133</f>
        <v>0</v>
      </c>
      <c r="FZ19" s="110">
        <f xml:space="preserve"> Time!FZ$133</f>
        <v>0</v>
      </c>
      <c r="GA19" s="110">
        <f xml:space="preserve"> Time!GA$133</f>
        <v>0</v>
      </c>
      <c r="GB19" s="110">
        <f xml:space="preserve"> Time!GB$133</f>
        <v>0</v>
      </c>
      <c r="GC19" s="110">
        <f xml:space="preserve"> Time!GC$133</f>
        <v>0</v>
      </c>
      <c r="GD19" s="110">
        <f xml:space="preserve"> Time!GD$133</f>
        <v>0</v>
      </c>
      <c r="GE19" s="110">
        <f xml:space="preserve"> Time!GE$133</f>
        <v>0</v>
      </c>
      <c r="GF19" s="110">
        <f xml:space="preserve"> Time!GF$133</f>
        <v>0</v>
      </c>
      <c r="GG19" s="110">
        <f xml:space="preserve"> Time!GG$133</f>
        <v>0</v>
      </c>
      <c r="GH19" s="110">
        <f xml:space="preserve"> Time!GH$133</f>
        <v>0</v>
      </c>
      <c r="GI19" s="110">
        <f xml:space="preserve"> Time!GI$133</f>
        <v>0</v>
      </c>
      <c r="GJ19" s="110">
        <f xml:space="preserve"> Time!GJ$133</f>
        <v>0</v>
      </c>
    </row>
    <row r="20" spans="1:192" s="521" customFormat="1" x14ac:dyDescent="0.25">
      <c r="A20" s="313"/>
      <c r="B20" s="313"/>
      <c r="C20" s="314"/>
      <c r="D20" s="315"/>
      <c r="E20" s="533" t="str">
        <f xml:space="preserve"> Time!E$97</f>
        <v>Operating period flag</v>
      </c>
      <c r="F20" s="533">
        <f xml:space="preserve"> Time!F$97</f>
        <v>0</v>
      </c>
      <c r="G20" s="533" t="str">
        <f xml:space="preserve"> Time!G$97</f>
        <v>flag</v>
      </c>
      <c r="H20" s="533">
        <f xml:space="preserve"> Time!H$97</f>
        <v>80</v>
      </c>
      <c r="I20" s="533">
        <f xml:space="preserve"> Time!I$97</f>
        <v>0</v>
      </c>
      <c r="J20" s="533">
        <f xml:space="preserve"> Time!J$97</f>
        <v>0</v>
      </c>
      <c r="K20" s="533">
        <f xml:space="preserve"> Time!K$97</f>
        <v>0</v>
      </c>
      <c r="L20" s="533">
        <f xml:space="preserve"> Time!L$97</f>
        <v>0</v>
      </c>
      <c r="M20" s="533">
        <f xml:space="preserve"> Time!M$97</f>
        <v>1</v>
      </c>
      <c r="N20" s="533">
        <f xml:space="preserve"> Time!N$97</f>
        <v>1</v>
      </c>
      <c r="O20" s="533">
        <f xml:space="preserve"> Time!O$97</f>
        <v>1</v>
      </c>
      <c r="P20" s="533">
        <f xml:space="preserve"> Time!P$97</f>
        <v>1</v>
      </c>
      <c r="Q20" s="533">
        <f xml:space="preserve"> Time!Q$97</f>
        <v>1</v>
      </c>
      <c r="R20" s="533">
        <f xml:space="preserve"> Time!R$97</f>
        <v>1</v>
      </c>
      <c r="S20" s="533">
        <f xml:space="preserve"> Time!S$97</f>
        <v>1</v>
      </c>
      <c r="T20" s="533">
        <f xml:space="preserve"> Time!T$97</f>
        <v>1</v>
      </c>
      <c r="U20" s="533">
        <f xml:space="preserve"> Time!U$97</f>
        <v>1</v>
      </c>
      <c r="V20" s="533">
        <f xml:space="preserve"> Time!V$97</f>
        <v>1</v>
      </c>
      <c r="W20" s="533">
        <f xml:space="preserve"> Time!W$97</f>
        <v>1</v>
      </c>
      <c r="X20" s="533">
        <f xml:space="preserve"> Time!X$97</f>
        <v>1</v>
      </c>
      <c r="Y20" s="533">
        <f xml:space="preserve"> Time!Y$97</f>
        <v>1</v>
      </c>
      <c r="Z20" s="533">
        <f xml:space="preserve"> Time!Z$97</f>
        <v>1</v>
      </c>
      <c r="AA20" s="533">
        <f xml:space="preserve"> Time!AA$97</f>
        <v>1</v>
      </c>
      <c r="AB20" s="533">
        <f xml:space="preserve"> Time!AB$97</f>
        <v>1</v>
      </c>
      <c r="AC20" s="533">
        <f xml:space="preserve"> Time!AC$97</f>
        <v>1</v>
      </c>
      <c r="AD20" s="533">
        <f xml:space="preserve"> Time!AD$97</f>
        <v>1</v>
      </c>
      <c r="AE20" s="533">
        <f xml:space="preserve"> Time!AE$97</f>
        <v>1</v>
      </c>
      <c r="AF20" s="533">
        <f xml:space="preserve"> Time!AF$97</f>
        <v>1</v>
      </c>
      <c r="AG20" s="533">
        <f xml:space="preserve"> Time!AG$97</f>
        <v>1</v>
      </c>
      <c r="AH20" s="533">
        <f xml:space="preserve"> Time!AH$97</f>
        <v>1</v>
      </c>
      <c r="AI20" s="533">
        <f xml:space="preserve"> Time!AI$97</f>
        <v>1</v>
      </c>
      <c r="AJ20" s="533">
        <f xml:space="preserve"> Time!AJ$97</f>
        <v>1</v>
      </c>
      <c r="AK20" s="533">
        <f xml:space="preserve"> Time!AK$97</f>
        <v>1</v>
      </c>
      <c r="AL20" s="533">
        <f xml:space="preserve"> Time!AL$97</f>
        <v>1</v>
      </c>
      <c r="AM20" s="533">
        <f xml:space="preserve"> Time!AM$97</f>
        <v>1</v>
      </c>
      <c r="AN20" s="533">
        <f xml:space="preserve"> Time!AN$97</f>
        <v>1</v>
      </c>
      <c r="AO20" s="533">
        <f xml:space="preserve"> Time!AO$97</f>
        <v>1</v>
      </c>
      <c r="AP20" s="533">
        <f xml:space="preserve"> Time!AP$97</f>
        <v>1</v>
      </c>
      <c r="AQ20" s="533">
        <f xml:space="preserve"> Time!AQ$97</f>
        <v>1</v>
      </c>
      <c r="AR20" s="533">
        <f xml:space="preserve"> Time!AR$97</f>
        <v>1</v>
      </c>
      <c r="AS20" s="533">
        <f xml:space="preserve"> Time!AS$97</f>
        <v>1</v>
      </c>
      <c r="AT20" s="533">
        <f xml:space="preserve"> Time!AT$97</f>
        <v>1</v>
      </c>
      <c r="AU20" s="533">
        <f xml:space="preserve"> Time!AU$97</f>
        <v>1</v>
      </c>
      <c r="AV20" s="533">
        <f xml:space="preserve"> Time!AV$97</f>
        <v>1</v>
      </c>
      <c r="AW20" s="533">
        <f xml:space="preserve"> Time!AW$97</f>
        <v>1</v>
      </c>
      <c r="AX20" s="533">
        <f xml:space="preserve"> Time!AX$97</f>
        <v>1</v>
      </c>
      <c r="AY20" s="533">
        <f xml:space="preserve"> Time!AY$97</f>
        <v>1</v>
      </c>
      <c r="AZ20" s="533">
        <f xml:space="preserve"> Time!AZ$97</f>
        <v>1</v>
      </c>
      <c r="BA20" s="533">
        <f xml:space="preserve"> Time!BA$97</f>
        <v>1</v>
      </c>
      <c r="BB20" s="533">
        <f xml:space="preserve"> Time!BB$97</f>
        <v>1</v>
      </c>
      <c r="BC20" s="533">
        <f xml:space="preserve"> Time!BC$97</f>
        <v>1</v>
      </c>
      <c r="BD20" s="533">
        <f xml:space="preserve"> Time!BD$97</f>
        <v>1</v>
      </c>
      <c r="BE20" s="533">
        <f xml:space="preserve"> Time!BE$97</f>
        <v>1</v>
      </c>
      <c r="BF20" s="533">
        <f xml:space="preserve"> Time!BF$97</f>
        <v>1</v>
      </c>
      <c r="BG20" s="533">
        <f xml:space="preserve"> Time!BG$97</f>
        <v>1</v>
      </c>
      <c r="BH20" s="533">
        <f xml:space="preserve"> Time!BH$97</f>
        <v>1</v>
      </c>
      <c r="BI20" s="533">
        <f xml:space="preserve"> Time!BI$97</f>
        <v>1</v>
      </c>
      <c r="BJ20" s="533">
        <f xml:space="preserve"> Time!BJ$97</f>
        <v>1</v>
      </c>
      <c r="BK20" s="533">
        <f xml:space="preserve"> Time!BK$97</f>
        <v>1</v>
      </c>
      <c r="BL20" s="533">
        <f xml:space="preserve"> Time!BL$97</f>
        <v>1</v>
      </c>
      <c r="BM20" s="533">
        <f xml:space="preserve"> Time!BM$97</f>
        <v>1</v>
      </c>
      <c r="BN20" s="533">
        <f xml:space="preserve"> Time!BN$97</f>
        <v>1</v>
      </c>
      <c r="BO20" s="533">
        <f xml:space="preserve"> Time!BO$97</f>
        <v>1</v>
      </c>
      <c r="BP20" s="533">
        <f xml:space="preserve"> Time!BP$97</f>
        <v>1</v>
      </c>
      <c r="BQ20" s="533">
        <f xml:space="preserve"> Time!BQ$97</f>
        <v>1</v>
      </c>
      <c r="BR20" s="533">
        <f xml:space="preserve"> Time!BR$97</f>
        <v>1</v>
      </c>
      <c r="BS20" s="533">
        <f xml:space="preserve"> Time!BS$97</f>
        <v>1</v>
      </c>
      <c r="BT20" s="533">
        <f xml:space="preserve"> Time!BT$97</f>
        <v>1</v>
      </c>
      <c r="BU20" s="533">
        <f xml:space="preserve"> Time!BU$97</f>
        <v>1</v>
      </c>
      <c r="BV20" s="533">
        <f xml:space="preserve"> Time!BV$97</f>
        <v>1</v>
      </c>
      <c r="BW20" s="533">
        <f xml:space="preserve"> Time!BW$97</f>
        <v>1</v>
      </c>
      <c r="BX20" s="533">
        <f xml:space="preserve"> Time!BX$97</f>
        <v>1</v>
      </c>
      <c r="BY20" s="533">
        <f xml:space="preserve"> Time!BY$97</f>
        <v>1</v>
      </c>
      <c r="BZ20" s="533">
        <f xml:space="preserve"> Time!BZ$97</f>
        <v>1</v>
      </c>
      <c r="CA20" s="533">
        <f xml:space="preserve"> Time!CA$97</f>
        <v>1</v>
      </c>
      <c r="CB20" s="533">
        <f xml:space="preserve"> Time!CB$97</f>
        <v>1</v>
      </c>
      <c r="CC20" s="533">
        <f xml:space="preserve"> Time!CC$97</f>
        <v>1</v>
      </c>
      <c r="CD20" s="533">
        <f xml:space="preserve"> Time!CD$97</f>
        <v>1</v>
      </c>
      <c r="CE20" s="533">
        <f xml:space="preserve"> Time!CE$97</f>
        <v>1</v>
      </c>
      <c r="CF20" s="533">
        <f xml:space="preserve"> Time!CF$97</f>
        <v>1</v>
      </c>
      <c r="CG20" s="533">
        <f xml:space="preserve"> Time!CG$97</f>
        <v>1</v>
      </c>
      <c r="CH20" s="533">
        <f xml:space="preserve"> Time!CH$97</f>
        <v>1</v>
      </c>
      <c r="CI20" s="533">
        <f xml:space="preserve"> Time!CI$97</f>
        <v>1</v>
      </c>
      <c r="CJ20" s="533">
        <f xml:space="preserve"> Time!CJ$97</f>
        <v>1</v>
      </c>
      <c r="CK20" s="533">
        <f xml:space="preserve"> Time!CK$97</f>
        <v>1</v>
      </c>
      <c r="CL20" s="533">
        <f xml:space="preserve"> Time!CL$97</f>
        <v>1</v>
      </c>
      <c r="CM20" s="533">
        <f xml:space="preserve"> Time!CM$97</f>
        <v>1</v>
      </c>
      <c r="CN20" s="533">
        <f xml:space="preserve"> Time!CN$97</f>
        <v>1</v>
      </c>
      <c r="CO20" s="533">
        <f xml:space="preserve"> Time!CO$97</f>
        <v>0</v>
      </c>
      <c r="CP20" s="533">
        <f xml:space="preserve"> Time!CP$97</f>
        <v>0</v>
      </c>
      <c r="CQ20" s="533">
        <f xml:space="preserve"> Time!CQ$97</f>
        <v>0</v>
      </c>
      <c r="CR20" s="533">
        <f xml:space="preserve"> Time!CR$97</f>
        <v>0</v>
      </c>
      <c r="CS20" s="533">
        <f xml:space="preserve"> Time!CS$97</f>
        <v>0</v>
      </c>
      <c r="CT20" s="533">
        <f xml:space="preserve"> Time!CT$97</f>
        <v>0</v>
      </c>
      <c r="CU20" s="533">
        <f xml:space="preserve"> Time!CU$97</f>
        <v>0</v>
      </c>
      <c r="CV20" s="533">
        <f xml:space="preserve"> Time!CV$97</f>
        <v>0</v>
      </c>
      <c r="CW20" s="533">
        <f xml:space="preserve"> Time!CW$97</f>
        <v>0</v>
      </c>
      <c r="CX20" s="533">
        <f xml:space="preserve"> Time!CX$97</f>
        <v>0</v>
      </c>
      <c r="CY20" s="533">
        <f xml:space="preserve"> Time!CY$97</f>
        <v>0</v>
      </c>
      <c r="CZ20" s="533">
        <f xml:space="preserve"> Time!CZ$97</f>
        <v>0</v>
      </c>
      <c r="DA20" s="533">
        <f xml:space="preserve"> Time!DA$97</f>
        <v>0</v>
      </c>
      <c r="DB20" s="533">
        <f xml:space="preserve"> Time!DB$97</f>
        <v>0</v>
      </c>
      <c r="DC20" s="533">
        <f xml:space="preserve"> Time!DC$97</f>
        <v>0</v>
      </c>
      <c r="DD20" s="533">
        <f xml:space="preserve"> Time!DD$97</f>
        <v>0</v>
      </c>
      <c r="DE20" s="533">
        <f xml:space="preserve"> Time!DE$97</f>
        <v>0</v>
      </c>
      <c r="DF20" s="533">
        <f xml:space="preserve"> Time!DF$97</f>
        <v>0</v>
      </c>
      <c r="DG20" s="533">
        <f xml:space="preserve"> Time!DG$97</f>
        <v>0</v>
      </c>
      <c r="DH20" s="533">
        <f xml:space="preserve"> Time!DH$97</f>
        <v>0</v>
      </c>
      <c r="DI20" s="533">
        <f xml:space="preserve"> Time!DI$97</f>
        <v>0</v>
      </c>
      <c r="DJ20" s="533">
        <f xml:space="preserve"> Time!DJ$97</f>
        <v>0</v>
      </c>
      <c r="DK20" s="533">
        <f xml:space="preserve"> Time!DK$97</f>
        <v>0</v>
      </c>
      <c r="DL20" s="533">
        <f xml:space="preserve"> Time!DL$97</f>
        <v>0</v>
      </c>
      <c r="DM20" s="533">
        <f xml:space="preserve"> Time!DM$97</f>
        <v>0</v>
      </c>
      <c r="DN20" s="533">
        <f xml:space="preserve"> Time!DN$97</f>
        <v>0</v>
      </c>
      <c r="DO20" s="533">
        <f xml:space="preserve"> Time!DO$97</f>
        <v>0</v>
      </c>
      <c r="DP20" s="533">
        <f xml:space="preserve"> Time!DP$97</f>
        <v>0</v>
      </c>
      <c r="DQ20" s="533">
        <f xml:space="preserve"> Time!DQ$97</f>
        <v>0</v>
      </c>
      <c r="DR20" s="533">
        <f xml:space="preserve"> Time!DR$97</f>
        <v>0</v>
      </c>
      <c r="DS20" s="533">
        <f xml:space="preserve"> Time!DS$97</f>
        <v>0</v>
      </c>
      <c r="DT20" s="533">
        <f xml:space="preserve"> Time!DT$97</f>
        <v>0</v>
      </c>
      <c r="DU20" s="533">
        <f xml:space="preserve"> Time!DU$97</f>
        <v>0</v>
      </c>
      <c r="DV20" s="533">
        <f xml:space="preserve"> Time!DV$97</f>
        <v>0</v>
      </c>
      <c r="DW20" s="533">
        <f xml:space="preserve"> Time!DW$97</f>
        <v>0</v>
      </c>
      <c r="DX20" s="533">
        <f xml:space="preserve"> Time!DX$97</f>
        <v>0</v>
      </c>
      <c r="DY20" s="533">
        <f xml:space="preserve"> Time!DY$97</f>
        <v>0</v>
      </c>
      <c r="DZ20" s="533">
        <f xml:space="preserve"> Time!DZ$97</f>
        <v>0</v>
      </c>
      <c r="EA20" s="533">
        <f xml:space="preserve"> Time!EA$97</f>
        <v>0</v>
      </c>
      <c r="EB20" s="533">
        <f xml:space="preserve"> Time!EB$97</f>
        <v>0</v>
      </c>
      <c r="EC20" s="533">
        <f xml:space="preserve"> Time!EC$97</f>
        <v>0</v>
      </c>
      <c r="ED20" s="533">
        <f xml:space="preserve"> Time!ED$97</f>
        <v>0</v>
      </c>
      <c r="EE20" s="533">
        <f xml:space="preserve"> Time!EE$97</f>
        <v>0</v>
      </c>
      <c r="EF20" s="533">
        <f xml:space="preserve"> Time!EF$97</f>
        <v>0</v>
      </c>
      <c r="EG20" s="533">
        <f xml:space="preserve"> Time!EG$97</f>
        <v>0</v>
      </c>
      <c r="EH20" s="533">
        <f xml:space="preserve"> Time!EH$97</f>
        <v>0</v>
      </c>
      <c r="EI20" s="533">
        <f xml:space="preserve"> Time!EI$97</f>
        <v>0</v>
      </c>
      <c r="EJ20" s="533">
        <f xml:space="preserve"> Time!EJ$97</f>
        <v>0</v>
      </c>
      <c r="EK20" s="533">
        <f xml:space="preserve"> Time!EK$97</f>
        <v>0</v>
      </c>
      <c r="EL20" s="533">
        <f xml:space="preserve"> Time!EL$97</f>
        <v>0</v>
      </c>
      <c r="EM20" s="533">
        <f xml:space="preserve"> Time!EM$97</f>
        <v>0</v>
      </c>
      <c r="EN20" s="533">
        <f xml:space="preserve"> Time!EN$97</f>
        <v>0</v>
      </c>
      <c r="EO20" s="533">
        <f xml:space="preserve"> Time!EO$97</f>
        <v>0</v>
      </c>
      <c r="EP20" s="533">
        <f xml:space="preserve"> Time!EP$97</f>
        <v>0</v>
      </c>
      <c r="EQ20" s="533">
        <f xml:space="preserve"> Time!EQ$97</f>
        <v>0</v>
      </c>
      <c r="ER20" s="533">
        <f xml:space="preserve"> Time!ER$97</f>
        <v>0</v>
      </c>
      <c r="ES20" s="533">
        <f xml:space="preserve"> Time!ES$97</f>
        <v>0</v>
      </c>
      <c r="ET20" s="533">
        <f xml:space="preserve"> Time!ET$97</f>
        <v>0</v>
      </c>
      <c r="EU20" s="533">
        <f xml:space="preserve"> Time!EU$97</f>
        <v>0</v>
      </c>
      <c r="EV20" s="533">
        <f xml:space="preserve"> Time!EV$97</f>
        <v>0</v>
      </c>
      <c r="EW20" s="533">
        <f xml:space="preserve"> Time!EW$97</f>
        <v>0</v>
      </c>
      <c r="EX20" s="533">
        <f xml:space="preserve"> Time!EX$97</f>
        <v>0</v>
      </c>
      <c r="EY20" s="533">
        <f xml:space="preserve"> Time!EY$97</f>
        <v>0</v>
      </c>
      <c r="EZ20" s="533">
        <f xml:space="preserve"> Time!EZ$97</f>
        <v>0</v>
      </c>
      <c r="FA20" s="533">
        <f xml:space="preserve"> Time!FA$97</f>
        <v>0</v>
      </c>
      <c r="FB20" s="533">
        <f xml:space="preserve"> Time!FB$97</f>
        <v>0</v>
      </c>
      <c r="FC20" s="533">
        <f xml:space="preserve"> Time!FC$97</f>
        <v>0</v>
      </c>
      <c r="FD20" s="533">
        <f xml:space="preserve"> Time!FD$97</f>
        <v>0</v>
      </c>
      <c r="FE20" s="533">
        <f xml:space="preserve"> Time!FE$97</f>
        <v>0</v>
      </c>
      <c r="FF20" s="533">
        <f xml:space="preserve"> Time!FF$97</f>
        <v>0</v>
      </c>
      <c r="FG20" s="533">
        <f xml:space="preserve"> Time!FG$97</f>
        <v>0</v>
      </c>
      <c r="FH20" s="533">
        <f xml:space="preserve"> Time!FH$97</f>
        <v>0</v>
      </c>
      <c r="FI20" s="533">
        <f xml:space="preserve"> Time!FI$97</f>
        <v>0</v>
      </c>
      <c r="FJ20" s="533">
        <f xml:space="preserve"> Time!FJ$97</f>
        <v>0</v>
      </c>
      <c r="FK20" s="533">
        <f xml:space="preserve"> Time!FK$97</f>
        <v>0</v>
      </c>
      <c r="FL20" s="533">
        <f xml:space="preserve"> Time!FL$97</f>
        <v>0</v>
      </c>
      <c r="FM20" s="533">
        <f xml:space="preserve"> Time!FM$97</f>
        <v>0</v>
      </c>
      <c r="FN20" s="533">
        <f xml:space="preserve"> Time!FN$97</f>
        <v>0</v>
      </c>
      <c r="FO20" s="533">
        <f xml:space="preserve"> Time!FO$97</f>
        <v>0</v>
      </c>
      <c r="FP20" s="533">
        <f xml:space="preserve"> Time!FP$97</f>
        <v>0</v>
      </c>
      <c r="FQ20" s="533">
        <f xml:space="preserve"> Time!FQ$97</f>
        <v>0</v>
      </c>
      <c r="FR20" s="533">
        <f xml:space="preserve"> Time!FR$97</f>
        <v>0</v>
      </c>
      <c r="FS20" s="533">
        <f xml:space="preserve"> Time!FS$97</f>
        <v>0</v>
      </c>
      <c r="FT20" s="533">
        <f xml:space="preserve"> Time!FT$97</f>
        <v>0</v>
      </c>
      <c r="FU20" s="533">
        <f xml:space="preserve"> Time!FU$97</f>
        <v>0</v>
      </c>
      <c r="FV20" s="533">
        <f xml:space="preserve"> Time!FV$97</f>
        <v>0</v>
      </c>
      <c r="FW20" s="533">
        <f xml:space="preserve"> Time!FW$97</f>
        <v>0</v>
      </c>
      <c r="FX20" s="533">
        <f xml:space="preserve"> Time!FX$97</f>
        <v>0</v>
      </c>
      <c r="FY20" s="533">
        <f xml:space="preserve"> Time!FY$97</f>
        <v>0</v>
      </c>
      <c r="FZ20" s="533">
        <f xml:space="preserve"> Time!FZ$97</f>
        <v>0</v>
      </c>
      <c r="GA20" s="533">
        <f xml:space="preserve"> Time!GA$97</f>
        <v>0</v>
      </c>
      <c r="GB20" s="533">
        <f xml:space="preserve"> Time!GB$97</f>
        <v>0</v>
      </c>
      <c r="GC20" s="533">
        <f xml:space="preserve"> Time!GC$97</f>
        <v>0</v>
      </c>
      <c r="GD20" s="533">
        <f xml:space="preserve"> Time!GD$97</f>
        <v>0</v>
      </c>
      <c r="GE20" s="533">
        <f xml:space="preserve"> Time!GE$97</f>
        <v>0</v>
      </c>
      <c r="GF20" s="533">
        <f xml:space="preserve"> Time!GF$97</f>
        <v>0</v>
      </c>
      <c r="GG20" s="533">
        <f xml:space="preserve"> Time!GG$97</f>
        <v>0</v>
      </c>
      <c r="GH20" s="533">
        <f xml:space="preserve"> Time!GH$97</f>
        <v>0</v>
      </c>
      <c r="GI20" s="533">
        <f xml:space="preserve"> Time!GI$97</f>
        <v>0</v>
      </c>
      <c r="GJ20" s="533">
        <f xml:space="preserve"> Time!GJ$97</f>
        <v>0</v>
      </c>
    </row>
    <row r="21" spans="1:192" x14ac:dyDescent="0.25">
      <c r="E21" s="29" t="s">
        <v>126</v>
      </c>
      <c r="F21" s="29"/>
      <c r="G21" s="29" t="s">
        <v>109</v>
      </c>
      <c r="H21" s="29">
        <f xml:space="preserve"> SUM(J21:GJ21)</f>
        <v>19.999999999999989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</v>
      </c>
      <c r="CP21" s="361">
        <f t="shared" si="8"/>
        <v>0</v>
      </c>
      <c r="CQ21" s="361">
        <f t="shared" si="8"/>
        <v>0</v>
      </c>
      <c r="CR21" s="361">
        <f t="shared" si="8"/>
        <v>0</v>
      </c>
      <c r="CS21" s="361">
        <f t="shared" si="8"/>
        <v>0</v>
      </c>
      <c r="CT21" s="361">
        <f t="shared" si="8"/>
        <v>0</v>
      </c>
      <c r="CU21" s="361">
        <f t="shared" si="8"/>
        <v>0</v>
      </c>
      <c r="CV21" s="361">
        <f t="shared" si="8"/>
        <v>0</v>
      </c>
      <c r="CW21" s="361">
        <f t="shared" si="8"/>
        <v>0</v>
      </c>
      <c r="CX21" s="361">
        <f t="shared" si="8"/>
        <v>0</v>
      </c>
      <c r="CY21" s="361">
        <f t="shared" si="8"/>
        <v>0</v>
      </c>
      <c r="CZ21" s="361">
        <f t="shared" si="8"/>
        <v>0</v>
      </c>
      <c r="DA21" s="361">
        <f t="shared" si="8"/>
        <v>0</v>
      </c>
      <c r="DB21" s="361">
        <f t="shared" ref="DB21:EG21" si="9" xml:space="preserve"> IF(DB20 = 1, INDEX($F15:$F18, DB19), 0)</f>
        <v>0</v>
      </c>
      <c r="DC21" s="361">
        <f t="shared" si="9"/>
        <v>0</v>
      </c>
      <c r="DD21" s="361">
        <f t="shared" si="9"/>
        <v>0</v>
      </c>
      <c r="DE21" s="361">
        <f t="shared" si="9"/>
        <v>0</v>
      </c>
      <c r="DF21" s="361">
        <f t="shared" si="9"/>
        <v>0</v>
      </c>
      <c r="DG21" s="361">
        <f t="shared" si="9"/>
        <v>0</v>
      </c>
      <c r="DH21" s="361">
        <f t="shared" si="9"/>
        <v>0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3" t="str">
        <f xml:space="preserve"> InpC!E$35</f>
        <v>Year 1 P50 production</v>
      </c>
      <c r="F23" s="543">
        <f xml:space="preserve"> InpC!F$35</f>
        <v>250</v>
      </c>
      <c r="G23" s="543" t="str">
        <f xml:space="preserve"> InpC!G$35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4" t="str">
        <f xml:space="preserve"> InpC!E$36</f>
        <v xml:space="preserve">Availability </v>
      </c>
      <c r="F24" s="544">
        <f xml:space="preserve"> InpC!F$36</f>
        <v>0.97</v>
      </c>
      <c r="G24" s="544" t="str">
        <f xml:space="preserve"> InpC!G$36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</v>
      </c>
      <c r="CP25" s="361">
        <f t="shared" si="14"/>
        <v>0</v>
      </c>
      <c r="CQ25" s="361">
        <f t="shared" si="14"/>
        <v>0</v>
      </c>
      <c r="CR25" s="361">
        <f t="shared" si="14"/>
        <v>0</v>
      </c>
      <c r="CS25" s="361">
        <f t="shared" si="14"/>
        <v>0</v>
      </c>
      <c r="CT25" s="361">
        <f t="shared" si="14"/>
        <v>0</v>
      </c>
      <c r="CU25" s="361">
        <f t="shared" si="14"/>
        <v>0</v>
      </c>
      <c r="CV25" s="361">
        <f t="shared" si="14"/>
        <v>0</v>
      </c>
      <c r="CW25" s="361">
        <f t="shared" ref="CW25:EB25" si="15" xml:space="preserve"> CW$13</f>
        <v>0</v>
      </c>
      <c r="CX25" s="361">
        <f t="shared" si="15"/>
        <v>0</v>
      </c>
      <c r="CY25" s="361">
        <f t="shared" si="15"/>
        <v>0</v>
      </c>
      <c r="CZ25" s="361">
        <f t="shared" si="15"/>
        <v>0</v>
      </c>
      <c r="DA25" s="361">
        <f t="shared" si="15"/>
        <v>0</v>
      </c>
      <c r="DB25" s="361">
        <f t="shared" si="15"/>
        <v>0</v>
      </c>
      <c r="DC25" s="361">
        <f t="shared" si="15"/>
        <v>0</v>
      </c>
      <c r="DD25" s="361">
        <f t="shared" si="15"/>
        <v>0</v>
      </c>
      <c r="DE25" s="361">
        <f t="shared" si="15"/>
        <v>0</v>
      </c>
      <c r="DF25" s="361">
        <f t="shared" si="15"/>
        <v>0</v>
      </c>
      <c r="DG25" s="361">
        <f t="shared" si="15"/>
        <v>0</v>
      </c>
      <c r="DH25" s="361">
        <f t="shared" si="15"/>
        <v>0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19.999999999999989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</v>
      </c>
      <c r="CP26" s="361">
        <f t="shared" si="20"/>
        <v>0</v>
      </c>
      <c r="CQ26" s="361">
        <f t="shared" si="20"/>
        <v>0</v>
      </c>
      <c r="CR26" s="361">
        <f t="shared" si="20"/>
        <v>0</v>
      </c>
      <c r="CS26" s="361">
        <f t="shared" si="20"/>
        <v>0</v>
      </c>
      <c r="CT26" s="361">
        <f t="shared" si="20"/>
        <v>0</v>
      </c>
      <c r="CU26" s="361">
        <f t="shared" si="20"/>
        <v>0</v>
      </c>
      <c r="CV26" s="361">
        <f t="shared" si="20"/>
        <v>0</v>
      </c>
      <c r="CW26" s="361">
        <f t="shared" ref="CW26:EB26" si="21" xml:space="preserve"> CW$21</f>
        <v>0</v>
      </c>
      <c r="CX26" s="361">
        <f t="shared" si="21"/>
        <v>0</v>
      </c>
      <c r="CY26" s="361">
        <f t="shared" si="21"/>
        <v>0</v>
      </c>
      <c r="CZ26" s="361">
        <f t="shared" si="21"/>
        <v>0</v>
      </c>
      <c r="DA26" s="361">
        <f t="shared" si="21"/>
        <v>0</v>
      </c>
      <c r="DB26" s="361">
        <f t="shared" si="21"/>
        <v>0</v>
      </c>
      <c r="DC26" s="361">
        <f t="shared" si="21"/>
        <v>0</v>
      </c>
      <c r="DD26" s="361">
        <f t="shared" si="21"/>
        <v>0</v>
      </c>
      <c r="DE26" s="361">
        <f t="shared" si="21"/>
        <v>0</v>
      </c>
      <c r="DF26" s="361">
        <f t="shared" si="21"/>
        <v>0</v>
      </c>
      <c r="DG26" s="361">
        <f t="shared" si="21"/>
        <v>0</v>
      </c>
      <c r="DH26" s="361">
        <f t="shared" si="21"/>
        <v>0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215</v>
      </c>
      <c r="F27" s="36"/>
      <c r="G27" s="36" t="s">
        <v>127</v>
      </c>
      <c r="H27" s="36">
        <f xml:space="preserve"> SUM(J27:GJ27)</f>
        <v>4627.4713887827793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0</v>
      </c>
      <c r="CP27" s="36">
        <f t="shared" si="26"/>
        <v>0</v>
      </c>
      <c r="CQ27" s="36">
        <f t="shared" si="26"/>
        <v>0</v>
      </c>
      <c r="CR27" s="36">
        <f t="shared" si="26"/>
        <v>0</v>
      </c>
      <c r="CS27" s="36">
        <f t="shared" si="26"/>
        <v>0</v>
      </c>
      <c r="CT27" s="36">
        <f t="shared" si="26"/>
        <v>0</v>
      </c>
      <c r="CU27" s="36">
        <f t="shared" si="26"/>
        <v>0</v>
      </c>
      <c r="CV27" s="36">
        <f t="shared" si="26"/>
        <v>0</v>
      </c>
      <c r="CW27" s="36">
        <f t="shared" si="26"/>
        <v>0</v>
      </c>
      <c r="CX27" s="36">
        <f t="shared" si="26"/>
        <v>0</v>
      </c>
      <c r="CY27" s="36">
        <f t="shared" si="26"/>
        <v>0</v>
      </c>
      <c r="CZ27" s="36">
        <f t="shared" si="26"/>
        <v>0</v>
      </c>
      <c r="DA27" s="36">
        <f t="shared" si="26"/>
        <v>0</v>
      </c>
      <c r="DB27" s="36">
        <f t="shared" ref="DB27:EG27" si="27" xml:space="preserve"> $F23 * $F24 * DB25 * DB26</f>
        <v>0</v>
      </c>
      <c r="DC27" s="36">
        <f t="shared" si="27"/>
        <v>0</v>
      </c>
      <c r="DD27" s="36">
        <f t="shared" si="27"/>
        <v>0</v>
      </c>
      <c r="DE27" s="36">
        <f t="shared" si="27"/>
        <v>0</v>
      </c>
      <c r="DF27" s="36">
        <f t="shared" si="27"/>
        <v>0</v>
      </c>
      <c r="DG27" s="36">
        <f t="shared" si="27"/>
        <v>0</v>
      </c>
      <c r="DH27" s="36">
        <f t="shared" si="27"/>
        <v>0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5" t="str">
        <f xml:space="preserve"> InpC!E$38</f>
        <v>Power tariff</v>
      </c>
      <c r="F29" s="546">
        <f xml:space="preserve"> InpC!F$38</f>
        <v>6.5000000000000002E-2</v>
      </c>
      <c r="G29" s="545" t="str">
        <f xml:space="preserve"> InpC!G$38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7" t="str">
        <f ca="1" xml:space="preserve"> InpC!E$57</f>
        <v>Units in a thousnad</v>
      </c>
      <c r="F30" s="547">
        <f xml:space="preserve"> InpC!F$57</f>
        <v>1000</v>
      </c>
      <c r="G30" s="547" t="str">
        <f xml:space="preserve"> InpC!G$57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7" t="str">
        <f xml:space="preserve"> InpC!E$56</f>
        <v>GWh to KWh conversion</v>
      </c>
      <c r="F31" s="547">
        <f xml:space="preserve"> InpC!F$56</f>
        <v>1000000</v>
      </c>
      <c r="G31" s="547" t="str">
        <f xml:space="preserve"> InpC!G$56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8" t="str">
        <f t="shared" ref="E32:AJ32" ca="1" si="30" xml:space="preserve"> E$27</f>
        <v>Electricty generation</v>
      </c>
      <c r="F32" s="548">
        <f t="shared" si="30"/>
        <v>0</v>
      </c>
      <c r="G32" s="548" t="str">
        <f t="shared" si="30"/>
        <v>GWh</v>
      </c>
      <c r="H32" s="548">
        <f t="shared" si="30"/>
        <v>4627.4713887827793</v>
      </c>
      <c r="I32" s="548">
        <f t="shared" si="30"/>
        <v>0</v>
      </c>
      <c r="J32" s="548">
        <f t="shared" si="30"/>
        <v>0</v>
      </c>
      <c r="K32" s="548">
        <f t="shared" si="30"/>
        <v>0</v>
      </c>
      <c r="L32" s="548">
        <f t="shared" si="30"/>
        <v>0</v>
      </c>
      <c r="M32" s="548">
        <f t="shared" si="30"/>
        <v>80.025000000000006</v>
      </c>
      <c r="N32" s="548">
        <f t="shared" si="30"/>
        <v>87.3</v>
      </c>
      <c r="O32" s="548">
        <f t="shared" si="30"/>
        <v>37.587499999999977</v>
      </c>
      <c r="P32" s="548">
        <f t="shared" si="30"/>
        <v>37.587499999999999</v>
      </c>
      <c r="Q32" s="548">
        <f t="shared" si="30"/>
        <v>79.626865671641809</v>
      </c>
      <c r="R32" s="548">
        <f t="shared" si="30"/>
        <v>86.865671641791053</v>
      </c>
      <c r="S32" s="548">
        <f t="shared" si="30"/>
        <v>37.400497512437795</v>
      </c>
      <c r="T32" s="548">
        <f t="shared" si="30"/>
        <v>37.400497512437816</v>
      </c>
      <c r="U32" s="548">
        <f t="shared" si="30"/>
        <v>79.23071211108639</v>
      </c>
      <c r="V32" s="548">
        <f t="shared" si="30"/>
        <v>86.433504121185138</v>
      </c>
      <c r="W32" s="548">
        <f t="shared" si="30"/>
        <v>37.214425385510253</v>
      </c>
      <c r="X32" s="548">
        <f t="shared" si="30"/>
        <v>37.214425385510275</v>
      </c>
      <c r="Y32" s="548">
        <f t="shared" si="30"/>
        <v>78.836529463767548</v>
      </c>
      <c r="Z32" s="548">
        <f t="shared" si="30"/>
        <v>86.003486687746417</v>
      </c>
      <c r="AA32" s="548">
        <f t="shared" si="30"/>
        <v>37.029278990557465</v>
      </c>
      <c r="AB32" s="548">
        <f t="shared" si="30"/>
        <v>37.029278990557486</v>
      </c>
      <c r="AC32" s="548">
        <f t="shared" si="30"/>
        <v>78.444307924146841</v>
      </c>
      <c r="AD32" s="548">
        <f t="shared" si="30"/>
        <v>85.575608644523825</v>
      </c>
      <c r="AE32" s="548">
        <f t="shared" si="30"/>
        <v>36.845053721947735</v>
      </c>
      <c r="AF32" s="548">
        <f t="shared" si="30"/>
        <v>36.845053721947757</v>
      </c>
      <c r="AG32" s="548">
        <f t="shared" si="30"/>
        <v>78.054037735469507</v>
      </c>
      <c r="AH32" s="548">
        <f t="shared" si="30"/>
        <v>85.149859347784911</v>
      </c>
      <c r="AI32" s="548">
        <f t="shared" si="30"/>
        <v>36.661744996962931</v>
      </c>
      <c r="AJ32" s="548">
        <f t="shared" si="30"/>
        <v>36.661744996962952</v>
      </c>
      <c r="AK32" s="548">
        <f t="shared" ref="AK32:BP32" si="31" xml:space="preserve"> AK$27</f>
        <v>77.66570918952192</v>
      </c>
      <c r="AL32" s="548">
        <f t="shared" si="31"/>
        <v>84.726228206751173</v>
      </c>
      <c r="AM32" s="548">
        <f t="shared" si="31"/>
        <v>36.479348255684513</v>
      </c>
      <c r="AN32" s="548">
        <f t="shared" si="31"/>
        <v>36.479348255684535</v>
      </c>
      <c r="AO32" s="548">
        <f t="shared" si="31"/>
        <v>77.279312626389967</v>
      </c>
      <c r="AP32" s="548">
        <f t="shared" si="31"/>
        <v>84.304704683334492</v>
      </c>
      <c r="AQ32" s="548">
        <f t="shared" si="31"/>
        <v>36.297858960880113</v>
      </c>
      <c r="AR32" s="548">
        <f t="shared" si="31"/>
        <v>36.297858960880134</v>
      </c>
      <c r="AS32" s="548">
        <f t="shared" si="31"/>
        <v>76.894838434218883</v>
      </c>
      <c r="AT32" s="548">
        <f t="shared" si="31"/>
        <v>83.885278291875139</v>
      </c>
      <c r="AU32" s="548">
        <f t="shared" si="31"/>
        <v>36.117272597890668</v>
      </c>
      <c r="AV32" s="548">
        <f t="shared" si="31"/>
        <v>36.117272597890683</v>
      </c>
      <c r="AW32" s="548">
        <f t="shared" si="31"/>
        <v>76.512277048974028</v>
      </c>
      <c r="AX32" s="548">
        <f t="shared" si="31"/>
        <v>83.46793859888075</v>
      </c>
      <c r="AY32" s="548">
        <f t="shared" si="31"/>
        <v>35.937584674518078</v>
      </c>
      <c r="AZ32" s="548">
        <f t="shared" si="31"/>
        <v>35.937584674518099</v>
      </c>
      <c r="BA32" s="548">
        <f t="shared" si="31"/>
        <v>76.13161895420302</v>
      </c>
      <c r="BB32" s="548">
        <f t="shared" si="31"/>
        <v>83.052675222766922</v>
      </c>
      <c r="BC32" s="548">
        <f t="shared" si="31"/>
        <v>35.758790720913517</v>
      </c>
      <c r="BD32" s="548">
        <f t="shared" si="31"/>
        <v>35.758790720913538</v>
      </c>
      <c r="BE32" s="548">
        <f t="shared" si="31"/>
        <v>75.752854680799032</v>
      </c>
      <c r="BF32" s="548">
        <f t="shared" si="31"/>
        <v>82.639477833598932</v>
      </c>
      <c r="BG32" s="548">
        <f t="shared" si="31"/>
        <v>35.580886289466186</v>
      </c>
      <c r="BH32" s="548">
        <f t="shared" si="31"/>
        <v>35.580886289466207</v>
      </c>
      <c r="BI32" s="548">
        <f t="shared" si="31"/>
        <v>75.375974806765228</v>
      </c>
      <c r="BJ32" s="548">
        <f t="shared" si="31"/>
        <v>82.228336152834785</v>
      </c>
      <c r="BK32" s="548">
        <f t="shared" si="31"/>
        <v>35.403866954692738</v>
      </c>
      <c r="BL32" s="548">
        <f t="shared" si="31"/>
        <v>35.403866954692759</v>
      </c>
      <c r="BM32" s="548">
        <f t="shared" si="31"/>
        <v>75.000969956980327</v>
      </c>
      <c r="BN32" s="548">
        <f t="shared" si="31"/>
        <v>81.819239953069442</v>
      </c>
      <c r="BO32" s="548">
        <f t="shared" si="31"/>
        <v>35.227728313127102</v>
      </c>
      <c r="BP32" s="548">
        <f t="shared" si="31"/>
        <v>35.227728313127123</v>
      </c>
      <c r="BQ32" s="548">
        <f t="shared" ref="BQ32:CV32" si="32" xml:space="preserve"> BQ$27</f>
        <v>74.627830802965519</v>
      </c>
      <c r="BR32" s="548">
        <f t="shared" si="32"/>
        <v>81.412179057780563</v>
      </c>
      <c r="BS32" s="548">
        <f t="shared" si="32"/>
        <v>35.052465983211057</v>
      </c>
      <c r="BT32" s="548">
        <f t="shared" si="32"/>
        <v>35.052465983211071</v>
      </c>
      <c r="BU32" s="548">
        <f t="shared" si="32"/>
        <v>74.256548062652271</v>
      </c>
      <c r="BV32" s="548">
        <f t="shared" si="32"/>
        <v>81.007143341075206</v>
      </c>
      <c r="BW32" s="548">
        <f t="shared" si="32"/>
        <v>34.878075605185138</v>
      </c>
      <c r="BX32" s="548">
        <f t="shared" si="32"/>
        <v>34.87807560518516</v>
      </c>
      <c r="BY32" s="548">
        <f t="shared" si="32"/>
        <v>73.887112500151517</v>
      </c>
      <c r="BZ32" s="548">
        <f t="shared" si="32"/>
        <v>80.604122727438011</v>
      </c>
      <c r="CA32" s="548">
        <f t="shared" si="32"/>
        <v>34.704552840980234</v>
      </c>
      <c r="CB32" s="548">
        <f t="shared" si="32"/>
        <v>34.704552840980256</v>
      </c>
      <c r="CC32" s="548">
        <f t="shared" si="32"/>
        <v>73.519514925523907</v>
      </c>
      <c r="CD32" s="548">
        <f t="shared" si="32"/>
        <v>80.203107191480626</v>
      </c>
      <c r="CE32" s="548">
        <f t="shared" si="32"/>
        <v>34.531893374109693</v>
      </c>
      <c r="CF32" s="548">
        <f t="shared" si="32"/>
        <v>34.531893374109714</v>
      </c>
      <c r="CG32" s="548">
        <f t="shared" si="32"/>
        <v>73.153746194551175</v>
      </c>
      <c r="CH32" s="548">
        <f t="shared" si="32"/>
        <v>79.80408675769219</v>
      </c>
      <c r="CI32" s="548">
        <f t="shared" si="32"/>
        <v>34.360092909561899</v>
      </c>
      <c r="CJ32" s="548">
        <f t="shared" si="32"/>
        <v>34.360092909561914</v>
      </c>
      <c r="CK32" s="548">
        <f t="shared" si="32"/>
        <v>72.789797208508645</v>
      </c>
      <c r="CL32" s="548">
        <f t="shared" si="32"/>
        <v>79.40705150019123</v>
      </c>
      <c r="CM32" s="548">
        <f t="shared" si="32"/>
        <v>34.189147173693428</v>
      </c>
      <c r="CN32" s="548">
        <f t="shared" si="32"/>
        <v>34.189147173693449</v>
      </c>
      <c r="CO32" s="548">
        <f t="shared" si="32"/>
        <v>0</v>
      </c>
      <c r="CP32" s="548">
        <f t="shared" si="32"/>
        <v>0</v>
      </c>
      <c r="CQ32" s="548">
        <f t="shared" si="32"/>
        <v>0</v>
      </c>
      <c r="CR32" s="548">
        <f t="shared" si="32"/>
        <v>0</v>
      </c>
      <c r="CS32" s="548">
        <f t="shared" si="32"/>
        <v>0</v>
      </c>
      <c r="CT32" s="548">
        <f t="shared" si="32"/>
        <v>0</v>
      </c>
      <c r="CU32" s="548">
        <f t="shared" si="32"/>
        <v>0</v>
      </c>
      <c r="CV32" s="548">
        <f t="shared" si="32"/>
        <v>0</v>
      </c>
      <c r="CW32" s="548">
        <f t="shared" ref="CW32:EB32" si="33" xml:space="preserve"> CW$27</f>
        <v>0</v>
      </c>
      <c r="CX32" s="548">
        <f t="shared" si="33"/>
        <v>0</v>
      </c>
      <c r="CY32" s="548">
        <f t="shared" si="33"/>
        <v>0</v>
      </c>
      <c r="CZ32" s="548">
        <f t="shared" si="33"/>
        <v>0</v>
      </c>
      <c r="DA32" s="548">
        <f t="shared" si="33"/>
        <v>0</v>
      </c>
      <c r="DB32" s="548">
        <f t="shared" si="33"/>
        <v>0</v>
      </c>
      <c r="DC32" s="548">
        <f t="shared" si="33"/>
        <v>0</v>
      </c>
      <c r="DD32" s="548">
        <f t="shared" si="33"/>
        <v>0</v>
      </c>
      <c r="DE32" s="548">
        <f t="shared" si="33"/>
        <v>0</v>
      </c>
      <c r="DF32" s="548">
        <f t="shared" si="33"/>
        <v>0</v>
      </c>
      <c r="DG32" s="548">
        <f t="shared" si="33"/>
        <v>0</v>
      </c>
      <c r="DH32" s="548">
        <f t="shared" si="33"/>
        <v>0</v>
      </c>
      <c r="DI32" s="548">
        <f t="shared" si="33"/>
        <v>0</v>
      </c>
      <c r="DJ32" s="548">
        <f t="shared" si="33"/>
        <v>0</v>
      </c>
      <c r="DK32" s="548">
        <f t="shared" si="33"/>
        <v>0</v>
      </c>
      <c r="DL32" s="548">
        <f t="shared" si="33"/>
        <v>0</v>
      </c>
      <c r="DM32" s="548">
        <f t="shared" si="33"/>
        <v>0</v>
      </c>
      <c r="DN32" s="548">
        <f t="shared" si="33"/>
        <v>0</v>
      </c>
      <c r="DO32" s="548">
        <f t="shared" si="33"/>
        <v>0</v>
      </c>
      <c r="DP32" s="548">
        <f t="shared" si="33"/>
        <v>0</v>
      </c>
      <c r="DQ32" s="548">
        <f t="shared" si="33"/>
        <v>0</v>
      </c>
      <c r="DR32" s="548">
        <f t="shared" si="33"/>
        <v>0</v>
      </c>
      <c r="DS32" s="548">
        <f t="shared" si="33"/>
        <v>0</v>
      </c>
      <c r="DT32" s="548">
        <f t="shared" si="33"/>
        <v>0</v>
      </c>
      <c r="DU32" s="548">
        <f t="shared" si="33"/>
        <v>0</v>
      </c>
      <c r="DV32" s="548">
        <f t="shared" si="33"/>
        <v>0</v>
      </c>
      <c r="DW32" s="548">
        <f t="shared" si="33"/>
        <v>0</v>
      </c>
      <c r="DX32" s="548">
        <f t="shared" si="33"/>
        <v>0</v>
      </c>
      <c r="DY32" s="548">
        <f t="shared" si="33"/>
        <v>0</v>
      </c>
      <c r="DZ32" s="548">
        <f t="shared" si="33"/>
        <v>0</v>
      </c>
      <c r="EA32" s="548">
        <f t="shared" si="33"/>
        <v>0</v>
      </c>
      <c r="EB32" s="548">
        <f t="shared" si="33"/>
        <v>0</v>
      </c>
      <c r="EC32" s="548">
        <f t="shared" ref="EC32:FH32" si="34" xml:space="preserve"> EC$27</f>
        <v>0</v>
      </c>
      <c r="ED32" s="548">
        <f t="shared" si="34"/>
        <v>0</v>
      </c>
      <c r="EE32" s="548">
        <f t="shared" si="34"/>
        <v>0</v>
      </c>
      <c r="EF32" s="548">
        <f t="shared" si="34"/>
        <v>0</v>
      </c>
      <c r="EG32" s="548">
        <f t="shared" si="34"/>
        <v>0</v>
      </c>
      <c r="EH32" s="548">
        <f t="shared" si="34"/>
        <v>0</v>
      </c>
      <c r="EI32" s="548">
        <f t="shared" si="34"/>
        <v>0</v>
      </c>
      <c r="EJ32" s="548">
        <f t="shared" si="34"/>
        <v>0</v>
      </c>
      <c r="EK32" s="548">
        <f t="shared" si="34"/>
        <v>0</v>
      </c>
      <c r="EL32" s="548">
        <f t="shared" si="34"/>
        <v>0</v>
      </c>
      <c r="EM32" s="548">
        <f t="shared" si="34"/>
        <v>0</v>
      </c>
      <c r="EN32" s="548">
        <f t="shared" si="34"/>
        <v>0</v>
      </c>
      <c r="EO32" s="548">
        <f t="shared" si="34"/>
        <v>0</v>
      </c>
      <c r="EP32" s="548">
        <f t="shared" si="34"/>
        <v>0</v>
      </c>
      <c r="EQ32" s="548">
        <f t="shared" si="34"/>
        <v>0</v>
      </c>
      <c r="ER32" s="548">
        <f t="shared" si="34"/>
        <v>0</v>
      </c>
      <c r="ES32" s="548">
        <f t="shared" si="34"/>
        <v>0</v>
      </c>
      <c r="ET32" s="548">
        <f t="shared" si="34"/>
        <v>0</v>
      </c>
      <c r="EU32" s="548">
        <f t="shared" si="34"/>
        <v>0</v>
      </c>
      <c r="EV32" s="548">
        <f t="shared" si="34"/>
        <v>0</v>
      </c>
      <c r="EW32" s="548">
        <f t="shared" si="34"/>
        <v>0</v>
      </c>
      <c r="EX32" s="548">
        <f t="shared" si="34"/>
        <v>0</v>
      </c>
      <c r="EY32" s="548">
        <f t="shared" si="34"/>
        <v>0</v>
      </c>
      <c r="EZ32" s="548">
        <f t="shared" si="34"/>
        <v>0</v>
      </c>
      <c r="FA32" s="548">
        <f t="shared" si="34"/>
        <v>0</v>
      </c>
      <c r="FB32" s="548">
        <f t="shared" si="34"/>
        <v>0</v>
      </c>
      <c r="FC32" s="548">
        <f t="shared" si="34"/>
        <v>0</v>
      </c>
      <c r="FD32" s="548">
        <f t="shared" si="34"/>
        <v>0</v>
      </c>
      <c r="FE32" s="548">
        <f t="shared" si="34"/>
        <v>0</v>
      </c>
      <c r="FF32" s="548">
        <f t="shared" si="34"/>
        <v>0</v>
      </c>
      <c r="FG32" s="548">
        <f t="shared" si="34"/>
        <v>0</v>
      </c>
      <c r="FH32" s="548">
        <f t="shared" si="34"/>
        <v>0</v>
      </c>
      <c r="FI32" s="548">
        <f t="shared" ref="FI32:GJ32" si="35" xml:space="preserve"> FI$27</f>
        <v>0</v>
      </c>
      <c r="FJ32" s="548">
        <f t="shared" si="35"/>
        <v>0</v>
      </c>
      <c r="FK32" s="548">
        <f t="shared" si="35"/>
        <v>0</v>
      </c>
      <c r="FL32" s="548">
        <f t="shared" si="35"/>
        <v>0</v>
      </c>
      <c r="FM32" s="548">
        <f t="shared" si="35"/>
        <v>0</v>
      </c>
      <c r="FN32" s="548">
        <f t="shared" si="35"/>
        <v>0</v>
      </c>
      <c r="FO32" s="548">
        <f t="shared" si="35"/>
        <v>0</v>
      </c>
      <c r="FP32" s="548">
        <f t="shared" si="35"/>
        <v>0</v>
      </c>
      <c r="FQ32" s="548">
        <f t="shared" si="35"/>
        <v>0</v>
      </c>
      <c r="FR32" s="548">
        <f t="shared" si="35"/>
        <v>0</v>
      </c>
      <c r="FS32" s="548">
        <f t="shared" si="35"/>
        <v>0</v>
      </c>
      <c r="FT32" s="548">
        <f t="shared" si="35"/>
        <v>0</v>
      </c>
      <c r="FU32" s="548">
        <f t="shared" si="35"/>
        <v>0</v>
      </c>
      <c r="FV32" s="548">
        <f t="shared" si="35"/>
        <v>0</v>
      </c>
      <c r="FW32" s="548">
        <f t="shared" si="35"/>
        <v>0</v>
      </c>
      <c r="FX32" s="548">
        <f t="shared" si="35"/>
        <v>0</v>
      </c>
      <c r="FY32" s="548">
        <f t="shared" si="35"/>
        <v>0</v>
      </c>
      <c r="FZ32" s="548">
        <f t="shared" si="35"/>
        <v>0</v>
      </c>
      <c r="GA32" s="548">
        <f t="shared" si="35"/>
        <v>0</v>
      </c>
      <c r="GB32" s="548">
        <f t="shared" si="35"/>
        <v>0</v>
      </c>
      <c r="GC32" s="548">
        <f t="shared" si="35"/>
        <v>0</v>
      </c>
      <c r="GD32" s="548">
        <f t="shared" si="35"/>
        <v>0</v>
      </c>
      <c r="GE32" s="548">
        <f t="shared" si="35"/>
        <v>0</v>
      </c>
      <c r="GF32" s="548">
        <f t="shared" si="35"/>
        <v>0</v>
      </c>
      <c r="GG32" s="548">
        <f t="shared" si="35"/>
        <v>0</v>
      </c>
      <c r="GH32" s="548">
        <f t="shared" si="35"/>
        <v>0</v>
      </c>
      <c r="GI32" s="548">
        <f t="shared" si="35"/>
        <v>0</v>
      </c>
      <c r="GJ32" s="548">
        <f t="shared" si="35"/>
        <v>0</v>
      </c>
    </row>
    <row r="33" spans="1:255" s="521" customFormat="1" x14ac:dyDescent="0.25">
      <c r="A33" s="313"/>
      <c r="B33" s="313"/>
      <c r="C33" s="314"/>
      <c r="D33" s="315"/>
      <c r="E33" s="533" t="str">
        <f xml:space="preserve"> Time!E$97</f>
        <v>Operating period flag</v>
      </c>
      <c r="F33" s="533">
        <f xml:space="preserve"> Time!F$97</f>
        <v>0</v>
      </c>
      <c r="G33" s="533" t="str">
        <f xml:space="preserve"> Time!G$97</f>
        <v>flag</v>
      </c>
      <c r="H33" s="533">
        <f xml:space="preserve"> Time!H$97</f>
        <v>80</v>
      </c>
      <c r="I33" s="533">
        <f xml:space="preserve"> Time!I$97</f>
        <v>0</v>
      </c>
      <c r="J33" s="533">
        <f xml:space="preserve"> Time!J$97</f>
        <v>0</v>
      </c>
      <c r="K33" s="533">
        <f xml:space="preserve"> Time!K$97</f>
        <v>0</v>
      </c>
      <c r="L33" s="533">
        <f xml:space="preserve"> Time!L$97</f>
        <v>0</v>
      </c>
      <c r="M33" s="533">
        <f xml:space="preserve"> Time!M$97</f>
        <v>1</v>
      </c>
      <c r="N33" s="533">
        <f xml:space="preserve"> Time!N$97</f>
        <v>1</v>
      </c>
      <c r="O33" s="533">
        <f xml:space="preserve"> Time!O$97</f>
        <v>1</v>
      </c>
      <c r="P33" s="533">
        <f xml:space="preserve"> Time!P$97</f>
        <v>1</v>
      </c>
      <c r="Q33" s="533">
        <f xml:space="preserve"> Time!Q$97</f>
        <v>1</v>
      </c>
      <c r="R33" s="533">
        <f xml:space="preserve"> Time!R$97</f>
        <v>1</v>
      </c>
      <c r="S33" s="533">
        <f xml:space="preserve"> Time!S$97</f>
        <v>1</v>
      </c>
      <c r="T33" s="533">
        <f xml:space="preserve"> Time!T$97</f>
        <v>1</v>
      </c>
      <c r="U33" s="533">
        <f xml:space="preserve"> Time!U$97</f>
        <v>1</v>
      </c>
      <c r="V33" s="533">
        <f xml:space="preserve"> Time!V$97</f>
        <v>1</v>
      </c>
      <c r="W33" s="533">
        <f xml:space="preserve"> Time!W$97</f>
        <v>1</v>
      </c>
      <c r="X33" s="533">
        <f xml:space="preserve"> Time!X$97</f>
        <v>1</v>
      </c>
      <c r="Y33" s="533">
        <f xml:space="preserve"> Time!Y$97</f>
        <v>1</v>
      </c>
      <c r="Z33" s="533">
        <f xml:space="preserve"> Time!Z$97</f>
        <v>1</v>
      </c>
      <c r="AA33" s="533">
        <f xml:space="preserve"> Time!AA$97</f>
        <v>1</v>
      </c>
      <c r="AB33" s="533">
        <f xml:space="preserve"> Time!AB$97</f>
        <v>1</v>
      </c>
      <c r="AC33" s="533">
        <f xml:space="preserve"> Time!AC$97</f>
        <v>1</v>
      </c>
      <c r="AD33" s="533">
        <f xml:space="preserve"> Time!AD$97</f>
        <v>1</v>
      </c>
      <c r="AE33" s="533">
        <f xml:space="preserve"> Time!AE$97</f>
        <v>1</v>
      </c>
      <c r="AF33" s="533">
        <f xml:space="preserve"> Time!AF$97</f>
        <v>1</v>
      </c>
      <c r="AG33" s="533">
        <f xml:space="preserve"> Time!AG$97</f>
        <v>1</v>
      </c>
      <c r="AH33" s="533">
        <f xml:space="preserve"> Time!AH$97</f>
        <v>1</v>
      </c>
      <c r="AI33" s="533">
        <f xml:space="preserve"> Time!AI$97</f>
        <v>1</v>
      </c>
      <c r="AJ33" s="533">
        <f xml:space="preserve"> Time!AJ$97</f>
        <v>1</v>
      </c>
      <c r="AK33" s="533">
        <f xml:space="preserve"> Time!AK$97</f>
        <v>1</v>
      </c>
      <c r="AL33" s="533">
        <f xml:space="preserve"> Time!AL$97</f>
        <v>1</v>
      </c>
      <c r="AM33" s="533">
        <f xml:space="preserve"> Time!AM$97</f>
        <v>1</v>
      </c>
      <c r="AN33" s="533">
        <f xml:space="preserve"> Time!AN$97</f>
        <v>1</v>
      </c>
      <c r="AO33" s="533">
        <f xml:space="preserve"> Time!AO$97</f>
        <v>1</v>
      </c>
      <c r="AP33" s="533">
        <f xml:space="preserve"> Time!AP$97</f>
        <v>1</v>
      </c>
      <c r="AQ33" s="533">
        <f xml:space="preserve"> Time!AQ$97</f>
        <v>1</v>
      </c>
      <c r="AR33" s="533">
        <f xml:space="preserve"> Time!AR$97</f>
        <v>1</v>
      </c>
      <c r="AS33" s="533">
        <f xml:space="preserve"> Time!AS$97</f>
        <v>1</v>
      </c>
      <c r="AT33" s="533">
        <f xml:space="preserve"> Time!AT$97</f>
        <v>1</v>
      </c>
      <c r="AU33" s="533">
        <f xml:space="preserve"> Time!AU$97</f>
        <v>1</v>
      </c>
      <c r="AV33" s="533">
        <f xml:space="preserve"> Time!AV$97</f>
        <v>1</v>
      </c>
      <c r="AW33" s="533">
        <f xml:space="preserve"> Time!AW$97</f>
        <v>1</v>
      </c>
      <c r="AX33" s="533">
        <f xml:space="preserve"> Time!AX$97</f>
        <v>1</v>
      </c>
      <c r="AY33" s="533">
        <f xml:space="preserve"> Time!AY$97</f>
        <v>1</v>
      </c>
      <c r="AZ33" s="533">
        <f xml:space="preserve"> Time!AZ$97</f>
        <v>1</v>
      </c>
      <c r="BA33" s="533">
        <f xml:space="preserve"> Time!BA$97</f>
        <v>1</v>
      </c>
      <c r="BB33" s="533">
        <f xml:space="preserve"> Time!BB$97</f>
        <v>1</v>
      </c>
      <c r="BC33" s="533">
        <f xml:space="preserve"> Time!BC$97</f>
        <v>1</v>
      </c>
      <c r="BD33" s="533">
        <f xml:space="preserve"> Time!BD$97</f>
        <v>1</v>
      </c>
      <c r="BE33" s="533">
        <f xml:space="preserve"> Time!BE$97</f>
        <v>1</v>
      </c>
      <c r="BF33" s="533">
        <f xml:space="preserve"> Time!BF$97</f>
        <v>1</v>
      </c>
      <c r="BG33" s="533">
        <f xml:space="preserve"> Time!BG$97</f>
        <v>1</v>
      </c>
      <c r="BH33" s="533">
        <f xml:space="preserve"> Time!BH$97</f>
        <v>1</v>
      </c>
      <c r="BI33" s="533">
        <f xml:space="preserve"> Time!BI$97</f>
        <v>1</v>
      </c>
      <c r="BJ33" s="533">
        <f xml:space="preserve"> Time!BJ$97</f>
        <v>1</v>
      </c>
      <c r="BK33" s="533">
        <f xml:space="preserve"> Time!BK$97</f>
        <v>1</v>
      </c>
      <c r="BL33" s="533">
        <f xml:space="preserve"> Time!BL$97</f>
        <v>1</v>
      </c>
      <c r="BM33" s="533">
        <f xml:space="preserve"> Time!BM$97</f>
        <v>1</v>
      </c>
      <c r="BN33" s="533">
        <f xml:space="preserve"> Time!BN$97</f>
        <v>1</v>
      </c>
      <c r="BO33" s="533">
        <f xml:space="preserve"> Time!BO$97</f>
        <v>1</v>
      </c>
      <c r="BP33" s="533">
        <f xml:space="preserve"> Time!BP$97</f>
        <v>1</v>
      </c>
      <c r="BQ33" s="533">
        <f xml:space="preserve"> Time!BQ$97</f>
        <v>1</v>
      </c>
      <c r="BR33" s="533">
        <f xml:space="preserve"> Time!BR$97</f>
        <v>1</v>
      </c>
      <c r="BS33" s="533">
        <f xml:space="preserve"> Time!BS$97</f>
        <v>1</v>
      </c>
      <c r="BT33" s="533">
        <f xml:space="preserve"> Time!BT$97</f>
        <v>1</v>
      </c>
      <c r="BU33" s="533">
        <f xml:space="preserve"> Time!BU$97</f>
        <v>1</v>
      </c>
      <c r="BV33" s="533">
        <f xml:space="preserve"> Time!BV$97</f>
        <v>1</v>
      </c>
      <c r="BW33" s="533">
        <f xml:space="preserve"> Time!BW$97</f>
        <v>1</v>
      </c>
      <c r="BX33" s="533">
        <f xml:space="preserve"> Time!BX$97</f>
        <v>1</v>
      </c>
      <c r="BY33" s="533">
        <f xml:space="preserve"> Time!BY$97</f>
        <v>1</v>
      </c>
      <c r="BZ33" s="533">
        <f xml:space="preserve"> Time!BZ$97</f>
        <v>1</v>
      </c>
      <c r="CA33" s="533">
        <f xml:space="preserve"> Time!CA$97</f>
        <v>1</v>
      </c>
      <c r="CB33" s="533">
        <f xml:space="preserve"> Time!CB$97</f>
        <v>1</v>
      </c>
      <c r="CC33" s="533">
        <f xml:space="preserve"> Time!CC$97</f>
        <v>1</v>
      </c>
      <c r="CD33" s="533">
        <f xml:space="preserve"> Time!CD$97</f>
        <v>1</v>
      </c>
      <c r="CE33" s="533">
        <f xml:space="preserve"> Time!CE$97</f>
        <v>1</v>
      </c>
      <c r="CF33" s="533">
        <f xml:space="preserve"> Time!CF$97</f>
        <v>1</v>
      </c>
      <c r="CG33" s="533">
        <f xml:space="preserve"> Time!CG$97</f>
        <v>1</v>
      </c>
      <c r="CH33" s="533">
        <f xml:space="preserve"> Time!CH$97</f>
        <v>1</v>
      </c>
      <c r="CI33" s="533">
        <f xml:space="preserve"> Time!CI$97</f>
        <v>1</v>
      </c>
      <c r="CJ33" s="533">
        <f xml:space="preserve"> Time!CJ$97</f>
        <v>1</v>
      </c>
      <c r="CK33" s="533">
        <f xml:space="preserve"> Time!CK$97</f>
        <v>1</v>
      </c>
      <c r="CL33" s="533">
        <f xml:space="preserve"> Time!CL$97</f>
        <v>1</v>
      </c>
      <c r="CM33" s="533">
        <f xml:space="preserve"> Time!CM$97</f>
        <v>1</v>
      </c>
      <c r="CN33" s="533">
        <f xml:space="preserve"> Time!CN$97</f>
        <v>1</v>
      </c>
      <c r="CO33" s="533">
        <f xml:space="preserve"> Time!CO$97</f>
        <v>0</v>
      </c>
      <c r="CP33" s="533">
        <f xml:space="preserve"> Time!CP$97</f>
        <v>0</v>
      </c>
      <c r="CQ33" s="533">
        <f xml:space="preserve"> Time!CQ$97</f>
        <v>0</v>
      </c>
      <c r="CR33" s="533">
        <f xml:space="preserve"> Time!CR$97</f>
        <v>0</v>
      </c>
      <c r="CS33" s="533">
        <f xml:space="preserve"> Time!CS$97</f>
        <v>0</v>
      </c>
      <c r="CT33" s="533">
        <f xml:space="preserve"> Time!CT$97</f>
        <v>0</v>
      </c>
      <c r="CU33" s="533">
        <f xml:space="preserve"> Time!CU$97</f>
        <v>0</v>
      </c>
      <c r="CV33" s="533">
        <f xml:space="preserve"> Time!CV$97</f>
        <v>0</v>
      </c>
      <c r="CW33" s="533">
        <f xml:space="preserve"> Time!CW$97</f>
        <v>0</v>
      </c>
      <c r="CX33" s="533">
        <f xml:space="preserve"> Time!CX$97</f>
        <v>0</v>
      </c>
      <c r="CY33" s="533">
        <f xml:space="preserve"> Time!CY$97</f>
        <v>0</v>
      </c>
      <c r="CZ33" s="533">
        <f xml:space="preserve"> Time!CZ$97</f>
        <v>0</v>
      </c>
      <c r="DA33" s="533">
        <f xml:space="preserve"> Time!DA$97</f>
        <v>0</v>
      </c>
      <c r="DB33" s="533">
        <f xml:space="preserve"> Time!DB$97</f>
        <v>0</v>
      </c>
      <c r="DC33" s="533">
        <f xml:space="preserve"> Time!DC$97</f>
        <v>0</v>
      </c>
      <c r="DD33" s="533">
        <f xml:space="preserve"> Time!DD$97</f>
        <v>0</v>
      </c>
      <c r="DE33" s="533">
        <f xml:space="preserve"> Time!DE$97</f>
        <v>0</v>
      </c>
      <c r="DF33" s="533">
        <f xml:space="preserve"> Time!DF$97</f>
        <v>0</v>
      </c>
      <c r="DG33" s="533">
        <f xml:space="preserve"> Time!DG$97</f>
        <v>0</v>
      </c>
      <c r="DH33" s="533">
        <f xml:space="preserve"> Time!DH$97</f>
        <v>0</v>
      </c>
      <c r="DI33" s="533">
        <f xml:space="preserve"> Time!DI$97</f>
        <v>0</v>
      </c>
      <c r="DJ33" s="533">
        <f xml:space="preserve"> Time!DJ$97</f>
        <v>0</v>
      </c>
      <c r="DK33" s="533">
        <f xml:space="preserve"> Time!DK$97</f>
        <v>0</v>
      </c>
      <c r="DL33" s="533">
        <f xml:space="preserve"> Time!DL$97</f>
        <v>0</v>
      </c>
      <c r="DM33" s="533">
        <f xml:space="preserve"> Time!DM$97</f>
        <v>0</v>
      </c>
      <c r="DN33" s="533">
        <f xml:space="preserve"> Time!DN$97</f>
        <v>0</v>
      </c>
      <c r="DO33" s="533">
        <f xml:space="preserve"> Time!DO$97</f>
        <v>0</v>
      </c>
      <c r="DP33" s="533">
        <f xml:space="preserve"> Time!DP$97</f>
        <v>0</v>
      </c>
      <c r="DQ33" s="533">
        <f xml:space="preserve"> Time!DQ$97</f>
        <v>0</v>
      </c>
      <c r="DR33" s="533">
        <f xml:space="preserve"> Time!DR$97</f>
        <v>0</v>
      </c>
      <c r="DS33" s="533">
        <f xml:space="preserve"> Time!DS$97</f>
        <v>0</v>
      </c>
      <c r="DT33" s="533">
        <f xml:space="preserve"> Time!DT$97</f>
        <v>0</v>
      </c>
      <c r="DU33" s="533">
        <f xml:space="preserve"> Time!DU$97</f>
        <v>0</v>
      </c>
      <c r="DV33" s="533">
        <f xml:space="preserve"> Time!DV$97</f>
        <v>0</v>
      </c>
      <c r="DW33" s="533">
        <f xml:space="preserve"> Time!DW$97</f>
        <v>0</v>
      </c>
      <c r="DX33" s="533">
        <f xml:space="preserve"> Time!DX$97</f>
        <v>0</v>
      </c>
      <c r="DY33" s="533">
        <f xml:space="preserve"> Time!DY$97</f>
        <v>0</v>
      </c>
      <c r="DZ33" s="533">
        <f xml:space="preserve"> Time!DZ$97</f>
        <v>0</v>
      </c>
      <c r="EA33" s="533">
        <f xml:space="preserve"> Time!EA$97</f>
        <v>0</v>
      </c>
      <c r="EB33" s="533">
        <f xml:space="preserve"> Time!EB$97</f>
        <v>0</v>
      </c>
      <c r="EC33" s="533">
        <f xml:space="preserve"> Time!EC$97</f>
        <v>0</v>
      </c>
      <c r="ED33" s="533">
        <f xml:space="preserve"> Time!ED$97</f>
        <v>0</v>
      </c>
      <c r="EE33" s="533">
        <f xml:space="preserve"> Time!EE$97</f>
        <v>0</v>
      </c>
      <c r="EF33" s="533">
        <f xml:space="preserve"> Time!EF$97</f>
        <v>0</v>
      </c>
      <c r="EG33" s="533">
        <f xml:space="preserve"> Time!EG$97</f>
        <v>0</v>
      </c>
      <c r="EH33" s="533">
        <f xml:space="preserve"> Time!EH$97</f>
        <v>0</v>
      </c>
      <c r="EI33" s="533">
        <f xml:space="preserve"> Time!EI$97</f>
        <v>0</v>
      </c>
      <c r="EJ33" s="533">
        <f xml:space="preserve"> Time!EJ$97</f>
        <v>0</v>
      </c>
      <c r="EK33" s="533">
        <f xml:space="preserve"> Time!EK$97</f>
        <v>0</v>
      </c>
      <c r="EL33" s="533">
        <f xml:space="preserve"> Time!EL$97</f>
        <v>0</v>
      </c>
      <c r="EM33" s="533">
        <f xml:space="preserve"> Time!EM$97</f>
        <v>0</v>
      </c>
      <c r="EN33" s="533">
        <f xml:space="preserve"> Time!EN$97</f>
        <v>0</v>
      </c>
      <c r="EO33" s="533">
        <f xml:space="preserve"> Time!EO$97</f>
        <v>0</v>
      </c>
      <c r="EP33" s="533">
        <f xml:space="preserve"> Time!EP$97</f>
        <v>0</v>
      </c>
      <c r="EQ33" s="533">
        <f xml:space="preserve"> Time!EQ$97</f>
        <v>0</v>
      </c>
      <c r="ER33" s="533">
        <f xml:space="preserve"> Time!ER$97</f>
        <v>0</v>
      </c>
      <c r="ES33" s="533">
        <f xml:space="preserve"> Time!ES$97</f>
        <v>0</v>
      </c>
      <c r="ET33" s="533">
        <f xml:space="preserve"> Time!ET$97</f>
        <v>0</v>
      </c>
      <c r="EU33" s="533">
        <f xml:space="preserve"> Time!EU$97</f>
        <v>0</v>
      </c>
      <c r="EV33" s="533">
        <f xml:space="preserve"> Time!EV$97</f>
        <v>0</v>
      </c>
      <c r="EW33" s="533">
        <f xml:space="preserve"> Time!EW$97</f>
        <v>0</v>
      </c>
      <c r="EX33" s="533">
        <f xml:space="preserve"> Time!EX$97</f>
        <v>0</v>
      </c>
      <c r="EY33" s="533">
        <f xml:space="preserve"> Time!EY$97</f>
        <v>0</v>
      </c>
      <c r="EZ33" s="533">
        <f xml:space="preserve"> Time!EZ$97</f>
        <v>0</v>
      </c>
      <c r="FA33" s="533">
        <f xml:space="preserve"> Time!FA$97</f>
        <v>0</v>
      </c>
      <c r="FB33" s="533">
        <f xml:space="preserve"> Time!FB$97</f>
        <v>0</v>
      </c>
      <c r="FC33" s="533">
        <f xml:space="preserve"> Time!FC$97</f>
        <v>0</v>
      </c>
      <c r="FD33" s="533">
        <f xml:space="preserve"> Time!FD$97</f>
        <v>0</v>
      </c>
      <c r="FE33" s="533">
        <f xml:space="preserve"> Time!FE$97</f>
        <v>0</v>
      </c>
      <c r="FF33" s="533">
        <f xml:space="preserve"> Time!FF$97</f>
        <v>0</v>
      </c>
      <c r="FG33" s="533">
        <f xml:space="preserve"> Time!FG$97</f>
        <v>0</v>
      </c>
      <c r="FH33" s="533">
        <f xml:space="preserve"> Time!FH$97</f>
        <v>0</v>
      </c>
      <c r="FI33" s="533">
        <f xml:space="preserve"> Time!FI$97</f>
        <v>0</v>
      </c>
      <c r="FJ33" s="533">
        <f xml:space="preserve"> Time!FJ$97</f>
        <v>0</v>
      </c>
      <c r="FK33" s="533">
        <f xml:space="preserve"> Time!FK$97</f>
        <v>0</v>
      </c>
      <c r="FL33" s="533">
        <f xml:space="preserve"> Time!FL$97</f>
        <v>0</v>
      </c>
      <c r="FM33" s="533">
        <f xml:space="preserve"> Time!FM$97</f>
        <v>0</v>
      </c>
      <c r="FN33" s="533">
        <f xml:space="preserve"> Time!FN$97</f>
        <v>0</v>
      </c>
      <c r="FO33" s="533">
        <f xml:space="preserve"> Time!FO$97</f>
        <v>0</v>
      </c>
      <c r="FP33" s="533">
        <f xml:space="preserve"> Time!FP$97</f>
        <v>0</v>
      </c>
      <c r="FQ33" s="533">
        <f xml:space="preserve"> Time!FQ$97</f>
        <v>0</v>
      </c>
      <c r="FR33" s="533">
        <f xml:space="preserve"> Time!FR$97</f>
        <v>0</v>
      </c>
      <c r="FS33" s="533">
        <f xml:space="preserve"> Time!FS$97</f>
        <v>0</v>
      </c>
      <c r="FT33" s="533">
        <f xml:space="preserve"> Time!FT$97</f>
        <v>0</v>
      </c>
      <c r="FU33" s="533">
        <f xml:space="preserve"> Time!FU$97</f>
        <v>0</v>
      </c>
      <c r="FV33" s="533">
        <f xml:space="preserve"> Time!FV$97</f>
        <v>0</v>
      </c>
      <c r="FW33" s="533">
        <f xml:space="preserve"> Time!FW$97</f>
        <v>0</v>
      </c>
      <c r="FX33" s="533">
        <f xml:space="preserve"> Time!FX$97</f>
        <v>0</v>
      </c>
      <c r="FY33" s="533">
        <f xml:space="preserve"> Time!FY$97</f>
        <v>0</v>
      </c>
      <c r="FZ33" s="533">
        <f xml:space="preserve"> Time!FZ$97</f>
        <v>0</v>
      </c>
      <c r="GA33" s="533">
        <f xml:space="preserve"> Time!GA$97</f>
        <v>0</v>
      </c>
      <c r="GB33" s="533">
        <f xml:space="preserve"> Time!GB$97</f>
        <v>0</v>
      </c>
      <c r="GC33" s="533">
        <f xml:space="preserve"> Time!GC$97</f>
        <v>0</v>
      </c>
      <c r="GD33" s="533">
        <f xml:space="preserve"> Time!GD$97</f>
        <v>0</v>
      </c>
      <c r="GE33" s="533">
        <f xml:space="preserve"> Time!GE$97</f>
        <v>0</v>
      </c>
      <c r="GF33" s="533">
        <f xml:space="preserve"> Time!GF$97</f>
        <v>0</v>
      </c>
      <c r="GG33" s="533">
        <f xml:space="preserve"> Time!GG$97</f>
        <v>0</v>
      </c>
      <c r="GH33" s="533">
        <f xml:space="preserve"> Time!GH$97</f>
        <v>0</v>
      </c>
      <c r="GI33" s="533">
        <f xml:space="preserve"> Time!GI$97</f>
        <v>0</v>
      </c>
      <c r="GJ33" s="533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9" t="s">
        <v>132</v>
      </c>
      <c r="F34" s="549"/>
      <c r="G34" s="549" t="str">
        <f xml:space="preserve"> SMU</f>
        <v>$ 000s</v>
      </c>
      <c r="H34" s="549">
        <f xml:space="preserve"> SUM(J34:GJ34)</f>
        <v>300785.64027088066</v>
      </c>
      <c r="I34" s="549"/>
      <c r="J34" s="549">
        <f t="shared" ref="J34:AO34" si="36" xml:space="preserve"> $F29 / $F30 * J32 * $F31 * J33</f>
        <v>0</v>
      </c>
      <c r="K34" s="549">
        <f t="shared" si="36"/>
        <v>0</v>
      </c>
      <c r="L34" s="549">
        <f t="shared" si="36"/>
        <v>0</v>
      </c>
      <c r="M34" s="549">
        <f t="shared" si="36"/>
        <v>5201.6250000000018</v>
      </c>
      <c r="N34" s="549">
        <f t="shared" si="36"/>
        <v>5674.5000000000009</v>
      </c>
      <c r="O34" s="549">
        <f t="shared" si="36"/>
        <v>2443.1874999999986</v>
      </c>
      <c r="P34" s="549">
        <f t="shared" si="36"/>
        <v>2443.1875</v>
      </c>
      <c r="Q34" s="549">
        <f t="shared" si="36"/>
        <v>5175.7462686567187</v>
      </c>
      <c r="R34" s="549">
        <f t="shared" si="36"/>
        <v>5646.2686567164192</v>
      </c>
      <c r="S34" s="549">
        <f t="shared" si="36"/>
        <v>2431.0323383084569</v>
      </c>
      <c r="T34" s="549">
        <f t="shared" si="36"/>
        <v>2431.0323383084583</v>
      </c>
      <c r="U34" s="549">
        <f t="shared" si="36"/>
        <v>5149.9962872206161</v>
      </c>
      <c r="V34" s="549">
        <f t="shared" si="36"/>
        <v>5618.177767877035</v>
      </c>
      <c r="W34" s="549">
        <f t="shared" si="36"/>
        <v>2418.937650058167</v>
      </c>
      <c r="X34" s="549">
        <f t="shared" si="36"/>
        <v>2418.9376500581684</v>
      </c>
      <c r="Y34" s="549">
        <f t="shared" si="36"/>
        <v>5124.3744151448909</v>
      </c>
      <c r="Z34" s="549">
        <f t="shared" si="36"/>
        <v>5590.2266347035174</v>
      </c>
      <c r="AA34" s="549">
        <f t="shared" si="36"/>
        <v>2406.9031343862353</v>
      </c>
      <c r="AB34" s="549">
        <f t="shared" si="36"/>
        <v>2406.9031343862371</v>
      </c>
      <c r="AC34" s="549">
        <f t="shared" si="36"/>
        <v>5098.8800150695452</v>
      </c>
      <c r="AD34" s="549">
        <f t="shared" si="36"/>
        <v>5562.4145618940493</v>
      </c>
      <c r="AE34" s="549">
        <f t="shared" si="36"/>
        <v>2394.9284919266029</v>
      </c>
      <c r="AF34" s="549">
        <f t="shared" si="36"/>
        <v>2394.9284919266047</v>
      </c>
      <c r="AG34" s="549">
        <f t="shared" si="36"/>
        <v>5073.5124528055185</v>
      </c>
      <c r="AH34" s="549">
        <f t="shared" si="36"/>
        <v>5534.7408576060197</v>
      </c>
      <c r="AI34" s="549">
        <f t="shared" si="36"/>
        <v>2383.0134248025911</v>
      </c>
      <c r="AJ34" s="549">
        <f t="shared" si="36"/>
        <v>2383.013424802592</v>
      </c>
      <c r="AK34" s="549">
        <f t="shared" si="36"/>
        <v>5048.2710973189251</v>
      </c>
      <c r="AL34" s="549">
        <f t="shared" si="36"/>
        <v>5507.2048334388264</v>
      </c>
      <c r="AM34" s="549">
        <f t="shared" si="36"/>
        <v>2371.1576366194936</v>
      </c>
      <c r="AN34" s="549">
        <f t="shared" si="36"/>
        <v>2371.157636619495</v>
      </c>
      <c r="AO34" s="549">
        <f t="shared" si="36"/>
        <v>5023.1553207153484</v>
      </c>
      <c r="AP34" s="549">
        <f t="shared" ref="AP34:BU34" si="37" xml:space="preserve"> $F29 / $F30 * AP32 * $F31 * AP33</f>
        <v>5479.8058044167419</v>
      </c>
      <c r="AQ34" s="549">
        <f t="shared" si="37"/>
        <v>2359.3608324572078</v>
      </c>
      <c r="AR34" s="549">
        <f t="shared" si="37"/>
        <v>2359.3608324572092</v>
      </c>
      <c r="AS34" s="549">
        <f t="shared" si="37"/>
        <v>4998.1644982242278</v>
      </c>
      <c r="AT34" s="549">
        <f t="shared" si="37"/>
        <v>5452.5430889718846</v>
      </c>
      <c r="AU34" s="549">
        <f t="shared" si="37"/>
        <v>2347.6227188628936</v>
      </c>
      <c r="AV34" s="549">
        <f t="shared" si="37"/>
        <v>2347.6227188628945</v>
      </c>
      <c r="AW34" s="549">
        <f t="shared" si="37"/>
        <v>4973.298008183313</v>
      </c>
      <c r="AX34" s="549">
        <f t="shared" si="37"/>
        <v>5425.4160089272491</v>
      </c>
      <c r="AY34" s="549">
        <f t="shared" si="37"/>
        <v>2335.9430038436753</v>
      </c>
      <c r="AZ34" s="549">
        <f t="shared" si="37"/>
        <v>2335.9430038436767</v>
      </c>
      <c r="BA34" s="549">
        <f t="shared" si="37"/>
        <v>4948.5552320231973</v>
      </c>
      <c r="BB34" s="549">
        <f t="shared" si="37"/>
        <v>5398.42388947985</v>
      </c>
      <c r="BC34" s="549">
        <f t="shared" si="37"/>
        <v>2324.3213968593791</v>
      </c>
      <c r="BD34" s="549">
        <f t="shared" si="37"/>
        <v>2324.3213968593805</v>
      </c>
      <c r="BE34" s="549">
        <f t="shared" si="37"/>
        <v>4923.9355542519379</v>
      </c>
      <c r="BF34" s="549">
        <f t="shared" si="37"/>
        <v>5371.5660591839314</v>
      </c>
      <c r="BG34" s="549">
        <f t="shared" si="37"/>
        <v>2312.7576088153023</v>
      </c>
      <c r="BH34" s="549">
        <f t="shared" si="37"/>
        <v>2312.7576088153037</v>
      </c>
      <c r="BI34" s="549">
        <f t="shared" si="37"/>
        <v>4899.4383624397406</v>
      </c>
      <c r="BJ34" s="549">
        <f t="shared" si="37"/>
        <v>5344.8418499342615</v>
      </c>
      <c r="BK34" s="549">
        <f t="shared" si="37"/>
        <v>2301.2513520550283</v>
      </c>
      <c r="BL34" s="549">
        <f t="shared" si="37"/>
        <v>2301.2513520550297</v>
      </c>
      <c r="BM34" s="549">
        <f t="shared" si="37"/>
        <v>4875.0630472037219</v>
      </c>
      <c r="BN34" s="549">
        <f t="shared" si="37"/>
        <v>5318.2505969495141</v>
      </c>
      <c r="BO34" s="549">
        <f t="shared" si="37"/>
        <v>2289.8023403532616</v>
      </c>
      <c r="BP34" s="549">
        <f t="shared" si="37"/>
        <v>2289.8023403532634</v>
      </c>
      <c r="BQ34" s="549">
        <f t="shared" si="37"/>
        <v>4850.8090021927592</v>
      </c>
      <c r="BR34" s="549">
        <f t="shared" si="37"/>
        <v>5291.791638755737</v>
      </c>
      <c r="BS34" s="549">
        <f t="shared" si="37"/>
        <v>2278.4102889087189</v>
      </c>
      <c r="BT34" s="549">
        <f t="shared" si="37"/>
        <v>2278.4102889087203</v>
      </c>
      <c r="BU34" s="549">
        <f t="shared" si="37"/>
        <v>4826.675624072398</v>
      </c>
      <c r="BV34" s="549">
        <f t="shared" ref="BV34:DA34" si="38" xml:space="preserve"> $F29 / $F30 * BV32 * $F31 * BV33</f>
        <v>5265.464317169889</v>
      </c>
      <c r="BW34" s="549">
        <f t="shared" si="38"/>
        <v>2267.0749143370344</v>
      </c>
      <c r="BX34" s="549">
        <f t="shared" si="38"/>
        <v>2267.0749143370358</v>
      </c>
      <c r="BY34" s="549">
        <f t="shared" si="38"/>
        <v>4802.6623125098486</v>
      </c>
      <c r="BZ34" s="549">
        <f t="shared" si="38"/>
        <v>5239.2679772834717</v>
      </c>
      <c r="CA34" s="549">
        <f t="shared" si="38"/>
        <v>2255.7959346637153</v>
      </c>
      <c r="CB34" s="549">
        <f t="shared" si="38"/>
        <v>2255.7959346637167</v>
      </c>
      <c r="CC34" s="549">
        <f t="shared" si="38"/>
        <v>4778.7684701590542</v>
      </c>
      <c r="CD34" s="549">
        <f t="shared" si="38"/>
        <v>5213.2019674462408</v>
      </c>
      <c r="CE34" s="549">
        <f t="shared" si="38"/>
        <v>2244.5730693171304</v>
      </c>
      <c r="CF34" s="549">
        <f t="shared" si="38"/>
        <v>2244.5730693171317</v>
      </c>
      <c r="CG34" s="549">
        <f t="shared" si="38"/>
        <v>4754.993502645827</v>
      </c>
      <c r="CH34" s="549">
        <f t="shared" si="38"/>
        <v>5187.265639249993</v>
      </c>
      <c r="CI34" s="549">
        <f t="shared" si="38"/>
        <v>2233.4060391215235</v>
      </c>
      <c r="CJ34" s="549">
        <f t="shared" si="38"/>
        <v>2233.4060391215244</v>
      </c>
      <c r="CK34" s="549">
        <f t="shared" si="38"/>
        <v>4731.3368185530626</v>
      </c>
      <c r="CL34" s="549">
        <f t="shared" si="38"/>
        <v>5161.45834751243</v>
      </c>
      <c r="CM34" s="549">
        <f t="shared" si="38"/>
        <v>2222.2945662900729</v>
      </c>
      <c r="CN34" s="549">
        <f t="shared" si="38"/>
        <v>2222.2945662900743</v>
      </c>
      <c r="CO34" s="549">
        <f t="shared" si="38"/>
        <v>0</v>
      </c>
      <c r="CP34" s="549">
        <f t="shared" si="38"/>
        <v>0</v>
      </c>
      <c r="CQ34" s="549">
        <f t="shared" si="38"/>
        <v>0</v>
      </c>
      <c r="CR34" s="549">
        <f t="shared" si="38"/>
        <v>0</v>
      </c>
      <c r="CS34" s="549">
        <f t="shared" si="38"/>
        <v>0</v>
      </c>
      <c r="CT34" s="549">
        <f t="shared" si="38"/>
        <v>0</v>
      </c>
      <c r="CU34" s="549">
        <f t="shared" si="38"/>
        <v>0</v>
      </c>
      <c r="CV34" s="549">
        <f t="shared" si="38"/>
        <v>0</v>
      </c>
      <c r="CW34" s="549">
        <f t="shared" si="38"/>
        <v>0</v>
      </c>
      <c r="CX34" s="549">
        <f t="shared" si="38"/>
        <v>0</v>
      </c>
      <c r="CY34" s="549">
        <f t="shared" si="38"/>
        <v>0</v>
      </c>
      <c r="CZ34" s="549">
        <f t="shared" si="38"/>
        <v>0</v>
      </c>
      <c r="DA34" s="549">
        <f t="shared" si="38"/>
        <v>0</v>
      </c>
      <c r="DB34" s="549">
        <f t="shared" ref="DB34:EG34" si="39" xml:space="preserve"> $F29 / $F30 * DB32 * $F31 * DB33</f>
        <v>0</v>
      </c>
      <c r="DC34" s="549">
        <f t="shared" si="39"/>
        <v>0</v>
      </c>
      <c r="DD34" s="549">
        <f t="shared" si="39"/>
        <v>0</v>
      </c>
      <c r="DE34" s="549">
        <f t="shared" si="39"/>
        <v>0</v>
      </c>
      <c r="DF34" s="549">
        <f t="shared" si="39"/>
        <v>0</v>
      </c>
      <c r="DG34" s="549">
        <f t="shared" si="39"/>
        <v>0</v>
      </c>
      <c r="DH34" s="549">
        <f t="shared" si="39"/>
        <v>0</v>
      </c>
      <c r="DI34" s="549">
        <f t="shared" si="39"/>
        <v>0</v>
      </c>
      <c r="DJ34" s="549">
        <f t="shared" si="39"/>
        <v>0</v>
      </c>
      <c r="DK34" s="549">
        <f t="shared" si="39"/>
        <v>0</v>
      </c>
      <c r="DL34" s="549">
        <f t="shared" si="39"/>
        <v>0</v>
      </c>
      <c r="DM34" s="549">
        <f t="shared" si="39"/>
        <v>0</v>
      </c>
      <c r="DN34" s="549">
        <f t="shared" si="39"/>
        <v>0</v>
      </c>
      <c r="DO34" s="549">
        <f t="shared" si="39"/>
        <v>0</v>
      </c>
      <c r="DP34" s="549">
        <f t="shared" si="39"/>
        <v>0</v>
      </c>
      <c r="DQ34" s="549">
        <f t="shared" si="39"/>
        <v>0</v>
      </c>
      <c r="DR34" s="549">
        <f t="shared" si="39"/>
        <v>0</v>
      </c>
      <c r="DS34" s="549">
        <f t="shared" si="39"/>
        <v>0</v>
      </c>
      <c r="DT34" s="549">
        <f t="shared" si="39"/>
        <v>0</v>
      </c>
      <c r="DU34" s="549">
        <f t="shared" si="39"/>
        <v>0</v>
      </c>
      <c r="DV34" s="549">
        <f t="shared" si="39"/>
        <v>0</v>
      </c>
      <c r="DW34" s="549">
        <f t="shared" si="39"/>
        <v>0</v>
      </c>
      <c r="DX34" s="549">
        <f t="shared" si="39"/>
        <v>0</v>
      </c>
      <c r="DY34" s="549">
        <f t="shared" si="39"/>
        <v>0</v>
      </c>
      <c r="DZ34" s="549">
        <f t="shared" si="39"/>
        <v>0</v>
      </c>
      <c r="EA34" s="549">
        <f t="shared" si="39"/>
        <v>0</v>
      </c>
      <c r="EB34" s="549">
        <f t="shared" si="39"/>
        <v>0</v>
      </c>
      <c r="EC34" s="549">
        <f t="shared" si="39"/>
        <v>0</v>
      </c>
      <c r="ED34" s="549">
        <f t="shared" si="39"/>
        <v>0</v>
      </c>
      <c r="EE34" s="549">
        <f t="shared" si="39"/>
        <v>0</v>
      </c>
      <c r="EF34" s="549">
        <f t="shared" si="39"/>
        <v>0</v>
      </c>
      <c r="EG34" s="549">
        <f t="shared" si="39"/>
        <v>0</v>
      </c>
      <c r="EH34" s="549">
        <f t="shared" ref="EH34:FM34" si="40" xml:space="preserve"> $F29 / $F30 * EH32 * $F31 * EH33</f>
        <v>0</v>
      </c>
      <c r="EI34" s="549">
        <f t="shared" si="40"/>
        <v>0</v>
      </c>
      <c r="EJ34" s="549">
        <f t="shared" si="40"/>
        <v>0</v>
      </c>
      <c r="EK34" s="549">
        <f t="shared" si="40"/>
        <v>0</v>
      </c>
      <c r="EL34" s="549">
        <f t="shared" si="40"/>
        <v>0</v>
      </c>
      <c r="EM34" s="549">
        <f t="shared" si="40"/>
        <v>0</v>
      </c>
      <c r="EN34" s="549">
        <f t="shared" si="40"/>
        <v>0</v>
      </c>
      <c r="EO34" s="549">
        <f t="shared" si="40"/>
        <v>0</v>
      </c>
      <c r="EP34" s="549">
        <f t="shared" si="40"/>
        <v>0</v>
      </c>
      <c r="EQ34" s="549">
        <f t="shared" si="40"/>
        <v>0</v>
      </c>
      <c r="ER34" s="549">
        <f t="shared" si="40"/>
        <v>0</v>
      </c>
      <c r="ES34" s="549">
        <f t="shared" si="40"/>
        <v>0</v>
      </c>
      <c r="ET34" s="549">
        <f t="shared" si="40"/>
        <v>0</v>
      </c>
      <c r="EU34" s="549">
        <f t="shared" si="40"/>
        <v>0</v>
      </c>
      <c r="EV34" s="549">
        <f t="shared" si="40"/>
        <v>0</v>
      </c>
      <c r="EW34" s="549">
        <f t="shared" si="40"/>
        <v>0</v>
      </c>
      <c r="EX34" s="549">
        <f t="shared" si="40"/>
        <v>0</v>
      </c>
      <c r="EY34" s="549">
        <f t="shared" si="40"/>
        <v>0</v>
      </c>
      <c r="EZ34" s="549">
        <f t="shared" si="40"/>
        <v>0</v>
      </c>
      <c r="FA34" s="549">
        <f t="shared" si="40"/>
        <v>0</v>
      </c>
      <c r="FB34" s="549">
        <f t="shared" si="40"/>
        <v>0</v>
      </c>
      <c r="FC34" s="549">
        <f t="shared" si="40"/>
        <v>0</v>
      </c>
      <c r="FD34" s="549">
        <f t="shared" si="40"/>
        <v>0</v>
      </c>
      <c r="FE34" s="549">
        <f t="shared" si="40"/>
        <v>0</v>
      </c>
      <c r="FF34" s="549">
        <f t="shared" si="40"/>
        <v>0</v>
      </c>
      <c r="FG34" s="549">
        <f t="shared" si="40"/>
        <v>0</v>
      </c>
      <c r="FH34" s="549">
        <f t="shared" si="40"/>
        <v>0</v>
      </c>
      <c r="FI34" s="549">
        <f t="shared" si="40"/>
        <v>0</v>
      </c>
      <c r="FJ34" s="549">
        <f t="shared" si="40"/>
        <v>0</v>
      </c>
      <c r="FK34" s="549">
        <f t="shared" si="40"/>
        <v>0</v>
      </c>
      <c r="FL34" s="549">
        <f t="shared" si="40"/>
        <v>0</v>
      </c>
      <c r="FM34" s="549">
        <f t="shared" si="40"/>
        <v>0</v>
      </c>
      <c r="FN34" s="549">
        <f t="shared" ref="FN34:GJ34" si="41" xml:space="preserve"> $F29 / $F30 * FN32 * $F31 * FN33</f>
        <v>0</v>
      </c>
      <c r="FO34" s="549">
        <f t="shared" si="41"/>
        <v>0</v>
      </c>
      <c r="FP34" s="549">
        <f t="shared" si="41"/>
        <v>0</v>
      </c>
      <c r="FQ34" s="549">
        <f t="shared" si="41"/>
        <v>0</v>
      </c>
      <c r="FR34" s="549">
        <f t="shared" si="41"/>
        <v>0</v>
      </c>
      <c r="FS34" s="549">
        <f t="shared" si="41"/>
        <v>0</v>
      </c>
      <c r="FT34" s="549">
        <f t="shared" si="41"/>
        <v>0</v>
      </c>
      <c r="FU34" s="549">
        <f t="shared" si="41"/>
        <v>0</v>
      </c>
      <c r="FV34" s="549">
        <f t="shared" si="41"/>
        <v>0</v>
      </c>
      <c r="FW34" s="549">
        <f t="shared" si="41"/>
        <v>0</v>
      </c>
      <c r="FX34" s="549">
        <f t="shared" si="41"/>
        <v>0</v>
      </c>
      <c r="FY34" s="549">
        <f t="shared" si="41"/>
        <v>0</v>
      </c>
      <c r="FZ34" s="549">
        <f t="shared" si="41"/>
        <v>0</v>
      </c>
      <c r="GA34" s="549">
        <f t="shared" si="41"/>
        <v>0</v>
      </c>
      <c r="GB34" s="549">
        <f t="shared" si="41"/>
        <v>0</v>
      </c>
      <c r="GC34" s="549">
        <f t="shared" si="41"/>
        <v>0</v>
      </c>
      <c r="GD34" s="549">
        <f t="shared" si="41"/>
        <v>0</v>
      </c>
      <c r="GE34" s="549">
        <f t="shared" si="41"/>
        <v>0</v>
      </c>
      <c r="GF34" s="549">
        <f t="shared" si="41"/>
        <v>0</v>
      </c>
      <c r="GG34" s="549">
        <f t="shared" si="41"/>
        <v>0</v>
      </c>
      <c r="GH34" s="549">
        <f t="shared" si="41"/>
        <v>0</v>
      </c>
      <c r="GI34" s="549">
        <f t="shared" si="41"/>
        <v>0</v>
      </c>
      <c r="GJ34" s="549">
        <f t="shared" si="41"/>
        <v>0</v>
      </c>
    </row>
    <row r="37" spans="1:255" x14ac:dyDescent="0.25">
      <c r="A37" s="15" t="s">
        <v>182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1600</v>
      </c>
      <c r="G38" s="198" t="str">
        <f xml:space="preserve"> InpC!G$41</f>
        <v>$ 000s</v>
      </c>
      <c r="H38" s="43"/>
    </row>
    <row r="39" spans="1:255" x14ac:dyDescent="0.25">
      <c r="E39" s="541" t="str">
        <f xml:space="preserve"> InpC!E$53</f>
        <v>Number of periods in a year</v>
      </c>
      <c r="F39" s="541">
        <f xml:space="preserve"> InpC!F$53</f>
        <v>4</v>
      </c>
      <c r="G39" s="541" t="str">
        <f xml:space="preserve"> InpC!G$53</f>
        <v>periods</v>
      </c>
    </row>
    <row r="40" spans="1:255" x14ac:dyDescent="0.25">
      <c r="E40" s="550" t="s">
        <v>184</v>
      </c>
      <c r="F40" s="550"/>
      <c r="G40" s="550"/>
      <c r="H40" s="550"/>
      <c r="I40" s="550"/>
      <c r="J40" s="550">
        <v>1</v>
      </c>
      <c r="K40" s="550">
        <v>1</v>
      </c>
      <c r="L40" s="550">
        <v>1</v>
      </c>
      <c r="M40" s="550">
        <v>1</v>
      </c>
      <c r="N40" s="550">
        <v>1</v>
      </c>
      <c r="O40" s="550">
        <v>1</v>
      </c>
      <c r="P40" s="550">
        <v>1</v>
      </c>
      <c r="Q40" s="550">
        <v>1</v>
      </c>
      <c r="R40" s="550">
        <v>1</v>
      </c>
      <c r="S40" s="550">
        <v>1</v>
      </c>
      <c r="T40" s="550">
        <v>1</v>
      </c>
      <c r="U40" s="550">
        <v>1</v>
      </c>
      <c r="V40" s="550">
        <v>1</v>
      </c>
      <c r="W40" s="550">
        <v>1</v>
      </c>
      <c r="X40" s="550">
        <v>1</v>
      </c>
      <c r="Y40" s="550">
        <v>1</v>
      </c>
      <c r="Z40" s="550">
        <v>1</v>
      </c>
      <c r="AA40" s="550">
        <v>1</v>
      </c>
      <c r="AB40" s="550">
        <v>1</v>
      </c>
      <c r="AC40" s="550">
        <v>1</v>
      </c>
      <c r="AD40" s="550">
        <v>1</v>
      </c>
      <c r="AE40" s="550">
        <v>1</v>
      </c>
      <c r="AF40" s="550">
        <v>1</v>
      </c>
      <c r="AG40" s="550">
        <v>1</v>
      </c>
      <c r="AH40" s="550">
        <v>1</v>
      </c>
      <c r="AI40" s="550">
        <v>1</v>
      </c>
      <c r="AJ40" s="550">
        <v>1</v>
      </c>
      <c r="AK40" s="550">
        <v>1</v>
      </c>
      <c r="AL40" s="550">
        <v>1</v>
      </c>
      <c r="AM40" s="550">
        <v>1</v>
      </c>
      <c r="AN40" s="550">
        <v>1</v>
      </c>
      <c r="AO40" s="550">
        <v>1</v>
      </c>
      <c r="AP40" s="550">
        <v>1</v>
      </c>
      <c r="AQ40" s="550">
        <v>1</v>
      </c>
      <c r="AR40" s="550">
        <v>1</v>
      </c>
      <c r="AS40" s="550">
        <v>1</v>
      </c>
      <c r="AT40" s="550">
        <v>1</v>
      </c>
      <c r="AU40" s="550">
        <v>1</v>
      </c>
      <c r="AV40" s="550">
        <v>1</v>
      </c>
      <c r="AW40" s="550">
        <v>1</v>
      </c>
      <c r="AX40" s="550">
        <v>1</v>
      </c>
      <c r="AY40" s="550">
        <v>1</v>
      </c>
      <c r="AZ40" s="550">
        <v>1</v>
      </c>
      <c r="BA40" s="550">
        <v>1</v>
      </c>
      <c r="BB40" s="550">
        <v>1</v>
      </c>
      <c r="BC40" s="550">
        <v>1</v>
      </c>
      <c r="BD40" s="550">
        <v>1</v>
      </c>
      <c r="BE40" s="550">
        <v>1</v>
      </c>
      <c r="BF40" s="550">
        <v>1</v>
      </c>
      <c r="BG40" s="550">
        <v>1</v>
      </c>
      <c r="BH40" s="550">
        <v>1</v>
      </c>
      <c r="BI40" s="550">
        <v>1</v>
      </c>
      <c r="BJ40" s="550">
        <v>1</v>
      </c>
      <c r="BK40" s="550">
        <v>1</v>
      </c>
      <c r="BL40" s="550">
        <v>1</v>
      </c>
      <c r="BM40" s="550">
        <v>1</v>
      </c>
      <c r="BN40" s="550">
        <v>1</v>
      </c>
      <c r="BO40" s="550">
        <v>1</v>
      </c>
      <c r="BP40" s="550">
        <v>1</v>
      </c>
      <c r="BQ40" s="550">
        <v>1</v>
      </c>
      <c r="BR40" s="550">
        <v>1</v>
      </c>
      <c r="BS40" s="550">
        <v>1</v>
      </c>
      <c r="BT40" s="550">
        <v>1</v>
      </c>
      <c r="BU40" s="550">
        <v>1</v>
      </c>
      <c r="BV40" s="550">
        <v>1</v>
      </c>
      <c r="BW40" s="550">
        <v>1</v>
      </c>
      <c r="BX40" s="550">
        <v>1</v>
      </c>
      <c r="BY40" s="550">
        <v>1</v>
      </c>
      <c r="BZ40" s="550">
        <v>1</v>
      </c>
      <c r="CA40" s="550">
        <v>1</v>
      </c>
      <c r="CB40" s="550">
        <v>1</v>
      </c>
      <c r="CC40" s="550">
        <v>1</v>
      </c>
      <c r="CD40" s="550">
        <v>1</v>
      </c>
      <c r="CE40" s="550">
        <v>1</v>
      </c>
      <c r="CF40" s="550">
        <v>1</v>
      </c>
      <c r="CG40" s="550">
        <v>1</v>
      </c>
      <c r="CH40" s="550">
        <v>1</v>
      </c>
      <c r="CI40" s="550">
        <v>1</v>
      </c>
      <c r="CJ40" s="550">
        <v>1</v>
      </c>
      <c r="CK40" s="550">
        <v>1</v>
      </c>
      <c r="CL40" s="550">
        <v>1</v>
      </c>
      <c r="CM40" s="550">
        <v>1</v>
      </c>
      <c r="CN40" s="550">
        <v>1</v>
      </c>
      <c r="CO40" s="550">
        <v>1</v>
      </c>
      <c r="CP40" s="550">
        <v>1</v>
      </c>
      <c r="CQ40" s="550">
        <v>1</v>
      </c>
      <c r="CR40" s="550">
        <v>1</v>
      </c>
      <c r="CS40" s="550">
        <v>1</v>
      </c>
      <c r="CT40" s="550">
        <v>1</v>
      </c>
      <c r="CU40" s="550">
        <v>1</v>
      </c>
      <c r="CV40" s="550">
        <v>1</v>
      </c>
      <c r="CW40" s="550">
        <v>1</v>
      </c>
      <c r="CX40" s="550">
        <v>1</v>
      </c>
      <c r="CY40" s="550">
        <v>1</v>
      </c>
      <c r="CZ40" s="550">
        <v>1</v>
      </c>
      <c r="DA40" s="550">
        <v>1</v>
      </c>
      <c r="DB40" s="550">
        <v>1</v>
      </c>
      <c r="DC40" s="550">
        <v>1</v>
      </c>
      <c r="DD40" s="550">
        <v>1</v>
      </c>
      <c r="DE40" s="550">
        <v>1</v>
      </c>
      <c r="DF40" s="550">
        <v>1</v>
      </c>
      <c r="DG40" s="550">
        <v>1</v>
      </c>
      <c r="DH40" s="550">
        <v>1</v>
      </c>
      <c r="DI40" s="550">
        <v>1</v>
      </c>
      <c r="DJ40" s="550">
        <v>1</v>
      </c>
      <c r="DK40" s="550">
        <v>1</v>
      </c>
      <c r="DL40" s="550">
        <v>1</v>
      </c>
      <c r="DM40" s="550">
        <v>1</v>
      </c>
      <c r="DN40" s="550">
        <v>1</v>
      </c>
      <c r="DO40" s="550">
        <v>1</v>
      </c>
      <c r="DP40" s="550">
        <v>1</v>
      </c>
      <c r="DQ40" s="550">
        <v>1</v>
      </c>
      <c r="DR40" s="550">
        <v>1</v>
      </c>
      <c r="DS40" s="550">
        <v>1</v>
      </c>
      <c r="DT40" s="550">
        <v>1</v>
      </c>
      <c r="DU40" s="550">
        <v>1</v>
      </c>
      <c r="DV40" s="550">
        <v>1</v>
      </c>
      <c r="DW40" s="550">
        <v>1</v>
      </c>
      <c r="DX40" s="550">
        <v>1</v>
      </c>
      <c r="DY40" s="550">
        <v>1</v>
      </c>
      <c r="DZ40" s="550">
        <v>1</v>
      </c>
      <c r="EA40" s="550">
        <v>1</v>
      </c>
      <c r="EB40" s="550">
        <v>1</v>
      </c>
      <c r="EC40" s="550">
        <v>1</v>
      </c>
      <c r="ED40" s="550">
        <v>1</v>
      </c>
      <c r="EE40" s="550">
        <v>1</v>
      </c>
      <c r="EF40" s="550">
        <v>1</v>
      </c>
      <c r="EG40" s="550">
        <v>1</v>
      </c>
      <c r="EH40" s="550">
        <v>1</v>
      </c>
      <c r="EI40" s="550">
        <v>1</v>
      </c>
      <c r="EJ40" s="550">
        <v>1</v>
      </c>
      <c r="EK40" s="550">
        <v>1</v>
      </c>
      <c r="EL40" s="550">
        <v>1</v>
      </c>
      <c r="EM40" s="550">
        <v>1</v>
      </c>
      <c r="EN40" s="550">
        <v>1</v>
      </c>
      <c r="EO40" s="550">
        <v>1</v>
      </c>
      <c r="EP40" s="550">
        <v>1</v>
      </c>
      <c r="EQ40" s="550">
        <v>1</v>
      </c>
      <c r="ER40" s="550">
        <v>1</v>
      </c>
      <c r="ES40" s="550">
        <v>1</v>
      </c>
      <c r="ET40" s="550">
        <v>1</v>
      </c>
      <c r="EU40" s="550">
        <v>1</v>
      </c>
      <c r="EV40" s="550">
        <v>1</v>
      </c>
      <c r="EW40" s="550">
        <v>1</v>
      </c>
      <c r="EX40" s="550">
        <v>1</v>
      </c>
      <c r="EY40" s="550">
        <v>1</v>
      </c>
      <c r="EZ40" s="550">
        <v>1</v>
      </c>
      <c r="FA40" s="550">
        <v>1</v>
      </c>
      <c r="FB40" s="550">
        <v>1</v>
      </c>
      <c r="FC40" s="550">
        <v>1</v>
      </c>
      <c r="FD40" s="550">
        <v>1</v>
      </c>
      <c r="FE40" s="550">
        <v>1</v>
      </c>
      <c r="FF40" s="550">
        <v>1</v>
      </c>
      <c r="FG40" s="550">
        <v>1</v>
      </c>
      <c r="FH40" s="550">
        <v>1</v>
      </c>
      <c r="FI40" s="550">
        <v>1</v>
      </c>
      <c r="FJ40" s="550">
        <v>1</v>
      </c>
      <c r="FK40" s="550">
        <v>1</v>
      </c>
      <c r="FL40" s="550">
        <v>1</v>
      </c>
      <c r="FM40" s="550">
        <v>1</v>
      </c>
      <c r="FN40" s="550">
        <v>1</v>
      </c>
      <c r="FO40" s="550">
        <v>1</v>
      </c>
      <c r="FP40" s="550">
        <v>1</v>
      </c>
      <c r="FQ40" s="550">
        <v>1</v>
      </c>
      <c r="FR40" s="550">
        <v>1</v>
      </c>
      <c r="FS40" s="550">
        <v>1</v>
      </c>
      <c r="FT40" s="550">
        <v>1</v>
      </c>
      <c r="FU40" s="550">
        <v>1</v>
      </c>
      <c r="FV40" s="550">
        <v>1</v>
      </c>
      <c r="FW40" s="550">
        <v>1</v>
      </c>
      <c r="FX40" s="550">
        <v>1</v>
      </c>
      <c r="FY40" s="550">
        <v>1</v>
      </c>
      <c r="FZ40" s="550">
        <v>1</v>
      </c>
      <c r="GA40" s="550">
        <v>1</v>
      </c>
      <c r="GB40" s="550">
        <v>1</v>
      </c>
      <c r="GC40" s="550">
        <v>1</v>
      </c>
      <c r="GD40" s="550">
        <v>1</v>
      </c>
      <c r="GE40" s="550">
        <v>1</v>
      </c>
      <c r="GF40" s="550">
        <v>1</v>
      </c>
      <c r="GG40" s="550">
        <v>1</v>
      </c>
      <c r="GH40" s="550">
        <v>1</v>
      </c>
      <c r="GI40" s="550">
        <v>1</v>
      </c>
      <c r="GJ40" s="550">
        <v>1</v>
      </c>
    </row>
    <row r="41" spans="1:255" s="521" customFormat="1" x14ac:dyDescent="0.25">
      <c r="A41" s="313"/>
      <c r="B41" s="313"/>
      <c r="C41" s="314"/>
      <c r="D41" s="315"/>
      <c r="E41" s="533" t="str">
        <f xml:space="preserve"> Time!E$97</f>
        <v>Operating period flag</v>
      </c>
      <c r="F41" s="533">
        <f xml:space="preserve"> Time!F$97</f>
        <v>0</v>
      </c>
      <c r="G41" s="533" t="str">
        <f xml:space="preserve"> Time!G$97</f>
        <v>flag</v>
      </c>
      <c r="H41" s="533">
        <f xml:space="preserve"> Time!H$97</f>
        <v>80</v>
      </c>
      <c r="I41" s="533">
        <f xml:space="preserve"> Time!I$97</f>
        <v>0</v>
      </c>
      <c r="J41" s="533">
        <f xml:space="preserve"> Time!J$97</f>
        <v>0</v>
      </c>
      <c r="K41" s="533">
        <f xml:space="preserve"> Time!K$97</f>
        <v>0</v>
      </c>
      <c r="L41" s="533">
        <f xml:space="preserve"> Time!L$97</f>
        <v>0</v>
      </c>
      <c r="M41" s="533">
        <f xml:space="preserve"> Time!M$97</f>
        <v>1</v>
      </c>
      <c r="N41" s="533">
        <f xml:space="preserve"> Time!N$97</f>
        <v>1</v>
      </c>
      <c r="O41" s="533">
        <f xml:space="preserve"> Time!O$97</f>
        <v>1</v>
      </c>
      <c r="P41" s="533">
        <f xml:space="preserve"> Time!P$97</f>
        <v>1</v>
      </c>
      <c r="Q41" s="533">
        <f xml:space="preserve"> Time!Q$97</f>
        <v>1</v>
      </c>
      <c r="R41" s="533">
        <f xml:space="preserve"> Time!R$97</f>
        <v>1</v>
      </c>
      <c r="S41" s="533">
        <f xml:space="preserve"> Time!S$97</f>
        <v>1</v>
      </c>
      <c r="T41" s="533">
        <f xml:space="preserve"> Time!T$97</f>
        <v>1</v>
      </c>
      <c r="U41" s="533">
        <f xml:space="preserve"> Time!U$97</f>
        <v>1</v>
      </c>
      <c r="V41" s="533">
        <f xml:space="preserve"> Time!V$97</f>
        <v>1</v>
      </c>
      <c r="W41" s="533">
        <f xml:space="preserve"> Time!W$97</f>
        <v>1</v>
      </c>
      <c r="X41" s="533">
        <f xml:space="preserve"> Time!X$97</f>
        <v>1</v>
      </c>
      <c r="Y41" s="533">
        <f xml:space="preserve"> Time!Y$97</f>
        <v>1</v>
      </c>
      <c r="Z41" s="533">
        <f xml:space="preserve"> Time!Z$97</f>
        <v>1</v>
      </c>
      <c r="AA41" s="533">
        <f xml:space="preserve"> Time!AA$97</f>
        <v>1</v>
      </c>
      <c r="AB41" s="533">
        <f xml:space="preserve"> Time!AB$97</f>
        <v>1</v>
      </c>
      <c r="AC41" s="533">
        <f xml:space="preserve"> Time!AC$97</f>
        <v>1</v>
      </c>
      <c r="AD41" s="533">
        <f xml:space="preserve"> Time!AD$97</f>
        <v>1</v>
      </c>
      <c r="AE41" s="533">
        <f xml:space="preserve"> Time!AE$97</f>
        <v>1</v>
      </c>
      <c r="AF41" s="533">
        <f xml:space="preserve"> Time!AF$97</f>
        <v>1</v>
      </c>
      <c r="AG41" s="533">
        <f xml:space="preserve"> Time!AG$97</f>
        <v>1</v>
      </c>
      <c r="AH41" s="533">
        <f xml:space="preserve"> Time!AH$97</f>
        <v>1</v>
      </c>
      <c r="AI41" s="533">
        <f xml:space="preserve"> Time!AI$97</f>
        <v>1</v>
      </c>
      <c r="AJ41" s="533">
        <f xml:space="preserve"> Time!AJ$97</f>
        <v>1</v>
      </c>
      <c r="AK41" s="533">
        <f xml:space="preserve"> Time!AK$97</f>
        <v>1</v>
      </c>
      <c r="AL41" s="533">
        <f xml:space="preserve"> Time!AL$97</f>
        <v>1</v>
      </c>
      <c r="AM41" s="533">
        <f xml:space="preserve"> Time!AM$97</f>
        <v>1</v>
      </c>
      <c r="AN41" s="533">
        <f xml:space="preserve"> Time!AN$97</f>
        <v>1</v>
      </c>
      <c r="AO41" s="533">
        <f xml:space="preserve"> Time!AO$97</f>
        <v>1</v>
      </c>
      <c r="AP41" s="533">
        <f xml:space="preserve"> Time!AP$97</f>
        <v>1</v>
      </c>
      <c r="AQ41" s="533">
        <f xml:space="preserve"> Time!AQ$97</f>
        <v>1</v>
      </c>
      <c r="AR41" s="533">
        <f xml:space="preserve"> Time!AR$97</f>
        <v>1</v>
      </c>
      <c r="AS41" s="533">
        <f xml:space="preserve"> Time!AS$97</f>
        <v>1</v>
      </c>
      <c r="AT41" s="533">
        <f xml:space="preserve"> Time!AT$97</f>
        <v>1</v>
      </c>
      <c r="AU41" s="533">
        <f xml:space="preserve"> Time!AU$97</f>
        <v>1</v>
      </c>
      <c r="AV41" s="533">
        <f xml:space="preserve"> Time!AV$97</f>
        <v>1</v>
      </c>
      <c r="AW41" s="533">
        <f xml:space="preserve"> Time!AW$97</f>
        <v>1</v>
      </c>
      <c r="AX41" s="533">
        <f xml:space="preserve"> Time!AX$97</f>
        <v>1</v>
      </c>
      <c r="AY41" s="533">
        <f xml:space="preserve"> Time!AY$97</f>
        <v>1</v>
      </c>
      <c r="AZ41" s="533">
        <f xml:space="preserve"> Time!AZ$97</f>
        <v>1</v>
      </c>
      <c r="BA41" s="533">
        <f xml:space="preserve"> Time!BA$97</f>
        <v>1</v>
      </c>
      <c r="BB41" s="533">
        <f xml:space="preserve"> Time!BB$97</f>
        <v>1</v>
      </c>
      <c r="BC41" s="533">
        <f xml:space="preserve"> Time!BC$97</f>
        <v>1</v>
      </c>
      <c r="BD41" s="533">
        <f xml:space="preserve"> Time!BD$97</f>
        <v>1</v>
      </c>
      <c r="BE41" s="533">
        <f xml:space="preserve"> Time!BE$97</f>
        <v>1</v>
      </c>
      <c r="BF41" s="533">
        <f xml:space="preserve"> Time!BF$97</f>
        <v>1</v>
      </c>
      <c r="BG41" s="533">
        <f xml:space="preserve"> Time!BG$97</f>
        <v>1</v>
      </c>
      <c r="BH41" s="533">
        <f xml:space="preserve"> Time!BH$97</f>
        <v>1</v>
      </c>
      <c r="BI41" s="533">
        <f xml:space="preserve"> Time!BI$97</f>
        <v>1</v>
      </c>
      <c r="BJ41" s="533">
        <f xml:space="preserve"> Time!BJ$97</f>
        <v>1</v>
      </c>
      <c r="BK41" s="533">
        <f xml:space="preserve"> Time!BK$97</f>
        <v>1</v>
      </c>
      <c r="BL41" s="533">
        <f xml:space="preserve"> Time!BL$97</f>
        <v>1</v>
      </c>
      <c r="BM41" s="533">
        <f xml:space="preserve"> Time!BM$97</f>
        <v>1</v>
      </c>
      <c r="BN41" s="533">
        <f xml:space="preserve"> Time!BN$97</f>
        <v>1</v>
      </c>
      <c r="BO41" s="533">
        <f xml:space="preserve"> Time!BO$97</f>
        <v>1</v>
      </c>
      <c r="BP41" s="533">
        <f xml:space="preserve"> Time!BP$97</f>
        <v>1</v>
      </c>
      <c r="BQ41" s="533">
        <f xml:space="preserve"> Time!BQ$97</f>
        <v>1</v>
      </c>
      <c r="BR41" s="533">
        <f xml:space="preserve"> Time!BR$97</f>
        <v>1</v>
      </c>
      <c r="BS41" s="533">
        <f xml:space="preserve"> Time!BS$97</f>
        <v>1</v>
      </c>
      <c r="BT41" s="533">
        <f xml:space="preserve"> Time!BT$97</f>
        <v>1</v>
      </c>
      <c r="BU41" s="533">
        <f xml:space="preserve"> Time!BU$97</f>
        <v>1</v>
      </c>
      <c r="BV41" s="533">
        <f xml:space="preserve"> Time!BV$97</f>
        <v>1</v>
      </c>
      <c r="BW41" s="533">
        <f xml:space="preserve"> Time!BW$97</f>
        <v>1</v>
      </c>
      <c r="BX41" s="533">
        <f xml:space="preserve"> Time!BX$97</f>
        <v>1</v>
      </c>
      <c r="BY41" s="533">
        <f xml:space="preserve"> Time!BY$97</f>
        <v>1</v>
      </c>
      <c r="BZ41" s="533">
        <f xml:space="preserve"> Time!BZ$97</f>
        <v>1</v>
      </c>
      <c r="CA41" s="533">
        <f xml:space="preserve"> Time!CA$97</f>
        <v>1</v>
      </c>
      <c r="CB41" s="533">
        <f xml:space="preserve"> Time!CB$97</f>
        <v>1</v>
      </c>
      <c r="CC41" s="533">
        <f xml:space="preserve"> Time!CC$97</f>
        <v>1</v>
      </c>
      <c r="CD41" s="533">
        <f xml:space="preserve"> Time!CD$97</f>
        <v>1</v>
      </c>
      <c r="CE41" s="533">
        <f xml:space="preserve"> Time!CE$97</f>
        <v>1</v>
      </c>
      <c r="CF41" s="533">
        <f xml:space="preserve"> Time!CF$97</f>
        <v>1</v>
      </c>
      <c r="CG41" s="533">
        <f xml:space="preserve"> Time!CG$97</f>
        <v>1</v>
      </c>
      <c r="CH41" s="533">
        <f xml:space="preserve"> Time!CH$97</f>
        <v>1</v>
      </c>
      <c r="CI41" s="533">
        <f xml:space="preserve"> Time!CI$97</f>
        <v>1</v>
      </c>
      <c r="CJ41" s="533">
        <f xml:space="preserve"> Time!CJ$97</f>
        <v>1</v>
      </c>
      <c r="CK41" s="533">
        <f xml:space="preserve"> Time!CK$97</f>
        <v>1</v>
      </c>
      <c r="CL41" s="533">
        <f xml:space="preserve"> Time!CL$97</f>
        <v>1</v>
      </c>
      <c r="CM41" s="533">
        <f xml:space="preserve"> Time!CM$97</f>
        <v>1</v>
      </c>
      <c r="CN41" s="533">
        <f xml:space="preserve"> Time!CN$97</f>
        <v>1</v>
      </c>
      <c r="CO41" s="533">
        <f xml:space="preserve"> Time!CO$97</f>
        <v>0</v>
      </c>
      <c r="CP41" s="533">
        <f xml:space="preserve"> Time!CP$97</f>
        <v>0</v>
      </c>
      <c r="CQ41" s="533">
        <f xml:space="preserve"> Time!CQ$97</f>
        <v>0</v>
      </c>
      <c r="CR41" s="533">
        <f xml:space="preserve"> Time!CR$97</f>
        <v>0</v>
      </c>
      <c r="CS41" s="533">
        <f xml:space="preserve"> Time!CS$97</f>
        <v>0</v>
      </c>
      <c r="CT41" s="533">
        <f xml:space="preserve"> Time!CT$97</f>
        <v>0</v>
      </c>
      <c r="CU41" s="533">
        <f xml:space="preserve"> Time!CU$97</f>
        <v>0</v>
      </c>
      <c r="CV41" s="533">
        <f xml:space="preserve"> Time!CV$97</f>
        <v>0</v>
      </c>
      <c r="CW41" s="533">
        <f xml:space="preserve"> Time!CW$97</f>
        <v>0</v>
      </c>
      <c r="CX41" s="533">
        <f xml:space="preserve"> Time!CX$97</f>
        <v>0</v>
      </c>
      <c r="CY41" s="533">
        <f xml:space="preserve"> Time!CY$97</f>
        <v>0</v>
      </c>
      <c r="CZ41" s="533">
        <f xml:space="preserve"> Time!CZ$97</f>
        <v>0</v>
      </c>
      <c r="DA41" s="533">
        <f xml:space="preserve"> Time!DA$97</f>
        <v>0</v>
      </c>
      <c r="DB41" s="533">
        <f xml:space="preserve"> Time!DB$97</f>
        <v>0</v>
      </c>
      <c r="DC41" s="533">
        <f xml:space="preserve"> Time!DC$97</f>
        <v>0</v>
      </c>
      <c r="DD41" s="533">
        <f xml:space="preserve"> Time!DD$97</f>
        <v>0</v>
      </c>
      <c r="DE41" s="533">
        <f xml:space="preserve"> Time!DE$97</f>
        <v>0</v>
      </c>
      <c r="DF41" s="533">
        <f xml:space="preserve"> Time!DF$97</f>
        <v>0</v>
      </c>
      <c r="DG41" s="533">
        <f xml:space="preserve"> Time!DG$97</f>
        <v>0</v>
      </c>
      <c r="DH41" s="533">
        <f xml:space="preserve"> Time!DH$97</f>
        <v>0</v>
      </c>
      <c r="DI41" s="533">
        <f xml:space="preserve"> Time!DI$97</f>
        <v>0</v>
      </c>
      <c r="DJ41" s="533">
        <f xml:space="preserve"> Time!DJ$97</f>
        <v>0</v>
      </c>
      <c r="DK41" s="533">
        <f xml:space="preserve"> Time!DK$97</f>
        <v>0</v>
      </c>
      <c r="DL41" s="533">
        <f xml:space="preserve"> Time!DL$97</f>
        <v>0</v>
      </c>
      <c r="DM41" s="533">
        <f xml:space="preserve"> Time!DM$97</f>
        <v>0</v>
      </c>
      <c r="DN41" s="533">
        <f xml:space="preserve"> Time!DN$97</f>
        <v>0</v>
      </c>
      <c r="DO41" s="533">
        <f xml:space="preserve"> Time!DO$97</f>
        <v>0</v>
      </c>
      <c r="DP41" s="533">
        <f xml:space="preserve"> Time!DP$97</f>
        <v>0</v>
      </c>
      <c r="DQ41" s="533">
        <f xml:space="preserve"> Time!DQ$97</f>
        <v>0</v>
      </c>
      <c r="DR41" s="533">
        <f xml:space="preserve"> Time!DR$97</f>
        <v>0</v>
      </c>
      <c r="DS41" s="533">
        <f xml:space="preserve"> Time!DS$97</f>
        <v>0</v>
      </c>
      <c r="DT41" s="533">
        <f xml:space="preserve"> Time!DT$97</f>
        <v>0</v>
      </c>
      <c r="DU41" s="533">
        <f xml:space="preserve"> Time!DU$97</f>
        <v>0</v>
      </c>
      <c r="DV41" s="533">
        <f xml:space="preserve"> Time!DV$97</f>
        <v>0</v>
      </c>
      <c r="DW41" s="533">
        <f xml:space="preserve"> Time!DW$97</f>
        <v>0</v>
      </c>
      <c r="DX41" s="533">
        <f xml:space="preserve"> Time!DX$97</f>
        <v>0</v>
      </c>
      <c r="DY41" s="533">
        <f xml:space="preserve"> Time!DY$97</f>
        <v>0</v>
      </c>
      <c r="DZ41" s="533">
        <f xml:space="preserve"> Time!DZ$97</f>
        <v>0</v>
      </c>
      <c r="EA41" s="533">
        <f xml:space="preserve"> Time!EA$97</f>
        <v>0</v>
      </c>
      <c r="EB41" s="533">
        <f xml:space="preserve"> Time!EB$97</f>
        <v>0</v>
      </c>
      <c r="EC41" s="533">
        <f xml:space="preserve"> Time!EC$97</f>
        <v>0</v>
      </c>
      <c r="ED41" s="533">
        <f xml:space="preserve"> Time!ED$97</f>
        <v>0</v>
      </c>
      <c r="EE41" s="533">
        <f xml:space="preserve"> Time!EE$97</f>
        <v>0</v>
      </c>
      <c r="EF41" s="533">
        <f xml:space="preserve"> Time!EF$97</f>
        <v>0</v>
      </c>
      <c r="EG41" s="533">
        <f xml:space="preserve"> Time!EG$97</f>
        <v>0</v>
      </c>
      <c r="EH41" s="533">
        <f xml:space="preserve"> Time!EH$97</f>
        <v>0</v>
      </c>
      <c r="EI41" s="533">
        <f xml:space="preserve"> Time!EI$97</f>
        <v>0</v>
      </c>
      <c r="EJ41" s="533">
        <f xml:space="preserve"> Time!EJ$97</f>
        <v>0</v>
      </c>
      <c r="EK41" s="533">
        <f xml:space="preserve"> Time!EK$97</f>
        <v>0</v>
      </c>
      <c r="EL41" s="533">
        <f xml:space="preserve"> Time!EL$97</f>
        <v>0</v>
      </c>
      <c r="EM41" s="533">
        <f xml:space="preserve"> Time!EM$97</f>
        <v>0</v>
      </c>
      <c r="EN41" s="533">
        <f xml:space="preserve"> Time!EN$97</f>
        <v>0</v>
      </c>
      <c r="EO41" s="533">
        <f xml:space="preserve"> Time!EO$97</f>
        <v>0</v>
      </c>
      <c r="EP41" s="533">
        <f xml:space="preserve"> Time!EP$97</f>
        <v>0</v>
      </c>
      <c r="EQ41" s="533">
        <f xml:space="preserve"> Time!EQ$97</f>
        <v>0</v>
      </c>
      <c r="ER41" s="533">
        <f xml:space="preserve"> Time!ER$97</f>
        <v>0</v>
      </c>
      <c r="ES41" s="533">
        <f xml:space="preserve"> Time!ES$97</f>
        <v>0</v>
      </c>
      <c r="ET41" s="533">
        <f xml:space="preserve"> Time!ET$97</f>
        <v>0</v>
      </c>
      <c r="EU41" s="533">
        <f xml:space="preserve"> Time!EU$97</f>
        <v>0</v>
      </c>
      <c r="EV41" s="533">
        <f xml:space="preserve"> Time!EV$97</f>
        <v>0</v>
      </c>
      <c r="EW41" s="533">
        <f xml:space="preserve"> Time!EW$97</f>
        <v>0</v>
      </c>
      <c r="EX41" s="533">
        <f xml:space="preserve"> Time!EX$97</f>
        <v>0</v>
      </c>
      <c r="EY41" s="533">
        <f xml:space="preserve"> Time!EY$97</f>
        <v>0</v>
      </c>
      <c r="EZ41" s="533">
        <f xml:space="preserve"> Time!EZ$97</f>
        <v>0</v>
      </c>
      <c r="FA41" s="533">
        <f xml:space="preserve"> Time!FA$97</f>
        <v>0</v>
      </c>
      <c r="FB41" s="533">
        <f xml:space="preserve"> Time!FB$97</f>
        <v>0</v>
      </c>
      <c r="FC41" s="533">
        <f xml:space="preserve"> Time!FC$97</f>
        <v>0</v>
      </c>
      <c r="FD41" s="533">
        <f xml:space="preserve"> Time!FD$97</f>
        <v>0</v>
      </c>
      <c r="FE41" s="533">
        <f xml:space="preserve"> Time!FE$97</f>
        <v>0</v>
      </c>
      <c r="FF41" s="533">
        <f xml:space="preserve"> Time!FF$97</f>
        <v>0</v>
      </c>
      <c r="FG41" s="533">
        <f xml:space="preserve"> Time!FG$97</f>
        <v>0</v>
      </c>
      <c r="FH41" s="533">
        <f xml:space="preserve"> Time!FH$97</f>
        <v>0</v>
      </c>
      <c r="FI41" s="533">
        <f xml:space="preserve"> Time!FI$97</f>
        <v>0</v>
      </c>
      <c r="FJ41" s="533">
        <f xml:space="preserve"> Time!FJ$97</f>
        <v>0</v>
      </c>
      <c r="FK41" s="533">
        <f xml:space="preserve"> Time!FK$97</f>
        <v>0</v>
      </c>
      <c r="FL41" s="533">
        <f xml:space="preserve"> Time!FL$97</f>
        <v>0</v>
      </c>
      <c r="FM41" s="533">
        <f xml:space="preserve"> Time!FM$97</f>
        <v>0</v>
      </c>
      <c r="FN41" s="533">
        <f xml:space="preserve"> Time!FN$97</f>
        <v>0</v>
      </c>
      <c r="FO41" s="533">
        <f xml:space="preserve"> Time!FO$97</f>
        <v>0</v>
      </c>
      <c r="FP41" s="533">
        <f xml:space="preserve"> Time!FP$97</f>
        <v>0</v>
      </c>
      <c r="FQ41" s="533">
        <f xml:space="preserve"> Time!FQ$97</f>
        <v>0</v>
      </c>
      <c r="FR41" s="533">
        <f xml:space="preserve"> Time!FR$97</f>
        <v>0</v>
      </c>
      <c r="FS41" s="533">
        <f xml:space="preserve"> Time!FS$97</f>
        <v>0</v>
      </c>
      <c r="FT41" s="533">
        <f xml:space="preserve"> Time!FT$97</f>
        <v>0</v>
      </c>
      <c r="FU41" s="533">
        <f xml:space="preserve"> Time!FU$97</f>
        <v>0</v>
      </c>
      <c r="FV41" s="533">
        <f xml:space="preserve"> Time!FV$97</f>
        <v>0</v>
      </c>
      <c r="FW41" s="533">
        <f xml:space="preserve"> Time!FW$97</f>
        <v>0</v>
      </c>
      <c r="FX41" s="533">
        <f xml:space="preserve"> Time!FX$97</f>
        <v>0</v>
      </c>
      <c r="FY41" s="533">
        <f xml:space="preserve"> Time!FY$97</f>
        <v>0</v>
      </c>
      <c r="FZ41" s="533">
        <f xml:space="preserve"> Time!FZ$97</f>
        <v>0</v>
      </c>
      <c r="GA41" s="533">
        <f xml:space="preserve"> Time!GA$97</f>
        <v>0</v>
      </c>
      <c r="GB41" s="533">
        <f xml:space="preserve"> Time!GB$97</f>
        <v>0</v>
      </c>
      <c r="GC41" s="533">
        <f xml:space="preserve"> Time!GC$97</f>
        <v>0</v>
      </c>
      <c r="GD41" s="533">
        <f xml:space="preserve"> Time!GD$97</f>
        <v>0</v>
      </c>
      <c r="GE41" s="533">
        <f xml:space="preserve"> Time!GE$97</f>
        <v>0</v>
      </c>
      <c r="GF41" s="533">
        <f xml:space="preserve"> Time!GF$97</f>
        <v>0</v>
      </c>
      <c r="GG41" s="533">
        <f xml:space="preserve"> Time!GG$97</f>
        <v>0</v>
      </c>
      <c r="GH41" s="533">
        <f xml:space="preserve"> Time!GH$97</f>
        <v>0</v>
      </c>
      <c r="GI41" s="533">
        <f xml:space="preserve"> Time!GI$97</f>
        <v>0</v>
      </c>
      <c r="GJ41" s="533">
        <f xml:space="preserve"> Time!GJ$97</f>
        <v>0</v>
      </c>
    </row>
    <row r="42" spans="1:255" x14ac:dyDescent="0.25">
      <c r="E42" s="12" t="s">
        <v>187</v>
      </c>
      <c r="G42" s="12" t="str">
        <f xml:space="preserve"> SMU</f>
        <v>$ 000s</v>
      </c>
      <c r="H42" s="12">
        <f xml:space="preserve"> SUM(J42:GJ42)</f>
        <v>32000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400</v>
      </c>
      <c r="N42" s="12">
        <f t="shared" si="42"/>
        <v>400</v>
      </c>
      <c r="O42" s="12">
        <f t="shared" si="42"/>
        <v>400</v>
      </c>
      <c r="P42" s="12">
        <f t="shared" si="42"/>
        <v>400</v>
      </c>
      <c r="Q42" s="12">
        <f t="shared" si="42"/>
        <v>400</v>
      </c>
      <c r="R42" s="12">
        <f t="shared" si="42"/>
        <v>400</v>
      </c>
      <c r="S42" s="12">
        <f t="shared" si="42"/>
        <v>400</v>
      </c>
      <c r="T42" s="12">
        <f t="shared" si="42"/>
        <v>400</v>
      </c>
      <c r="U42" s="12">
        <f t="shared" si="42"/>
        <v>400</v>
      </c>
      <c r="V42" s="12">
        <f t="shared" si="42"/>
        <v>400</v>
      </c>
      <c r="W42" s="12">
        <f t="shared" si="42"/>
        <v>400</v>
      </c>
      <c r="X42" s="12">
        <f t="shared" si="42"/>
        <v>400</v>
      </c>
      <c r="Y42" s="12">
        <f t="shared" si="42"/>
        <v>400</v>
      </c>
      <c r="Z42" s="12">
        <f t="shared" si="42"/>
        <v>400</v>
      </c>
      <c r="AA42" s="12">
        <f t="shared" si="42"/>
        <v>400</v>
      </c>
      <c r="AB42" s="12">
        <f t="shared" si="42"/>
        <v>400</v>
      </c>
      <c r="AC42" s="12">
        <f t="shared" si="42"/>
        <v>400</v>
      </c>
      <c r="AD42" s="12">
        <f t="shared" si="42"/>
        <v>400</v>
      </c>
      <c r="AE42" s="12">
        <f t="shared" si="42"/>
        <v>400</v>
      </c>
      <c r="AF42" s="12">
        <f t="shared" si="42"/>
        <v>400</v>
      </c>
      <c r="AG42" s="12">
        <f t="shared" si="42"/>
        <v>400</v>
      </c>
      <c r="AH42" s="12">
        <f t="shared" si="42"/>
        <v>400</v>
      </c>
      <c r="AI42" s="12">
        <f t="shared" si="42"/>
        <v>400</v>
      </c>
      <c r="AJ42" s="12">
        <f t="shared" si="42"/>
        <v>400</v>
      </c>
      <c r="AK42" s="12">
        <f t="shared" si="42"/>
        <v>400</v>
      </c>
      <c r="AL42" s="12">
        <f t="shared" si="42"/>
        <v>400</v>
      </c>
      <c r="AM42" s="12">
        <f t="shared" si="42"/>
        <v>400</v>
      </c>
      <c r="AN42" s="12">
        <f t="shared" si="42"/>
        <v>400</v>
      </c>
      <c r="AO42" s="12">
        <f t="shared" si="42"/>
        <v>400</v>
      </c>
      <c r="AP42" s="12">
        <f t="shared" ref="AP42:BU42" si="43" xml:space="preserve"> $F38 / $F39 * AP40 * AP41</f>
        <v>400</v>
      </c>
      <c r="AQ42" s="12">
        <f t="shared" si="43"/>
        <v>400</v>
      </c>
      <c r="AR42" s="12">
        <f t="shared" si="43"/>
        <v>400</v>
      </c>
      <c r="AS42" s="12">
        <f t="shared" si="43"/>
        <v>400</v>
      </c>
      <c r="AT42" s="12">
        <f t="shared" si="43"/>
        <v>400</v>
      </c>
      <c r="AU42" s="12">
        <f t="shared" si="43"/>
        <v>400</v>
      </c>
      <c r="AV42" s="12">
        <f t="shared" si="43"/>
        <v>400</v>
      </c>
      <c r="AW42" s="12">
        <f t="shared" si="43"/>
        <v>400</v>
      </c>
      <c r="AX42" s="12">
        <f t="shared" si="43"/>
        <v>400</v>
      </c>
      <c r="AY42" s="12">
        <f t="shared" si="43"/>
        <v>400</v>
      </c>
      <c r="AZ42" s="12">
        <f t="shared" si="43"/>
        <v>400</v>
      </c>
      <c r="BA42" s="12">
        <f t="shared" si="43"/>
        <v>400</v>
      </c>
      <c r="BB42" s="12">
        <f t="shared" si="43"/>
        <v>400</v>
      </c>
      <c r="BC42" s="12">
        <f t="shared" si="43"/>
        <v>400</v>
      </c>
      <c r="BD42" s="12">
        <f t="shared" si="43"/>
        <v>400</v>
      </c>
      <c r="BE42" s="12">
        <f t="shared" si="43"/>
        <v>400</v>
      </c>
      <c r="BF42" s="12">
        <f t="shared" si="43"/>
        <v>400</v>
      </c>
      <c r="BG42" s="12">
        <f t="shared" si="43"/>
        <v>400</v>
      </c>
      <c r="BH42" s="12">
        <f t="shared" si="43"/>
        <v>400</v>
      </c>
      <c r="BI42" s="12">
        <f t="shared" si="43"/>
        <v>400</v>
      </c>
      <c r="BJ42" s="12">
        <f t="shared" si="43"/>
        <v>400</v>
      </c>
      <c r="BK42" s="12">
        <f t="shared" si="43"/>
        <v>400</v>
      </c>
      <c r="BL42" s="12">
        <f t="shared" si="43"/>
        <v>400</v>
      </c>
      <c r="BM42" s="12">
        <f t="shared" si="43"/>
        <v>400</v>
      </c>
      <c r="BN42" s="12">
        <f t="shared" si="43"/>
        <v>400</v>
      </c>
      <c r="BO42" s="12">
        <f t="shared" si="43"/>
        <v>400</v>
      </c>
      <c r="BP42" s="12">
        <f t="shared" si="43"/>
        <v>400</v>
      </c>
      <c r="BQ42" s="12">
        <f t="shared" si="43"/>
        <v>400</v>
      </c>
      <c r="BR42" s="12">
        <f t="shared" si="43"/>
        <v>400</v>
      </c>
      <c r="BS42" s="12">
        <f t="shared" si="43"/>
        <v>400</v>
      </c>
      <c r="BT42" s="12">
        <f t="shared" si="43"/>
        <v>400</v>
      </c>
      <c r="BU42" s="12">
        <f t="shared" si="43"/>
        <v>400</v>
      </c>
      <c r="BV42" s="12">
        <f t="shared" ref="BV42:DA42" si="44" xml:space="preserve"> $F38 / $F39 * BV40 * BV41</f>
        <v>400</v>
      </c>
      <c r="BW42" s="12">
        <f t="shared" si="44"/>
        <v>400</v>
      </c>
      <c r="BX42" s="12">
        <f t="shared" si="44"/>
        <v>400</v>
      </c>
      <c r="BY42" s="12">
        <f t="shared" si="44"/>
        <v>400</v>
      </c>
      <c r="BZ42" s="12">
        <f t="shared" si="44"/>
        <v>400</v>
      </c>
      <c r="CA42" s="12">
        <f t="shared" si="44"/>
        <v>400</v>
      </c>
      <c r="CB42" s="12">
        <f t="shared" si="44"/>
        <v>400</v>
      </c>
      <c r="CC42" s="12">
        <f t="shared" si="44"/>
        <v>400</v>
      </c>
      <c r="CD42" s="12">
        <f t="shared" si="44"/>
        <v>400</v>
      </c>
      <c r="CE42" s="12">
        <f t="shared" si="44"/>
        <v>400</v>
      </c>
      <c r="CF42" s="12">
        <f t="shared" si="44"/>
        <v>400</v>
      </c>
      <c r="CG42" s="12">
        <f t="shared" si="44"/>
        <v>400</v>
      </c>
      <c r="CH42" s="12">
        <f t="shared" si="44"/>
        <v>400</v>
      </c>
      <c r="CI42" s="12">
        <f t="shared" si="44"/>
        <v>400</v>
      </c>
      <c r="CJ42" s="12">
        <f t="shared" si="44"/>
        <v>400</v>
      </c>
      <c r="CK42" s="12">
        <f t="shared" si="44"/>
        <v>400</v>
      </c>
      <c r="CL42" s="12">
        <f t="shared" si="44"/>
        <v>400</v>
      </c>
      <c r="CM42" s="12">
        <f t="shared" si="44"/>
        <v>400</v>
      </c>
      <c r="CN42" s="12">
        <f t="shared" si="44"/>
        <v>400</v>
      </c>
      <c r="CO42" s="12">
        <f t="shared" si="44"/>
        <v>0</v>
      </c>
      <c r="CP42" s="12">
        <f t="shared" si="44"/>
        <v>0</v>
      </c>
      <c r="CQ42" s="12">
        <f t="shared" si="44"/>
        <v>0</v>
      </c>
      <c r="CR42" s="12">
        <f t="shared" si="44"/>
        <v>0</v>
      </c>
      <c r="CS42" s="12">
        <f t="shared" si="44"/>
        <v>0</v>
      </c>
      <c r="CT42" s="12">
        <f t="shared" si="44"/>
        <v>0</v>
      </c>
      <c r="CU42" s="12">
        <f t="shared" si="44"/>
        <v>0</v>
      </c>
      <c r="CV42" s="12">
        <f t="shared" si="44"/>
        <v>0</v>
      </c>
      <c r="CW42" s="12">
        <f t="shared" si="44"/>
        <v>0</v>
      </c>
      <c r="CX42" s="12">
        <f t="shared" si="44"/>
        <v>0</v>
      </c>
      <c r="CY42" s="12">
        <f t="shared" si="44"/>
        <v>0</v>
      </c>
      <c r="CZ42" s="12">
        <f t="shared" si="44"/>
        <v>0</v>
      </c>
      <c r="DA42" s="12">
        <f t="shared" si="44"/>
        <v>0</v>
      </c>
      <c r="DB42" s="12">
        <f t="shared" ref="DB42:EG42" si="45" xml:space="preserve"> $F38 / $F39 * DB40 * DB41</f>
        <v>0</v>
      </c>
      <c r="DC42" s="12">
        <f t="shared" si="45"/>
        <v>0</v>
      </c>
      <c r="DD42" s="12">
        <f t="shared" si="45"/>
        <v>0</v>
      </c>
      <c r="DE42" s="12">
        <f t="shared" si="45"/>
        <v>0</v>
      </c>
      <c r="DF42" s="12">
        <f t="shared" si="45"/>
        <v>0</v>
      </c>
      <c r="DG42" s="12">
        <f t="shared" si="45"/>
        <v>0</v>
      </c>
      <c r="DH42" s="12">
        <f t="shared" si="45"/>
        <v>0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-32000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-400</v>
      </c>
      <c r="N43" s="249">
        <f t="shared" si="48"/>
        <v>-400</v>
      </c>
      <c r="O43" s="249">
        <f t="shared" si="48"/>
        <v>-400</v>
      </c>
      <c r="P43" s="249">
        <f t="shared" si="48"/>
        <v>-400</v>
      </c>
      <c r="Q43" s="249">
        <f t="shared" si="48"/>
        <v>-400</v>
      </c>
      <c r="R43" s="249">
        <f t="shared" si="48"/>
        <v>-400</v>
      </c>
      <c r="S43" s="249">
        <f t="shared" si="48"/>
        <v>-400</v>
      </c>
      <c r="T43" s="249">
        <f t="shared" si="48"/>
        <v>-400</v>
      </c>
      <c r="U43" s="249">
        <f t="shared" si="48"/>
        <v>-400</v>
      </c>
      <c r="V43" s="249">
        <f t="shared" si="48"/>
        <v>-400</v>
      </c>
      <c r="W43" s="249">
        <f t="shared" si="48"/>
        <v>-400</v>
      </c>
      <c r="X43" s="249">
        <f t="shared" si="48"/>
        <v>-400</v>
      </c>
      <c r="Y43" s="249">
        <f t="shared" si="48"/>
        <v>-400</v>
      </c>
      <c r="Z43" s="249">
        <f t="shared" si="48"/>
        <v>-400</v>
      </c>
      <c r="AA43" s="249">
        <f t="shared" si="48"/>
        <v>-400</v>
      </c>
      <c r="AB43" s="249">
        <f t="shared" si="48"/>
        <v>-400</v>
      </c>
      <c r="AC43" s="249">
        <f t="shared" si="48"/>
        <v>-400</v>
      </c>
      <c r="AD43" s="249">
        <f t="shared" si="48"/>
        <v>-400</v>
      </c>
      <c r="AE43" s="249">
        <f t="shared" si="48"/>
        <v>-400</v>
      </c>
      <c r="AF43" s="249">
        <f t="shared" si="48"/>
        <v>-400</v>
      </c>
      <c r="AG43" s="249">
        <f t="shared" si="48"/>
        <v>-400</v>
      </c>
      <c r="AH43" s="249">
        <f t="shared" si="48"/>
        <v>-400</v>
      </c>
      <c r="AI43" s="249">
        <f t="shared" si="48"/>
        <v>-400</v>
      </c>
      <c r="AJ43" s="249">
        <f t="shared" si="48"/>
        <v>-400</v>
      </c>
      <c r="AK43" s="249">
        <f t="shared" si="48"/>
        <v>-400</v>
      </c>
      <c r="AL43" s="249">
        <f t="shared" si="48"/>
        <v>-400</v>
      </c>
      <c r="AM43" s="249">
        <f t="shared" si="48"/>
        <v>-400</v>
      </c>
      <c r="AN43" s="249">
        <f t="shared" si="48"/>
        <v>-400</v>
      </c>
      <c r="AO43" s="249">
        <f t="shared" si="48"/>
        <v>-400</v>
      </c>
      <c r="AP43" s="249">
        <f t="shared" si="48"/>
        <v>-400</v>
      </c>
      <c r="AQ43" s="249">
        <f t="shared" si="48"/>
        <v>-400</v>
      </c>
      <c r="AR43" s="249">
        <f t="shared" si="48"/>
        <v>-400</v>
      </c>
      <c r="AS43" s="249">
        <f t="shared" si="48"/>
        <v>-400</v>
      </c>
      <c r="AT43" s="249">
        <f t="shared" si="48"/>
        <v>-400</v>
      </c>
      <c r="AU43" s="249">
        <f t="shared" si="48"/>
        <v>-400</v>
      </c>
      <c r="AV43" s="249">
        <f t="shared" si="48"/>
        <v>-400</v>
      </c>
      <c r="AW43" s="249">
        <f t="shared" si="48"/>
        <v>-400</v>
      </c>
      <c r="AX43" s="249">
        <f t="shared" si="48"/>
        <v>-400</v>
      </c>
      <c r="AY43" s="249">
        <f t="shared" si="48"/>
        <v>-400</v>
      </c>
      <c r="AZ43" s="249">
        <f t="shared" si="48"/>
        <v>-400</v>
      </c>
      <c r="BA43" s="249">
        <f t="shared" si="48"/>
        <v>-400</v>
      </c>
      <c r="BB43" s="249">
        <f t="shared" si="48"/>
        <v>-400</v>
      </c>
      <c r="BC43" s="249">
        <f t="shared" si="48"/>
        <v>-400</v>
      </c>
      <c r="BD43" s="249">
        <f t="shared" si="48"/>
        <v>-400</v>
      </c>
      <c r="BE43" s="249">
        <f t="shared" si="48"/>
        <v>-400</v>
      </c>
      <c r="BF43" s="249">
        <f t="shared" si="48"/>
        <v>-400</v>
      </c>
      <c r="BG43" s="249">
        <f t="shared" si="48"/>
        <v>-400</v>
      </c>
      <c r="BH43" s="249">
        <f t="shared" si="48"/>
        <v>-400</v>
      </c>
      <c r="BI43" s="249">
        <f t="shared" si="48"/>
        <v>-400</v>
      </c>
      <c r="BJ43" s="249">
        <f t="shared" si="48"/>
        <v>-400</v>
      </c>
      <c r="BK43" s="249">
        <f t="shared" si="48"/>
        <v>-400</v>
      </c>
      <c r="BL43" s="249">
        <f t="shared" si="48"/>
        <v>-400</v>
      </c>
      <c r="BM43" s="249">
        <f t="shared" si="48"/>
        <v>-400</v>
      </c>
      <c r="BN43" s="249">
        <f t="shared" si="48"/>
        <v>-400</v>
      </c>
      <c r="BO43" s="249">
        <f t="shared" si="48"/>
        <v>-400</v>
      </c>
      <c r="BP43" s="249">
        <f t="shared" si="48"/>
        <v>-400</v>
      </c>
      <c r="BQ43" s="249">
        <f t="shared" si="48"/>
        <v>-400</v>
      </c>
      <c r="BR43" s="249">
        <f t="shared" si="48"/>
        <v>-400</v>
      </c>
      <c r="BS43" s="249">
        <f t="shared" si="48"/>
        <v>-400</v>
      </c>
      <c r="BT43" s="249">
        <f t="shared" si="48"/>
        <v>-400</v>
      </c>
      <c r="BU43" s="249">
        <f t="shared" si="48"/>
        <v>-400</v>
      </c>
      <c r="BV43" s="249">
        <f t="shared" ref="BV43:EG43" si="49" xml:space="preserve"> -1 * BV42</f>
        <v>-400</v>
      </c>
      <c r="BW43" s="249">
        <f t="shared" si="49"/>
        <v>-400</v>
      </c>
      <c r="BX43" s="249">
        <f t="shared" si="49"/>
        <v>-400</v>
      </c>
      <c r="BY43" s="249">
        <f t="shared" si="49"/>
        <v>-400</v>
      </c>
      <c r="BZ43" s="249">
        <f t="shared" si="49"/>
        <v>-400</v>
      </c>
      <c r="CA43" s="249">
        <f t="shared" si="49"/>
        <v>-400</v>
      </c>
      <c r="CB43" s="249">
        <f t="shared" si="49"/>
        <v>-400</v>
      </c>
      <c r="CC43" s="249">
        <f t="shared" si="49"/>
        <v>-400</v>
      </c>
      <c r="CD43" s="249">
        <f t="shared" si="49"/>
        <v>-400</v>
      </c>
      <c r="CE43" s="249">
        <f t="shared" si="49"/>
        <v>-400</v>
      </c>
      <c r="CF43" s="249">
        <f t="shared" si="49"/>
        <v>-400</v>
      </c>
      <c r="CG43" s="249">
        <f t="shared" si="49"/>
        <v>-400</v>
      </c>
      <c r="CH43" s="249">
        <f t="shared" si="49"/>
        <v>-400</v>
      </c>
      <c r="CI43" s="249">
        <f t="shared" si="49"/>
        <v>-400</v>
      </c>
      <c r="CJ43" s="249">
        <f t="shared" si="49"/>
        <v>-400</v>
      </c>
      <c r="CK43" s="249">
        <f t="shared" si="49"/>
        <v>-400</v>
      </c>
      <c r="CL43" s="249">
        <f t="shared" si="49"/>
        <v>-400</v>
      </c>
      <c r="CM43" s="249">
        <f t="shared" si="49"/>
        <v>-400</v>
      </c>
      <c r="CN43" s="249">
        <f t="shared" si="49"/>
        <v>-400</v>
      </c>
      <c r="CO43" s="249">
        <f t="shared" si="49"/>
        <v>0</v>
      </c>
      <c r="CP43" s="249">
        <f t="shared" si="49"/>
        <v>0</v>
      </c>
      <c r="CQ43" s="249">
        <f t="shared" si="49"/>
        <v>0</v>
      </c>
      <c r="CR43" s="249">
        <f t="shared" si="49"/>
        <v>0</v>
      </c>
      <c r="CS43" s="249">
        <f t="shared" si="49"/>
        <v>0</v>
      </c>
      <c r="CT43" s="249">
        <f t="shared" si="49"/>
        <v>0</v>
      </c>
      <c r="CU43" s="249">
        <f t="shared" si="49"/>
        <v>0</v>
      </c>
      <c r="CV43" s="249">
        <f t="shared" si="49"/>
        <v>0</v>
      </c>
      <c r="CW43" s="249">
        <f t="shared" si="49"/>
        <v>0</v>
      </c>
      <c r="CX43" s="249">
        <f t="shared" si="49"/>
        <v>0</v>
      </c>
      <c r="CY43" s="249">
        <f t="shared" si="49"/>
        <v>0</v>
      </c>
      <c r="CZ43" s="249">
        <f t="shared" si="49"/>
        <v>0</v>
      </c>
      <c r="DA43" s="249">
        <f t="shared" si="49"/>
        <v>0</v>
      </c>
      <c r="DB43" s="249">
        <f t="shared" si="49"/>
        <v>0</v>
      </c>
      <c r="DC43" s="249">
        <f t="shared" si="49"/>
        <v>0</v>
      </c>
      <c r="DD43" s="249">
        <f t="shared" si="49"/>
        <v>0</v>
      </c>
      <c r="DE43" s="249">
        <f t="shared" si="49"/>
        <v>0</v>
      </c>
      <c r="DF43" s="249">
        <f t="shared" si="49"/>
        <v>0</v>
      </c>
      <c r="DG43" s="249">
        <f t="shared" si="49"/>
        <v>0</v>
      </c>
      <c r="DH43" s="249">
        <f t="shared" si="49"/>
        <v>0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5"/>
      <c r="GL43" s="555"/>
      <c r="GM43" s="555"/>
      <c r="GN43" s="555"/>
      <c r="GO43" s="555"/>
      <c r="GP43" s="555"/>
      <c r="GQ43" s="555"/>
      <c r="GR43" s="555"/>
      <c r="GS43" s="555"/>
      <c r="GT43" s="555"/>
      <c r="GU43" s="555"/>
      <c r="GV43" s="555"/>
      <c r="GW43" s="555"/>
      <c r="GX43" s="555"/>
      <c r="GY43" s="555"/>
      <c r="GZ43" s="555"/>
      <c r="HA43" s="555"/>
      <c r="HB43" s="555"/>
      <c r="HC43" s="555"/>
      <c r="HD43" s="555"/>
      <c r="HE43" s="555"/>
      <c r="HF43" s="555"/>
      <c r="HG43" s="555"/>
      <c r="HH43" s="555"/>
      <c r="HI43" s="555"/>
      <c r="HJ43" s="555"/>
      <c r="HK43" s="555"/>
      <c r="HL43" s="555"/>
      <c r="HM43" s="555"/>
      <c r="HN43" s="555"/>
      <c r="HO43" s="555"/>
      <c r="HP43" s="555"/>
      <c r="HQ43" s="555"/>
      <c r="HR43" s="555"/>
      <c r="HS43" s="555"/>
      <c r="HT43" s="555"/>
      <c r="HU43" s="555"/>
      <c r="HV43" s="555"/>
      <c r="HW43" s="555"/>
      <c r="HX43" s="555"/>
      <c r="HY43" s="555"/>
      <c r="HZ43" s="555"/>
      <c r="IA43" s="555"/>
      <c r="IB43" s="555"/>
      <c r="IC43" s="555"/>
      <c r="ID43" s="555"/>
      <c r="IE43" s="555"/>
      <c r="IF43" s="555"/>
      <c r="IG43" s="555"/>
      <c r="IH43" s="555"/>
      <c r="II43" s="555"/>
      <c r="IJ43" s="555"/>
      <c r="IK43" s="555"/>
      <c r="IL43" s="555"/>
      <c r="IM43" s="555"/>
      <c r="IN43" s="555"/>
      <c r="IO43" s="555"/>
      <c r="IP43" s="555"/>
      <c r="IQ43" s="555"/>
      <c r="IR43" s="555"/>
      <c r="IS43" s="555"/>
      <c r="IT43" s="555"/>
      <c r="IU43" s="555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="90" zoomScaleNormal="90" workbookViewId="0">
      <pane xSplit="9" ySplit="5" topLeftCell="J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193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125000</v>
      </c>
      <c r="G8" s="198" t="str">
        <f xml:space="preserve"> InpC!G$45</f>
        <v>$ 000s</v>
      </c>
      <c r="H8" s="43"/>
    </row>
    <row r="9" spans="1:441" s="534" customFormat="1" x14ac:dyDescent="0.25">
      <c r="A9" s="15"/>
      <c r="B9" s="15"/>
      <c r="C9" s="21"/>
      <c r="D9" s="60"/>
      <c r="E9" s="533" t="str">
        <f xml:space="preserve"> InpC!E$44</f>
        <v>Useful life of solar asset</v>
      </c>
      <c r="F9" s="533">
        <f xml:space="preserve"> InpC!F$44</f>
        <v>25</v>
      </c>
      <c r="G9" s="533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41" t="str">
        <f xml:space="preserve"> InpC!E$53</f>
        <v>Number of periods in a year</v>
      </c>
      <c r="F10" s="541">
        <f xml:space="preserve"> InpC!F$53</f>
        <v>4</v>
      </c>
      <c r="G10" s="541" t="str">
        <f xml:space="preserve"> InpC!G$53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192</v>
      </c>
      <c r="G12" s="12" t="str">
        <f xml:space="preserve"> SMU</f>
        <v>$ 000s</v>
      </c>
      <c r="H12" s="12">
        <f xml:space="preserve"> SUM(J12:GJ12)</f>
        <v>125000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1250</v>
      </c>
      <c r="N12" s="12">
        <f t="shared" si="0"/>
        <v>1250</v>
      </c>
      <c r="O12" s="12">
        <f t="shared" si="0"/>
        <v>1250</v>
      </c>
      <c r="P12" s="12">
        <f t="shared" si="0"/>
        <v>1250</v>
      </c>
      <c r="Q12" s="12">
        <f t="shared" si="0"/>
        <v>1250</v>
      </c>
      <c r="R12" s="12">
        <f t="shared" si="0"/>
        <v>1250</v>
      </c>
      <c r="S12" s="12">
        <f t="shared" si="0"/>
        <v>1250</v>
      </c>
      <c r="T12" s="12">
        <f t="shared" si="0"/>
        <v>1250</v>
      </c>
      <c r="U12" s="12">
        <f t="shared" si="0"/>
        <v>1250</v>
      </c>
      <c r="V12" s="12">
        <f t="shared" si="0"/>
        <v>1250</v>
      </c>
      <c r="W12" s="12">
        <f t="shared" si="0"/>
        <v>1250</v>
      </c>
      <c r="X12" s="12">
        <f t="shared" si="0"/>
        <v>1250</v>
      </c>
      <c r="Y12" s="12">
        <f t="shared" si="0"/>
        <v>1250</v>
      </c>
      <c r="Z12" s="12">
        <f t="shared" si="0"/>
        <v>1250</v>
      </c>
      <c r="AA12" s="12">
        <f t="shared" si="0"/>
        <v>1250</v>
      </c>
      <c r="AB12" s="12">
        <f t="shared" si="0"/>
        <v>1250</v>
      </c>
      <c r="AC12" s="12">
        <f t="shared" si="0"/>
        <v>1250</v>
      </c>
      <c r="AD12" s="12">
        <f t="shared" si="0"/>
        <v>1250</v>
      </c>
      <c r="AE12" s="12">
        <f t="shared" si="0"/>
        <v>1250</v>
      </c>
      <c r="AF12" s="12">
        <f t="shared" si="0"/>
        <v>1250</v>
      </c>
      <c r="AG12" s="12">
        <f t="shared" si="0"/>
        <v>1250</v>
      </c>
      <c r="AH12" s="12">
        <f t="shared" si="0"/>
        <v>1250</v>
      </c>
      <c r="AI12" s="12">
        <f t="shared" si="0"/>
        <v>1250</v>
      </c>
      <c r="AJ12" s="12">
        <f t="shared" si="0"/>
        <v>1250</v>
      </c>
      <c r="AK12" s="12">
        <f t="shared" si="0"/>
        <v>1250</v>
      </c>
      <c r="AL12" s="12">
        <f t="shared" si="0"/>
        <v>1250</v>
      </c>
      <c r="AM12" s="12">
        <f t="shared" si="0"/>
        <v>1250</v>
      </c>
      <c r="AN12" s="12">
        <f t="shared" si="0"/>
        <v>1250</v>
      </c>
      <c r="AO12" s="12">
        <f t="shared" si="0"/>
        <v>1250</v>
      </c>
      <c r="AP12" s="12">
        <f t="shared" ref="AP12:BU12" si="1" xml:space="preserve"> $F8 / $F9 / $F10* AP11</f>
        <v>1250</v>
      </c>
      <c r="AQ12" s="12">
        <f t="shared" si="1"/>
        <v>1250</v>
      </c>
      <c r="AR12" s="12">
        <f t="shared" si="1"/>
        <v>1250</v>
      </c>
      <c r="AS12" s="12">
        <f t="shared" si="1"/>
        <v>1250</v>
      </c>
      <c r="AT12" s="12">
        <f t="shared" si="1"/>
        <v>1250</v>
      </c>
      <c r="AU12" s="12">
        <f t="shared" si="1"/>
        <v>1250</v>
      </c>
      <c r="AV12" s="12">
        <f t="shared" si="1"/>
        <v>1250</v>
      </c>
      <c r="AW12" s="12">
        <f t="shared" si="1"/>
        <v>1250</v>
      </c>
      <c r="AX12" s="12">
        <f t="shared" si="1"/>
        <v>1250</v>
      </c>
      <c r="AY12" s="12">
        <f t="shared" si="1"/>
        <v>1250</v>
      </c>
      <c r="AZ12" s="12">
        <f t="shared" si="1"/>
        <v>1250</v>
      </c>
      <c r="BA12" s="12">
        <f t="shared" si="1"/>
        <v>1250</v>
      </c>
      <c r="BB12" s="12">
        <f t="shared" si="1"/>
        <v>1250</v>
      </c>
      <c r="BC12" s="12">
        <f t="shared" si="1"/>
        <v>1250</v>
      </c>
      <c r="BD12" s="12">
        <f t="shared" si="1"/>
        <v>1250</v>
      </c>
      <c r="BE12" s="12">
        <f t="shared" si="1"/>
        <v>1250</v>
      </c>
      <c r="BF12" s="12">
        <f t="shared" si="1"/>
        <v>1250</v>
      </c>
      <c r="BG12" s="12">
        <f t="shared" si="1"/>
        <v>1250</v>
      </c>
      <c r="BH12" s="12">
        <f t="shared" si="1"/>
        <v>1250</v>
      </c>
      <c r="BI12" s="12">
        <f t="shared" si="1"/>
        <v>1250</v>
      </c>
      <c r="BJ12" s="12">
        <f t="shared" si="1"/>
        <v>1250</v>
      </c>
      <c r="BK12" s="12">
        <f t="shared" si="1"/>
        <v>1250</v>
      </c>
      <c r="BL12" s="12">
        <f t="shared" si="1"/>
        <v>1250</v>
      </c>
      <c r="BM12" s="12">
        <f t="shared" si="1"/>
        <v>1250</v>
      </c>
      <c r="BN12" s="12">
        <f t="shared" si="1"/>
        <v>1250</v>
      </c>
      <c r="BO12" s="12">
        <f t="shared" si="1"/>
        <v>1250</v>
      </c>
      <c r="BP12" s="12">
        <f t="shared" si="1"/>
        <v>1250</v>
      </c>
      <c r="BQ12" s="12">
        <f t="shared" si="1"/>
        <v>1250</v>
      </c>
      <c r="BR12" s="12">
        <f t="shared" si="1"/>
        <v>1250</v>
      </c>
      <c r="BS12" s="12">
        <f t="shared" si="1"/>
        <v>1250</v>
      </c>
      <c r="BT12" s="12">
        <f t="shared" si="1"/>
        <v>1250</v>
      </c>
      <c r="BU12" s="12">
        <f t="shared" si="1"/>
        <v>1250</v>
      </c>
      <c r="BV12" s="12">
        <f t="shared" ref="BV12:DA12" si="2" xml:space="preserve"> $F8 / $F9 / $F10* BV11</f>
        <v>1250</v>
      </c>
      <c r="BW12" s="12">
        <f t="shared" si="2"/>
        <v>1250</v>
      </c>
      <c r="BX12" s="12">
        <f t="shared" si="2"/>
        <v>1250</v>
      </c>
      <c r="BY12" s="12">
        <f t="shared" si="2"/>
        <v>1250</v>
      </c>
      <c r="BZ12" s="12">
        <f t="shared" si="2"/>
        <v>1250</v>
      </c>
      <c r="CA12" s="12">
        <f t="shared" si="2"/>
        <v>1250</v>
      </c>
      <c r="CB12" s="12">
        <f t="shared" si="2"/>
        <v>1250</v>
      </c>
      <c r="CC12" s="12">
        <f t="shared" si="2"/>
        <v>1250</v>
      </c>
      <c r="CD12" s="12">
        <f t="shared" si="2"/>
        <v>1250</v>
      </c>
      <c r="CE12" s="12">
        <f t="shared" si="2"/>
        <v>1250</v>
      </c>
      <c r="CF12" s="12">
        <f t="shared" si="2"/>
        <v>1250</v>
      </c>
      <c r="CG12" s="12">
        <f t="shared" si="2"/>
        <v>1250</v>
      </c>
      <c r="CH12" s="12">
        <f t="shared" si="2"/>
        <v>1250</v>
      </c>
      <c r="CI12" s="12">
        <f t="shared" si="2"/>
        <v>1250</v>
      </c>
      <c r="CJ12" s="12">
        <f t="shared" si="2"/>
        <v>1250</v>
      </c>
      <c r="CK12" s="12">
        <f t="shared" si="2"/>
        <v>1250</v>
      </c>
      <c r="CL12" s="12">
        <f t="shared" si="2"/>
        <v>1250</v>
      </c>
      <c r="CM12" s="12">
        <f t="shared" si="2"/>
        <v>1250</v>
      </c>
      <c r="CN12" s="12">
        <f t="shared" si="2"/>
        <v>1250</v>
      </c>
      <c r="CO12" s="12">
        <f t="shared" si="2"/>
        <v>1250</v>
      </c>
      <c r="CP12" s="12">
        <f t="shared" si="2"/>
        <v>1250</v>
      </c>
      <c r="CQ12" s="12">
        <f t="shared" si="2"/>
        <v>1250</v>
      </c>
      <c r="CR12" s="12">
        <f t="shared" si="2"/>
        <v>1250</v>
      </c>
      <c r="CS12" s="12">
        <f t="shared" si="2"/>
        <v>1250</v>
      </c>
      <c r="CT12" s="12">
        <f t="shared" si="2"/>
        <v>1250</v>
      </c>
      <c r="CU12" s="12">
        <f t="shared" si="2"/>
        <v>1250</v>
      </c>
      <c r="CV12" s="12">
        <f t="shared" si="2"/>
        <v>1250</v>
      </c>
      <c r="CW12" s="12">
        <f t="shared" si="2"/>
        <v>1250</v>
      </c>
      <c r="CX12" s="12">
        <f t="shared" si="2"/>
        <v>1250</v>
      </c>
      <c r="CY12" s="12">
        <f t="shared" si="2"/>
        <v>1250</v>
      </c>
      <c r="CZ12" s="12">
        <f t="shared" si="2"/>
        <v>1250</v>
      </c>
      <c r="DA12" s="12">
        <f t="shared" si="2"/>
        <v>1250</v>
      </c>
      <c r="DB12" s="12">
        <f t="shared" ref="DB12:EG12" si="3" xml:space="preserve"> $F8 / $F9 / $F10* DB11</f>
        <v>1250</v>
      </c>
      <c r="DC12" s="12">
        <f t="shared" si="3"/>
        <v>1250</v>
      </c>
      <c r="DD12" s="12">
        <f t="shared" si="3"/>
        <v>1250</v>
      </c>
      <c r="DE12" s="12">
        <f t="shared" si="3"/>
        <v>1250</v>
      </c>
      <c r="DF12" s="12">
        <f t="shared" si="3"/>
        <v>1250</v>
      </c>
      <c r="DG12" s="12">
        <f t="shared" si="3"/>
        <v>1250</v>
      </c>
      <c r="DH12" s="12">
        <f t="shared" si="3"/>
        <v>1250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-125000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-1250</v>
      </c>
      <c r="N13" s="249">
        <f t="shared" si="6"/>
        <v>-1250</v>
      </c>
      <c r="O13" s="249">
        <f t="shared" si="6"/>
        <v>-1250</v>
      </c>
      <c r="P13" s="249">
        <f t="shared" si="6"/>
        <v>-1250</v>
      </c>
      <c r="Q13" s="249">
        <f t="shared" si="6"/>
        <v>-1250</v>
      </c>
      <c r="R13" s="249">
        <f t="shared" si="6"/>
        <v>-1250</v>
      </c>
      <c r="S13" s="249">
        <f t="shared" si="6"/>
        <v>-1250</v>
      </c>
      <c r="T13" s="249">
        <f t="shared" si="6"/>
        <v>-1250</v>
      </c>
      <c r="U13" s="249">
        <f t="shared" si="6"/>
        <v>-1250</v>
      </c>
      <c r="V13" s="249">
        <f t="shared" si="6"/>
        <v>-1250</v>
      </c>
      <c r="W13" s="249">
        <f t="shared" si="6"/>
        <v>-1250</v>
      </c>
      <c r="X13" s="249">
        <f t="shared" si="6"/>
        <v>-1250</v>
      </c>
      <c r="Y13" s="249">
        <f t="shared" si="6"/>
        <v>-1250</v>
      </c>
      <c r="Z13" s="249">
        <f t="shared" si="6"/>
        <v>-1250</v>
      </c>
      <c r="AA13" s="249">
        <f t="shared" si="6"/>
        <v>-1250</v>
      </c>
      <c r="AB13" s="249">
        <f t="shared" si="6"/>
        <v>-1250</v>
      </c>
      <c r="AC13" s="249">
        <f t="shared" si="6"/>
        <v>-1250</v>
      </c>
      <c r="AD13" s="249">
        <f t="shared" si="6"/>
        <v>-1250</v>
      </c>
      <c r="AE13" s="249">
        <f t="shared" si="6"/>
        <v>-1250</v>
      </c>
      <c r="AF13" s="249">
        <f t="shared" si="6"/>
        <v>-1250</v>
      </c>
      <c r="AG13" s="249">
        <f t="shared" si="6"/>
        <v>-1250</v>
      </c>
      <c r="AH13" s="249">
        <f t="shared" si="6"/>
        <v>-1250</v>
      </c>
      <c r="AI13" s="249">
        <f t="shared" si="6"/>
        <v>-1250</v>
      </c>
      <c r="AJ13" s="249">
        <f t="shared" si="6"/>
        <v>-1250</v>
      </c>
      <c r="AK13" s="249">
        <f t="shared" si="6"/>
        <v>-1250</v>
      </c>
      <c r="AL13" s="249">
        <f t="shared" si="6"/>
        <v>-1250</v>
      </c>
      <c r="AM13" s="249">
        <f t="shared" si="6"/>
        <v>-1250</v>
      </c>
      <c r="AN13" s="249">
        <f t="shared" si="6"/>
        <v>-1250</v>
      </c>
      <c r="AO13" s="249">
        <f t="shared" si="6"/>
        <v>-1250</v>
      </c>
      <c r="AP13" s="249">
        <f t="shared" si="6"/>
        <v>-1250</v>
      </c>
      <c r="AQ13" s="249">
        <f t="shared" si="6"/>
        <v>-1250</v>
      </c>
      <c r="AR13" s="249">
        <f t="shared" si="6"/>
        <v>-1250</v>
      </c>
      <c r="AS13" s="249">
        <f t="shared" si="6"/>
        <v>-1250</v>
      </c>
      <c r="AT13" s="249">
        <f t="shared" si="6"/>
        <v>-1250</v>
      </c>
      <c r="AU13" s="249">
        <f t="shared" si="6"/>
        <v>-1250</v>
      </c>
      <c r="AV13" s="249">
        <f t="shared" si="6"/>
        <v>-1250</v>
      </c>
      <c r="AW13" s="249">
        <f t="shared" si="6"/>
        <v>-1250</v>
      </c>
      <c r="AX13" s="249">
        <f t="shared" si="6"/>
        <v>-1250</v>
      </c>
      <c r="AY13" s="249">
        <f t="shared" si="6"/>
        <v>-1250</v>
      </c>
      <c r="AZ13" s="249">
        <f t="shared" si="6"/>
        <v>-1250</v>
      </c>
      <c r="BA13" s="249">
        <f t="shared" si="6"/>
        <v>-1250</v>
      </c>
      <c r="BB13" s="249">
        <f t="shared" si="6"/>
        <v>-1250</v>
      </c>
      <c r="BC13" s="249">
        <f t="shared" si="6"/>
        <v>-1250</v>
      </c>
      <c r="BD13" s="249">
        <f t="shared" si="6"/>
        <v>-1250</v>
      </c>
      <c r="BE13" s="249">
        <f t="shared" si="6"/>
        <v>-1250</v>
      </c>
      <c r="BF13" s="249">
        <f t="shared" si="6"/>
        <v>-1250</v>
      </c>
      <c r="BG13" s="249">
        <f t="shared" si="6"/>
        <v>-1250</v>
      </c>
      <c r="BH13" s="249">
        <f t="shared" si="6"/>
        <v>-1250</v>
      </c>
      <c r="BI13" s="249">
        <f t="shared" si="6"/>
        <v>-1250</v>
      </c>
      <c r="BJ13" s="249">
        <f t="shared" si="6"/>
        <v>-1250</v>
      </c>
      <c r="BK13" s="249">
        <f t="shared" si="6"/>
        <v>-1250</v>
      </c>
      <c r="BL13" s="249">
        <f t="shared" si="6"/>
        <v>-1250</v>
      </c>
      <c r="BM13" s="249">
        <f t="shared" si="6"/>
        <v>-1250</v>
      </c>
      <c r="BN13" s="249">
        <f t="shared" si="6"/>
        <v>-1250</v>
      </c>
      <c r="BO13" s="249">
        <f t="shared" si="6"/>
        <v>-1250</v>
      </c>
      <c r="BP13" s="249">
        <f t="shared" si="6"/>
        <v>-1250</v>
      </c>
      <c r="BQ13" s="249">
        <f t="shared" si="6"/>
        <v>-1250</v>
      </c>
      <c r="BR13" s="249">
        <f t="shared" si="6"/>
        <v>-1250</v>
      </c>
      <c r="BS13" s="249">
        <f t="shared" si="6"/>
        <v>-1250</v>
      </c>
      <c r="BT13" s="249">
        <f t="shared" si="6"/>
        <v>-1250</v>
      </c>
      <c r="BU13" s="249">
        <f t="shared" si="6"/>
        <v>-1250</v>
      </c>
      <c r="BV13" s="249">
        <f t="shared" ref="BV13:EG13" si="7" xml:space="preserve"> -1 * BV12</f>
        <v>-1250</v>
      </c>
      <c r="BW13" s="249">
        <f t="shared" si="7"/>
        <v>-1250</v>
      </c>
      <c r="BX13" s="249">
        <f t="shared" si="7"/>
        <v>-1250</v>
      </c>
      <c r="BY13" s="249">
        <f t="shared" si="7"/>
        <v>-1250</v>
      </c>
      <c r="BZ13" s="249">
        <f t="shared" si="7"/>
        <v>-1250</v>
      </c>
      <c r="CA13" s="249">
        <f t="shared" si="7"/>
        <v>-1250</v>
      </c>
      <c r="CB13" s="249">
        <f t="shared" si="7"/>
        <v>-1250</v>
      </c>
      <c r="CC13" s="249">
        <f t="shared" si="7"/>
        <v>-1250</v>
      </c>
      <c r="CD13" s="249">
        <f t="shared" si="7"/>
        <v>-1250</v>
      </c>
      <c r="CE13" s="249">
        <f t="shared" si="7"/>
        <v>-1250</v>
      </c>
      <c r="CF13" s="249">
        <f t="shared" si="7"/>
        <v>-1250</v>
      </c>
      <c r="CG13" s="249">
        <f t="shared" si="7"/>
        <v>-1250</v>
      </c>
      <c r="CH13" s="249">
        <f t="shared" si="7"/>
        <v>-1250</v>
      </c>
      <c r="CI13" s="249">
        <f t="shared" si="7"/>
        <v>-1250</v>
      </c>
      <c r="CJ13" s="249">
        <f t="shared" si="7"/>
        <v>-1250</v>
      </c>
      <c r="CK13" s="249">
        <f t="shared" si="7"/>
        <v>-1250</v>
      </c>
      <c r="CL13" s="249">
        <f t="shared" si="7"/>
        <v>-1250</v>
      </c>
      <c r="CM13" s="249">
        <f t="shared" si="7"/>
        <v>-1250</v>
      </c>
      <c r="CN13" s="249">
        <f t="shared" si="7"/>
        <v>-1250</v>
      </c>
      <c r="CO13" s="249">
        <f t="shared" si="7"/>
        <v>-1250</v>
      </c>
      <c r="CP13" s="249">
        <f t="shared" si="7"/>
        <v>-1250</v>
      </c>
      <c r="CQ13" s="249">
        <f t="shared" si="7"/>
        <v>-1250</v>
      </c>
      <c r="CR13" s="249">
        <f t="shared" si="7"/>
        <v>-1250</v>
      </c>
      <c r="CS13" s="249">
        <f t="shared" si="7"/>
        <v>-1250</v>
      </c>
      <c r="CT13" s="249">
        <f t="shared" si="7"/>
        <v>-1250</v>
      </c>
      <c r="CU13" s="249">
        <f t="shared" si="7"/>
        <v>-1250</v>
      </c>
      <c r="CV13" s="249">
        <f t="shared" si="7"/>
        <v>-1250</v>
      </c>
      <c r="CW13" s="249">
        <f t="shared" si="7"/>
        <v>-1250</v>
      </c>
      <c r="CX13" s="249">
        <f t="shared" si="7"/>
        <v>-1250</v>
      </c>
      <c r="CY13" s="249">
        <f t="shared" si="7"/>
        <v>-1250</v>
      </c>
      <c r="CZ13" s="249">
        <f t="shared" si="7"/>
        <v>-1250</v>
      </c>
      <c r="DA13" s="249">
        <f t="shared" si="7"/>
        <v>-1250</v>
      </c>
      <c r="DB13" s="249">
        <f t="shared" si="7"/>
        <v>-1250</v>
      </c>
      <c r="DC13" s="249">
        <f t="shared" si="7"/>
        <v>-1250</v>
      </c>
      <c r="DD13" s="249">
        <f t="shared" si="7"/>
        <v>-1250</v>
      </c>
      <c r="DE13" s="249">
        <f t="shared" si="7"/>
        <v>-1250</v>
      </c>
      <c r="DF13" s="249">
        <f t="shared" si="7"/>
        <v>-1250</v>
      </c>
      <c r="DG13" s="249">
        <f t="shared" si="7"/>
        <v>-1250</v>
      </c>
      <c r="DH13" s="249">
        <f t="shared" si="7"/>
        <v>-1250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55"/>
      <c r="GL13" s="555"/>
      <c r="GM13" s="555"/>
      <c r="GN13" s="555"/>
      <c r="GO13" s="555"/>
      <c r="GP13" s="555"/>
      <c r="GQ13" s="555"/>
      <c r="GR13" s="555"/>
      <c r="GS13" s="555"/>
      <c r="GT13" s="555"/>
      <c r="GU13" s="555"/>
      <c r="GV13" s="555"/>
      <c r="GW13" s="555"/>
      <c r="GX13" s="555"/>
      <c r="GY13" s="555"/>
      <c r="GZ13" s="555"/>
      <c r="HA13" s="555"/>
      <c r="HB13" s="555"/>
      <c r="HC13" s="555"/>
      <c r="HD13" s="555"/>
      <c r="HE13" s="555"/>
      <c r="HF13" s="555"/>
      <c r="HG13" s="555"/>
      <c r="HH13" s="555"/>
      <c r="HI13" s="555"/>
      <c r="HJ13" s="555"/>
      <c r="HK13" s="555"/>
      <c r="HL13" s="555"/>
      <c r="HM13" s="555"/>
      <c r="HN13" s="555"/>
      <c r="HO13" s="555"/>
      <c r="HP13" s="555"/>
      <c r="HQ13" s="555"/>
      <c r="HR13" s="555"/>
      <c r="HS13" s="555"/>
      <c r="HT13" s="555"/>
      <c r="HU13" s="555"/>
      <c r="HV13" s="555"/>
      <c r="HW13" s="555"/>
      <c r="HX13" s="555"/>
      <c r="HY13" s="555"/>
      <c r="HZ13" s="555"/>
      <c r="IA13" s="555"/>
      <c r="IB13" s="555"/>
      <c r="IC13" s="555"/>
      <c r="ID13" s="555"/>
      <c r="IE13" s="555"/>
      <c r="IF13" s="555"/>
      <c r="IG13" s="555"/>
      <c r="IH13" s="555"/>
      <c r="II13" s="555"/>
      <c r="IJ13" s="555"/>
      <c r="IK13" s="555"/>
      <c r="IL13" s="555"/>
      <c r="IM13" s="555"/>
      <c r="IN13" s="555"/>
      <c r="IO13" s="555"/>
      <c r="IP13" s="555"/>
      <c r="IQ13" s="555"/>
      <c r="IR13" s="555"/>
      <c r="IS13" s="555"/>
      <c r="IT13" s="555"/>
      <c r="IU13" s="555"/>
    </row>
    <row r="15" spans="1:441" x14ac:dyDescent="0.25">
      <c r="A15" s="15" t="s">
        <v>194</v>
      </c>
    </row>
    <row r="17" spans="1:192" s="293" customFormat="1" x14ac:dyDescent="0.25">
      <c r="A17" s="288"/>
      <c r="B17" s="288"/>
      <c r="C17" s="289"/>
      <c r="D17" s="290"/>
      <c r="E17" s="557" t="str">
        <f xml:space="preserve"> InpC!E$45</f>
        <v>Solar asset book value</v>
      </c>
      <c r="F17" s="557">
        <f xml:space="preserve"> InpC!F$45</f>
        <v>125000</v>
      </c>
      <c r="G17" s="557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195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125000</v>
      </c>
      <c r="N20" s="286">
        <f t="shared" si="9"/>
        <v>123750</v>
      </c>
      <c r="O20" s="286">
        <f t="shared" si="9"/>
        <v>122500</v>
      </c>
      <c r="P20" s="286">
        <f t="shared" si="9"/>
        <v>121250</v>
      </c>
      <c r="Q20" s="286">
        <f t="shared" si="9"/>
        <v>120000</v>
      </c>
      <c r="R20" s="286">
        <f t="shared" si="9"/>
        <v>118750</v>
      </c>
      <c r="S20" s="286">
        <f t="shared" si="9"/>
        <v>117500</v>
      </c>
      <c r="T20" s="286">
        <f t="shared" si="9"/>
        <v>116250</v>
      </c>
      <c r="U20" s="286">
        <f t="shared" si="9"/>
        <v>115000</v>
      </c>
      <c r="V20" s="286">
        <f t="shared" si="9"/>
        <v>113750</v>
      </c>
      <c r="W20" s="286">
        <f t="shared" si="9"/>
        <v>112500</v>
      </c>
      <c r="X20" s="286">
        <f t="shared" si="9"/>
        <v>111250</v>
      </c>
      <c r="Y20" s="286">
        <f t="shared" si="9"/>
        <v>110000</v>
      </c>
      <c r="Z20" s="286">
        <f t="shared" si="9"/>
        <v>108750</v>
      </c>
      <c r="AA20" s="286">
        <f t="shared" si="9"/>
        <v>107500</v>
      </c>
      <c r="AB20" s="286">
        <f t="shared" si="9"/>
        <v>106250</v>
      </c>
      <c r="AC20" s="286">
        <f t="shared" si="9"/>
        <v>105000</v>
      </c>
      <c r="AD20" s="286">
        <f t="shared" si="9"/>
        <v>103750</v>
      </c>
      <c r="AE20" s="286">
        <f t="shared" si="9"/>
        <v>102500</v>
      </c>
      <c r="AF20" s="286">
        <f t="shared" si="9"/>
        <v>101250</v>
      </c>
      <c r="AG20" s="286">
        <f t="shared" si="9"/>
        <v>100000</v>
      </c>
      <c r="AH20" s="286">
        <f t="shared" si="9"/>
        <v>98750</v>
      </c>
      <c r="AI20" s="286">
        <f t="shared" si="9"/>
        <v>97500</v>
      </c>
      <c r="AJ20" s="286">
        <f t="shared" si="9"/>
        <v>96250</v>
      </c>
      <c r="AK20" s="286">
        <f t="shared" si="9"/>
        <v>95000</v>
      </c>
      <c r="AL20" s="286">
        <f t="shared" si="9"/>
        <v>93750</v>
      </c>
      <c r="AM20" s="286">
        <f t="shared" si="9"/>
        <v>92500</v>
      </c>
      <c r="AN20" s="286">
        <f t="shared" si="9"/>
        <v>91250</v>
      </c>
      <c r="AO20" s="286">
        <f t="shared" si="9"/>
        <v>90000</v>
      </c>
      <c r="AP20" s="286">
        <f t="shared" si="9"/>
        <v>88750</v>
      </c>
      <c r="AQ20" s="286">
        <f t="shared" si="9"/>
        <v>87500</v>
      </c>
      <c r="AR20" s="286">
        <f t="shared" si="9"/>
        <v>86250</v>
      </c>
      <c r="AS20" s="286">
        <f t="shared" si="9"/>
        <v>85000</v>
      </c>
      <c r="AT20" s="286">
        <f t="shared" si="9"/>
        <v>83750</v>
      </c>
      <c r="AU20" s="286">
        <f t="shared" si="9"/>
        <v>82500</v>
      </c>
      <c r="AV20" s="286">
        <f t="shared" si="9"/>
        <v>81250</v>
      </c>
      <c r="AW20" s="286">
        <f t="shared" si="9"/>
        <v>80000</v>
      </c>
      <c r="AX20" s="286">
        <f t="shared" si="9"/>
        <v>78750</v>
      </c>
      <c r="AY20" s="286">
        <f t="shared" si="9"/>
        <v>77500</v>
      </c>
      <c r="AZ20" s="286">
        <f t="shared" si="9"/>
        <v>76250</v>
      </c>
      <c r="BA20" s="286">
        <f t="shared" si="9"/>
        <v>75000</v>
      </c>
      <c r="BB20" s="286">
        <f t="shared" si="9"/>
        <v>73750</v>
      </c>
      <c r="BC20" s="286">
        <f t="shared" si="9"/>
        <v>72500</v>
      </c>
      <c r="BD20" s="286">
        <f t="shared" si="9"/>
        <v>71250</v>
      </c>
      <c r="BE20" s="286">
        <f t="shared" si="9"/>
        <v>70000</v>
      </c>
      <c r="BF20" s="286">
        <f t="shared" si="9"/>
        <v>68750</v>
      </c>
      <c r="BG20" s="286">
        <f t="shared" si="9"/>
        <v>67500</v>
      </c>
      <c r="BH20" s="286">
        <f t="shared" si="9"/>
        <v>66250</v>
      </c>
      <c r="BI20" s="286">
        <f t="shared" si="9"/>
        <v>65000</v>
      </c>
      <c r="BJ20" s="286">
        <f t="shared" si="9"/>
        <v>63750</v>
      </c>
      <c r="BK20" s="286">
        <f t="shared" si="9"/>
        <v>62500</v>
      </c>
      <c r="BL20" s="286">
        <f t="shared" si="9"/>
        <v>61250</v>
      </c>
      <c r="BM20" s="286">
        <f t="shared" si="9"/>
        <v>60000</v>
      </c>
      <c r="BN20" s="286">
        <f t="shared" si="9"/>
        <v>58750</v>
      </c>
      <c r="BO20" s="286">
        <f t="shared" si="9"/>
        <v>57500</v>
      </c>
      <c r="BP20" s="286">
        <f t="shared" si="9"/>
        <v>56250</v>
      </c>
      <c r="BQ20" s="286">
        <f t="shared" si="9"/>
        <v>55000</v>
      </c>
      <c r="BR20" s="286">
        <f t="shared" si="9"/>
        <v>53750</v>
      </c>
      <c r="BS20" s="286">
        <f t="shared" si="9"/>
        <v>52500</v>
      </c>
      <c r="BT20" s="286">
        <f t="shared" si="9"/>
        <v>51250</v>
      </c>
      <c r="BU20" s="286">
        <f t="shared" si="9"/>
        <v>50000</v>
      </c>
      <c r="BV20" s="286">
        <f t="shared" ref="BV20:EG20" si="10">BU23</f>
        <v>48750</v>
      </c>
      <c r="BW20" s="286">
        <f t="shared" si="10"/>
        <v>47500</v>
      </c>
      <c r="BX20" s="286">
        <f t="shared" si="10"/>
        <v>46250</v>
      </c>
      <c r="BY20" s="286">
        <f t="shared" si="10"/>
        <v>45000</v>
      </c>
      <c r="BZ20" s="286">
        <f t="shared" si="10"/>
        <v>43750</v>
      </c>
      <c r="CA20" s="286">
        <f t="shared" si="10"/>
        <v>42500</v>
      </c>
      <c r="CB20" s="286">
        <f t="shared" si="10"/>
        <v>41250</v>
      </c>
      <c r="CC20" s="286">
        <f t="shared" si="10"/>
        <v>40000</v>
      </c>
      <c r="CD20" s="286">
        <f t="shared" si="10"/>
        <v>38750</v>
      </c>
      <c r="CE20" s="286">
        <f t="shared" si="10"/>
        <v>37500</v>
      </c>
      <c r="CF20" s="286">
        <f t="shared" si="10"/>
        <v>36250</v>
      </c>
      <c r="CG20" s="286">
        <f t="shared" si="10"/>
        <v>35000</v>
      </c>
      <c r="CH20" s="286">
        <f t="shared" si="10"/>
        <v>33750</v>
      </c>
      <c r="CI20" s="286">
        <f t="shared" si="10"/>
        <v>32500</v>
      </c>
      <c r="CJ20" s="286">
        <f t="shared" si="10"/>
        <v>31250</v>
      </c>
      <c r="CK20" s="286">
        <f t="shared" si="10"/>
        <v>30000</v>
      </c>
      <c r="CL20" s="286">
        <f t="shared" si="10"/>
        <v>28750</v>
      </c>
      <c r="CM20" s="286">
        <f t="shared" si="10"/>
        <v>27500</v>
      </c>
      <c r="CN20" s="286">
        <f t="shared" si="10"/>
        <v>26250</v>
      </c>
      <c r="CO20" s="286">
        <f t="shared" si="10"/>
        <v>25000</v>
      </c>
      <c r="CP20" s="286">
        <f t="shared" si="10"/>
        <v>23750</v>
      </c>
      <c r="CQ20" s="286">
        <f t="shared" si="10"/>
        <v>22500</v>
      </c>
      <c r="CR20" s="286">
        <f t="shared" si="10"/>
        <v>21250</v>
      </c>
      <c r="CS20" s="286">
        <f t="shared" si="10"/>
        <v>20000</v>
      </c>
      <c r="CT20" s="286">
        <f t="shared" si="10"/>
        <v>18750</v>
      </c>
      <c r="CU20" s="286">
        <f t="shared" si="10"/>
        <v>17500</v>
      </c>
      <c r="CV20" s="286">
        <f t="shared" si="10"/>
        <v>16250</v>
      </c>
      <c r="CW20" s="286">
        <f t="shared" si="10"/>
        <v>15000</v>
      </c>
      <c r="CX20" s="286">
        <f t="shared" si="10"/>
        <v>13750</v>
      </c>
      <c r="CY20" s="286">
        <f t="shared" si="10"/>
        <v>12500</v>
      </c>
      <c r="CZ20" s="286">
        <f t="shared" si="10"/>
        <v>11250</v>
      </c>
      <c r="DA20" s="286">
        <f t="shared" si="10"/>
        <v>10000</v>
      </c>
      <c r="DB20" s="286">
        <f t="shared" si="10"/>
        <v>8750</v>
      </c>
      <c r="DC20" s="286">
        <f t="shared" si="10"/>
        <v>7500</v>
      </c>
      <c r="DD20" s="286">
        <f t="shared" si="10"/>
        <v>6250</v>
      </c>
      <c r="DE20" s="286">
        <f t="shared" si="10"/>
        <v>5000</v>
      </c>
      <c r="DF20" s="286">
        <f t="shared" si="10"/>
        <v>3750</v>
      </c>
      <c r="DG20" s="286">
        <f t="shared" si="10"/>
        <v>2500</v>
      </c>
      <c r="DH20" s="286">
        <f t="shared" si="10"/>
        <v>1250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96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34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125000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1250</v>
      </c>
      <c r="N22" s="172">
        <f t="shared" si="12"/>
        <v>1250</v>
      </c>
      <c r="O22" s="172">
        <f t="shared" si="12"/>
        <v>1250</v>
      </c>
      <c r="P22" s="172">
        <f t="shared" si="12"/>
        <v>1250</v>
      </c>
      <c r="Q22" s="172">
        <f t="shared" si="12"/>
        <v>1250</v>
      </c>
      <c r="R22" s="172">
        <f t="shared" si="12"/>
        <v>1250</v>
      </c>
      <c r="S22" s="172">
        <f t="shared" si="12"/>
        <v>1250</v>
      </c>
      <c r="T22" s="172">
        <f t="shared" si="12"/>
        <v>1250</v>
      </c>
      <c r="U22" s="172">
        <f t="shared" si="12"/>
        <v>1250</v>
      </c>
      <c r="V22" s="172">
        <f t="shared" si="12"/>
        <v>1250</v>
      </c>
      <c r="W22" s="172">
        <f t="shared" si="12"/>
        <v>1250</v>
      </c>
      <c r="X22" s="172">
        <f t="shared" si="12"/>
        <v>1250</v>
      </c>
      <c r="Y22" s="172">
        <f t="shared" si="12"/>
        <v>1250</v>
      </c>
      <c r="Z22" s="172">
        <f t="shared" si="12"/>
        <v>1250</v>
      </c>
      <c r="AA22" s="172">
        <f t="shared" si="12"/>
        <v>1250</v>
      </c>
      <c r="AB22" s="172">
        <f t="shared" si="12"/>
        <v>1250</v>
      </c>
      <c r="AC22" s="172">
        <f t="shared" si="12"/>
        <v>1250</v>
      </c>
      <c r="AD22" s="172">
        <f t="shared" si="12"/>
        <v>1250</v>
      </c>
      <c r="AE22" s="172">
        <f t="shared" si="12"/>
        <v>1250</v>
      </c>
      <c r="AF22" s="172">
        <f t="shared" si="12"/>
        <v>1250</v>
      </c>
      <c r="AG22" s="172">
        <f t="shared" si="12"/>
        <v>1250</v>
      </c>
      <c r="AH22" s="172">
        <f t="shared" si="12"/>
        <v>1250</v>
      </c>
      <c r="AI22" s="172">
        <f t="shared" si="12"/>
        <v>1250</v>
      </c>
      <c r="AJ22" s="172">
        <f t="shared" si="12"/>
        <v>1250</v>
      </c>
      <c r="AK22" s="172">
        <f t="shared" ref="AK22:BP22" si="13" xml:space="preserve"> AK$12</f>
        <v>1250</v>
      </c>
      <c r="AL22" s="172">
        <f t="shared" si="13"/>
        <v>1250</v>
      </c>
      <c r="AM22" s="172">
        <f t="shared" si="13"/>
        <v>1250</v>
      </c>
      <c r="AN22" s="172">
        <f t="shared" si="13"/>
        <v>1250</v>
      </c>
      <c r="AO22" s="172">
        <f t="shared" si="13"/>
        <v>1250</v>
      </c>
      <c r="AP22" s="172">
        <f t="shared" si="13"/>
        <v>1250</v>
      </c>
      <c r="AQ22" s="172">
        <f t="shared" si="13"/>
        <v>1250</v>
      </c>
      <c r="AR22" s="172">
        <f t="shared" si="13"/>
        <v>1250</v>
      </c>
      <c r="AS22" s="172">
        <f t="shared" si="13"/>
        <v>1250</v>
      </c>
      <c r="AT22" s="172">
        <f t="shared" si="13"/>
        <v>1250</v>
      </c>
      <c r="AU22" s="172">
        <f t="shared" si="13"/>
        <v>1250</v>
      </c>
      <c r="AV22" s="172">
        <f t="shared" si="13"/>
        <v>1250</v>
      </c>
      <c r="AW22" s="172">
        <f t="shared" si="13"/>
        <v>1250</v>
      </c>
      <c r="AX22" s="172">
        <f t="shared" si="13"/>
        <v>1250</v>
      </c>
      <c r="AY22" s="172">
        <f t="shared" si="13"/>
        <v>1250</v>
      </c>
      <c r="AZ22" s="172">
        <f t="shared" si="13"/>
        <v>1250</v>
      </c>
      <c r="BA22" s="172">
        <f t="shared" si="13"/>
        <v>1250</v>
      </c>
      <c r="BB22" s="172">
        <f t="shared" si="13"/>
        <v>1250</v>
      </c>
      <c r="BC22" s="172">
        <f t="shared" si="13"/>
        <v>1250</v>
      </c>
      <c r="BD22" s="172">
        <f t="shared" si="13"/>
        <v>1250</v>
      </c>
      <c r="BE22" s="172">
        <f t="shared" si="13"/>
        <v>1250</v>
      </c>
      <c r="BF22" s="172">
        <f t="shared" si="13"/>
        <v>1250</v>
      </c>
      <c r="BG22" s="172">
        <f t="shared" si="13"/>
        <v>1250</v>
      </c>
      <c r="BH22" s="172">
        <f t="shared" si="13"/>
        <v>1250</v>
      </c>
      <c r="BI22" s="172">
        <f t="shared" si="13"/>
        <v>1250</v>
      </c>
      <c r="BJ22" s="172">
        <f t="shared" si="13"/>
        <v>1250</v>
      </c>
      <c r="BK22" s="172">
        <f t="shared" si="13"/>
        <v>1250</v>
      </c>
      <c r="BL22" s="172">
        <f t="shared" si="13"/>
        <v>1250</v>
      </c>
      <c r="BM22" s="172">
        <f t="shared" si="13"/>
        <v>1250</v>
      </c>
      <c r="BN22" s="172">
        <f t="shared" si="13"/>
        <v>1250</v>
      </c>
      <c r="BO22" s="172">
        <f t="shared" si="13"/>
        <v>1250</v>
      </c>
      <c r="BP22" s="172">
        <f t="shared" si="13"/>
        <v>1250</v>
      </c>
      <c r="BQ22" s="172">
        <f t="shared" ref="BQ22:CV22" si="14" xml:space="preserve"> BQ$12</f>
        <v>1250</v>
      </c>
      <c r="BR22" s="172">
        <f t="shared" si="14"/>
        <v>1250</v>
      </c>
      <c r="BS22" s="172">
        <f t="shared" si="14"/>
        <v>1250</v>
      </c>
      <c r="BT22" s="172">
        <f t="shared" si="14"/>
        <v>1250</v>
      </c>
      <c r="BU22" s="172">
        <f t="shared" si="14"/>
        <v>1250</v>
      </c>
      <c r="BV22" s="172">
        <f t="shared" si="14"/>
        <v>1250</v>
      </c>
      <c r="BW22" s="172">
        <f t="shared" si="14"/>
        <v>1250</v>
      </c>
      <c r="BX22" s="172">
        <f t="shared" si="14"/>
        <v>1250</v>
      </c>
      <c r="BY22" s="172">
        <f t="shared" si="14"/>
        <v>1250</v>
      </c>
      <c r="BZ22" s="172">
        <f t="shared" si="14"/>
        <v>1250</v>
      </c>
      <c r="CA22" s="172">
        <f t="shared" si="14"/>
        <v>1250</v>
      </c>
      <c r="CB22" s="172">
        <f t="shared" si="14"/>
        <v>1250</v>
      </c>
      <c r="CC22" s="172">
        <f t="shared" si="14"/>
        <v>1250</v>
      </c>
      <c r="CD22" s="172">
        <f t="shared" si="14"/>
        <v>1250</v>
      </c>
      <c r="CE22" s="172">
        <f t="shared" si="14"/>
        <v>1250</v>
      </c>
      <c r="CF22" s="172">
        <f t="shared" si="14"/>
        <v>1250</v>
      </c>
      <c r="CG22" s="172">
        <f t="shared" si="14"/>
        <v>1250</v>
      </c>
      <c r="CH22" s="172">
        <f t="shared" si="14"/>
        <v>1250</v>
      </c>
      <c r="CI22" s="172">
        <f t="shared" si="14"/>
        <v>1250</v>
      </c>
      <c r="CJ22" s="172">
        <f t="shared" si="14"/>
        <v>1250</v>
      </c>
      <c r="CK22" s="172">
        <f t="shared" si="14"/>
        <v>1250</v>
      </c>
      <c r="CL22" s="172">
        <f t="shared" si="14"/>
        <v>1250</v>
      </c>
      <c r="CM22" s="172">
        <f t="shared" si="14"/>
        <v>1250</v>
      </c>
      <c r="CN22" s="172">
        <f t="shared" si="14"/>
        <v>1250</v>
      </c>
      <c r="CO22" s="172">
        <f t="shared" si="14"/>
        <v>1250</v>
      </c>
      <c r="CP22" s="172">
        <f t="shared" si="14"/>
        <v>1250</v>
      </c>
      <c r="CQ22" s="172">
        <f t="shared" si="14"/>
        <v>1250</v>
      </c>
      <c r="CR22" s="172">
        <f t="shared" si="14"/>
        <v>1250</v>
      </c>
      <c r="CS22" s="172">
        <f t="shared" si="14"/>
        <v>1250</v>
      </c>
      <c r="CT22" s="172">
        <f t="shared" si="14"/>
        <v>1250</v>
      </c>
      <c r="CU22" s="172">
        <f t="shared" si="14"/>
        <v>1250</v>
      </c>
      <c r="CV22" s="172">
        <f t="shared" si="14"/>
        <v>1250</v>
      </c>
      <c r="CW22" s="172">
        <f t="shared" ref="CW22:EB22" si="15" xml:space="preserve"> CW$12</f>
        <v>1250</v>
      </c>
      <c r="CX22" s="172">
        <f t="shared" si="15"/>
        <v>1250</v>
      </c>
      <c r="CY22" s="172">
        <f t="shared" si="15"/>
        <v>1250</v>
      </c>
      <c r="CZ22" s="172">
        <f t="shared" si="15"/>
        <v>1250</v>
      </c>
      <c r="DA22" s="172">
        <f t="shared" si="15"/>
        <v>1250</v>
      </c>
      <c r="DB22" s="172">
        <f t="shared" si="15"/>
        <v>1250</v>
      </c>
      <c r="DC22" s="172">
        <f t="shared" si="15"/>
        <v>1250</v>
      </c>
      <c r="DD22" s="172">
        <f t="shared" si="15"/>
        <v>1250</v>
      </c>
      <c r="DE22" s="172">
        <f t="shared" si="15"/>
        <v>1250</v>
      </c>
      <c r="DF22" s="172">
        <f t="shared" si="15"/>
        <v>1250</v>
      </c>
      <c r="DG22" s="172">
        <f t="shared" si="15"/>
        <v>1250</v>
      </c>
      <c r="DH22" s="172">
        <f t="shared" si="15"/>
        <v>1250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40" customFormat="1" x14ac:dyDescent="0.25">
      <c r="A23" s="535"/>
      <c r="B23" s="535"/>
      <c r="C23" s="536"/>
      <c r="D23" s="537"/>
      <c r="E23" s="538" t="s">
        <v>196</v>
      </c>
      <c r="F23" s="538"/>
      <c r="G23" s="538" t="str">
        <f xml:space="preserve"> SMU</f>
        <v>$ 000s</v>
      </c>
      <c r="H23" s="538"/>
      <c r="I23" s="539"/>
      <c r="J23" s="538">
        <f t="shared" ref="J23:BU23" si="18" xml:space="preserve"> IF( J18 = 1, $F17, J20 + J21 - J22)</f>
        <v>0</v>
      </c>
      <c r="K23" s="538">
        <f t="shared" si="18"/>
        <v>0</v>
      </c>
      <c r="L23" s="538">
        <f t="shared" si="18"/>
        <v>125000</v>
      </c>
      <c r="M23" s="538">
        <f t="shared" si="18"/>
        <v>123750</v>
      </c>
      <c r="N23" s="538">
        <f t="shared" si="18"/>
        <v>122500</v>
      </c>
      <c r="O23" s="538">
        <f t="shared" si="18"/>
        <v>121250</v>
      </c>
      <c r="P23" s="538">
        <f t="shared" si="18"/>
        <v>120000</v>
      </c>
      <c r="Q23" s="538">
        <f t="shared" si="18"/>
        <v>118750</v>
      </c>
      <c r="R23" s="538">
        <f t="shared" si="18"/>
        <v>117500</v>
      </c>
      <c r="S23" s="538">
        <f t="shared" si="18"/>
        <v>116250</v>
      </c>
      <c r="T23" s="538">
        <f t="shared" si="18"/>
        <v>115000</v>
      </c>
      <c r="U23" s="538">
        <f t="shared" si="18"/>
        <v>113750</v>
      </c>
      <c r="V23" s="538">
        <f t="shared" si="18"/>
        <v>112500</v>
      </c>
      <c r="W23" s="538">
        <f t="shared" si="18"/>
        <v>111250</v>
      </c>
      <c r="X23" s="538">
        <f t="shared" si="18"/>
        <v>110000</v>
      </c>
      <c r="Y23" s="538">
        <f t="shared" si="18"/>
        <v>108750</v>
      </c>
      <c r="Z23" s="538">
        <f t="shared" si="18"/>
        <v>107500</v>
      </c>
      <c r="AA23" s="538">
        <f t="shared" si="18"/>
        <v>106250</v>
      </c>
      <c r="AB23" s="538">
        <f t="shared" si="18"/>
        <v>105000</v>
      </c>
      <c r="AC23" s="538">
        <f t="shared" si="18"/>
        <v>103750</v>
      </c>
      <c r="AD23" s="538">
        <f t="shared" si="18"/>
        <v>102500</v>
      </c>
      <c r="AE23" s="538">
        <f t="shared" si="18"/>
        <v>101250</v>
      </c>
      <c r="AF23" s="538">
        <f t="shared" si="18"/>
        <v>100000</v>
      </c>
      <c r="AG23" s="538">
        <f t="shared" si="18"/>
        <v>98750</v>
      </c>
      <c r="AH23" s="538">
        <f t="shared" si="18"/>
        <v>97500</v>
      </c>
      <c r="AI23" s="538">
        <f t="shared" si="18"/>
        <v>96250</v>
      </c>
      <c r="AJ23" s="538">
        <f t="shared" si="18"/>
        <v>95000</v>
      </c>
      <c r="AK23" s="538">
        <f t="shared" si="18"/>
        <v>93750</v>
      </c>
      <c r="AL23" s="538">
        <f t="shared" si="18"/>
        <v>92500</v>
      </c>
      <c r="AM23" s="538">
        <f t="shared" si="18"/>
        <v>91250</v>
      </c>
      <c r="AN23" s="538">
        <f t="shared" si="18"/>
        <v>90000</v>
      </c>
      <c r="AO23" s="538">
        <f t="shared" si="18"/>
        <v>88750</v>
      </c>
      <c r="AP23" s="538">
        <f t="shared" si="18"/>
        <v>87500</v>
      </c>
      <c r="AQ23" s="538">
        <f t="shared" si="18"/>
        <v>86250</v>
      </c>
      <c r="AR23" s="538">
        <f t="shared" si="18"/>
        <v>85000</v>
      </c>
      <c r="AS23" s="538">
        <f t="shared" si="18"/>
        <v>83750</v>
      </c>
      <c r="AT23" s="538">
        <f t="shared" si="18"/>
        <v>82500</v>
      </c>
      <c r="AU23" s="538">
        <f t="shared" si="18"/>
        <v>81250</v>
      </c>
      <c r="AV23" s="538">
        <f t="shared" si="18"/>
        <v>80000</v>
      </c>
      <c r="AW23" s="538">
        <f t="shared" si="18"/>
        <v>78750</v>
      </c>
      <c r="AX23" s="538">
        <f t="shared" si="18"/>
        <v>77500</v>
      </c>
      <c r="AY23" s="538">
        <f t="shared" si="18"/>
        <v>76250</v>
      </c>
      <c r="AZ23" s="538">
        <f t="shared" si="18"/>
        <v>75000</v>
      </c>
      <c r="BA23" s="538">
        <f t="shared" si="18"/>
        <v>73750</v>
      </c>
      <c r="BB23" s="538">
        <f t="shared" si="18"/>
        <v>72500</v>
      </c>
      <c r="BC23" s="538">
        <f t="shared" si="18"/>
        <v>71250</v>
      </c>
      <c r="BD23" s="538">
        <f t="shared" si="18"/>
        <v>70000</v>
      </c>
      <c r="BE23" s="538">
        <f t="shared" si="18"/>
        <v>68750</v>
      </c>
      <c r="BF23" s="538">
        <f t="shared" si="18"/>
        <v>67500</v>
      </c>
      <c r="BG23" s="538">
        <f t="shared" si="18"/>
        <v>66250</v>
      </c>
      <c r="BH23" s="538">
        <f t="shared" si="18"/>
        <v>65000</v>
      </c>
      <c r="BI23" s="538">
        <f t="shared" si="18"/>
        <v>63750</v>
      </c>
      <c r="BJ23" s="538">
        <f t="shared" si="18"/>
        <v>62500</v>
      </c>
      <c r="BK23" s="538">
        <f t="shared" si="18"/>
        <v>61250</v>
      </c>
      <c r="BL23" s="538">
        <f t="shared" si="18"/>
        <v>60000</v>
      </c>
      <c r="BM23" s="538">
        <f t="shared" si="18"/>
        <v>58750</v>
      </c>
      <c r="BN23" s="538">
        <f t="shared" si="18"/>
        <v>57500</v>
      </c>
      <c r="BO23" s="538">
        <f t="shared" si="18"/>
        <v>56250</v>
      </c>
      <c r="BP23" s="538">
        <f t="shared" si="18"/>
        <v>55000</v>
      </c>
      <c r="BQ23" s="538">
        <f t="shared" si="18"/>
        <v>53750</v>
      </c>
      <c r="BR23" s="538">
        <f t="shared" si="18"/>
        <v>52500</v>
      </c>
      <c r="BS23" s="538">
        <f t="shared" si="18"/>
        <v>51250</v>
      </c>
      <c r="BT23" s="538">
        <f t="shared" si="18"/>
        <v>50000</v>
      </c>
      <c r="BU23" s="538">
        <f t="shared" si="18"/>
        <v>48750</v>
      </c>
      <c r="BV23" s="538">
        <f t="shared" ref="BV23:EG23" si="19" xml:space="preserve"> IF( BV18 = 1, $F17, BV20 + BV21 - BV22)</f>
        <v>47500</v>
      </c>
      <c r="BW23" s="538">
        <f t="shared" si="19"/>
        <v>46250</v>
      </c>
      <c r="BX23" s="538">
        <f t="shared" si="19"/>
        <v>45000</v>
      </c>
      <c r="BY23" s="538">
        <f t="shared" si="19"/>
        <v>43750</v>
      </c>
      <c r="BZ23" s="538">
        <f t="shared" si="19"/>
        <v>42500</v>
      </c>
      <c r="CA23" s="538">
        <f t="shared" si="19"/>
        <v>41250</v>
      </c>
      <c r="CB23" s="538">
        <f t="shared" si="19"/>
        <v>40000</v>
      </c>
      <c r="CC23" s="538">
        <f t="shared" si="19"/>
        <v>38750</v>
      </c>
      <c r="CD23" s="538">
        <f t="shared" si="19"/>
        <v>37500</v>
      </c>
      <c r="CE23" s="538">
        <f t="shared" si="19"/>
        <v>36250</v>
      </c>
      <c r="CF23" s="538">
        <f t="shared" si="19"/>
        <v>35000</v>
      </c>
      <c r="CG23" s="538">
        <f t="shared" si="19"/>
        <v>33750</v>
      </c>
      <c r="CH23" s="538">
        <f t="shared" si="19"/>
        <v>32500</v>
      </c>
      <c r="CI23" s="538">
        <f t="shared" si="19"/>
        <v>31250</v>
      </c>
      <c r="CJ23" s="538">
        <f t="shared" si="19"/>
        <v>30000</v>
      </c>
      <c r="CK23" s="538">
        <f t="shared" si="19"/>
        <v>28750</v>
      </c>
      <c r="CL23" s="538">
        <f t="shared" si="19"/>
        <v>27500</v>
      </c>
      <c r="CM23" s="538">
        <f t="shared" si="19"/>
        <v>26250</v>
      </c>
      <c r="CN23" s="538">
        <f t="shared" si="19"/>
        <v>25000</v>
      </c>
      <c r="CO23" s="538">
        <f t="shared" si="19"/>
        <v>23750</v>
      </c>
      <c r="CP23" s="538">
        <f t="shared" si="19"/>
        <v>22500</v>
      </c>
      <c r="CQ23" s="538">
        <f t="shared" si="19"/>
        <v>21250</v>
      </c>
      <c r="CR23" s="538">
        <f t="shared" si="19"/>
        <v>20000</v>
      </c>
      <c r="CS23" s="538">
        <f t="shared" si="19"/>
        <v>18750</v>
      </c>
      <c r="CT23" s="538">
        <f t="shared" si="19"/>
        <v>17500</v>
      </c>
      <c r="CU23" s="538">
        <f t="shared" si="19"/>
        <v>16250</v>
      </c>
      <c r="CV23" s="538">
        <f t="shared" si="19"/>
        <v>15000</v>
      </c>
      <c r="CW23" s="538">
        <f t="shared" si="19"/>
        <v>13750</v>
      </c>
      <c r="CX23" s="538">
        <f t="shared" si="19"/>
        <v>12500</v>
      </c>
      <c r="CY23" s="538">
        <f t="shared" si="19"/>
        <v>11250</v>
      </c>
      <c r="CZ23" s="538">
        <f t="shared" si="19"/>
        <v>10000</v>
      </c>
      <c r="DA23" s="538">
        <f t="shared" si="19"/>
        <v>8750</v>
      </c>
      <c r="DB23" s="538">
        <f t="shared" si="19"/>
        <v>7500</v>
      </c>
      <c r="DC23" s="538">
        <f t="shared" si="19"/>
        <v>6250</v>
      </c>
      <c r="DD23" s="538">
        <f t="shared" si="19"/>
        <v>5000</v>
      </c>
      <c r="DE23" s="538">
        <f t="shared" si="19"/>
        <v>3750</v>
      </c>
      <c r="DF23" s="538">
        <f t="shared" si="19"/>
        <v>2500</v>
      </c>
      <c r="DG23" s="538">
        <f t="shared" si="19"/>
        <v>1250</v>
      </c>
      <c r="DH23" s="538">
        <f t="shared" si="19"/>
        <v>0</v>
      </c>
      <c r="DI23" s="538">
        <f t="shared" si="19"/>
        <v>0</v>
      </c>
      <c r="DJ23" s="538">
        <f t="shared" si="19"/>
        <v>0</v>
      </c>
      <c r="DK23" s="538">
        <f t="shared" si="19"/>
        <v>0</v>
      </c>
      <c r="DL23" s="538">
        <f t="shared" si="19"/>
        <v>0</v>
      </c>
      <c r="DM23" s="538">
        <f t="shared" si="19"/>
        <v>0</v>
      </c>
      <c r="DN23" s="538">
        <f t="shared" si="19"/>
        <v>0</v>
      </c>
      <c r="DO23" s="538">
        <f t="shared" si="19"/>
        <v>0</v>
      </c>
      <c r="DP23" s="538">
        <f t="shared" si="19"/>
        <v>0</v>
      </c>
      <c r="DQ23" s="538">
        <f t="shared" si="19"/>
        <v>0</v>
      </c>
      <c r="DR23" s="538">
        <f t="shared" si="19"/>
        <v>0</v>
      </c>
      <c r="DS23" s="538">
        <f t="shared" si="19"/>
        <v>0</v>
      </c>
      <c r="DT23" s="538">
        <f t="shared" si="19"/>
        <v>0</v>
      </c>
      <c r="DU23" s="538">
        <f t="shared" si="19"/>
        <v>0</v>
      </c>
      <c r="DV23" s="538">
        <f t="shared" si="19"/>
        <v>0</v>
      </c>
      <c r="DW23" s="538">
        <f t="shared" si="19"/>
        <v>0</v>
      </c>
      <c r="DX23" s="538">
        <f t="shared" si="19"/>
        <v>0</v>
      </c>
      <c r="DY23" s="538">
        <f t="shared" si="19"/>
        <v>0</v>
      </c>
      <c r="DZ23" s="538">
        <f t="shared" si="19"/>
        <v>0</v>
      </c>
      <c r="EA23" s="538">
        <f t="shared" si="19"/>
        <v>0</v>
      </c>
      <c r="EB23" s="538">
        <f t="shared" si="19"/>
        <v>0</v>
      </c>
      <c r="EC23" s="538">
        <f t="shared" si="19"/>
        <v>0</v>
      </c>
      <c r="ED23" s="538">
        <f t="shared" si="19"/>
        <v>0</v>
      </c>
      <c r="EE23" s="538">
        <f t="shared" si="19"/>
        <v>0</v>
      </c>
      <c r="EF23" s="538">
        <f t="shared" si="19"/>
        <v>0</v>
      </c>
      <c r="EG23" s="538">
        <f t="shared" si="19"/>
        <v>0</v>
      </c>
      <c r="EH23" s="538">
        <f t="shared" ref="EH23:GJ23" si="20" xml:space="preserve"> IF( EH18 = 1, $F17, EH20 + EH21 - EH22)</f>
        <v>0</v>
      </c>
      <c r="EI23" s="538">
        <f t="shared" si="20"/>
        <v>0</v>
      </c>
      <c r="EJ23" s="538">
        <f t="shared" si="20"/>
        <v>0</v>
      </c>
      <c r="EK23" s="538">
        <f t="shared" si="20"/>
        <v>0</v>
      </c>
      <c r="EL23" s="538">
        <f t="shared" si="20"/>
        <v>0</v>
      </c>
      <c r="EM23" s="538">
        <f t="shared" si="20"/>
        <v>0</v>
      </c>
      <c r="EN23" s="538">
        <f t="shared" si="20"/>
        <v>0</v>
      </c>
      <c r="EO23" s="538">
        <f t="shared" si="20"/>
        <v>0</v>
      </c>
      <c r="EP23" s="538">
        <f t="shared" si="20"/>
        <v>0</v>
      </c>
      <c r="EQ23" s="538">
        <f t="shared" si="20"/>
        <v>0</v>
      </c>
      <c r="ER23" s="538">
        <f t="shared" si="20"/>
        <v>0</v>
      </c>
      <c r="ES23" s="538">
        <f t="shared" si="20"/>
        <v>0</v>
      </c>
      <c r="ET23" s="538">
        <f t="shared" si="20"/>
        <v>0</v>
      </c>
      <c r="EU23" s="538">
        <f t="shared" si="20"/>
        <v>0</v>
      </c>
      <c r="EV23" s="538">
        <f t="shared" si="20"/>
        <v>0</v>
      </c>
      <c r="EW23" s="538">
        <f t="shared" si="20"/>
        <v>0</v>
      </c>
      <c r="EX23" s="538">
        <f t="shared" si="20"/>
        <v>0</v>
      </c>
      <c r="EY23" s="538">
        <f t="shared" si="20"/>
        <v>0</v>
      </c>
      <c r="EZ23" s="538">
        <f t="shared" si="20"/>
        <v>0</v>
      </c>
      <c r="FA23" s="538">
        <f t="shared" si="20"/>
        <v>0</v>
      </c>
      <c r="FB23" s="538">
        <f t="shared" si="20"/>
        <v>0</v>
      </c>
      <c r="FC23" s="538">
        <f t="shared" si="20"/>
        <v>0</v>
      </c>
      <c r="FD23" s="538">
        <f t="shared" si="20"/>
        <v>0</v>
      </c>
      <c r="FE23" s="538">
        <f t="shared" si="20"/>
        <v>0</v>
      </c>
      <c r="FF23" s="538">
        <f t="shared" si="20"/>
        <v>0</v>
      </c>
      <c r="FG23" s="538">
        <f t="shared" si="20"/>
        <v>0</v>
      </c>
      <c r="FH23" s="538">
        <f t="shared" si="20"/>
        <v>0</v>
      </c>
      <c r="FI23" s="538">
        <f t="shared" si="20"/>
        <v>0</v>
      </c>
      <c r="FJ23" s="538">
        <f t="shared" si="20"/>
        <v>0</v>
      </c>
      <c r="FK23" s="538">
        <f t="shared" si="20"/>
        <v>0</v>
      </c>
      <c r="FL23" s="538">
        <f t="shared" si="20"/>
        <v>0</v>
      </c>
      <c r="FM23" s="538">
        <f t="shared" si="20"/>
        <v>0</v>
      </c>
      <c r="FN23" s="538">
        <f t="shared" si="20"/>
        <v>0</v>
      </c>
      <c r="FO23" s="538">
        <f t="shared" si="20"/>
        <v>0</v>
      </c>
      <c r="FP23" s="538">
        <f t="shared" si="20"/>
        <v>0</v>
      </c>
      <c r="FQ23" s="538">
        <f t="shared" si="20"/>
        <v>0</v>
      </c>
      <c r="FR23" s="538">
        <f t="shared" si="20"/>
        <v>0</v>
      </c>
      <c r="FS23" s="538">
        <f t="shared" si="20"/>
        <v>0</v>
      </c>
      <c r="FT23" s="538">
        <f t="shared" si="20"/>
        <v>0</v>
      </c>
      <c r="FU23" s="538">
        <f t="shared" si="20"/>
        <v>0</v>
      </c>
      <c r="FV23" s="538">
        <f t="shared" si="20"/>
        <v>0</v>
      </c>
      <c r="FW23" s="538">
        <f t="shared" si="20"/>
        <v>0</v>
      </c>
      <c r="FX23" s="538">
        <f t="shared" si="20"/>
        <v>0</v>
      </c>
      <c r="FY23" s="538">
        <f t="shared" si="20"/>
        <v>0</v>
      </c>
      <c r="FZ23" s="538">
        <f t="shared" si="20"/>
        <v>0</v>
      </c>
      <c r="GA23" s="538">
        <f t="shared" si="20"/>
        <v>0</v>
      </c>
      <c r="GB23" s="538">
        <f t="shared" si="20"/>
        <v>0</v>
      </c>
      <c r="GC23" s="538">
        <f t="shared" si="20"/>
        <v>0</v>
      </c>
      <c r="GD23" s="538">
        <f t="shared" si="20"/>
        <v>0</v>
      </c>
      <c r="GE23" s="538">
        <f t="shared" si="20"/>
        <v>0</v>
      </c>
      <c r="GF23" s="538">
        <f t="shared" si="20"/>
        <v>0</v>
      </c>
      <c r="GG23" s="538">
        <f t="shared" si="20"/>
        <v>0</v>
      </c>
      <c r="GH23" s="538">
        <f t="shared" si="20"/>
        <v>0</v>
      </c>
      <c r="GI23" s="538">
        <f t="shared" si="20"/>
        <v>0</v>
      </c>
      <c r="GJ23" s="538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6"/>
  <sheetViews>
    <sheetView defaultGridColor="0" colorId="22" zoomScale="90" zoomScaleNormal="90" workbookViewId="0">
      <pane xSplit="9" ySplit="5" topLeftCell="J11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197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125000</v>
      </c>
      <c r="G10" s="198" t="str">
        <f xml:space="preserve"> InpC!G$45</f>
        <v>$ 000s</v>
      </c>
      <c r="H10" s="43"/>
    </row>
    <row r="11" spans="1:441" s="555" customFormat="1" x14ac:dyDescent="0.25">
      <c r="A11" s="189"/>
      <c r="B11" s="189"/>
      <c r="C11" s="190"/>
      <c r="D11" s="191"/>
      <c r="E11" s="249" t="s">
        <v>200</v>
      </c>
      <c r="F11" s="249">
        <f xml:space="preserve"> F10</f>
        <v>125000</v>
      </c>
      <c r="G11" s="249" t="str">
        <f xml:space="preserve"> SMU</f>
        <v>$ 000s</v>
      </c>
      <c r="H11" s="249"/>
      <c r="I11" s="192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49"/>
      <c r="BS11" s="249"/>
      <c r="BT11" s="249"/>
      <c r="BU11" s="249"/>
      <c r="BV11" s="249"/>
      <c r="BW11" s="249"/>
      <c r="BX11" s="249"/>
      <c r="BY11" s="249"/>
      <c r="BZ11" s="249"/>
      <c r="CA11" s="249"/>
      <c r="CB11" s="249"/>
      <c r="CC11" s="249"/>
      <c r="CD11" s="249"/>
      <c r="CE11" s="249"/>
      <c r="CF11" s="249"/>
      <c r="CG11" s="249"/>
      <c r="CH11" s="249"/>
      <c r="CI11" s="249"/>
      <c r="CJ11" s="249"/>
      <c r="CK11" s="249"/>
      <c r="CL11" s="249"/>
      <c r="CM11" s="249"/>
      <c r="CN11" s="249"/>
      <c r="CO11" s="249"/>
      <c r="CP11" s="249"/>
      <c r="CQ11" s="249"/>
      <c r="CR11" s="249"/>
      <c r="CS11" s="249"/>
      <c r="CT11" s="249"/>
      <c r="CU11" s="249"/>
      <c r="CV11" s="249"/>
      <c r="CW11" s="249"/>
      <c r="CX11" s="249"/>
      <c r="CY11" s="249"/>
      <c r="CZ11" s="249"/>
      <c r="DA11" s="249"/>
      <c r="DB11" s="249"/>
      <c r="DC11" s="249"/>
      <c r="DD11" s="249"/>
      <c r="DE11" s="249"/>
      <c r="DF11" s="249"/>
      <c r="DG11" s="249"/>
      <c r="DH11" s="249"/>
      <c r="DI11" s="249"/>
      <c r="DJ11" s="249"/>
      <c r="DK11" s="249"/>
      <c r="DL11" s="249"/>
      <c r="DM11" s="249"/>
      <c r="DN11" s="249"/>
      <c r="DO11" s="249"/>
      <c r="DP11" s="249"/>
      <c r="DQ11" s="249"/>
      <c r="DR11" s="249"/>
      <c r="DS11" s="249"/>
      <c r="DT11" s="249"/>
      <c r="DU11" s="249"/>
      <c r="DV11" s="249"/>
      <c r="DW11" s="249"/>
      <c r="DX11" s="249"/>
      <c r="DY11" s="249"/>
      <c r="DZ11" s="249"/>
      <c r="EA11" s="249"/>
      <c r="EB11" s="249"/>
      <c r="EC11" s="249"/>
      <c r="ED11" s="249"/>
      <c r="EE11" s="249"/>
      <c r="EF11" s="249"/>
      <c r="EG11" s="249"/>
      <c r="EH11" s="249"/>
      <c r="EI11" s="249"/>
      <c r="EJ11" s="249"/>
      <c r="EK11" s="249"/>
      <c r="EL11" s="249"/>
      <c r="EM11" s="249"/>
      <c r="EN11" s="249"/>
      <c r="EO11" s="249"/>
      <c r="EP11" s="249"/>
      <c r="EQ11" s="249"/>
      <c r="ER11" s="249"/>
      <c r="ES11" s="249"/>
      <c r="ET11" s="249"/>
      <c r="EU11" s="249"/>
      <c r="EV11" s="249"/>
      <c r="EW11" s="249"/>
      <c r="EX11" s="249"/>
      <c r="EY11" s="249"/>
      <c r="EZ11" s="249"/>
      <c r="FA11" s="249"/>
      <c r="FB11" s="249"/>
      <c r="FC11" s="249"/>
      <c r="FD11" s="249"/>
      <c r="FE11" s="249"/>
      <c r="FF11" s="249"/>
      <c r="FG11" s="249"/>
      <c r="FH11" s="249"/>
      <c r="FI11" s="249"/>
      <c r="FJ11" s="249"/>
      <c r="FK11" s="249"/>
      <c r="FL11" s="249"/>
      <c r="FM11" s="249"/>
      <c r="FN11" s="249"/>
      <c r="FO11" s="249"/>
      <c r="FP11" s="249"/>
      <c r="FQ11" s="249"/>
      <c r="FR11" s="249"/>
      <c r="FS11" s="249"/>
      <c r="FT11" s="249"/>
      <c r="FU11" s="249"/>
      <c r="FV11" s="249"/>
      <c r="FW11" s="249"/>
      <c r="FX11" s="249"/>
      <c r="FY11" s="249"/>
      <c r="FZ11" s="249"/>
      <c r="GA11" s="249"/>
      <c r="GB11" s="249"/>
      <c r="GC11" s="249"/>
      <c r="GD11" s="249"/>
      <c r="GE11" s="249"/>
      <c r="GF11" s="249"/>
      <c r="GG11" s="249"/>
      <c r="GH11" s="249"/>
      <c r="GI11" s="249"/>
      <c r="GJ11" s="249"/>
    </row>
    <row r="13" spans="1:441" x14ac:dyDescent="0.25">
      <c r="E13" s="268" t="str">
        <f t="shared" ref="E13:AJ13" si="0" xml:space="preserve"> E$21</f>
        <v>Share capital balance BEG</v>
      </c>
      <c r="F13" s="268">
        <f t="shared" si="0"/>
        <v>0</v>
      </c>
      <c r="G13" s="268" t="str">
        <f t="shared" si="0"/>
        <v>$ 000s</v>
      </c>
      <c r="H13" s="268">
        <f t="shared" si="0"/>
        <v>0</v>
      </c>
      <c r="I13" s="268">
        <f t="shared" si="0"/>
        <v>0</v>
      </c>
      <c r="J13" s="268">
        <f t="shared" si="0"/>
        <v>0</v>
      </c>
      <c r="K13" s="268">
        <f t="shared" si="0"/>
        <v>0</v>
      </c>
      <c r="L13" s="268">
        <f t="shared" si="0"/>
        <v>0</v>
      </c>
      <c r="M13" s="268">
        <f t="shared" si="0"/>
        <v>125000</v>
      </c>
      <c r="N13" s="268">
        <f t="shared" si="0"/>
        <v>125000</v>
      </c>
      <c r="O13" s="268">
        <f t="shared" si="0"/>
        <v>125000</v>
      </c>
      <c r="P13" s="268">
        <f t="shared" si="0"/>
        <v>125000</v>
      </c>
      <c r="Q13" s="268">
        <f t="shared" si="0"/>
        <v>125000</v>
      </c>
      <c r="R13" s="268">
        <f t="shared" si="0"/>
        <v>125000</v>
      </c>
      <c r="S13" s="268">
        <f t="shared" si="0"/>
        <v>125000</v>
      </c>
      <c r="T13" s="268">
        <f t="shared" si="0"/>
        <v>125000</v>
      </c>
      <c r="U13" s="268">
        <f t="shared" si="0"/>
        <v>125000</v>
      </c>
      <c r="V13" s="268">
        <f t="shared" si="0"/>
        <v>125000</v>
      </c>
      <c r="W13" s="268">
        <f t="shared" si="0"/>
        <v>125000</v>
      </c>
      <c r="X13" s="268">
        <f t="shared" si="0"/>
        <v>125000</v>
      </c>
      <c r="Y13" s="268">
        <f t="shared" si="0"/>
        <v>125000</v>
      </c>
      <c r="Z13" s="268">
        <f t="shared" si="0"/>
        <v>125000</v>
      </c>
      <c r="AA13" s="268">
        <f t="shared" si="0"/>
        <v>125000</v>
      </c>
      <c r="AB13" s="268">
        <f t="shared" si="0"/>
        <v>125000</v>
      </c>
      <c r="AC13" s="268">
        <f t="shared" si="0"/>
        <v>125000</v>
      </c>
      <c r="AD13" s="268">
        <f t="shared" si="0"/>
        <v>125000</v>
      </c>
      <c r="AE13" s="268">
        <f t="shared" si="0"/>
        <v>125000</v>
      </c>
      <c r="AF13" s="268">
        <f t="shared" si="0"/>
        <v>125000</v>
      </c>
      <c r="AG13" s="268">
        <f t="shared" si="0"/>
        <v>125000</v>
      </c>
      <c r="AH13" s="268">
        <f t="shared" si="0"/>
        <v>125000</v>
      </c>
      <c r="AI13" s="268">
        <f t="shared" si="0"/>
        <v>125000</v>
      </c>
      <c r="AJ13" s="268">
        <f t="shared" si="0"/>
        <v>125000</v>
      </c>
      <c r="AK13" s="268">
        <f t="shared" ref="AK13:BP13" si="1" xml:space="preserve"> AK$21</f>
        <v>125000</v>
      </c>
      <c r="AL13" s="268">
        <f t="shared" si="1"/>
        <v>125000</v>
      </c>
      <c r="AM13" s="268">
        <f t="shared" si="1"/>
        <v>125000</v>
      </c>
      <c r="AN13" s="268">
        <f t="shared" si="1"/>
        <v>125000</v>
      </c>
      <c r="AO13" s="268">
        <f t="shared" si="1"/>
        <v>125000</v>
      </c>
      <c r="AP13" s="268">
        <f t="shared" si="1"/>
        <v>125000</v>
      </c>
      <c r="AQ13" s="268">
        <f t="shared" si="1"/>
        <v>125000</v>
      </c>
      <c r="AR13" s="268">
        <f t="shared" si="1"/>
        <v>125000</v>
      </c>
      <c r="AS13" s="268">
        <f t="shared" si="1"/>
        <v>125000</v>
      </c>
      <c r="AT13" s="268">
        <f t="shared" si="1"/>
        <v>125000</v>
      </c>
      <c r="AU13" s="268">
        <f t="shared" si="1"/>
        <v>125000</v>
      </c>
      <c r="AV13" s="268">
        <f t="shared" si="1"/>
        <v>125000</v>
      </c>
      <c r="AW13" s="268">
        <f t="shared" si="1"/>
        <v>125000</v>
      </c>
      <c r="AX13" s="268">
        <f t="shared" si="1"/>
        <v>125000</v>
      </c>
      <c r="AY13" s="268">
        <f t="shared" si="1"/>
        <v>125000</v>
      </c>
      <c r="AZ13" s="268">
        <f t="shared" si="1"/>
        <v>125000</v>
      </c>
      <c r="BA13" s="268">
        <f t="shared" si="1"/>
        <v>125000</v>
      </c>
      <c r="BB13" s="268">
        <f t="shared" si="1"/>
        <v>125000</v>
      </c>
      <c r="BC13" s="268">
        <f t="shared" si="1"/>
        <v>125000</v>
      </c>
      <c r="BD13" s="268">
        <f t="shared" si="1"/>
        <v>125000</v>
      </c>
      <c r="BE13" s="268">
        <f t="shared" si="1"/>
        <v>125000</v>
      </c>
      <c r="BF13" s="268">
        <f t="shared" si="1"/>
        <v>125000</v>
      </c>
      <c r="BG13" s="268">
        <f t="shared" si="1"/>
        <v>125000</v>
      </c>
      <c r="BH13" s="268">
        <f t="shared" si="1"/>
        <v>125000</v>
      </c>
      <c r="BI13" s="268">
        <f t="shared" si="1"/>
        <v>125000</v>
      </c>
      <c r="BJ13" s="268">
        <f t="shared" si="1"/>
        <v>125000</v>
      </c>
      <c r="BK13" s="268">
        <f t="shared" si="1"/>
        <v>125000</v>
      </c>
      <c r="BL13" s="268">
        <f t="shared" si="1"/>
        <v>125000</v>
      </c>
      <c r="BM13" s="268">
        <f t="shared" si="1"/>
        <v>125000</v>
      </c>
      <c r="BN13" s="268">
        <f t="shared" si="1"/>
        <v>125000</v>
      </c>
      <c r="BO13" s="268">
        <f t="shared" si="1"/>
        <v>125000</v>
      </c>
      <c r="BP13" s="268">
        <f t="shared" si="1"/>
        <v>125000</v>
      </c>
      <c r="BQ13" s="268">
        <f t="shared" ref="BQ13:CV13" si="2" xml:space="preserve"> BQ$21</f>
        <v>125000</v>
      </c>
      <c r="BR13" s="268">
        <f t="shared" si="2"/>
        <v>125000</v>
      </c>
      <c r="BS13" s="268">
        <f t="shared" si="2"/>
        <v>125000</v>
      </c>
      <c r="BT13" s="268">
        <f t="shared" si="2"/>
        <v>125000</v>
      </c>
      <c r="BU13" s="268">
        <f t="shared" si="2"/>
        <v>125000</v>
      </c>
      <c r="BV13" s="268">
        <f t="shared" si="2"/>
        <v>125000</v>
      </c>
      <c r="BW13" s="268">
        <f t="shared" si="2"/>
        <v>125000</v>
      </c>
      <c r="BX13" s="268">
        <f t="shared" si="2"/>
        <v>125000</v>
      </c>
      <c r="BY13" s="268">
        <f t="shared" si="2"/>
        <v>125000</v>
      </c>
      <c r="BZ13" s="268">
        <f t="shared" si="2"/>
        <v>125000</v>
      </c>
      <c r="CA13" s="268">
        <f t="shared" si="2"/>
        <v>125000</v>
      </c>
      <c r="CB13" s="268">
        <f t="shared" si="2"/>
        <v>125000</v>
      </c>
      <c r="CC13" s="268">
        <f t="shared" si="2"/>
        <v>125000</v>
      </c>
      <c r="CD13" s="268">
        <f t="shared" si="2"/>
        <v>125000</v>
      </c>
      <c r="CE13" s="268">
        <f t="shared" si="2"/>
        <v>125000</v>
      </c>
      <c r="CF13" s="268">
        <f t="shared" si="2"/>
        <v>125000</v>
      </c>
      <c r="CG13" s="268">
        <f t="shared" si="2"/>
        <v>125000</v>
      </c>
      <c r="CH13" s="268">
        <f t="shared" si="2"/>
        <v>125000</v>
      </c>
      <c r="CI13" s="268">
        <f t="shared" si="2"/>
        <v>125000</v>
      </c>
      <c r="CJ13" s="268">
        <f t="shared" si="2"/>
        <v>125000</v>
      </c>
      <c r="CK13" s="268">
        <f t="shared" si="2"/>
        <v>125000</v>
      </c>
      <c r="CL13" s="268">
        <f t="shared" si="2"/>
        <v>125000</v>
      </c>
      <c r="CM13" s="268">
        <f t="shared" si="2"/>
        <v>125000</v>
      </c>
      <c r="CN13" s="268">
        <f t="shared" si="2"/>
        <v>125000</v>
      </c>
      <c r="CO13" s="268">
        <f t="shared" si="2"/>
        <v>0</v>
      </c>
      <c r="CP13" s="268">
        <f t="shared" si="2"/>
        <v>0</v>
      </c>
      <c r="CQ13" s="268">
        <f t="shared" si="2"/>
        <v>0</v>
      </c>
      <c r="CR13" s="268">
        <f t="shared" si="2"/>
        <v>0</v>
      </c>
      <c r="CS13" s="268">
        <f t="shared" si="2"/>
        <v>0</v>
      </c>
      <c r="CT13" s="268">
        <f t="shared" si="2"/>
        <v>0</v>
      </c>
      <c r="CU13" s="268">
        <f t="shared" si="2"/>
        <v>0</v>
      </c>
      <c r="CV13" s="268">
        <f t="shared" si="2"/>
        <v>0</v>
      </c>
      <c r="CW13" s="268">
        <f t="shared" ref="CW13:EB13" si="3" xml:space="preserve"> CW$21</f>
        <v>0</v>
      </c>
      <c r="CX13" s="268">
        <f t="shared" si="3"/>
        <v>0</v>
      </c>
      <c r="CY13" s="268">
        <f t="shared" si="3"/>
        <v>0</v>
      </c>
      <c r="CZ13" s="268">
        <f t="shared" si="3"/>
        <v>0</v>
      </c>
      <c r="DA13" s="268">
        <f t="shared" si="3"/>
        <v>0</v>
      </c>
      <c r="DB13" s="268">
        <f t="shared" si="3"/>
        <v>0</v>
      </c>
      <c r="DC13" s="268">
        <f t="shared" si="3"/>
        <v>0</v>
      </c>
      <c r="DD13" s="268">
        <f t="shared" si="3"/>
        <v>0</v>
      </c>
      <c r="DE13" s="268">
        <f t="shared" si="3"/>
        <v>0</v>
      </c>
      <c r="DF13" s="268">
        <f t="shared" si="3"/>
        <v>0</v>
      </c>
      <c r="DG13" s="268">
        <f t="shared" si="3"/>
        <v>0</v>
      </c>
      <c r="DH13" s="268">
        <f t="shared" si="3"/>
        <v>0</v>
      </c>
      <c r="DI13" s="268">
        <f t="shared" si="3"/>
        <v>0</v>
      </c>
      <c r="DJ13" s="268">
        <f t="shared" si="3"/>
        <v>0</v>
      </c>
      <c r="DK13" s="268">
        <f t="shared" si="3"/>
        <v>0</v>
      </c>
      <c r="DL13" s="268">
        <f t="shared" si="3"/>
        <v>0</v>
      </c>
      <c r="DM13" s="268">
        <f t="shared" si="3"/>
        <v>0</v>
      </c>
      <c r="DN13" s="268">
        <f t="shared" si="3"/>
        <v>0</v>
      </c>
      <c r="DO13" s="268">
        <f t="shared" si="3"/>
        <v>0</v>
      </c>
      <c r="DP13" s="268">
        <f t="shared" si="3"/>
        <v>0</v>
      </c>
      <c r="DQ13" s="268">
        <f t="shared" si="3"/>
        <v>0</v>
      </c>
      <c r="DR13" s="268">
        <f t="shared" si="3"/>
        <v>0</v>
      </c>
      <c r="DS13" s="268">
        <f t="shared" si="3"/>
        <v>0</v>
      </c>
      <c r="DT13" s="268">
        <f t="shared" si="3"/>
        <v>0</v>
      </c>
      <c r="DU13" s="268">
        <f t="shared" si="3"/>
        <v>0</v>
      </c>
      <c r="DV13" s="268">
        <f t="shared" si="3"/>
        <v>0</v>
      </c>
      <c r="DW13" s="268">
        <f t="shared" si="3"/>
        <v>0</v>
      </c>
      <c r="DX13" s="268">
        <f t="shared" si="3"/>
        <v>0</v>
      </c>
      <c r="DY13" s="268">
        <f t="shared" si="3"/>
        <v>0</v>
      </c>
      <c r="DZ13" s="268">
        <f t="shared" si="3"/>
        <v>0</v>
      </c>
      <c r="EA13" s="268">
        <f t="shared" si="3"/>
        <v>0</v>
      </c>
      <c r="EB13" s="268">
        <f t="shared" si="3"/>
        <v>0</v>
      </c>
      <c r="EC13" s="268">
        <f t="shared" ref="EC13:FH13" si="4" xml:space="preserve"> EC$21</f>
        <v>0</v>
      </c>
      <c r="ED13" s="268">
        <f t="shared" si="4"/>
        <v>0</v>
      </c>
      <c r="EE13" s="268">
        <f t="shared" si="4"/>
        <v>0</v>
      </c>
      <c r="EF13" s="268">
        <f t="shared" si="4"/>
        <v>0</v>
      </c>
      <c r="EG13" s="268">
        <f t="shared" si="4"/>
        <v>0</v>
      </c>
      <c r="EH13" s="268">
        <f t="shared" si="4"/>
        <v>0</v>
      </c>
      <c r="EI13" s="268">
        <f t="shared" si="4"/>
        <v>0</v>
      </c>
      <c r="EJ13" s="268">
        <f t="shared" si="4"/>
        <v>0</v>
      </c>
      <c r="EK13" s="268">
        <f t="shared" si="4"/>
        <v>0</v>
      </c>
      <c r="EL13" s="268">
        <f t="shared" si="4"/>
        <v>0</v>
      </c>
      <c r="EM13" s="268">
        <f t="shared" si="4"/>
        <v>0</v>
      </c>
      <c r="EN13" s="268">
        <f t="shared" si="4"/>
        <v>0</v>
      </c>
      <c r="EO13" s="268">
        <f t="shared" si="4"/>
        <v>0</v>
      </c>
      <c r="EP13" s="268">
        <f t="shared" si="4"/>
        <v>0</v>
      </c>
      <c r="EQ13" s="268">
        <f t="shared" si="4"/>
        <v>0</v>
      </c>
      <c r="ER13" s="268">
        <f t="shared" si="4"/>
        <v>0</v>
      </c>
      <c r="ES13" s="268">
        <f t="shared" si="4"/>
        <v>0</v>
      </c>
      <c r="ET13" s="268">
        <f t="shared" si="4"/>
        <v>0</v>
      </c>
      <c r="EU13" s="268">
        <f t="shared" si="4"/>
        <v>0</v>
      </c>
      <c r="EV13" s="268">
        <f t="shared" si="4"/>
        <v>0</v>
      </c>
      <c r="EW13" s="268">
        <f t="shared" si="4"/>
        <v>0</v>
      </c>
      <c r="EX13" s="268">
        <f t="shared" si="4"/>
        <v>0</v>
      </c>
      <c r="EY13" s="268">
        <f t="shared" si="4"/>
        <v>0</v>
      </c>
      <c r="EZ13" s="268">
        <f t="shared" si="4"/>
        <v>0</v>
      </c>
      <c r="FA13" s="268">
        <f t="shared" si="4"/>
        <v>0</v>
      </c>
      <c r="FB13" s="268">
        <f t="shared" si="4"/>
        <v>0</v>
      </c>
      <c r="FC13" s="268">
        <f t="shared" si="4"/>
        <v>0</v>
      </c>
      <c r="FD13" s="268">
        <f t="shared" si="4"/>
        <v>0</v>
      </c>
      <c r="FE13" s="268">
        <f t="shared" si="4"/>
        <v>0</v>
      </c>
      <c r="FF13" s="268">
        <f t="shared" si="4"/>
        <v>0</v>
      </c>
      <c r="FG13" s="268">
        <f t="shared" si="4"/>
        <v>0</v>
      </c>
      <c r="FH13" s="268">
        <f t="shared" si="4"/>
        <v>0</v>
      </c>
      <c r="FI13" s="268">
        <f t="shared" ref="FI13:GJ13" si="5" xml:space="preserve"> FI$21</f>
        <v>0</v>
      </c>
      <c r="FJ13" s="268">
        <f t="shared" si="5"/>
        <v>0</v>
      </c>
      <c r="FK13" s="268">
        <f t="shared" si="5"/>
        <v>0</v>
      </c>
      <c r="FL13" s="268">
        <f t="shared" si="5"/>
        <v>0</v>
      </c>
      <c r="FM13" s="268">
        <f t="shared" si="5"/>
        <v>0</v>
      </c>
      <c r="FN13" s="268">
        <f t="shared" si="5"/>
        <v>0</v>
      </c>
      <c r="FO13" s="268">
        <f t="shared" si="5"/>
        <v>0</v>
      </c>
      <c r="FP13" s="268">
        <f t="shared" si="5"/>
        <v>0</v>
      </c>
      <c r="FQ13" s="268">
        <f t="shared" si="5"/>
        <v>0</v>
      </c>
      <c r="FR13" s="268">
        <f t="shared" si="5"/>
        <v>0</v>
      </c>
      <c r="FS13" s="268">
        <f t="shared" si="5"/>
        <v>0</v>
      </c>
      <c r="FT13" s="268">
        <f t="shared" si="5"/>
        <v>0</v>
      </c>
      <c r="FU13" s="268">
        <f t="shared" si="5"/>
        <v>0</v>
      </c>
      <c r="FV13" s="268">
        <f t="shared" si="5"/>
        <v>0</v>
      </c>
      <c r="FW13" s="268">
        <f t="shared" si="5"/>
        <v>0</v>
      </c>
      <c r="FX13" s="268">
        <f t="shared" si="5"/>
        <v>0</v>
      </c>
      <c r="FY13" s="268">
        <f t="shared" si="5"/>
        <v>0</v>
      </c>
      <c r="FZ13" s="268">
        <f t="shared" si="5"/>
        <v>0</v>
      </c>
      <c r="GA13" s="268">
        <f t="shared" si="5"/>
        <v>0</v>
      </c>
      <c r="GB13" s="268">
        <f t="shared" si="5"/>
        <v>0</v>
      </c>
      <c r="GC13" s="268">
        <f t="shared" si="5"/>
        <v>0</v>
      </c>
      <c r="GD13" s="268">
        <f t="shared" si="5"/>
        <v>0</v>
      </c>
      <c r="GE13" s="268">
        <f t="shared" si="5"/>
        <v>0</v>
      </c>
      <c r="GF13" s="268">
        <f t="shared" si="5"/>
        <v>0</v>
      </c>
      <c r="GG13" s="268">
        <f t="shared" si="5"/>
        <v>0</v>
      </c>
      <c r="GH13" s="268">
        <f t="shared" si="5"/>
        <v>0</v>
      </c>
      <c r="GI13" s="268">
        <f t="shared" si="5"/>
        <v>0</v>
      </c>
      <c r="GJ13" s="268">
        <f t="shared" si="5"/>
        <v>0</v>
      </c>
    </row>
    <row r="14" spans="1:441" s="275" customFormat="1" x14ac:dyDescent="0.25">
      <c r="A14" s="15"/>
      <c r="B14" s="15"/>
      <c r="C14" s="21"/>
      <c r="D14" s="60"/>
      <c r="E14" s="301" t="str">
        <f xml:space="preserve"> Time!E$91</f>
        <v xml:space="preserve">Last operating period flag </v>
      </c>
      <c r="F14" s="301">
        <f xml:space="preserve"> Time!F$91</f>
        <v>0</v>
      </c>
      <c r="G14" s="301" t="str">
        <f xml:space="preserve"> Time!G$91</f>
        <v>flag</v>
      </c>
      <c r="H14" s="301">
        <f xml:space="preserve"> Time!H$91</f>
        <v>1</v>
      </c>
      <c r="I14" s="301">
        <f xml:space="preserve"> Time!I$91</f>
        <v>0</v>
      </c>
      <c r="J14" s="301">
        <f xml:space="preserve"> Time!J$91</f>
        <v>0</v>
      </c>
      <c r="K14" s="301">
        <f xml:space="preserve"> Time!K$91</f>
        <v>0</v>
      </c>
      <c r="L14" s="301">
        <f xml:space="preserve"> Time!L$91</f>
        <v>0</v>
      </c>
      <c r="M14" s="301">
        <f xml:space="preserve"> Time!M$91</f>
        <v>0</v>
      </c>
      <c r="N14" s="301">
        <f xml:space="preserve"> Time!N$91</f>
        <v>0</v>
      </c>
      <c r="O14" s="301">
        <f xml:space="preserve"> Time!O$91</f>
        <v>0</v>
      </c>
      <c r="P14" s="301">
        <f xml:space="preserve"> Time!P$91</f>
        <v>0</v>
      </c>
      <c r="Q14" s="301">
        <f xml:space="preserve"> Time!Q$91</f>
        <v>0</v>
      </c>
      <c r="R14" s="301">
        <f xml:space="preserve"> Time!R$91</f>
        <v>0</v>
      </c>
      <c r="S14" s="301">
        <f xml:space="preserve"> Time!S$91</f>
        <v>0</v>
      </c>
      <c r="T14" s="301">
        <f xml:space="preserve"> Time!T$91</f>
        <v>0</v>
      </c>
      <c r="U14" s="301">
        <f xml:space="preserve"> Time!U$91</f>
        <v>0</v>
      </c>
      <c r="V14" s="301">
        <f xml:space="preserve"> Time!V$91</f>
        <v>0</v>
      </c>
      <c r="W14" s="301">
        <f xml:space="preserve"> Time!W$91</f>
        <v>0</v>
      </c>
      <c r="X14" s="301">
        <f xml:space="preserve"> Time!X$91</f>
        <v>0</v>
      </c>
      <c r="Y14" s="301">
        <f xml:space="preserve"> Time!Y$91</f>
        <v>0</v>
      </c>
      <c r="Z14" s="301">
        <f xml:space="preserve"> Time!Z$91</f>
        <v>0</v>
      </c>
      <c r="AA14" s="301">
        <f xml:space="preserve"> Time!AA$91</f>
        <v>0</v>
      </c>
      <c r="AB14" s="301">
        <f xml:space="preserve"> Time!AB$91</f>
        <v>0</v>
      </c>
      <c r="AC14" s="301">
        <f xml:space="preserve"> Time!AC$91</f>
        <v>0</v>
      </c>
      <c r="AD14" s="301">
        <f xml:space="preserve"> Time!AD$91</f>
        <v>0</v>
      </c>
      <c r="AE14" s="301">
        <f xml:space="preserve"> Time!AE$91</f>
        <v>0</v>
      </c>
      <c r="AF14" s="301">
        <f xml:space="preserve"> Time!AF$91</f>
        <v>0</v>
      </c>
      <c r="AG14" s="301">
        <f xml:space="preserve"> Time!AG$91</f>
        <v>0</v>
      </c>
      <c r="AH14" s="301">
        <f xml:space="preserve"> Time!AH$91</f>
        <v>0</v>
      </c>
      <c r="AI14" s="301">
        <f xml:space="preserve"> Time!AI$91</f>
        <v>0</v>
      </c>
      <c r="AJ14" s="301">
        <f xml:space="preserve"> Time!AJ$91</f>
        <v>0</v>
      </c>
      <c r="AK14" s="301">
        <f xml:space="preserve"> Time!AK$91</f>
        <v>0</v>
      </c>
      <c r="AL14" s="301">
        <f xml:space="preserve"> Time!AL$91</f>
        <v>0</v>
      </c>
      <c r="AM14" s="301">
        <f xml:space="preserve"> Time!AM$91</f>
        <v>0</v>
      </c>
      <c r="AN14" s="301">
        <f xml:space="preserve"> Time!AN$91</f>
        <v>0</v>
      </c>
      <c r="AO14" s="301">
        <f xml:space="preserve"> Time!AO$91</f>
        <v>0</v>
      </c>
      <c r="AP14" s="301">
        <f xml:space="preserve"> Time!AP$91</f>
        <v>0</v>
      </c>
      <c r="AQ14" s="301">
        <f xml:space="preserve"> Time!AQ$91</f>
        <v>0</v>
      </c>
      <c r="AR14" s="301">
        <f xml:space="preserve"> Time!AR$91</f>
        <v>0</v>
      </c>
      <c r="AS14" s="301">
        <f xml:space="preserve"> Time!AS$91</f>
        <v>0</v>
      </c>
      <c r="AT14" s="301">
        <f xml:space="preserve"> Time!AT$91</f>
        <v>0</v>
      </c>
      <c r="AU14" s="301">
        <f xml:space="preserve"> Time!AU$91</f>
        <v>0</v>
      </c>
      <c r="AV14" s="301">
        <f xml:space="preserve"> Time!AV$91</f>
        <v>0</v>
      </c>
      <c r="AW14" s="301">
        <f xml:space="preserve"> Time!AW$91</f>
        <v>0</v>
      </c>
      <c r="AX14" s="301">
        <f xml:space="preserve"> Time!AX$91</f>
        <v>0</v>
      </c>
      <c r="AY14" s="301">
        <f xml:space="preserve"> Time!AY$91</f>
        <v>0</v>
      </c>
      <c r="AZ14" s="301">
        <f xml:space="preserve"> Time!AZ$91</f>
        <v>0</v>
      </c>
      <c r="BA14" s="301">
        <f xml:space="preserve"> Time!BA$91</f>
        <v>0</v>
      </c>
      <c r="BB14" s="301">
        <f xml:space="preserve"> Time!BB$91</f>
        <v>0</v>
      </c>
      <c r="BC14" s="301">
        <f xml:space="preserve"> Time!BC$91</f>
        <v>0</v>
      </c>
      <c r="BD14" s="301">
        <f xml:space="preserve"> Time!BD$91</f>
        <v>0</v>
      </c>
      <c r="BE14" s="301">
        <f xml:space="preserve"> Time!BE$91</f>
        <v>0</v>
      </c>
      <c r="BF14" s="301">
        <f xml:space="preserve"> Time!BF$91</f>
        <v>0</v>
      </c>
      <c r="BG14" s="301">
        <f xml:space="preserve"> Time!BG$91</f>
        <v>0</v>
      </c>
      <c r="BH14" s="301">
        <f xml:space="preserve"> Time!BH$91</f>
        <v>0</v>
      </c>
      <c r="BI14" s="301">
        <f xml:space="preserve"> Time!BI$91</f>
        <v>0</v>
      </c>
      <c r="BJ14" s="301">
        <f xml:space="preserve"> Time!BJ$91</f>
        <v>0</v>
      </c>
      <c r="BK14" s="301">
        <f xml:space="preserve"> Time!BK$91</f>
        <v>0</v>
      </c>
      <c r="BL14" s="301">
        <f xml:space="preserve"> Time!BL$91</f>
        <v>0</v>
      </c>
      <c r="BM14" s="301">
        <f xml:space="preserve"> Time!BM$91</f>
        <v>0</v>
      </c>
      <c r="BN14" s="301">
        <f xml:space="preserve"> Time!BN$91</f>
        <v>0</v>
      </c>
      <c r="BO14" s="301">
        <f xml:space="preserve"> Time!BO$91</f>
        <v>0</v>
      </c>
      <c r="BP14" s="301">
        <f xml:space="preserve"> Time!BP$91</f>
        <v>0</v>
      </c>
      <c r="BQ14" s="301">
        <f xml:space="preserve"> Time!BQ$91</f>
        <v>0</v>
      </c>
      <c r="BR14" s="301">
        <f xml:space="preserve"> Time!BR$91</f>
        <v>0</v>
      </c>
      <c r="BS14" s="301">
        <f xml:space="preserve"> Time!BS$91</f>
        <v>0</v>
      </c>
      <c r="BT14" s="301">
        <f xml:space="preserve"> Time!BT$91</f>
        <v>0</v>
      </c>
      <c r="BU14" s="301">
        <f xml:space="preserve"> Time!BU$91</f>
        <v>0</v>
      </c>
      <c r="BV14" s="301">
        <f xml:space="preserve"> Time!BV$91</f>
        <v>0</v>
      </c>
      <c r="BW14" s="301">
        <f xml:space="preserve"> Time!BW$91</f>
        <v>0</v>
      </c>
      <c r="BX14" s="301">
        <f xml:space="preserve"> Time!BX$91</f>
        <v>0</v>
      </c>
      <c r="BY14" s="301">
        <f xml:space="preserve"> Time!BY$91</f>
        <v>0</v>
      </c>
      <c r="BZ14" s="301">
        <f xml:space="preserve"> Time!BZ$91</f>
        <v>0</v>
      </c>
      <c r="CA14" s="301">
        <f xml:space="preserve"> Time!CA$91</f>
        <v>0</v>
      </c>
      <c r="CB14" s="301">
        <f xml:space="preserve"> Time!CB$91</f>
        <v>0</v>
      </c>
      <c r="CC14" s="301">
        <f xml:space="preserve"> Time!CC$91</f>
        <v>0</v>
      </c>
      <c r="CD14" s="301">
        <f xml:space="preserve"> Time!CD$91</f>
        <v>0</v>
      </c>
      <c r="CE14" s="301">
        <f xml:space="preserve"> Time!CE$91</f>
        <v>0</v>
      </c>
      <c r="CF14" s="301">
        <f xml:space="preserve"> Time!CF$91</f>
        <v>0</v>
      </c>
      <c r="CG14" s="301">
        <f xml:space="preserve"> Time!CG$91</f>
        <v>0</v>
      </c>
      <c r="CH14" s="301">
        <f xml:space="preserve"> Time!CH$91</f>
        <v>0</v>
      </c>
      <c r="CI14" s="301">
        <f xml:space="preserve"> Time!CI$91</f>
        <v>0</v>
      </c>
      <c r="CJ14" s="301">
        <f xml:space="preserve"> Time!CJ$91</f>
        <v>0</v>
      </c>
      <c r="CK14" s="301">
        <f xml:space="preserve"> Time!CK$91</f>
        <v>0</v>
      </c>
      <c r="CL14" s="301">
        <f xml:space="preserve"> Time!CL$91</f>
        <v>0</v>
      </c>
      <c r="CM14" s="301">
        <f xml:space="preserve"> Time!CM$91</f>
        <v>0</v>
      </c>
      <c r="CN14" s="301">
        <f xml:space="preserve"> Time!CN$91</f>
        <v>1</v>
      </c>
      <c r="CO14" s="301">
        <f xml:space="preserve"> Time!CO$91</f>
        <v>0</v>
      </c>
      <c r="CP14" s="301">
        <f xml:space="preserve"> Time!CP$91</f>
        <v>0</v>
      </c>
      <c r="CQ14" s="301">
        <f xml:space="preserve"> Time!CQ$91</f>
        <v>0</v>
      </c>
      <c r="CR14" s="301">
        <f xml:space="preserve"> Time!CR$91</f>
        <v>0</v>
      </c>
      <c r="CS14" s="301">
        <f xml:space="preserve"> Time!CS$91</f>
        <v>0</v>
      </c>
      <c r="CT14" s="301">
        <f xml:space="preserve"> Time!CT$91</f>
        <v>0</v>
      </c>
      <c r="CU14" s="301">
        <f xml:space="preserve"> Time!CU$91</f>
        <v>0</v>
      </c>
      <c r="CV14" s="301">
        <f xml:space="preserve"> Time!CV$91</f>
        <v>0</v>
      </c>
      <c r="CW14" s="301">
        <f xml:space="preserve"> Time!CW$91</f>
        <v>0</v>
      </c>
      <c r="CX14" s="301">
        <f xml:space="preserve"> Time!CX$91</f>
        <v>0</v>
      </c>
      <c r="CY14" s="301">
        <f xml:space="preserve"> Time!CY$91</f>
        <v>0</v>
      </c>
      <c r="CZ14" s="301">
        <f xml:space="preserve"> Time!CZ$91</f>
        <v>0</v>
      </c>
      <c r="DA14" s="301">
        <f xml:space="preserve"> Time!DA$91</f>
        <v>0</v>
      </c>
      <c r="DB14" s="301">
        <f xml:space="preserve"> Time!DB$91</f>
        <v>0</v>
      </c>
      <c r="DC14" s="301">
        <f xml:space="preserve"> Time!DC$91</f>
        <v>0</v>
      </c>
      <c r="DD14" s="301">
        <f xml:space="preserve"> Time!DD$91</f>
        <v>0</v>
      </c>
      <c r="DE14" s="301">
        <f xml:space="preserve"> Time!DE$91</f>
        <v>0</v>
      </c>
      <c r="DF14" s="301">
        <f xml:space="preserve"> Time!DF$91</f>
        <v>0</v>
      </c>
      <c r="DG14" s="301">
        <f xml:space="preserve"> Time!DG$91</f>
        <v>0</v>
      </c>
      <c r="DH14" s="301">
        <f xml:space="preserve"> Time!DH$91</f>
        <v>0</v>
      </c>
      <c r="DI14" s="301">
        <f xml:space="preserve"> Time!DI$91</f>
        <v>0</v>
      </c>
      <c r="DJ14" s="301">
        <f xml:space="preserve"> Time!DJ$91</f>
        <v>0</v>
      </c>
      <c r="DK14" s="301">
        <f xml:space="preserve"> Time!DK$91</f>
        <v>0</v>
      </c>
      <c r="DL14" s="301">
        <f xml:space="preserve"> Time!DL$91</f>
        <v>0</v>
      </c>
      <c r="DM14" s="301">
        <f xml:space="preserve"> Time!DM$91</f>
        <v>0</v>
      </c>
      <c r="DN14" s="301">
        <f xml:space="preserve"> Time!DN$91</f>
        <v>0</v>
      </c>
      <c r="DO14" s="301">
        <f xml:space="preserve"> Time!DO$91</f>
        <v>0</v>
      </c>
      <c r="DP14" s="301">
        <f xml:space="preserve"> Time!DP$91</f>
        <v>0</v>
      </c>
      <c r="DQ14" s="301">
        <f xml:space="preserve"> Time!DQ$91</f>
        <v>0</v>
      </c>
      <c r="DR14" s="301">
        <f xml:space="preserve"> Time!DR$91</f>
        <v>0</v>
      </c>
      <c r="DS14" s="301">
        <f xml:space="preserve"> Time!DS$91</f>
        <v>0</v>
      </c>
      <c r="DT14" s="301">
        <f xml:space="preserve"> Time!DT$91</f>
        <v>0</v>
      </c>
      <c r="DU14" s="301">
        <f xml:space="preserve"> Time!DU$91</f>
        <v>0</v>
      </c>
      <c r="DV14" s="301">
        <f xml:space="preserve"> Time!DV$91</f>
        <v>0</v>
      </c>
      <c r="DW14" s="301">
        <f xml:space="preserve"> Time!DW$91</f>
        <v>0</v>
      </c>
      <c r="DX14" s="301">
        <f xml:space="preserve"> Time!DX$91</f>
        <v>0</v>
      </c>
      <c r="DY14" s="301">
        <f xml:space="preserve"> Time!DY$91</f>
        <v>0</v>
      </c>
      <c r="DZ14" s="301">
        <f xml:space="preserve"> Time!DZ$91</f>
        <v>0</v>
      </c>
      <c r="EA14" s="301">
        <f xml:space="preserve"> Time!EA$91</f>
        <v>0</v>
      </c>
      <c r="EB14" s="301">
        <f xml:space="preserve"> Time!EB$91</f>
        <v>0</v>
      </c>
      <c r="EC14" s="301">
        <f xml:space="preserve"> Time!EC$91</f>
        <v>0</v>
      </c>
      <c r="ED14" s="301">
        <f xml:space="preserve"> Time!ED$91</f>
        <v>0</v>
      </c>
      <c r="EE14" s="301">
        <f xml:space="preserve"> Time!EE$91</f>
        <v>0</v>
      </c>
      <c r="EF14" s="301">
        <f xml:space="preserve"> Time!EF$91</f>
        <v>0</v>
      </c>
      <c r="EG14" s="301">
        <f xml:space="preserve"> Time!EG$91</f>
        <v>0</v>
      </c>
      <c r="EH14" s="301">
        <f xml:space="preserve"> Time!EH$91</f>
        <v>0</v>
      </c>
      <c r="EI14" s="301">
        <f xml:space="preserve"> Time!EI$91</f>
        <v>0</v>
      </c>
      <c r="EJ14" s="301">
        <f xml:space="preserve"> Time!EJ$91</f>
        <v>0</v>
      </c>
      <c r="EK14" s="301">
        <f xml:space="preserve"> Time!EK$91</f>
        <v>0</v>
      </c>
      <c r="EL14" s="301">
        <f xml:space="preserve"> Time!EL$91</f>
        <v>0</v>
      </c>
      <c r="EM14" s="301">
        <f xml:space="preserve"> Time!EM$91</f>
        <v>0</v>
      </c>
      <c r="EN14" s="301">
        <f xml:space="preserve"> Time!EN$91</f>
        <v>0</v>
      </c>
      <c r="EO14" s="301">
        <f xml:space="preserve"> Time!EO$91</f>
        <v>0</v>
      </c>
      <c r="EP14" s="301">
        <f xml:space="preserve"> Time!EP$91</f>
        <v>0</v>
      </c>
      <c r="EQ14" s="301">
        <f xml:space="preserve"> Time!EQ$91</f>
        <v>0</v>
      </c>
      <c r="ER14" s="301">
        <f xml:space="preserve"> Time!ER$91</f>
        <v>0</v>
      </c>
      <c r="ES14" s="301">
        <f xml:space="preserve"> Time!ES$91</f>
        <v>0</v>
      </c>
      <c r="ET14" s="301">
        <f xml:space="preserve"> Time!ET$91</f>
        <v>0</v>
      </c>
      <c r="EU14" s="301">
        <f xml:space="preserve"> Time!EU$91</f>
        <v>0</v>
      </c>
      <c r="EV14" s="301">
        <f xml:space="preserve"> Time!EV$91</f>
        <v>0</v>
      </c>
      <c r="EW14" s="301">
        <f xml:space="preserve"> Time!EW$91</f>
        <v>0</v>
      </c>
      <c r="EX14" s="301">
        <f xml:space="preserve"> Time!EX$91</f>
        <v>0</v>
      </c>
      <c r="EY14" s="301">
        <f xml:space="preserve"> Time!EY$91</f>
        <v>0</v>
      </c>
      <c r="EZ14" s="301">
        <f xml:space="preserve"> Time!EZ$91</f>
        <v>0</v>
      </c>
      <c r="FA14" s="301">
        <f xml:space="preserve"> Time!FA$91</f>
        <v>0</v>
      </c>
      <c r="FB14" s="301">
        <f xml:space="preserve"> Time!FB$91</f>
        <v>0</v>
      </c>
      <c r="FC14" s="301">
        <f xml:space="preserve"> Time!FC$91</f>
        <v>0</v>
      </c>
      <c r="FD14" s="301">
        <f xml:space="preserve"> Time!FD$91</f>
        <v>0</v>
      </c>
      <c r="FE14" s="301">
        <f xml:space="preserve"> Time!FE$91</f>
        <v>0</v>
      </c>
      <c r="FF14" s="301">
        <f xml:space="preserve"> Time!FF$91</f>
        <v>0</v>
      </c>
      <c r="FG14" s="301">
        <f xml:space="preserve"> Time!FG$91</f>
        <v>0</v>
      </c>
      <c r="FH14" s="301">
        <f xml:space="preserve"> Time!FH$91</f>
        <v>0</v>
      </c>
      <c r="FI14" s="301">
        <f xml:space="preserve"> Time!FI$91</f>
        <v>0</v>
      </c>
      <c r="FJ14" s="301">
        <f xml:space="preserve"> Time!FJ$91</f>
        <v>0</v>
      </c>
      <c r="FK14" s="301">
        <f xml:space="preserve"> Time!FK$91</f>
        <v>0</v>
      </c>
      <c r="FL14" s="301">
        <f xml:space="preserve"> Time!FL$91</f>
        <v>0</v>
      </c>
      <c r="FM14" s="301">
        <f xml:space="preserve"> Time!FM$91</f>
        <v>0</v>
      </c>
      <c r="FN14" s="301">
        <f xml:space="preserve"> Time!FN$91</f>
        <v>0</v>
      </c>
      <c r="FO14" s="301">
        <f xml:space="preserve"> Time!FO$91</f>
        <v>0</v>
      </c>
      <c r="FP14" s="301">
        <f xml:space="preserve"> Time!FP$91</f>
        <v>0</v>
      </c>
      <c r="FQ14" s="301">
        <f xml:space="preserve"> Time!FQ$91</f>
        <v>0</v>
      </c>
      <c r="FR14" s="301">
        <f xml:space="preserve"> Time!FR$91</f>
        <v>0</v>
      </c>
      <c r="FS14" s="301">
        <f xml:space="preserve"> Time!FS$91</f>
        <v>0</v>
      </c>
      <c r="FT14" s="301">
        <f xml:space="preserve"> Time!FT$91</f>
        <v>0</v>
      </c>
      <c r="FU14" s="301">
        <f xml:space="preserve"> Time!FU$91</f>
        <v>0</v>
      </c>
      <c r="FV14" s="301">
        <f xml:space="preserve"> Time!FV$91</f>
        <v>0</v>
      </c>
      <c r="FW14" s="301">
        <f xml:space="preserve"> Time!FW$91</f>
        <v>0</v>
      </c>
      <c r="FX14" s="301">
        <f xml:space="preserve"> Time!FX$91</f>
        <v>0</v>
      </c>
      <c r="FY14" s="301">
        <f xml:space="preserve"> Time!FY$91</f>
        <v>0</v>
      </c>
      <c r="FZ14" s="301">
        <f xml:space="preserve"> Time!FZ$91</f>
        <v>0</v>
      </c>
      <c r="GA14" s="301">
        <f xml:space="preserve"> Time!GA$91</f>
        <v>0</v>
      </c>
      <c r="GB14" s="301">
        <f xml:space="preserve"> Time!GB$91</f>
        <v>0</v>
      </c>
      <c r="GC14" s="301">
        <f xml:space="preserve"> Time!GC$91</f>
        <v>0</v>
      </c>
      <c r="GD14" s="301">
        <f xml:space="preserve"> Time!GD$91</f>
        <v>0</v>
      </c>
      <c r="GE14" s="301">
        <f xml:space="preserve"> Time!GE$91</f>
        <v>0</v>
      </c>
      <c r="GF14" s="301">
        <f xml:space="preserve"> Time!GF$91</f>
        <v>0</v>
      </c>
      <c r="GG14" s="301">
        <f xml:space="preserve"> Time!GG$91</f>
        <v>0</v>
      </c>
      <c r="GH14" s="301">
        <f xml:space="preserve"> Time!GH$91</f>
        <v>0</v>
      </c>
      <c r="GI14" s="301">
        <f xml:space="preserve"> Time!GI$91</f>
        <v>0</v>
      </c>
      <c r="GJ14" s="301">
        <f xml:space="preserve"> Time!GJ$91</f>
        <v>0</v>
      </c>
    </row>
    <row r="15" spans="1:441" s="564" customFormat="1" x14ac:dyDescent="0.25">
      <c r="A15" s="189"/>
      <c r="B15" s="189"/>
      <c r="C15" s="190"/>
      <c r="D15" s="191"/>
      <c r="E15" s="563" t="s">
        <v>202</v>
      </c>
      <c r="F15" s="563"/>
      <c r="G15" s="563" t="str">
        <f xml:space="preserve"> SMU</f>
        <v>$ 000s</v>
      </c>
      <c r="H15" s="563">
        <f xml:space="preserve"> SUM(J15:GJ15)</f>
        <v>125000</v>
      </c>
      <c r="I15" s="563"/>
      <c r="J15" s="563">
        <f t="shared" ref="J15:AO15" si="6" xml:space="preserve"> J13 * J14</f>
        <v>0</v>
      </c>
      <c r="K15" s="563">
        <f t="shared" si="6"/>
        <v>0</v>
      </c>
      <c r="L15" s="563">
        <f t="shared" si="6"/>
        <v>0</v>
      </c>
      <c r="M15" s="563">
        <f t="shared" si="6"/>
        <v>0</v>
      </c>
      <c r="N15" s="563">
        <f t="shared" si="6"/>
        <v>0</v>
      </c>
      <c r="O15" s="563">
        <f t="shared" si="6"/>
        <v>0</v>
      </c>
      <c r="P15" s="563">
        <f t="shared" si="6"/>
        <v>0</v>
      </c>
      <c r="Q15" s="563">
        <f t="shared" si="6"/>
        <v>0</v>
      </c>
      <c r="R15" s="563">
        <f t="shared" si="6"/>
        <v>0</v>
      </c>
      <c r="S15" s="563">
        <f t="shared" si="6"/>
        <v>0</v>
      </c>
      <c r="T15" s="563">
        <f t="shared" si="6"/>
        <v>0</v>
      </c>
      <c r="U15" s="563">
        <f t="shared" si="6"/>
        <v>0</v>
      </c>
      <c r="V15" s="563">
        <f t="shared" si="6"/>
        <v>0</v>
      </c>
      <c r="W15" s="563">
        <f t="shared" si="6"/>
        <v>0</v>
      </c>
      <c r="X15" s="563">
        <f t="shared" si="6"/>
        <v>0</v>
      </c>
      <c r="Y15" s="563">
        <f t="shared" si="6"/>
        <v>0</v>
      </c>
      <c r="Z15" s="563">
        <f t="shared" si="6"/>
        <v>0</v>
      </c>
      <c r="AA15" s="563">
        <f t="shared" si="6"/>
        <v>0</v>
      </c>
      <c r="AB15" s="563">
        <f t="shared" si="6"/>
        <v>0</v>
      </c>
      <c r="AC15" s="563">
        <f t="shared" si="6"/>
        <v>0</v>
      </c>
      <c r="AD15" s="563">
        <f t="shared" si="6"/>
        <v>0</v>
      </c>
      <c r="AE15" s="563">
        <f t="shared" si="6"/>
        <v>0</v>
      </c>
      <c r="AF15" s="563">
        <f t="shared" si="6"/>
        <v>0</v>
      </c>
      <c r="AG15" s="563">
        <f t="shared" si="6"/>
        <v>0</v>
      </c>
      <c r="AH15" s="563">
        <f t="shared" si="6"/>
        <v>0</v>
      </c>
      <c r="AI15" s="563">
        <f t="shared" si="6"/>
        <v>0</v>
      </c>
      <c r="AJ15" s="563">
        <f t="shared" si="6"/>
        <v>0</v>
      </c>
      <c r="AK15" s="563">
        <f t="shared" si="6"/>
        <v>0</v>
      </c>
      <c r="AL15" s="563">
        <f t="shared" si="6"/>
        <v>0</v>
      </c>
      <c r="AM15" s="563">
        <f t="shared" si="6"/>
        <v>0</v>
      </c>
      <c r="AN15" s="563">
        <f t="shared" si="6"/>
        <v>0</v>
      </c>
      <c r="AO15" s="563">
        <f t="shared" si="6"/>
        <v>0</v>
      </c>
      <c r="AP15" s="563">
        <f t="shared" ref="AP15:BU15" si="7" xml:space="preserve"> AP13 * AP14</f>
        <v>0</v>
      </c>
      <c r="AQ15" s="563">
        <f t="shared" si="7"/>
        <v>0</v>
      </c>
      <c r="AR15" s="563">
        <f t="shared" si="7"/>
        <v>0</v>
      </c>
      <c r="AS15" s="563">
        <f t="shared" si="7"/>
        <v>0</v>
      </c>
      <c r="AT15" s="563">
        <f t="shared" si="7"/>
        <v>0</v>
      </c>
      <c r="AU15" s="563">
        <f t="shared" si="7"/>
        <v>0</v>
      </c>
      <c r="AV15" s="563">
        <f t="shared" si="7"/>
        <v>0</v>
      </c>
      <c r="AW15" s="563">
        <f t="shared" si="7"/>
        <v>0</v>
      </c>
      <c r="AX15" s="563">
        <f t="shared" si="7"/>
        <v>0</v>
      </c>
      <c r="AY15" s="563">
        <f t="shared" si="7"/>
        <v>0</v>
      </c>
      <c r="AZ15" s="563">
        <f t="shared" si="7"/>
        <v>0</v>
      </c>
      <c r="BA15" s="563">
        <f t="shared" si="7"/>
        <v>0</v>
      </c>
      <c r="BB15" s="563">
        <f t="shared" si="7"/>
        <v>0</v>
      </c>
      <c r="BC15" s="563">
        <f t="shared" si="7"/>
        <v>0</v>
      </c>
      <c r="BD15" s="563">
        <f t="shared" si="7"/>
        <v>0</v>
      </c>
      <c r="BE15" s="563">
        <f t="shared" si="7"/>
        <v>0</v>
      </c>
      <c r="BF15" s="563">
        <f t="shared" si="7"/>
        <v>0</v>
      </c>
      <c r="BG15" s="563">
        <f t="shared" si="7"/>
        <v>0</v>
      </c>
      <c r="BH15" s="563">
        <f t="shared" si="7"/>
        <v>0</v>
      </c>
      <c r="BI15" s="563">
        <f t="shared" si="7"/>
        <v>0</v>
      </c>
      <c r="BJ15" s="563">
        <f t="shared" si="7"/>
        <v>0</v>
      </c>
      <c r="BK15" s="563">
        <f t="shared" si="7"/>
        <v>0</v>
      </c>
      <c r="BL15" s="563">
        <f t="shared" si="7"/>
        <v>0</v>
      </c>
      <c r="BM15" s="563">
        <f t="shared" si="7"/>
        <v>0</v>
      </c>
      <c r="BN15" s="563">
        <f t="shared" si="7"/>
        <v>0</v>
      </c>
      <c r="BO15" s="563">
        <f t="shared" si="7"/>
        <v>0</v>
      </c>
      <c r="BP15" s="563">
        <f t="shared" si="7"/>
        <v>0</v>
      </c>
      <c r="BQ15" s="563">
        <f t="shared" si="7"/>
        <v>0</v>
      </c>
      <c r="BR15" s="563">
        <f t="shared" si="7"/>
        <v>0</v>
      </c>
      <c r="BS15" s="563">
        <f t="shared" si="7"/>
        <v>0</v>
      </c>
      <c r="BT15" s="563">
        <f t="shared" si="7"/>
        <v>0</v>
      </c>
      <c r="BU15" s="563">
        <f t="shared" si="7"/>
        <v>0</v>
      </c>
      <c r="BV15" s="563">
        <f t="shared" ref="BV15:DA15" si="8" xml:space="preserve"> BV13 * BV14</f>
        <v>0</v>
      </c>
      <c r="BW15" s="563">
        <f t="shared" si="8"/>
        <v>0</v>
      </c>
      <c r="BX15" s="563">
        <f t="shared" si="8"/>
        <v>0</v>
      </c>
      <c r="BY15" s="563">
        <f t="shared" si="8"/>
        <v>0</v>
      </c>
      <c r="BZ15" s="563">
        <f t="shared" si="8"/>
        <v>0</v>
      </c>
      <c r="CA15" s="563">
        <f t="shared" si="8"/>
        <v>0</v>
      </c>
      <c r="CB15" s="563">
        <f t="shared" si="8"/>
        <v>0</v>
      </c>
      <c r="CC15" s="563">
        <f t="shared" si="8"/>
        <v>0</v>
      </c>
      <c r="CD15" s="563">
        <f t="shared" si="8"/>
        <v>0</v>
      </c>
      <c r="CE15" s="563">
        <f t="shared" si="8"/>
        <v>0</v>
      </c>
      <c r="CF15" s="563">
        <f t="shared" si="8"/>
        <v>0</v>
      </c>
      <c r="CG15" s="563">
        <f t="shared" si="8"/>
        <v>0</v>
      </c>
      <c r="CH15" s="563">
        <f t="shared" si="8"/>
        <v>0</v>
      </c>
      <c r="CI15" s="563">
        <f t="shared" si="8"/>
        <v>0</v>
      </c>
      <c r="CJ15" s="563">
        <f t="shared" si="8"/>
        <v>0</v>
      </c>
      <c r="CK15" s="563">
        <f t="shared" si="8"/>
        <v>0</v>
      </c>
      <c r="CL15" s="563">
        <f t="shared" si="8"/>
        <v>0</v>
      </c>
      <c r="CM15" s="563">
        <f t="shared" si="8"/>
        <v>0</v>
      </c>
      <c r="CN15" s="563">
        <f t="shared" si="8"/>
        <v>125000</v>
      </c>
      <c r="CO15" s="563">
        <f t="shared" si="8"/>
        <v>0</v>
      </c>
      <c r="CP15" s="563">
        <f t="shared" si="8"/>
        <v>0</v>
      </c>
      <c r="CQ15" s="563">
        <f t="shared" si="8"/>
        <v>0</v>
      </c>
      <c r="CR15" s="563">
        <f t="shared" si="8"/>
        <v>0</v>
      </c>
      <c r="CS15" s="563">
        <f t="shared" si="8"/>
        <v>0</v>
      </c>
      <c r="CT15" s="563">
        <f t="shared" si="8"/>
        <v>0</v>
      </c>
      <c r="CU15" s="563">
        <f t="shared" si="8"/>
        <v>0</v>
      </c>
      <c r="CV15" s="563">
        <f t="shared" si="8"/>
        <v>0</v>
      </c>
      <c r="CW15" s="563">
        <f t="shared" si="8"/>
        <v>0</v>
      </c>
      <c r="CX15" s="563">
        <f t="shared" si="8"/>
        <v>0</v>
      </c>
      <c r="CY15" s="563">
        <f t="shared" si="8"/>
        <v>0</v>
      </c>
      <c r="CZ15" s="563">
        <f t="shared" si="8"/>
        <v>0</v>
      </c>
      <c r="DA15" s="563">
        <f t="shared" si="8"/>
        <v>0</v>
      </c>
      <c r="DB15" s="563">
        <f t="shared" ref="DB15:EG15" si="9" xml:space="preserve"> DB13 * DB14</f>
        <v>0</v>
      </c>
      <c r="DC15" s="563">
        <f t="shared" si="9"/>
        <v>0</v>
      </c>
      <c r="DD15" s="563">
        <f t="shared" si="9"/>
        <v>0</v>
      </c>
      <c r="DE15" s="563">
        <f t="shared" si="9"/>
        <v>0</v>
      </c>
      <c r="DF15" s="563">
        <f t="shared" si="9"/>
        <v>0</v>
      </c>
      <c r="DG15" s="563">
        <f t="shared" si="9"/>
        <v>0</v>
      </c>
      <c r="DH15" s="563">
        <f t="shared" si="9"/>
        <v>0</v>
      </c>
      <c r="DI15" s="563">
        <f t="shared" si="9"/>
        <v>0</v>
      </c>
      <c r="DJ15" s="563">
        <f t="shared" si="9"/>
        <v>0</v>
      </c>
      <c r="DK15" s="563">
        <f t="shared" si="9"/>
        <v>0</v>
      </c>
      <c r="DL15" s="563">
        <f t="shared" si="9"/>
        <v>0</v>
      </c>
      <c r="DM15" s="563">
        <f t="shared" si="9"/>
        <v>0</v>
      </c>
      <c r="DN15" s="563">
        <f t="shared" si="9"/>
        <v>0</v>
      </c>
      <c r="DO15" s="563">
        <f t="shared" si="9"/>
        <v>0</v>
      </c>
      <c r="DP15" s="563">
        <f t="shared" si="9"/>
        <v>0</v>
      </c>
      <c r="DQ15" s="563">
        <f t="shared" si="9"/>
        <v>0</v>
      </c>
      <c r="DR15" s="563">
        <f t="shared" si="9"/>
        <v>0</v>
      </c>
      <c r="DS15" s="563">
        <f t="shared" si="9"/>
        <v>0</v>
      </c>
      <c r="DT15" s="563">
        <f t="shared" si="9"/>
        <v>0</v>
      </c>
      <c r="DU15" s="563">
        <f t="shared" si="9"/>
        <v>0</v>
      </c>
      <c r="DV15" s="563">
        <f t="shared" si="9"/>
        <v>0</v>
      </c>
      <c r="DW15" s="563">
        <f t="shared" si="9"/>
        <v>0</v>
      </c>
      <c r="DX15" s="563">
        <f t="shared" si="9"/>
        <v>0</v>
      </c>
      <c r="DY15" s="563">
        <f t="shared" si="9"/>
        <v>0</v>
      </c>
      <c r="DZ15" s="563">
        <f t="shared" si="9"/>
        <v>0</v>
      </c>
      <c r="EA15" s="563">
        <f t="shared" si="9"/>
        <v>0</v>
      </c>
      <c r="EB15" s="563">
        <f t="shared" si="9"/>
        <v>0</v>
      </c>
      <c r="EC15" s="563">
        <f t="shared" si="9"/>
        <v>0</v>
      </c>
      <c r="ED15" s="563">
        <f t="shared" si="9"/>
        <v>0</v>
      </c>
      <c r="EE15" s="563">
        <f t="shared" si="9"/>
        <v>0</v>
      </c>
      <c r="EF15" s="563">
        <f t="shared" si="9"/>
        <v>0</v>
      </c>
      <c r="EG15" s="563">
        <f t="shared" si="9"/>
        <v>0</v>
      </c>
      <c r="EH15" s="563">
        <f t="shared" ref="EH15:FM15" si="10" xml:space="preserve"> EH13 * EH14</f>
        <v>0</v>
      </c>
      <c r="EI15" s="563">
        <f t="shared" si="10"/>
        <v>0</v>
      </c>
      <c r="EJ15" s="563">
        <f t="shared" si="10"/>
        <v>0</v>
      </c>
      <c r="EK15" s="563">
        <f t="shared" si="10"/>
        <v>0</v>
      </c>
      <c r="EL15" s="563">
        <f t="shared" si="10"/>
        <v>0</v>
      </c>
      <c r="EM15" s="563">
        <f t="shared" si="10"/>
        <v>0</v>
      </c>
      <c r="EN15" s="563">
        <f t="shared" si="10"/>
        <v>0</v>
      </c>
      <c r="EO15" s="563">
        <f t="shared" si="10"/>
        <v>0</v>
      </c>
      <c r="EP15" s="563">
        <f t="shared" si="10"/>
        <v>0</v>
      </c>
      <c r="EQ15" s="563">
        <f t="shared" si="10"/>
        <v>0</v>
      </c>
      <c r="ER15" s="563">
        <f t="shared" si="10"/>
        <v>0</v>
      </c>
      <c r="ES15" s="563">
        <f t="shared" si="10"/>
        <v>0</v>
      </c>
      <c r="ET15" s="563">
        <f t="shared" si="10"/>
        <v>0</v>
      </c>
      <c r="EU15" s="563">
        <f t="shared" si="10"/>
        <v>0</v>
      </c>
      <c r="EV15" s="563">
        <f t="shared" si="10"/>
        <v>0</v>
      </c>
      <c r="EW15" s="563">
        <f t="shared" si="10"/>
        <v>0</v>
      </c>
      <c r="EX15" s="563">
        <f t="shared" si="10"/>
        <v>0</v>
      </c>
      <c r="EY15" s="563">
        <f t="shared" si="10"/>
        <v>0</v>
      </c>
      <c r="EZ15" s="563">
        <f t="shared" si="10"/>
        <v>0</v>
      </c>
      <c r="FA15" s="563">
        <f t="shared" si="10"/>
        <v>0</v>
      </c>
      <c r="FB15" s="563">
        <f t="shared" si="10"/>
        <v>0</v>
      </c>
      <c r="FC15" s="563">
        <f t="shared" si="10"/>
        <v>0</v>
      </c>
      <c r="FD15" s="563">
        <f t="shared" si="10"/>
        <v>0</v>
      </c>
      <c r="FE15" s="563">
        <f t="shared" si="10"/>
        <v>0</v>
      </c>
      <c r="FF15" s="563">
        <f t="shared" si="10"/>
        <v>0</v>
      </c>
      <c r="FG15" s="563">
        <f t="shared" si="10"/>
        <v>0</v>
      </c>
      <c r="FH15" s="563">
        <f t="shared" si="10"/>
        <v>0</v>
      </c>
      <c r="FI15" s="563">
        <f t="shared" si="10"/>
        <v>0</v>
      </c>
      <c r="FJ15" s="563">
        <f t="shared" si="10"/>
        <v>0</v>
      </c>
      <c r="FK15" s="563">
        <f t="shared" si="10"/>
        <v>0</v>
      </c>
      <c r="FL15" s="563">
        <f t="shared" si="10"/>
        <v>0</v>
      </c>
      <c r="FM15" s="563">
        <f t="shared" si="10"/>
        <v>0</v>
      </c>
      <c r="FN15" s="563">
        <f t="shared" ref="FN15:GJ15" si="11" xml:space="preserve"> FN13 * FN14</f>
        <v>0</v>
      </c>
      <c r="FO15" s="563">
        <f t="shared" si="11"/>
        <v>0</v>
      </c>
      <c r="FP15" s="563">
        <f t="shared" si="11"/>
        <v>0</v>
      </c>
      <c r="FQ15" s="563">
        <f t="shared" si="11"/>
        <v>0</v>
      </c>
      <c r="FR15" s="563">
        <f t="shared" si="11"/>
        <v>0</v>
      </c>
      <c r="FS15" s="563">
        <f t="shared" si="11"/>
        <v>0</v>
      </c>
      <c r="FT15" s="563">
        <f t="shared" si="11"/>
        <v>0</v>
      </c>
      <c r="FU15" s="563">
        <f t="shared" si="11"/>
        <v>0</v>
      </c>
      <c r="FV15" s="563">
        <f t="shared" si="11"/>
        <v>0</v>
      </c>
      <c r="FW15" s="563">
        <f t="shared" si="11"/>
        <v>0</v>
      </c>
      <c r="FX15" s="563">
        <f t="shared" si="11"/>
        <v>0</v>
      </c>
      <c r="FY15" s="563">
        <f t="shared" si="11"/>
        <v>0</v>
      </c>
      <c r="FZ15" s="563">
        <f t="shared" si="11"/>
        <v>0</v>
      </c>
      <c r="GA15" s="563">
        <f t="shared" si="11"/>
        <v>0</v>
      </c>
      <c r="GB15" s="563">
        <f t="shared" si="11"/>
        <v>0</v>
      </c>
      <c r="GC15" s="563">
        <f t="shared" si="11"/>
        <v>0</v>
      </c>
      <c r="GD15" s="563">
        <f t="shared" si="11"/>
        <v>0</v>
      </c>
      <c r="GE15" s="563">
        <f t="shared" si="11"/>
        <v>0</v>
      </c>
      <c r="GF15" s="563">
        <f t="shared" si="11"/>
        <v>0</v>
      </c>
      <c r="GG15" s="563">
        <f t="shared" si="11"/>
        <v>0</v>
      </c>
      <c r="GH15" s="563">
        <f t="shared" si="11"/>
        <v>0</v>
      </c>
      <c r="GI15" s="563">
        <f t="shared" si="11"/>
        <v>0</v>
      </c>
      <c r="GJ15" s="563">
        <f t="shared" si="11"/>
        <v>0</v>
      </c>
    </row>
    <row r="16" spans="1:441" s="250" customFormat="1" x14ac:dyDescent="0.25">
      <c r="A16" s="189"/>
      <c r="B16" s="189"/>
      <c r="C16" s="190"/>
      <c r="D16" s="191"/>
      <c r="E16" s="249" t="str">
        <f xml:space="preserve"> LEFT(E15, LEN(E15) - 4)</f>
        <v>Share capital redemption</v>
      </c>
      <c r="F16" s="249"/>
      <c r="G16" s="249" t="str">
        <f xml:space="preserve"> SMU</f>
        <v>$ 000s</v>
      </c>
      <c r="H16" s="249">
        <f xml:space="preserve"> SUM(J16:GJ16)</f>
        <v>-125000</v>
      </c>
      <c r="I16" s="192"/>
      <c r="J16" s="249">
        <f t="shared" ref="J16:BU16" si="12" xml:space="preserve"> -1 * J15</f>
        <v>0</v>
      </c>
      <c r="K16" s="249">
        <f t="shared" si="12"/>
        <v>0</v>
      </c>
      <c r="L16" s="249">
        <f t="shared" si="12"/>
        <v>0</v>
      </c>
      <c r="M16" s="249">
        <f t="shared" si="12"/>
        <v>0</v>
      </c>
      <c r="N16" s="249">
        <f t="shared" si="12"/>
        <v>0</v>
      </c>
      <c r="O16" s="249">
        <f t="shared" si="12"/>
        <v>0</v>
      </c>
      <c r="P16" s="249">
        <f t="shared" si="12"/>
        <v>0</v>
      </c>
      <c r="Q16" s="249">
        <f t="shared" si="12"/>
        <v>0</v>
      </c>
      <c r="R16" s="249">
        <f t="shared" si="12"/>
        <v>0</v>
      </c>
      <c r="S16" s="249">
        <f t="shared" si="12"/>
        <v>0</v>
      </c>
      <c r="T16" s="249">
        <f t="shared" si="12"/>
        <v>0</v>
      </c>
      <c r="U16" s="249">
        <f t="shared" si="12"/>
        <v>0</v>
      </c>
      <c r="V16" s="249">
        <f t="shared" si="12"/>
        <v>0</v>
      </c>
      <c r="W16" s="249">
        <f t="shared" si="12"/>
        <v>0</v>
      </c>
      <c r="X16" s="249">
        <f t="shared" si="12"/>
        <v>0</v>
      </c>
      <c r="Y16" s="249">
        <f t="shared" si="12"/>
        <v>0</v>
      </c>
      <c r="Z16" s="249">
        <f t="shared" si="12"/>
        <v>0</v>
      </c>
      <c r="AA16" s="249">
        <f t="shared" si="12"/>
        <v>0</v>
      </c>
      <c r="AB16" s="249">
        <f t="shared" si="12"/>
        <v>0</v>
      </c>
      <c r="AC16" s="249">
        <f t="shared" si="12"/>
        <v>0</v>
      </c>
      <c r="AD16" s="249">
        <f t="shared" si="12"/>
        <v>0</v>
      </c>
      <c r="AE16" s="249">
        <f t="shared" si="12"/>
        <v>0</v>
      </c>
      <c r="AF16" s="249">
        <f t="shared" si="12"/>
        <v>0</v>
      </c>
      <c r="AG16" s="249">
        <f t="shared" si="12"/>
        <v>0</v>
      </c>
      <c r="AH16" s="249">
        <f t="shared" si="12"/>
        <v>0</v>
      </c>
      <c r="AI16" s="249">
        <f t="shared" si="12"/>
        <v>0</v>
      </c>
      <c r="AJ16" s="249">
        <f t="shared" si="12"/>
        <v>0</v>
      </c>
      <c r="AK16" s="249">
        <f t="shared" si="12"/>
        <v>0</v>
      </c>
      <c r="AL16" s="249">
        <f t="shared" si="12"/>
        <v>0</v>
      </c>
      <c r="AM16" s="249">
        <f t="shared" si="12"/>
        <v>0</v>
      </c>
      <c r="AN16" s="249">
        <f t="shared" si="12"/>
        <v>0</v>
      </c>
      <c r="AO16" s="249">
        <f t="shared" si="12"/>
        <v>0</v>
      </c>
      <c r="AP16" s="249">
        <f t="shared" si="12"/>
        <v>0</v>
      </c>
      <c r="AQ16" s="249">
        <f t="shared" si="12"/>
        <v>0</v>
      </c>
      <c r="AR16" s="249">
        <f t="shared" si="12"/>
        <v>0</v>
      </c>
      <c r="AS16" s="249">
        <f t="shared" si="12"/>
        <v>0</v>
      </c>
      <c r="AT16" s="249">
        <f t="shared" si="12"/>
        <v>0</v>
      </c>
      <c r="AU16" s="249">
        <f t="shared" si="12"/>
        <v>0</v>
      </c>
      <c r="AV16" s="249">
        <f t="shared" si="12"/>
        <v>0</v>
      </c>
      <c r="AW16" s="249">
        <f t="shared" si="12"/>
        <v>0</v>
      </c>
      <c r="AX16" s="249">
        <f t="shared" si="12"/>
        <v>0</v>
      </c>
      <c r="AY16" s="249">
        <f t="shared" si="12"/>
        <v>0</v>
      </c>
      <c r="AZ16" s="249">
        <f t="shared" si="12"/>
        <v>0</v>
      </c>
      <c r="BA16" s="249">
        <f t="shared" si="12"/>
        <v>0</v>
      </c>
      <c r="BB16" s="249">
        <f t="shared" si="12"/>
        <v>0</v>
      </c>
      <c r="BC16" s="249">
        <f t="shared" si="12"/>
        <v>0</v>
      </c>
      <c r="BD16" s="249">
        <f t="shared" si="12"/>
        <v>0</v>
      </c>
      <c r="BE16" s="249">
        <f t="shared" si="12"/>
        <v>0</v>
      </c>
      <c r="BF16" s="249">
        <f t="shared" si="12"/>
        <v>0</v>
      </c>
      <c r="BG16" s="249">
        <f t="shared" si="12"/>
        <v>0</v>
      </c>
      <c r="BH16" s="249">
        <f t="shared" si="12"/>
        <v>0</v>
      </c>
      <c r="BI16" s="249">
        <f t="shared" si="12"/>
        <v>0</v>
      </c>
      <c r="BJ16" s="249">
        <f t="shared" si="12"/>
        <v>0</v>
      </c>
      <c r="BK16" s="249">
        <f t="shared" si="12"/>
        <v>0</v>
      </c>
      <c r="BL16" s="249">
        <f t="shared" si="12"/>
        <v>0</v>
      </c>
      <c r="BM16" s="249">
        <f t="shared" si="12"/>
        <v>0</v>
      </c>
      <c r="BN16" s="249">
        <f t="shared" si="12"/>
        <v>0</v>
      </c>
      <c r="BO16" s="249">
        <f t="shared" si="12"/>
        <v>0</v>
      </c>
      <c r="BP16" s="249">
        <f t="shared" si="12"/>
        <v>0</v>
      </c>
      <c r="BQ16" s="249">
        <f t="shared" si="12"/>
        <v>0</v>
      </c>
      <c r="BR16" s="249">
        <f t="shared" si="12"/>
        <v>0</v>
      </c>
      <c r="BS16" s="249">
        <f t="shared" si="12"/>
        <v>0</v>
      </c>
      <c r="BT16" s="249">
        <f t="shared" si="12"/>
        <v>0</v>
      </c>
      <c r="BU16" s="249">
        <f t="shared" si="12"/>
        <v>0</v>
      </c>
      <c r="BV16" s="249">
        <f t="shared" ref="BV16:EG16" si="13" xml:space="preserve"> -1 * BV15</f>
        <v>0</v>
      </c>
      <c r="BW16" s="249">
        <f t="shared" si="13"/>
        <v>0</v>
      </c>
      <c r="BX16" s="249">
        <f t="shared" si="13"/>
        <v>0</v>
      </c>
      <c r="BY16" s="249">
        <f t="shared" si="13"/>
        <v>0</v>
      </c>
      <c r="BZ16" s="249">
        <f t="shared" si="13"/>
        <v>0</v>
      </c>
      <c r="CA16" s="249">
        <f t="shared" si="13"/>
        <v>0</v>
      </c>
      <c r="CB16" s="249">
        <f t="shared" si="13"/>
        <v>0</v>
      </c>
      <c r="CC16" s="249">
        <f t="shared" si="13"/>
        <v>0</v>
      </c>
      <c r="CD16" s="249">
        <f t="shared" si="13"/>
        <v>0</v>
      </c>
      <c r="CE16" s="249">
        <f t="shared" si="13"/>
        <v>0</v>
      </c>
      <c r="CF16" s="249">
        <f t="shared" si="13"/>
        <v>0</v>
      </c>
      <c r="CG16" s="249">
        <f t="shared" si="13"/>
        <v>0</v>
      </c>
      <c r="CH16" s="249">
        <f t="shared" si="13"/>
        <v>0</v>
      </c>
      <c r="CI16" s="249">
        <f t="shared" si="13"/>
        <v>0</v>
      </c>
      <c r="CJ16" s="249">
        <f t="shared" si="13"/>
        <v>0</v>
      </c>
      <c r="CK16" s="249">
        <f t="shared" si="13"/>
        <v>0</v>
      </c>
      <c r="CL16" s="249">
        <f t="shared" si="13"/>
        <v>0</v>
      </c>
      <c r="CM16" s="249">
        <f t="shared" si="13"/>
        <v>0</v>
      </c>
      <c r="CN16" s="249">
        <f t="shared" si="13"/>
        <v>-125000</v>
      </c>
      <c r="CO16" s="249">
        <f t="shared" si="13"/>
        <v>0</v>
      </c>
      <c r="CP16" s="249">
        <f t="shared" si="13"/>
        <v>0</v>
      </c>
      <c r="CQ16" s="249">
        <f t="shared" si="13"/>
        <v>0</v>
      </c>
      <c r="CR16" s="249">
        <f t="shared" si="13"/>
        <v>0</v>
      </c>
      <c r="CS16" s="249">
        <f t="shared" si="13"/>
        <v>0</v>
      </c>
      <c r="CT16" s="249">
        <f t="shared" si="13"/>
        <v>0</v>
      </c>
      <c r="CU16" s="249">
        <f t="shared" si="13"/>
        <v>0</v>
      </c>
      <c r="CV16" s="249">
        <f t="shared" si="13"/>
        <v>0</v>
      </c>
      <c r="CW16" s="249">
        <f t="shared" si="13"/>
        <v>0</v>
      </c>
      <c r="CX16" s="249">
        <f t="shared" si="13"/>
        <v>0</v>
      </c>
      <c r="CY16" s="249">
        <f t="shared" si="13"/>
        <v>0</v>
      </c>
      <c r="CZ16" s="249">
        <f t="shared" si="13"/>
        <v>0</v>
      </c>
      <c r="DA16" s="249">
        <f t="shared" si="13"/>
        <v>0</v>
      </c>
      <c r="DB16" s="249">
        <f t="shared" si="13"/>
        <v>0</v>
      </c>
      <c r="DC16" s="249">
        <f t="shared" si="13"/>
        <v>0</v>
      </c>
      <c r="DD16" s="249">
        <f t="shared" si="13"/>
        <v>0</v>
      </c>
      <c r="DE16" s="249">
        <f t="shared" si="13"/>
        <v>0</v>
      </c>
      <c r="DF16" s="249">
        <f t="shared" si="13"/>
        <v>0</v>
      </c>
      <c r="DG16" s="249">
        <f t="shared" si="13"/>
        <v>0</v>
      </c>
      <c r="DH16" s="249">
        <f t="shared" si="13"/>
        <v>0</v>
      </c>
      <c r="DI16" s="249">
        <f t="shared" si="13"/>
        <v>0</v>
      </c>
      <c r="DJ16" s="249">
        <f t="shared" si="13"/>
        <v>0</v>
      </c>
      <c r="DK16" s="249">
        <f t="shared" si="13"/>
        <v>0</v>
      </c>
      <c r="DL16" s="249">
        <f t="shared" si="13"/>
        <v>0</v>
      </c>
      <c r="DM16" s="249">
        <f t="shared" si="13"/>
        <v>0</v>
      </c>
      <c r="DN16" s="249">
        <f t="shared" si="13"/>
        <v>0</v>
      </c>
      <c r="DO16" s="249">
        <f t="shared" si="13"/>
        <v>0</v>
      </c>
      <c r="DP16" s="249">
        <f t="shared" si="13"/>
        <v>0</v>
      </c>
      <c r="DQ16" s="249">
        <f t="shared" si="13"/>
        <v>0</v>
      </c>
      <c r="DR16" s="249">
        <f t="shared" si="13"/>
        <v>0</v>
      </c>
      <c r="DS16" s="249">
        <f t="shared" si="13"/>
        <v>0</v>
      </c>
      <c r="DT16" s="249">
        <f t="shared" si="13"/>
        <v>0</v>
      </c>
      <c r="DU16" s="249">
        <f t="shared" si="13"/>
        <v>0</v>
      </c>
      <c r="DV16" s="249">
        <f t="shared" si="13"/>
        <v>0</v>
      </c>
      <c r="DW16" s="249">
        <f t="shared" si="13"/>
        <v>0</v>
      </c>
      <c r="DX16" s="249">
        <f t="shared" si="13"/>
        <v>0</v>
      </c>
      <c r="DY16" s="249">
        <f t="shared" si="13"/>
        <v>0</v>
      </c>
      <c r="DZ16" s="249">
        <f t="shared" si="13"/>
        <v>0</v>
      </c>
      <c r="EA16" s="249">
        <f t="shared" si="13"/>
        <v>0</v>
      </c>
      <c r="EB16" s="249">
        <f t="shared" si="13"/>
        <v>0</v>
      </c>
      <c r="EC16" s="249">
        <f t="shared" si="13"/>
        <v>0</v>
      </c>
      <c r="ED16" s="249">
        <f t="shared" si="13"/>
        <v>0</v>
      </c>
      <c r="EE16" s="249">
        <f t="shared" si="13"/>
        <v>0</v>
      </c>
      <c r="EF16" s="249">
        <f t="shared" si="13"/>
        <v>0</v>
      </c>
      <c r="EG16" s="249">
        <f t="shared" si="13"/>
        <v>0</v>
      </c>
      <c r="EH16" s="249">
        <f t="shared" ref="EH16:GJ16" si="14" xml:space="preserve"> -1 * EH15</f>
        <v>0</v>
      </c>
      <c r="EI16" s="249">
        <f t="shared" si="14"/>
        <v>0</v>
      </c>
      <c r="EJ16" s="249">
        <f t="shared" si="14"/>
        <v>0</v>
      </c>
      <c r="EK16" s="249">
        <f t="shared" si="14"/>
        <v>0</v>
      </c>
      <c r="EL16" s="249">
        <f t="shared" si="14"/>
        <v>0</v>
      </c>
      <c r="EM16" s="249">
        <f t="shared" si="14"/>
        <v>0</v>
      </c>
      <c r="EN16" s="249">
        <f t="shared" si="14"/>
        <v>0</v>
      </c>
      <c r="EO16" s="249">
        <f t="shared" si="14"/>
        <v>0</v>
      </c>
      <c r="EP16" s="249">
        <f t="shared" si="14"/>
        <v>0</v>
      </c>
      <c r="EQ16" s="249">
        <f t="shared" si="14"/>
        <v>0</v>
      </c>
      <c r="ER16" s="249">
        <f t="shared" si="14"/>
        <v>0</v>
      </c>
      <c r="ES16" s="249">
        <f t="shared" si="14"/>
        <v>0</v>
      </c>
      <c r="ET16" s="249">
        <f t="shared" si="14"/>
        <v>0</v>
      </c>
      <c r="EU16" s="249">
        <f t="shared" si="14"/>
        <v>0</v>
      </c>
      <c r="EV16" s="249">
        <f t="shared" si="14"/>
        <v>0</v>
      </c>
      <c r="EW16" s="249">
        <f t="shared" si="14"/>
        <v>0</v>
      </c>
      <c r="EX16" s="249">
        <f t="shared" si="14"/>
        <v>0</v>
      </c>
      <c r="EY16" s="249">
        <f t="shared" si="14"/>
        <v>0</v>
      </c>
      <c r="EZ16" s="249">
        <f t="shared" si="14"/>
        <v>0</v>
      </c>
      <c r="FA16" s="249">
        <f t="shared" si="14"/>
        <v>0</v>
      </c>
      <c r="FB16" s="249">
        <f t="shared" si="14"/>
        <v>0</v>
      </c>
      <c r="FC16" s="249">
        <f t="shared" si="14"/>
        <v>0</v>
      </c>
      <c r="FD16" s="249">
        <f t="shared" si="14"/>
        <v>0</v>
      </c>
      <c r="FE16" s="249">
        <f t="shared" si="14"/>
        <v>0</v>
      </c>
      <c r="FF16" s="249">
        <f t="shared" si="14"/>
        <v>0</v>
      </c>
      <c r="FG16" s="249">
        <f t="shared" si="14"/>
        <v>0</v>
      </c>
      <c r="FH16" s="249">
        <f t="shared" si="14"/>
        <v>0</v>
      </c>
      <c r="FI16" s="249">
        <f t="shared" si="14"/>
        <v>0</v>
      </c>
      <c r="FJ16" s="249">
        <f t="shared" si="14"/>
        <v>0</v>
      </c>
      <c r="FK16" s="249">
        <f t="shared" si="14"/>
        <v>0</v>
      </c>
      <c r="FL16" s="249">
        <f t="shared" si="14"/>
        <v>0</v>
      </c>
      <c r="FM16" s="249">
        <f t="shared" si="14"/>
        <v>0</v>
      </c>
      <c r="FN16" s="249">
        <f t="shared" si="14"/>
        <v>0</v>
      </c>
      <c r="FO16" s="249">
        <f t="shared" si="14"/>
        <v>0</v>
      </c>
      <c r="FP16" s="249">
        <f t="shared" si="14"/>
        <v>0</v>
      </c>
      <c r="FQ16" s="249">
        <f t="shared" si="14"/>
        <v>0</v>
      </c>
      <c r="FR16" s="249">
        <f t="shared" si="14"/>
        <v>0</v>
      </c>
      <c r="FS16" s="249">
        <f t="shared" si="14"/>
        <v>0</v>
      </c>
      <c r="FT16" s="249">
        <f t="shared" si="14"/>
        <v>0</v>
      </c>
      <c r="FU16" s="249">
        <f t="shared" si="14"/>
        <v>0</v>
      </c>
      <c r="FV16" s="249">
        <f t="shared" si="14"/>
        <v>0</v>
      </c>
      <c r="FW16" s="249">
        <f t="shared" si="14"/>
        <v>0</v>
      </c>
      <c r="FX16" s="249">
        <f t="shared" si="14"/>
        <v>0</v>
      </c>
      <c r="FY16" s="249">
        <f t="shared" si="14"/>
        <v>0</v>
      </c>
      <c r="FZ16" s="249">
        <f t="shared" si="14"/>
        <v>0</v>
      </c>
      <c r="GA16" s="249">
        <f t="shared" si="14"/>
        <v>0</v>
      </c>
      <c r="GB16" s="249">
        <f t="shared" si="14"/>
        <v>0</v>
      </c>
      <c r="GC16" s="249">
        <f t="shared" si="14"/>
        <v>0</v>
      </c>
      <c r="GD16" s="249">
        <f t="shared" si="14"/>
        <v>0</v>
      </c>
      <c r="GE16" s="249">
        <f t="shared" si="14"/>
        <v>0</v>
      </c>
      <c r="GF16" s="249">
        <f t="shared" si="14"/>
        <v>0</v>
      </c>
      <c r="GG16" s="249">
        <f t="shared" si="14"/>
        <v>0</v>
      </c>
      <c r="GH16" s="249">
        <f t="shared" si="14"/>
        <v>0</v>
      </c>
      <c r="GI16" s="249">
        <f t="shared" si="14"/>
        <v>0</v>
      </c>
      <c r="GJ16" s="249">
        <f t="shared" si="14"/>
        <v>0</v>
      </c>
      <c r="GK16" s="555"/>
      <c r="GL16" s="555"/>
      <c r="GM16" s="555"/>
      <c r="GN16" s="555"/>
      <c r="GO16" s="555"/>
      <c r="GP16" s="555"/>
      <c r="GQ16" s="555"/>
      <c r="GR16" s="555"/>
      <c r="GS16" s="555"/>
      <c r="GT16" s="555"/>
      <c r="GU16" s="555"/>
      <c r="GV16" s="555"/>
      <c r="GW16" s="555"/>
      <c r="GX16" s="555"/>
      <c r="GY16" s="555"/>
      <c r="GZ16" s="555"/>
      <c r="HA16" s="555"/>
      <c r="HB16" s="555"/>
      <c r="HC16" s="555"/>
      <c r="HD16" s="555"/>
      <c r="HE16" s="555"/>
      <c r="HF16" s="555"/>
      <c r="HG16" s="555"/>
      <c r="HH16" s="555"/>
      <c r="HI16" s="555"/>
      <c r="HJ16" s="555"/>
      <c r="HK16" s="555"/>
      <c r="HL16" s="555"/>
      <c r="HM16" s="555"/>
      <c r="HN16" s="555"/>
      <c r="HO16" s="555"/>
      <c r="HP16" s="555"/>
      <c r="HQ16" s="555"/>
      <c r="HR16" s="555"/>
      <c r="HS16" s="555"/>
      <c r="HT16" s="555"/>
      <c r="HU16" s="555"/>
      <c r="HV16" s="555"/>
      <c r="HW16" s="555"/>
      <c r="HX16" s="555"/>
      <c r="HY16" s="555"/>
      <c r="HZ16" s="555"/>
      <c r="IA16" s="555"/>
      <c r="IB16" s="555"/>
      <c r="IC16" s="555"/>
      <c r="ID16" s="555"/>
      <c r="IE16" s="555"/>
      <c r="IF16" s="555"/>
      <c r="IG16" s="555"/>
      <c r="IH16" s="555"/>
      <c r="II16" s="555"/>
      <c r="IJ16" s="555"/>
      <c r="IK16" s="555"/>
      <c r="IL16" s="555"/>
      <c r="IM16" s="555"/>
      <c r="IN16" s="555"/>
      <c r="IO16" s="555"/>
      <c r="IP16" s="555"/>
      <c r="IQ16" s="555"/>
      <c r="IR16" s="555"/>
      <c r="IS16" s="555"/>
      <c r="IT16" s="555"/>
      <c r="IU16" s="555"/>
    </row>
    <row r="18" spans="1:192" s="293" customFormat="1" x14ac:dyDescent="0.25">
      <c r="A18" s="288"/>
      <c r="B18" s="288"/>
      <c r="C18" s="289"/>
      <c r="D18" s="290"/>
      <c r="E18" s="558" t="str">
        <f xml:space="preserve"> E$11</f>
        <v>Share capital drawdown</v>
      </c>
      <c r="F18" s="558">
        <f xml:space="preserve"> F$11</f>
        <v>125000</v>
      </c>
      <c r="G18" s="559" t="str">
        <f xml:space="preserve"> G$11</f>
        <v>$ 000s</v>
      </c>
      <c r="H18" s="292"/>
      <c r="I18" s="292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  <c r="AM18" s="291"/>
      <c r="AN18" s="291"/>
      <c r="AO18" s="291"/>
      <c r="AP18" s="291"/>
      <c r="AQ18" s="291"/>
      <c r="AR18" s="291"/>
      <c r="AS18" s="291"/>
      <c r="AT18" s="291"/>
      <c r="AU18" s="291"/>
      <c r="AV18" s="291"/>
      <c r="AW18" s="291"/>
      <c r="AX18" s="291"/>
      <c r="AY18" s="291"/>
      <c r="AZ18" s="291"/>
      <c r="BA18" s="291"/>
      <c r="BB18" s="291"/>
      <c r="BC18" s="291"/>
      <c r="BD18" s="291"/>
      <c r="BE18" s="291"/>
      <c r="BF18" s="291"/>
      <c r="BG18" s="291"/>
      <c r="BH18" s="291"/>
      <c r="BI18" s="291"/>
      <c r="BJ18" s="291"/>
      <c r="BK18" s="291"/>
      <c r="BL18" s="291"/>
      <c r="BM18" s="291"/>
      <c r="BN18" s="291"/>
      <c r="BO18" s="291"/>
      <c r="BP18" s="291"/>
      <c r="BQ18" s="291"/>
      <c r="BR18" s="291"/>
      <c r="BS18" s="291"/>
      <c r="BT18" s="291"/>
      <c r="BU18" s="291"/>
      <c r="BV18" s="291"/>
      <c r="BW18" s="291"/>
      <c r="BX18" s="291"/>
      <c r="BY18" s="291"/>
      <c r="BZ18" s="291"/>
      <c r="CA18" s="291"/>
      <c r="CB18" s="291"/>
      <c r="CC18" s="291"/>
      <c r="CD18" s="291"/>
      <c r="CE18" s="291"/>
      <c r="CF18" s="291"/>
      <c r="CG18" s="291"/>
      <c r="CH18" s="291"/>
      <c r="CI18" s="291"/>
      <c r="CJ18" s="291"/>
      <c r="CK18" s="291"/>
      <c r="CL18" s="291"/>
      <c r="CM18" s="291"/>
      <c r="CN18" s="291"/>
      <c r="CO18" s="291"/>
      <c r="CP18" s="291"/>
      <c r="CQ18" s="291"/>
      <c r="CR18" s="291"/>
      <c r="CS18" s="291"/>
      <c r="CT18" s="291"/>
      <c r="CU18" s="291"/>
      <c r="CV18" s="291"/>
      <c r="CW18" s="291"/>
      <c r="CX18" s="291"/>
      <c r="CY18" s="291"/>
      <c r="CZ18" s="291"/>
      <c r="DA18" s="291"/>
      <c r="DB18" s="291"/>
      <c r="DC18" s="291"/>
      <c r="DD18" s="291"/>
      <c r="DE18" s="291"/>
      <c r="DF18" s="291"/>
      <c r="DG18" s="291"/>
      <c r="DH18" s="291"/>
      <c r="DI18" s="291"/>
      <c r="DJ18" s="291"/>
      <c r="DK18" s="291"/>
      <c r="DL18" s="291"/>
      <c r="DM18" s="291"/>
      <c r="DN18" s="291"/>
      <c r="DO18" s="291"/>
      <c r="DP18" s="291"/>
      <c r="DQ18" s="291"/>
      <c r="DR18" s="291"/>
      <c r="DS18" s="291"/>
      <c r="DT18" s="291"/>
      <c r="DU18" s="291"/>
      <c r="DV18" s="291"/>
      <c r="DW18" s="291"/>
      <c r="DX18" s="291"/>
      <c r="DY18" s="291"/>
      <c r="DZ18" s="291"/>
      <c r="EA18" s="291"/>
      <c r="EB18" s="291"/>
      <c r="EC18" s="291"/>
      <c r="ED18" s="291"/>
      <c r="EE18" s="291"/>
      <c r="EF18" s="291"/>
      <c r="EG18" s="291"/>
      <c r="EH18" s="291"/>
      <c r="EI18" s="291"/>
      <c r="EJ18" s="291"/>
      <c r="EK18" s="291"/>
      <c r="EL18" s="291"/>
      <c r="EM18" s="291"/>
      <c r="EN18" s="291"/>
      <c r="EO18" s="291"/>
      <c r="EP18" s="291"/>
      <c r="EQ18" s="291"/>
      <c r="ER18" s="291"/>
      <c r="ES18" s="291"/>
      <c r="ET18" s="291"/>
      <c r="EU18" s="291"/>
      <c r="EV18" s="291"/>
      <c r="EW18" s="291"/>
      <c r="EX18" s="291"/>
      <c r="EY18" s="291"/>
      <c r="EZ18" s="291"/>
      <c r="FA18" s="291"/>
      <c r="FB18" s="291"/>
      <c r="FC18" s="291"/>
      <c r="FD18" s="291"/>
      <c r="FE18" s="291"/>
      <c r="FF18" s="291"/>
      <c r="FG18" s="291"/>
      <c r="FH18" s="291"/>
      <c r="FI18" s="291"/>
      <c r="FJ18" s="291"/>
      <c r="FK18" s="291"/>
      <c r="FL18" s="291"/>
      <c r="FM18" s="291"/>
      <c r="FN18" s="291"/>
      <c r="FO18" s="291"/>
      <c r="FP18" s="291"/>
      <c r="FQ18" s="291"/>
      <c r="FR18" s="291"/>
      <c r="FS18" s="291"/>
      <c r="FT18" s="291"/>
      <c r="FU18" s="291"/>
      <c r="FV18" s="291"/>
      <c r="FW18" s="291"/>
      <c r="FX18" s="291"/>
      <c r="FY18" s="291"/>
      <c r="FZ18" s="291"/>
      <c r="GA18" s="291"/>
      <c r="GB18" s="291"/>
      <c r="GC18" s="291"/>
      <c r="GD18" s="291"/>
      <c r="GE18" s="291"/>
      <c r="GF18" s="291"/>
      <c r="GG18" s="291"/>
      <c r="GH18" s="291"/>
      <c r="GI18" s="291"/>
      <c r="GJ18" s="291"/>
    </row>
    <row r="19" spans="1:192" s="275" customFormat="1" x14ac:dyDescent="0.25">
      <c r="A19" s="15"/>
      <c r="B19" s="15"/>
      <c r="C19" s="21"/>
      <c r="D19" s="60"/>
      <c r="E19" s="301" t="str">
        <f xml:space="preserve"> Time!E$76</f>
        <v>Financial close date flag</v>
      </c>
      <c r="F19" s="301">
        <f xml:space="preserve"> Time!F$76</f>
        <v>0</v>
      </c>
      <c r="G19" s="301" t="str">
        <f xml:space="preserve"> Time!G$76</f>
        <v>flag</v>
      </c>
      <c r="H19" s="301">
        <f xml:space="preserve"> Time!H$76</f>
        <v>1</v>
      </c>
      <c r="I19" s="301">
        <f xml:space="preserve"> Time!I$76</f>
        <v>0</v>
      </c>
      <c r="J19" s="301">
        <f xml:space="preserve"> Time!J$76</f>
        <v>0</v>
      </c>
      <c r="K19" s="301">
        <f xml:space="preserve"> Time!K$76</f>
        <v>0</v>
      </c>
      <c r="L19" s="301">
        <f xml:space="preserve"> Time!L$76</f>
        <v>1</v>
      </c>
      <c r="M19" s="301">
        <f xml:space="preserve"> Time!M$76</f>
        <v>0</v>
      </c>
      <c r="N19" s="301">
        <f xml:space="preserve"> Time!N$76</f>
        <v>0</v>
      </c>
      <c r="O19" s="301">
        <f xml:space="preserve"> Time!O$76</f>
        <v>0</v>
      </c>
      <c r="P19" s="301">
        <f xml:space="preserve"> Time!P$76</f>
        <v>0</v>
      </c>
      <c r="Q19" s="301">
        <f xml:space="preserve"> Time!Q$76</f>
        <v>0</v>
      </c>
      <c r="R19" s="301">
        <f xml:space="preserve"> Time!R$76</f>
        <v>0</v>
      </c>
      <c r="S19" s="301">
        <f xml:space="preserve"> Time!S$76</f>
        <v>0</v>
      </c>
      <c r="T19" s="301">
        <f xml:space="preserve"> Time!T$76</f>
        <v>0</v>
      </c>
      <c r="U19" s="301">
        <f xml:space="preserve"> Time!U$76</f>
        <v>0</v>
      </c>
      <c r="V19" s="301">
        <f xml:space="preserve"> Time!V$76</f>
        <v>0</v>
      </c>
      <c r="W19" s="301">
        <f xml:space="preserve"> Time!W$76</f>
        <v>0</v>
      </c>
      <c r="X19" s="301">
        <f xml:space="preserve"> Time!X$76</f>
        <v>0</v>
      </c>
      <c r="Y19" s="301">
        <f xml:space="preserve"> Time!Y$76</f>
        <v>0</v>
      </c>
      <c r="Z19" s="301">
        <f xml:space="preserve"> Time!Z$76</f>
        <v>0</v>
      </c>
      <c r="AA19" s="301">
        <f xml:space="preserve"> Time!AA$76</f>
        <v>0</v>
      </c>
      <c r="AB19" s="301">
        <f xml:space="preserve"> Time!AB$76</f>
        <v>0</v>
      </c>
      <c r="AC19" s="301">
        <f xml:space="preserve"> Time!AC$76</f>
        <v>0</v>
      </c>
      <c r="AD19" s="301">
        <f xml:space="preserve"> Time!AD$76</f>
        <v>0</v>
      </c>
      <c r="AE19" s="301">
        <f xml:space="preserve"> Time!AE$76</f>
        <v>0</v>
      </c>
      <c r="AF19" s="301">
        <f xml:space="preserve"> Time!AF$76</f>
        <v>0</v>
      </c>
      <c r="AG19" s="301">
        <f xml:space="preserve"> Time!AG$76</f>
        <v>0</v>
      </c>
      <c r="AH19" s="301">
        <f xml:space="preserve"> Time!AH$76</f>
        <v>0</v>
      </c>
      <c r="AI19" s="301">
        <f xml:space="preserve"> Time!AI$76</f>
        <v>0</v>
      </c>
      <c r="AJ19" s="301">
        <f xml:space="preserve"> Time!AJ$76</f>
        <v>0</v>
      </c>
      <c r="AK19" s="301">
        <f xml:space="preserve"> Time!AK$76</f>
        <v>0</v>
      </c>
      <c r="AL19" s="301">
        <f xml:space="preserve"> Time!AL$76</f>
        <v>0</v>
      </c>
      <c r="AM19" s="301">
        <f xml:space="preserve"> Time!AM$76</f>
        <v>0</v>
      </c>
      <c r="AN19" s="301">
        <f xml:space="preserve"> Time!AN$76</f>
        <v>0</v>
      </c>
      <c r="AO19" s="301">
        <f xml:space="preserve"> Time!AO$76</f>
        <v>0</v>
      </c>
      <c r="AP19" s="301">
        <f xml:space="preserve"> Time!AP$76</f>
        <v>0</v>
      </c>
      <c r="AQ19" s="301">
        <f xml:space="preserve"> Time!AQ$76</f>
        <v>0</v>
      </c>
      <c r="AR19" s="301">
        <f xml:space="preserve"> Time!AR$76</f>
        <v>0</v>
      </c>
      <c r="AS19" s="301">
        <f xml:space="preserve"> Time!AS$76</f>
        <v>0</v>
      </c>
      <c r="AT19" s="301">
        <f xml:space="preserve"> Time!AT$76</f>
        <v>0</v>
      </c>
      <c r="AU19" s="301">
        <f xml:space="preserve"> Time!AU$76</f>
        <v>0</v>
      </c>
      <c r="AV19" s="301">
        <f xml:space="preserve"> Time!AV$76</f>
        <v>0</v>
      </c>
      <c r="AW19" s="301">
        <f xml:space="preserve"> Time!AW$76</f>
        <v>0</v>
      </c>
      <c r="AX19" s="301">
        <f xml:space="preserve"> Time!AX$76</f>
        <v>0</v>
      </c>
      <c r="AY19" s="301">
        <f xml:space="preserve"> Time!AY$76</f>
        <v>0</v>
      </c>
      <c r="AZ19" s="301">
        <f xml:space="preserve"> Time!AZ$76</f>
        <v>0</v>
      </c>
      <c r="BA19" s="301">
        <f xml:space="preserve"> Time!BA$76</f>
        <v>0</v>
      </c>
      <c r="BB19" s="301">
        <f xml:space="preserve"> Time!BB$76</f>
        <v>0</v>
      </c>
      <c r="BC19" s="301">
        <f xml:space="preserve"> Time!BC$76</f>
        <v>0</v>
      </c>
      <c r="BD19" s="301">
        <f xml:space="preserve"> Time!BD$76</f>
        <v>0</v>
      </c>
      <c r="BE19" s="301">
        <f xml:space="preserve"> Time!BE$76</f>
        <v>0</v>
      </c>
      <c r="BF19" s="301">
        <f xml:space="preserve"> Time!BF$76</f>
        <v>0</v>
      </c>
      <c r="BG19" s="301">
        <f xml:space="preserve"> Time!BG$76</f>
        <v>0</v>
      </c>
      <c r="BH19" s="301">
        <f xml:space="preserve"> Time!BH$76</f>
        <v>0</v>
      </c>
      <c r="BI19" s="301">
        <f xml:space="preserve"> Time!BI$76</f>
        <v>0</v>
      </c>
      <c r="BJ19" s="301">
        <f xml:space="preserve"> Time!BJ$76</f>
        <v>0</v>
      </c>
      <c r="BK19" s="301">
        <f xml:space="preserve"> Time!BK$76</f>
        <v>0</v>
      </c>
      <c r="BL19" s="301">
        <f xml:space="preserve"> Time!BL$76</f>
        <v>0</v>
      </c>
      <c r="BM19" s="301">
        <f xml:space="preserve"> Time!BM$76</f>
        <v>0</v>
      </c>
      <c r="BN19" s="301">
        <f xml:space="preserve"> Time!BN$76</f>
        <v>0</v>
      </c>
      <c r="BO19" s="301">
        <f xml:space="preserve"> Time!BO$76</f>
        <v>0</v>
      </c>
      <c r="BP19" s="301">
        <f xml:space="preserve"> Time!BP$76</f>
        <v>0</v>
      </c>
      <c r="BQ19" s="301">
        <f xml:space="preserve"> Time!BQ$76</f>
        <v>0</v>
      </c>
      <c r="BR19" s="301">
        <f xml:space="preserve"> Time!BR$76</f>
        <v>0</v>
      </c>
      <c r="BS19" s="301">
        <f xml:space="preserve"> Time!BS$76</f>
        <v>0</v>
      </c>
      <c r="BT19" s="301">
        <f xml:space="preserve"> Time!BT$76</f>
        <v>0</v>
      </c>
      <c r="BU19" s="301">
        <f xml:space="preserve"> Time!BU$76</f>
        <v>0</v>
      </c>
      <c r="BV19" s="301">
        <f xml:space="preserve"> Time!BV$76</f>
        <v>0</v>
      </c>
      <c r="BW19" s="301">
        <f xml:space="preserve"> Time!BW$76</f>
        <v>0</v>
      </c>
      <c r="BX19" s="301">
        <f xml:space="preserve"> Time!BX$76</f>
        <v>0</v>
      </c>
      <c r="BY19" s="301">
        <f xml:space="preserve"> Time!BY$76</f>
        <v>0</v>
      </c>
      <c r="BZ19" s="301">
        <f xml:space="preserve"> Time!BZ$76</f>
        <v>0</v>
      </c>
      <c r="CA19" s="301">
        <f xml:space="preserve"> Time!CA$76</f>
        <v>0</v>
      </c>
      <c r="CB19" s="301">
        <f xml:space="preserve"> Time!CB$76</f>
        <v>0</v>
      </c>
      <c r="CC19" s="301">
        <f xml:space="preserve"> Time!CC$76</f>
        <v>0</v>
      </c>
      <c r="CD19" s="301">
        <f xml:space="preserve"> Time!CD$76</f>
        <v>0</v>
      </c>
      <c r="CE19" s="301">
        <f xml:space="preserve"> Time!CE$76</f>
        <v>0</v>
      </c>
      <c r="CF19" s="301">
        <f xml:space="preserve"> Time!CF$76</f>
        <v>0</v>
      </c>
      <c r="CG19" s="301">
        <f xml:space="preserve"> Time!CG$76</f>
        <v>0</v>
      </c>
      <c r="CH19" s="301">
        <f xml:space="preserve"> Time!CH$76</f>
        <v>0</v>
      </c>
      <c r="CI19" s="301">
        <f xml:space="preserve"> Time!CI$76</f>
        <v>0</v>
      </c>
      <c r="CJ19" s="301">
        <f xml:space="preserve"> Time!CJ$76</f>
        <v>0</v>
      </c>
      <c r="CK19" s="301">
        <f xml:space="preserve"> Time!CK$76</f>
        <v>0</v>
      </c>
      <c r="CL19" s="301">
        <f xml:space="preserve"> Time!CL$76</f>
        <v>0</v>
      </c>
      <c r="CM19" s="301">
        <f xml:space="preserve"> Time!CM$76</f>
        <v>0</v>
      </c>
      <c r="CN19" s="301">
        <f xml:space="preserve"> Time!CN$76</f>
        <v>0</v>
      </c>
      <c r="CO19" s="301">
        <f xml:space="preserve"> Time!CO$76</f>
        <v>0</v>
      </c>
      <c r="CP19" s="301">
        <f xml:space="preserve"> Time!CP$76</f>
        <v>0</v>
      </c>
      <c r="CQ19" s="301">
        <f xml:space="preserve"> Time!CQ$76</f>
        <v>0</v>
      </c>
      <c r="CR19" s="301">
        <f xml:space="preserve"> Time!CR$76</f>
        <v>0</v>
      </c>
      <c r="CS19" s="301">
        <f xml:space="preserve"> Time!CS$76</f>
        <v>0</v>
      </c>
      <c r="CT19" s="301">
        <f xml:space="preserve"> Time!CT$76</f>
        <v>0</v>
      </c>
      <c r="CU19" s="301">
        <f xml:space="preserve"> Time!CU$76</f>
        <v>0</v>
      </c>
      <c r="CV19" s="301">
        <f xml:space="preserve"> Time!CV$76</f>
        <v>0</v>
      </c>
      <c r="CW19" s="301">
        <f xml:space="preserve"> Time!CW$76</f>
        <v>0</v>
      </c>
      <c r="CX19" s="301">
        <f xml:space="preserve"> Time!CX$76</f>
        <v>0</v>
      </c>
      <c r="CY19" s="301">
        <f xml:space="preserve"> Time!CY$76</f>
        <v>0</v>
      </c>
      <c r="CZ19" s="301">
        <f xml:space="preserve"> Time!CZ$76</f>
        <v>0</v>
      </c>
      <c r="DA19" s="301">
        <f xml:space="preserve"> Time!DA$76</f>
        <v>0</v>
      </c>
      <c r="DB19" s="301">
        <f xml:space="preserve"> Time!DB$76</f>
        <v>0</v>
      </c>
      <c r="DC19" s="301">
        <f xml:space="preserve"> Time!DC$76</f>
        <v>0</v>
      </c>
      <c r="DD19" s="301">
        <f xml:space="preserve"> Time!DD$76</f>
        <v>0</v>
      </c>
      <c r="DE19" s="301">
        <f xml:space="preserve"> Time!DE$76</f>
        <v>0</v>
      </c>
      <c r="DF19" s="301">
        <f xml:space="preserve"> Time!DF$76</f>
        <v>0</v>
      </c>
      <c r="DG19" s="301">
        <f xml:space="preserve"> Time!DG$76</f>
        <v>0</v>
      </c>
      <c r="DH19" s="301">
        <f xml:space="preserve"> Time!DH$76</f>
        <v>0</v>
      </c>
      <c r="DI19" s="301">
        <f xml:space="preserve"> Time!DI$76</f>
        <v>0</v>
      </c>
      <c r="DJ19" s="301">
        <f xml:space="preserve"> Time!DJ$76</f>
        <v>0</v>
      </c>
      <c r="DK19" s="301">
        <f xml:space="preserve"> Time!DK$76</f>
        <v>0</v>
      </c>
      <c r="DL19" s="301">
        <f xml:space="preserve"> Time!DL$76</f>
        <v>0</v>
      </c>
      <c r="DM19" s="301">
        <f xml:space="preserve"> Time!DM$76</f>
        <v>0</v>
      </c>
      <c r="DN19" s="301">
        <f xml:space="preserve"> Time!DN$76</f>
        <v>0</v>
      </c>
      <c r="DO19" s="301">
        <f xml:space="preserve"> Time!DO$76</f>
        <v>0</v>
      </c>
      <c r="DP19" s="301">
        <f xml:space="preserve"> Time!DP$76</f>
        <v>0</v>
      </c>
      <c r="DQ19" s="301">
        <f xml:space="preserve"> Time!DQ$76</f>
        <v>0</v>
      </c>
      <c r="DR19" s="301">
        <f xml:space="preserve"> Time!DR$76</f>
        <v>0</v>
      </c>
      <c r="DS19" s="301">
        <f xml:space="preserve"> Time!DS$76</f>
        <v>0</v>
      </c>
      <c r="DT19" s="301">
        <f xml:space="preserve"> Time!DT$76</f>
        <v>0</v>
      </c>
      <c r="DU19" s="301">
        <f xml:space="preserve"> Time!DU$76</f>
        <v>0</v>
      </c>
      <c r="DV19" s="301">
        <f xml:space="preserve"> Time!DV$76</f>
        <v>0</v>
      </c>
      <c r="DW19" s="301">
        <f xml:space="preserve"> Time!DW$76</f>
        <v>0</v>
      </c>
      <c r="DX19" s="301">
        <f xml:space="preserve"> Time!DX$76</f>
        <v>0</v>
      </c>
      <c r="DY19" s="301">
        <f xml:space="preserve"> Time!DY$76</f>
        <v>0</v>
      </c>
      <c r="DZ19" s="301">
        <f xml:space="preserve"> Time!DZ$76</f>
        <v>0</v>
      </c>
      <c r="EA19" s="301">
        <f xml:space="preserve"> Time!EA$76</f>
        <v>0</v>
      </c>
      <c r="EB19" s="301">
        <f xml:space="preserve"> Time!EB$76</f>
        <v>0</v>
      </c>
      <c r="EC19" s="301">
        <f xml:space="preserve"> Time!EC$76</f>
        <v>0</v>
      </c>
      <c r="ED19" s="301">
        <f xml:space="preserve"> Time!ED$76</f>
        <v>0</v>
      </c>
      <c r="EE19" s="301">
        <f xml:space="preserve"> Time!EE$76</f>
        <v>0</v>
      </c>
      <c r="EF19" s="301">
        <f xml:space="preserve"> Time!EF$76</f>
        <v>0</v>
      </c>
      <c r="EG19" s="301">
        <f xml:space="preserve"> Time!EG$76</f>
        <v>0</v>
      </c>
      <c r="EH19" s="301">
        <f xml:space="preserve"> Time!EH$76</f>
        <v>0</v>
      </c>
      <c r="EI19" s="301">
        <f xml:space="preserve"> Time!EI$76</f>
        <v>0</v>
      </c>
      <c r="EJ19" s="301">
        <f xml:space="preserve"> Time!EJ$76</f>
        <v>0</v>
      </c>
      <c r="EK19" s="301">
        <f xml:space="preserve"> Time!EK$76</f>
        <v>0</v>
      </c>
      <c r="EL19" s="301">
        <f xml:space="preserve"> Time!EL$76</f>
        <v>0</v>
      </c>
      <c r="EM19" s="301">
        <f xml:space="preserve"> Time!EM$76</f>
        <v>0</v>
      </c>
      <c r="EN19" s="301">
        <f xml:space="preserve"> Time!EN$76</f>
        <v>0</v>
      </c>
      <c r="EO19" s="301">
        <f xml:space="preserve"> Time!EO$76</f>
        <v>0</v>
      </c>
      <c r="EP19" s="301">
        <f xml:space="preserve"> Time!EP$76</f>
        <v>0</v>
      </c>
      <c r="EQ19" s="301">
        <f xml:space="preserve"> Time!EQ$76</f>
        <v>0</v>
      </c>
      <c r="ER19" s="301">
        <f xml:space="preserve"> Time!ER$76</f>
        <v>0</v>
      </c>
      <c r="ES19" s="301">
        <f xml:space="preserve"> Time!ES$76</f>
        <v>0</v>
      </c>
      <c r="ET19" s="301">
        <f xml:space="preserve"> Time!ET$76</f>
        <v>0</v>
      </c>
      <c r="EU19" s="301">
        <f xml:space="preserve"> Time!EU$76</f>
        <v>0</v>
      </c>
      <c r="EV19" s="301">
        <f xml:space="preserve"> Time!EV$76</f>
        <v>0</v>
      </c>
      <c r="EW19" s="301">
        <f xml:space="preserve"> Time!EW$76</f>
        <v>0</v>
      </c>
      <c r="EX19" s="301">
        <f xml:space="preserve"> Time!EX$76</f>
        <v>0</v>
      </c>
      <c r="EY19" s="301">
        <f xml:space="preserve"> Time!EY$76</f>
        <v>0</v>
      </c>
      <c r="EZ19" s="301">
        <f xml:space="preserve"> Time!EZ$76</f>
        <v>0</v>
      </c>
      <c r="FA19" s="301">
        <f xml:space="preserve"> Time!FA$76</f>
        <v>0</v>
      </c>
      <c r="FB19" s="301">
        <f xml:space="preserve"> Time!FB$76</f>
        <v>0</v>
      </c>
      <c r="FC19" s="301">
        <f xml:space="preserve"> Time!FC$76</f>
        <v>0</v>
      </c>
      <c r="FD19" s="301">
        <f xml:space="preserve"> Time!FD$76</f>
        <v>0</v>
      </c>
      <c r="FE19" s="301">
        <f xml:space="preserve"> Time!FE$76</f>
        <v>0</v>
      </c>
      <c r="FF19" s="301">
        <f xml:space="preserve"> Time!FF$76</f>
        <v>0</v>
      </c>
      <c r="FG19" s="301">
        <f xml:space="preserve"> Time!FG$76</f>
        <v>0</v>
      </c>
      <c r="FH19" s="301">
        <f xml:space="preserve"> Time!FH$76</f>
        <v>0</v>
      </c>
      <c r="FI19" s="301">
        <f xml:space="preserve"> Time!FI$76</f>
        <v>0</v>
      </c>
      <c r="FJ19" s="301">
        <f xml:space="preserve"> Time!FJ$76</f>
        <v>0</v>
      </c>
      <c r="FK19" s="301">
        <f xml:space="preserve"> Time!FK$76</f>
        <v>0</v>
      </c>
      <c r="FL19" s="301">
        <f xml:space="preserve"> Time!FL$76</f>
        <v>0</v>
      </c>
      <c r="FM19" s="301">
        <f xml:space="preserve"> Time!FM$76</f>
        <v>0</v>
      </c>
      <c r="FN19" s="301">
        <f xml:space="preserve"> Time!FN$76</f>
        <v>0</v>
      </c>
      <c r="FO19" s="301">
        <f xml:space="preserve"> Time!FO$76</f>
        <v>0</v>
      </c>
      <c r="FP19" s="301">
        <f xml:space="preserve"> Time!FP$76</f>
        <v>0</v>
      </c>
      <c r="FQ19" s="301">
        <f xml:space="preserve"> Time!FQ$76</f>
        <v>0</v>
      </c>
      <c r="FR19" s="301">
        <f xml:space="preserve"> Time!FR$76</f>
        <v>0</v>
      </c>
      <c r="FS19" s="301">
        <f xml:space="preserve"> Time!FS$76</f>
        <v>0</v>
      </c>
      <c r="FT19" s="301">
        <f xml:space="preserve"> Time!FT$76</f>
        <v>0</v>
      </c>
      <c r="FU19" s="301">
        <f xml:space="preserve"> Time!FU$76</f>
        <v>0</v>
      </c>
      <c r="FV19" s="301">
        <f xml:space="preserve"> Time!FV$76</f>
        <v>0</v>
      </c>
      <c r="FW19" s="301">
        <f xml:space="preserve"> Time!FW$76</f>
        <v>0</v>
      </c>
      <c r="FX19" s="301">
        <f xml:space="preserve"> Time!FX$76</f>
        <v>0</v>
      </c>
      <c r="FY19" s="301">
        <f xml:space="preserve"> Time!FY$76</f>
        <v>0</v>
      </c>
      <c r="FZ19" s="301">
        <f xml:space="preserve"> Time!FZ$76</f>
        <v>0</v>
      </c>
      <c r="GA19" s="301">
        <f xml:space="preserve"> Time!GA$76</f>
        <v>0</v>
      </c>
      <c r="GB19" s="301">
        <f xml:space="preserve"> Time!GB$76</f>
        <v>0</v>
      </c>
      <c r="GC19" s="301">
        <f xml:space="preserve"> Time!GC$76</f>
        <v>0</v>
      </c>
      <c r="GD19" s="301">
        <f xml:space="preserve"> Time!GD$76</f>
        <v>0</v>
      </c>
      <c r="GE19" s="301">
        <f xml:space="preserve"> Time!GE$76</f>
        <v>0</v>
      </c>
      <c r="GF19" s="301">
        <f xml:space="preserve"> Time!GF$76</f>
        <v>0</v>
      </c>
      <c r="GG19" s="301">
        <f xml:space="preserve"> Time!GG$76</f>
        <v>0</v>
      </c>
      <c r="GH19" s="301">
        <f xml:space="preserve"> Time!GH$76</f>
        <v>0</v>
      </c>
      <c r="GI19" s="301">
        <f xml:space="preserve"> Time!GI$76</f>
        <v>0</v>
      </c>
      <c r="GJ19" s="301">
        <f xml:space="preserve"> Time!GJ$76</f>
        <v>0</v>
      </c>
    </row>
    <row r="20" spans="1:192" s="275" customFormat="1" x14ac:dyDescent="0.25">
      <c r="A20" s="15"/>
      <c r="B20" s="15"/>
      <c r="C20" s="21"/>
      <c r="D20" s="60"/>
      <c r="E20" s="286"/>
      <c r="F20" s="286"/>
      <c r="G20" s="286"/>
      <c r="H20" s="286"/>
      <c r="I20" s="43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286"/>
      <c r="AQ20" s="286"/>
      <c r="AR20" s="286"/>
      <c r="AS20" s="286"/>
      <c r="AT20" s="286"/>
      <c r="AU20" s="286"/>
      <c r="AV20" s="286"/>
      <c r="AW20" s="286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286"/>
      <c r="BK20" s="286"/>
      <c r="BL20" s="286"/>
      <c r="BM20" s="286"/>
      <c r="BN20" s="286"/>
      <c r="BO20" s="286"/>
      <c r="BP20" s="286"/>
      <c r="BQ20" s="286"/>
      <c r="BR20" s="286"/>
      <c r="BS20" s="286"/>
      <c r="BT20" s="286"/>
      <c r="BU20" s="286"/>
      <c r="BV20" s="286"/>
      <c r="BW20" s="286"/>
      <c r="BX20" s="286"/>
      <c r="BY20" s="286"/>
      <c r="BZ20" s="286"/>
      <c r="CA20" s="286"/>
      <c r="CB20" s="286"/>
      <c r="CC20" s="286"/>
      <c r="CD20" s="286"/>
      <c r="CE20" s="286"/>
      <c r="CF20" s="286"/>
      <c r="CG20" s="286"/>
      <c r="CH20" s="286"/>
      <c r="CI20" s="286"/>
      <c r="CJ20" s="286"/>
      <c r="CK20" s="286"/>
      <c r="CL20" s="286"/>
      <c r="CM20" s="286"/>
      <c r="CN20" s="286"/>
      <c r="CO20" s="286"/>
      <c r="CP20" s="286"/>
      <c r="CQ20" s="286"/>
      <c r="CR20" s="286"/>
      <c r="CS20" s="286"/>
      <c r="CT20" s="286"/>
      <c r="CU20" s="286"/>
      <c r="CV20" s="286"/>
      <c r="CW20" s="286"/>
      <c r="CX20" s="286"/>
      <c r="CY20" s="286"/>
      <c r="CZ20" s="286"/>
      <c r="DA20" s="286"/>
      <c r="DB20" s="286"/>
      <c r="DC20" s="286"/>
      <c r="DD20" s="286"/>
      <c r="DE20" s="286"/>
      <c r="DF20" s="286"/>
      <c r="DG20" s="286"/>
      <c r="DH20" s="286"/>
      <c r="DI20" s="286"/>
      <c r="DJ20" s="286"/>
      <c r="DK20" s="286"/>
      <c r="DL20" s="286"/>
      <c r="DM20" s="286"/>
      <c r="DN20" s="286"/>
      <c r="DO20" s="286"/>
      <c r="DP20" s="286"/>
      <c r="DQ20" s="286"/>
      <c r="DR20" s="286"/>
      <c r="DS20" s="286"/>
      <c r="DT20" s="286"/>
      <c r="DU20" s="286"/>
      <c r="DV20" s="286"/>
      <c r="DW20" s="286"/>
      <c r="DX20" s="286"/>
      <c r="DY20" s="286"/>
      <c r="DZ20" s="286"/>
      <c r="EA20" s="286"/>
      <c r="EB20" s="286"/>
      <c r="EC20" s="286"/>
      <c r="ED20" s="286"/>
      <c r="EE20" s="286"/>
      <c r="EF20" s="286"/>
      <c r="EG20" s="286"/>
      <c r="EH20" s="286"/>
      <c r="EI20" s="286"/>
      <c r="EJ20" s="286"/>
      <c r="EK20" s="286"/>
      <c r="EL20" s="286"/>
      <c r="EM20" s="286"/>
      <c r="EN20" s="286"/>
      <c r="EO20" s="286"/>
      <c r="EP20" s="286"/>
      <c r="EQ20" s="286"/>
      <c r="ER20" s="286"/>
      <c r="ES20" s="286"/>
      <c r="ET20" s="286"/>
      <c r="EU20" s="286"/>
      <c r="EV20" s="286"/>
      <c r="EW20" s="286"/>
      <c r="EX20" s="286"/>
      <c r="EY20" s="286"/>
      <c r="EZ20" s="286"/>
      <c r="FA20" s="286"/>
      <c r="FB20" s="286"/>
      <c r="FC20" s="286"/>
      <c r="FD20" s="286"/>
      <c r="FE20" s="286"/>
      <c r="FF20" s="286"/>
      <c r="FG20" s="286"/>
      <c r="FH20" s="286"/>
      <c r="FI20" s="286"/>
      <c r="FJ20" s="286"/>
      <c r="FK20" s="286"/>
      <c r="FL20" s="286"/>
      <c r="FM20" s="286"/>
      <c r="FN20" s="286"/>
      <c r="FO20" s="286"/>
      <c r="FP20" s="286"/>
      <c r="FQ20" s="286"/>
      <c r="FR20" s="286"/>
      <c r="FS20" s="286"/>
      <c r="FT20" s="286"/>
      <c r="FU20" s="286"/>
      <c r="FV20" s="286"/>
      <c r="FW20" s="286"/>
      <c r="FX20" s="286"/>
      <c r="FY20" s="286"/>
      <c r="FZ20" s="286"/>
      <c r="GA20" s="286"/>
      <c r="GB20" s="286"/>
      <c r="GC20" s="286"/>
      <c r="GD20" s="286"/>
      <c r="GE20" s="286"/>
      <c r="GF20" s="286"/>
      <c r="GG20" s="286"/>
      <c r="GH20" s="286"/>
      <c r="GI20" s="286"/>
      <c r="GJ20" s="286"/>
    </row>
    <row r="21" spans="1:192" s="275" customFormat="1" x14ac:dyDescent="0.25">
      <c r="A21" s="15"/>
      <c r="B21" s="15"/>
      <c r="C21" s="21"/>
      <c r="D21" s="60"/>
      <c r="E21" s="286" t="s">
        <v>198</v>
      </c>
      <c r="F21" s="286"/>
      <c r="G21" s="286" t="str">
        <f xml:space="preserve"> SMU</f>
        <v>$ 000s</v>
      </c>
      <c r="H21" s="286"/>
      <c r="I21" s="43"/>
      <c r="J21" s="286">
        <f t="shared" ref="J21:BU21" si="15">I24</f>
        <v>0</v>
      </c>
      <c r="K21" s="286">
        <f t="shared" si="15"/>
        <v>0</v>
      </c>
      <c r="L21" s="286">
        <f t="shared" si="15"/>
        <v>0</v>
      </c>
      <c r="M21" s="286">
        <f t="shared" si="15"/>
        <v>125000</v>
      </c>
      <c r="N21" s="286">
        <f t="shared" si="15"/>
        <v>125000</v>
      </c>
      <c r="O21" s="286">
        <f t="shared" si="15"/>
        <v>125000</v>
      </c>
      <c r="P21" s="286">
        <f t="shared" si="15"/>
        <v>125000</v>
      </c>
      <c r="Q21" s="286">
        <f t="shared" si="15"/>
        <v>125000</v>
      </c>
      <c r="R21" s="286">
        <f t="shared" si="15"/>
        <v>125000</v>
      </c>
      <c r="S21" s="286">
        <f t="shared" si="15"/>
        <v>125000</v>
      </c>
      <c r="T21" s="286">
        <f t="shared" si="15"/>
        <v>125000</v>
      </c>
      <c r="U21" s="286">
        <f t="shared" si="15"/>
        <v>125000</v>
      </c>
      <c r="V21" s="286">
        <f t="shared" si="15"/>
        <v>125000</v>
      </c>
      <c r="W21" s="286">
        <f t="shared" si="15"/>
        <v>125000</v>
      </c>
      <c r="X21" s="286">
        <f t="shared" si="15"/>
        <v>125000</v>
      </c>
      <c r="Y21" s="286">
        <f t="shared" si="15"/>
        <v>125000</v>
      </c>
      <c r="Z21" s="286">
        <f t="shared" si="15"/>
        <v>125000</v>
      </c>
      <c r="AA21" s="286">
        <f t="shared" si="15"/>
        <v>125000</v>
      </c>
      <c r="AB21" s="286">
        <f t="shared" si="15"/>
        <v>125000</v>
      </c>
      <c r="AC21" s="286">
        <f t="shared" si="15"/>
        <v>125000</v>
      </c>
      <c r="AD21" s="286">
        <f t="shared" si="15"/>
        <v>125000</v>
      </c>
      <c r="AE21" s="286">
        <f t="shared" si="15"/>
        <v>125000</v>
      </c>
      <c r="AF21" s="286">
        <f t="shared" si="15"/>
        <v>125000</v>
      </c>
      <c r="AG21" s="286">
        <f t="shared" si="15"/>
        <v>125000</v>
      </c>
      <c r="AH21" s="286">
        <f t="shared" si="15"/>
        <v>125000</v>
      </c>
      <c r="AI21" s="286">
        <f t="shared" si="15"/>
        <v>125000</v>
      </c>
      <c r="AJ21" s="286">
        <f t="shared" si="15"/>
        <v>125000</v>
      </c>
      <c r="AK21" s="286">
        <f t="shared" si="15"/>
        <v>125000</v>
      </c>
      <c r="AL21" s="286">
        <f t="shared" si="15"/>
        <v>125000</v>
      </c>
      <c r="AM21" s="286">
        <f t="shared" si="15"/>
        <v>125000</v>
      </c>
      <c r="AN21" s="286">
        <f t="shared" si="15"/>
        <v>125000</v>
      </c>
      <c r="AO21" s="286">
        <f t="shared" si="15"/>
        <v>125000</v>
      </c>
      <c r="AP21" s="286">
        <f t="shared" si="15"/>
        <v>125000</v>
      </c>
      <c r="AQ21" s="286">
        <f t="shared" si="15"/>
        <v>125000</v>
      </c>
      <c r="AR21" s="286">
        <f t="shared" si="15"/>
        <v>125000</v>
      </c>
      <c r="AS21" s="286">
        <f t="shared" si="15"/>
        <v>125000</v>
      </c>
      <c r="AT21" s="286">
        <f t="shared" si="15"/>
        <v>125000</v>
      </c>
      <c r="AU21" s="286">
        <f t="shared" si="15"/>
        <v>125000</v>
      </c>
      <c r="AV21" s="286">
        <f t="shared" si="15"/>
        <v>125000</v>
      </c>
      <c r="AW21" s="286">
        <f t="shared" si="15"/>
        <v>125000</v>
      </c>
      <c r="AX21" s="286">
        <f t="shared" si="15"/>
        <v>125000</v>
      </c>
      <c r="AY21" s="286">
        <f t="shared" si="15"/>
        <v>125000</v>
      </c>
      <c r="AZ21" s="286">
        <f t="shared" si="15"/>
        <v>125000</v>
      </c>
      <c r="BA21" s="286">
        <f t="shared" si="15"/>
        <v>125000</v>
      </c>
      <c r="BB21" s="286">
        <f t="shared" si="15"/>
        <v>125000</v>
      </c>
      <c r="BC21" s="286">
        <f t="shared" si="15"/>
        <v>125000</v>
      </c>
      <c r="BD21" s="286">
        <f t="shared" si="15"/>
        <v>125000</v>
      </c>
      <c r="BE21" s="286">
        <f t="shared" si="15"/>
        <v>125000</v>
      </c>
      <c r="BF21" s="286">
        <f t="shared" si="15"/>
        <v>125000</v>
      </c>
      <c r="BG21" s="286">
        <f t="shared" si="15"/>
        <v>125000</v>
      </c>
      <c r="BH21" s="286">
        <f t="shared" si="15"/>
        <v>125000</v>
      </c>
      <c r="BI21" s="286">
        <f t="shared" si="15"/>
        <v>125000</v>
      </c>
      <c r="BJ21" s="286">
        <f t="shared" si="15"/>
        <v>125000</v>
      </c>
      <c r="BK21" s="286">
        <f t="shared" si="15"/>
        <v>125000</v>
      </c>
      <c r="BL21" s="286">
        <f t="shared" si="15"/>
        <v>125000</v>
      </c>
      <c r="BM21" s="286">
        <f t="shared" si="15"/>
        <v>125000</v>
      </c>
      <c r="BN21" s="286">
        <f t="shared" si="15"/>
        <v>125000</v>
      </c>
      <c r="BO21" s="286">
        <f t="shared" si="15"/>
        <v>125000</v>
      </c>
      <c r="BP21" s="286">
        <f t="shared" si="15"/>
        <v>125000</v>
      </c>
      <c r="BQ21" s="286">
        <f t="shared" si="15"/>
        <v>125000</v>
      </c>
      <c r="BR21" s="286">
        <f t="shared" si="15"/>
        <v>125000</v>
      </c>
      <c r="BS21" s="286">
        <f t="shared" si="15"/>
        <v>125000</v>
      </c>
      <c r="BT21" s="286">
        <f t="shared" si="15"/>
        <v>125000</v>
      </c>
      <c r="BU21" s="286">
        <f t="shared" si="15"/>
        <v>125000</v>
      </c>
      <c r="BV21" s="286">
        <f t="shared" ref="BV21:EG21" si="16">BU24</f>
        <v>125000</v>
      </c>
      <c r="BW21" s="286">
        <f t="shared" si="16"/>
        <v>125000</v>
      </c>
      <c r="BX21" s="286">
        <f t="shared" si="16"/>
        <v>125000</v>
      </c>
      <c r="BY21" s="286">
        <f t="shared" si="16"/>
        <v>125000</v>
      </c>
      <c r="BZ21" s="286">
        <f t="shared" si="16"/>
        <v>125000</v>
      </c>
      <c r="CA21" s="286">
        <f t="shared" si="16"/>
        <v>125000</v>
      </c>
      <c r="CB21" s="286">
        <f t="shared" si="16"/>
        <v>125000</v>
      </c>
      <c r="CC21" s="286">
        <f t="shared" si="16"/>
        <v>125000</v>
      </c>
      <c r="CD21" s="286">
        <f t="shared" si="16"/>
        <v>125000</v>
      </c>
      <c r="CE21" s="286">
        <f t="shared" si="16"/>
        <v>125000</v>
      </c>
      <c r="CF21" s="286">
        <f t="shared" si="16"/>
        <v>125000</v>
      </c>
      <c r="CG21" s="286">
        <f t="shared" si="16"/>
        <v>125000</v>
      </c>
      <c r="CH21" s="286">
        <f t="shared" si="16"/>
        <v>125000</v>
      </c>
      <c r="CI21" s="286">
        <f t="shared" si="16"/>
        <v>125000</v>
      </c>
      <c r="CJ21" s="286">
        <f t="shared" si="16"/>
        <v>125000</v>
      </c>
      <c r="CK21" s="286">
        <f t="shared" si="16"/>
        <v>125000</v>
      </c>
      <c r="CL21" s="286">
        <f t="shared" si="16"/>
        <v>125000</v>
      </c>
      <c r="CM21" s="286">
        <f t="shared" si="16"/>
        <v>125000</v>
      </c>
      <c r="CN21" s="286">
        <f t="shared" si="16"/>
        <v>125000</v>
      </c>
      <c r="CO21" s="286">
        <f t="shared" si="16"/>
        <v>0</v>
      </c>
      <c r="CP21" s="286">
        <f t="shared" si="16"/>
        <v>0</v>
      </c>
      <c r="CQ21" s="286">
        <f t="shared" si="16"/>
        <v>0</v>
      </c>
      <c r="CR21" s="286">
        <f t="shared" si="16"/>
        <v>0</v>
      </c>
      <c r="CS21" s="286">
        <f t="shared" si="16"/>
        <v>0</v>
      </c>
      <c r="CT21" s="286">
        <f t="shared" si="16"/>
        <v>0</v>
      </c>
      <c r="CU21" s="286">
        <f t="shared" si="16"/>
        <v>0</v>
      </c>
      <c r="CV21" s="286">
        <f t="shared" si="16"/>
        <v>0</v>
      </c>
      <c r="CW21" s="286">
        <f t="shared" si="16"/>
        <v>0</v>
      </c>
      <c r="CX21" s="286">
        <f t="shared" si="16"/>
        <v>0</v>
      </c>
      <c r="CY21" s="286">
        <f t="shared" si="16"/>
        <v>0</v>
      </c>
      <c r="CZ21" s="286">
        <f t="shared" si="16"/>
        <v>0</v>
      </c>
      <c r="DA21" s="286">
        <f t="shared" si="16"/>
        <v>0</v>
      </c>
      <c r="DB21" s="286">
        <f t="shared" si="16"/>
        <v>0</v>
      </c>
      <c r="DC21" s="286">
        <f t="shared" si="16"/>
        <v>0</v>
      </c>
      <c r="DD21" s="286">
        <f t="shared" si="16"/>
        <v>0</v>
      </c>
      <c r="DE21" s="286">
        <f t="shared" si="16"/>
        <v>0</v>
      </c>
      <c r="DF21" s="286">
        <f t="shared" si="16"/>
        <v>0</v>
      </c>
      <c r="DG21" s="286">
        <f t="shared" si="16"/>
        <v>0</v>
      </c>
      <c r="DH21" s="286">
        <f t="shared" si="16"/>
        <v>0</v>
      </c>
      <c r="DI21" s="286">
        <f t="shared" si="16"/>
        <v>0</v>
      </c>
      <c r="DJ21" s="286">
        <f t="shared" si="16"/>
        <v>0</v>
      </c>
      <c r="DK21" s="286">
        <f t="shared" si="16"/>
        <v>0</v>
      </c>
      <c r="DL21" s="286">
        <f t="shared" si="16"/>
        <v>0</v>
      </c>
      <c r="DM21" s="286">
        <f t="shared" si="16"/>
        <v>0</v>
      </c>
      <c r="DN21" s="286">
        <f t="shared" si="16"/>
        <v>0</v>
      </c>
      <c r="DO21" s="286">
        <f t="shared" si="16"/>
        <v>0</v>
      </c>
      <c r="DP21" s="286">
        <f t="shared" si="16"/>
        <v>0</v>
      </c>
      <c r="DQ21" s="286">
        <f t="shared" si="16"/>
        <v>0</v>
      </c>
      <c r="DR21" s="286">
        <f t="shared" si="16"/>
        <v>0</v>
      </c>
      <c r="DS21" s="286">
        <f t="shared" si="16"/>
        <v>0</v>
      </c>
      <c r="DT21" s="286">
        <f t="shared" si="16"/>
        <v>0</v>
      </c>
      <c r="DU21" s="286">
        <f t="shared" si="16"/>
        <v>0</v>
      </c>
      <c r="DV21" s="286">
        <f t="shared" si="16"/>
        <v>0</v>
      </c>
      <c r="DW21" s="286">
        <f t="shared" si="16"/>
        <v>0</v>
      </c>
      <c r="DX21" s="286">
        <f t="shared" si="16"/>
        <v>0</v>
      </c>
      <c r="DY21" s="286">
        <f t="shared" si="16"/>
        <v>0</v>
      </c>
      <c r="DZ21" s="286">
        <f t="shared" si="16"/>
        <v>0</v>
      </c>
      <c r="EA21" s="286">
        <f t="shared" si="16"/>
        <v>0</v>
      </c>
      <c r="EB21" s="286">
        <f t="shared" si="16"/>
        <v>0</v>
      </c>
      <c r="EC21" s="286">
        <f t="shared" si="16"/>
        <v>0</v>
      </c>
      <c r="ED21" s="286">
        <f t="shared" si="16"/>
        <v>0</v>
      </c>
      <c r="EE21" s="286">
        <f t="shared" si="16"/>
        <v>0</v>
      </c>
      <c r="EF21" s="286">
        <f t="shared" si="16"/>
        <v>0</v>
      </c>
      <c r="EG21" s="286">
        <f t="shared" si="16"/>
        <v>0</v>
      </c>
      <c r="EH21" s="286">
        <f t="shared" ref="EH21:GJ21" si="17">EG24</f>
        <v>0</v>
      </c>
      <c r="EI21" s="286">
        <f t="shared" si="17"/>
        <v>0</v>
      </c>
      <c r="EJ21" s="286">
        <f t="shared" si="17"/>
        <v>0</v>
      </c>
      <c r="EK21" s="286">
        <f t="shared" si="17"/>
        <v>0</v>
      </c>
      <c r="EL21" s="286">
        <f t="shared" si="17"/>
        <v>0</v>
      </c>
      <c r="EM21" s="286">
        <f t="shared" si="17"/>
        <v>0</v>
      </c>
      <c r="EN21" s="286">
        <f t="shared" si="17"/>
        <v>0</v>
      </c>
      <c r="EO21" s="286">
        <f t="shared" si="17"/>
        <v>0</v>
      </c>
      <c r="EP21" s="286">
        <f t="shared" si="17"/>
        <v>0</v>
      </c>
      <c r="EQ21" s="286">
        <f t="shared" si="17"/>
        <v>0</v>
      </c>
      <c r="ER21" s="286">
        <f t="shared" si="17"/>
        <v>0</v>
      </c>
      <c r="ES21" s="286">
        <f t="shared" si="17"/>
        <v>0</v>
      </c>
      <c r="ET21" s="286">
        <f t="shared" si="17"/>
        <v>0</v>
      </c>
      <c r="EU21" s="286">
        <f t="shared" si="17"/>
        <v>0</v>
      </c>
      <c r="EV21" s="286">
        <f t="shared" si="17"/>
        <v>0</v>
      </c>
      <c r="EW21" s="286">
        <f t="shared" si="17"/>
        <v>0</v>
      </c>
      <c r="EX21" s="286">
        <f t="shared" si="17"/>
        <v>0</v>
      </c>
      <c r="EY21" s="286">
        <f t="shared" si="17"/>
        <v>0</v>
      </c>
      <c r="EZ21" s="286">
        <f t="shared" si="17"/>
        <v>0</v>
      </c>
      <c r="FA21" s="286">
        <f t="shared" si="17"/>
        <v>0</v>
      </c>
      <c r="FB21" s="286">
        <f t="shared" si="17"/>
        <v>0</v>
      </c>
      <c r="FC21" s="286">
        <f t="shared" si="17"/>
        <v>0</v>
      </c>
      <c r="FD21" s="286">
        <f t="shared" si="17"/>
        <v>0</v>
      </c>
      <c r="FE21" s="286">
        <f t="shared" si="17"/>
        <v>0</v>
      </c>
      <c r="FF21" s="286">
        <f t="shared" si="17"/>
        <v>0</v>
      </c>
      <c r="FG21" s="286">
        <f t="shared" si="17"/>
        <v>0</v>
      </c>
      <c r="FH21" s="286">
        <f t="shared" si="17"/>
        <v>0</v>
      </c>
      <c r="FI21" s="286">
        <f t="shared" si="17"/>
        <v>0</v>
      </c>
      <c r="FJ21" s="286">
        <f t="shared" si="17"/>
        <v>0</v>
      </c>
      <c r="FK21" s="286">
        <f t="shared" si="17"/>
        <v>0</v>
      </c>
      <c r="FL21" s="286">
        <f t="shared" si="17"/>
        <v>0</v>
      </c>
      <c r="FM21" s="286">
        <f t="shared" si="17"/>
        <v>0</v>
      </c>
      <c r="FN21" s="286">
        <f t="shared" si="17"/>
        <v>0</v>
      </c>
      <c r="FO21" s="286">
        <f t="shared" si="17"/>
        <v>0</v>
      </c>
      <c r="FP21" s="286">
        <f t="shared" si="17"/>
        <v>0</v>
      </c>
      <c r="FQ21" s="286">
        <f t="shared" si="17"/>
        <v>0</v>
      </c>
      <c r="FR21" s="286">
        <f t="shared" si="17"/>
        <v>0</v>
      </c>
      <c r="FS21" s="286">
        <f t="shared" si="17"/>
        <v>0</v>
      </c>
      <c r="FT21" s="286">
        <f t="shared" si="17"/>
        <v>0</v>
      </c>
      <c r="FU21" s="286">
        <f t="shared" si="17"/>
        <v>0</v>
      </c>
      <c r="FV21" s="286">
        <f t="shared" si="17"/>
        <v>0</v>
      </c>
      <c r="FW21" s="286">
        <f t="shared" si="17"/>
        <v>0</v>
      </c>
      <c r="FX21" s="286">
        <f t="shared" si="17"/>
        <v>0</v>
      </c>
      <c r="FY21" s="286">
        <f t="shared" si="17"/>
        <v>0</v>
      </c>
      <c r="FZ21" s="286">
        <f t="shared" si="17"/>
        <v>0</v>
      </c>
      <c r="GA21" s="286">
        <f t="shared" si="17"/>
        <v>0</v>
      </c>
      <c r="GB21" s="286">
        <f t="shared" si="17"/>
        <v>0</v>
      </c>
      <c r="GC21" s="286">
        <f t="shared" si="17"/>
        <v>0</v>
      </c>
      <c r="GD21" s="286">
        <f t="shared" si="17"/>
        <v>0</v>
      </c>
      <c r="GE21" s="286">
        <f t="shared" si="17"/>
        <v>0</v>
      </c>
      <c r="GF21" s="286">
        <f t="shared" si="17"/>
        <v>0</v>
      </c>
      <c r="GG21" s="286">
        <f t="shared" si="17"/>
        <v>0</v>
      </c>
      <c r="GH21" s="286">
        <f t="shared" si="17"/>
        <v>0</v>
      </c>
      <c r="GI21" s="286">
        <f t="shared" si="17"/>
        <v>0</v>
      </c>
      <c r="GJ21" s="286">
        <f t="shared" si="17"/>
        <v>0</v>
      </c>
    </row>
    <row r="22" spans="1:192" s="275" customFormat="1" x14ac:dyDescent="0.25">
      <c r="A22" s="15"/>
      <c r="B22" s="15"/>
      <c r="C22" s="21"/>
      <c r="D22" s="60"/>
      <c r="E22" s="287" t="s">
        <v>201</v>
      </c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  <c r="AD22" s="287"/>
      <c r="AE22" s="287"/>
      <c r="AF22" s="287"/>
      <c r="AG22" s="287"/>
      <c r="AH22" s="287"/>
      <c r="AI22" s="287"/>
      <c r="AJ22" s="287"/>
      <c r="AK22" s="287"/>
      <c r="AL22" s="287"/>
      <c r="AM22" s="287"/>
      <c r="AN22" s="287"/>
      <c r="AO22" s="287"/>
      <c r="AP22" s="287"/>
      <c r="AQ22" s="287"/>
      <c r="AR22" s="287"/>
      <c r="AS22" s="287"/>
      <c r="AT22" s="287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7"/>
      <c r="BF22" s="287"/>
      <c r="BG22" s="287"/>
      <c r="BH22" s="287"/>
      <c r="BI22" s="287"/>
      <c r="BJ22" s="287"/>
      <c r="BK22" s="287"/>
      <c r="BL22" s="287"/>
      <c r="BM22" s="287"/>
      <c r="BN22" s="287"/>
      <c r="BO22" s="287"/>
      <c r="BP22" s="287"/>
      <c r="BQ22" s="287"/>
      <c r="BR22" s="287"/>
      <c r="BS22" s="287"/>
      <c r="BT22" s="287"/>
      <c r="BU22" s="287"/>
      <c r="BV22" s="287"/>
      <c r="BW22" s="287"/>
      <c r="BX22" s="287"/>
      <c r="BY22" s="287"/>
      <c r="BZ22" s="287"/>
      <c r="CA22" s="287"/>
      <c r="CB22" s="287"/>
      <c r="CC22" s="287"/>
      <c r="CD22" s="287"/>
      <c r="CE22" s="287"/>
      <c r="CF22" s="287"/>
      <c r="CG22" s="287"/>
      <c r="CH22" s="287"/>
      <c r="CI22" s="287"/>
      <c r="CJ22" s="287"/>
      <c r="CK22" s="287"/>
      <c r="CL22" s="287"/>
      <c r="CM22" s="287"/>
      <c r="CN22" s="287"/>
      <c r="CO22" s="287"/>
      <c r="CP22" s="287"/>
      <c r="CQ22" s="287"/>
      <c r="CR22" s="287"/>
      <c r="CS22" s="287"/>
      <c r="CT22" s="287"/>
      <c r="CU22" s="287"/>
      <c r="CV22" s="287"/>
      <c r="CW22" s="287"/>
      <c r="CX22" s="287"/>
      <c r="CY22" s="287"/>
      <c r="CZ22" s="287"/>
      <c r="DA22" s="287"/>
      <c r="DB22" s="287"/>
      <c r="DC22" s="287"/>
      <c r="DD22" s="287"/>
      <c r="DE22" s="287"/>
      <c r="DF22" s="287"/>
      <c r="DG22" s="287"/>
      <c r="DH22" s="287"/>
      <c r="DI22" s="287"/>
      <c r="DJ22" s="287"/>
      <c r="DK22" s="287"/>
      <c r="DL22" s="287"/>
      <c r="DM22" s="287"/>
      <c r="DN22" s="287"/>
      <c r="DO22" s="287"/>
      <c r="DP22" s="287"/>
      <c r="DQ22" s="287"/>
      <c r="DR22" s="287"/>
      <c r="DS22" s="287"/>
      <c r="DT22" s="287"/>
      <c r="DU22" s="287"/>
      <c r="DV22" s="287"/>
      <c r="DW22" s="287"/>
      <c r="DX22" s="287"/>
      <c r="DY22" s="287"/>
      <c r="DZ22" s="287"/>
      <c r="EA22" s="287"/>
      <c r="EB22" s="287"/>
      <c r="EC22" s="287"/>
      <c r="ED22" s="287"/>
      <c r="EE22" s="287"/>
      <c r="EF22" s="287"/>
      <c r="EG22" s="287"/>
      <c r="EH22" s="287"/>
      <c r="EI22" s="287"/>
      <c r="EJ22" s="287"/>
      <c r="EK22" s="287"/>
      <c r="EL22" s="287"/>
      <c r="EM22" s="287"/>
      <c r="EN22" s="287"/>
      <c r="EO22" s="287"/>
      <c r="EP22" s="287"/>
      <c r="EQ22" s="287"/>
      <c r="ER22" s="287"/>
      <c r="ES22" s="287"/>
      <c r="ET22" s="287"/>
      <c r="EU22" s="287"/>
      <c r="EV22" s="287"/>
      <c r="EW22" s="287"/>
      <c r="EX22" s="287"/>
      <c r="EY22" s="287"/>
      <c r="EZ22" s="287"/>
      <c r="FA22" s="287"/>
      <c r="FB22" s="287"/>
      <c r="FC22" s="287"/>
      <c r="FD22" s="287"/>
      <c r="FE22" s="287"/>
      <c r="FF22" s="287"/>
      <c r="FG22" s="287"/>
      <c r="FH22" s="287"/>
      <c r="FI22" s="287"/>
      <c r="FJ22" s="287"/>
      <c r="FK22" s="287"/>
      <c r="FL22" s="287"/>
      <c r="FM22" s="287"/>
      <c r="FN22" s="287"/>
      <c r="FO22" s="287"/>
      <c r="FP22" s="287"/>
      <c r="FQ22" s="287"/>
      <c r="FR22" s="287"/>
      <c r="FS22" s="287"/>
      <c r="FT22" s="287"/>
      <c r="FU22" s="287"/>
      <c r="FV22" s="287"/>
      <c r="FW22" s="287"/>
      <c r="FX22" s="287"/>
      <c r="FY22" s="287"/>
      <c r="FZ22" s="287"/>
      <c r="GA22" s="287"/>
      <c r="GB22" s="287"/>
      <c r="GC22" s="287"/>
      <c r="GD22" s="287"/>
      <c r="GE22" s="287"/>
      <c r="GF22" s="287"/>
      <c r="GG22" s="287"/>
      <c r="GH22" s="287"/>
      <c r="GI22" s="287"/>
      <c r="GJ22" s="287"/>
    </row>
    <row r="23" spans="1:192" s="534" customFormat="1" x14ac:dyDescent="0.25">
      <c r="A23" s="15"/>
      <c r="B23" s="15"/>
      <c r="C23" s="21"/>
      <c r="D23" s="60"/>
      <c r="E23" s="172" t="str">
        <f t="shared" ref="E23:AJ23" si="18" xml:space="preserve"> E$15</f>
        <v>Share capital redemption POS</v>
      </c>
      <c r="F23" s="172">
        <f t="shared" si="18"/>
        <v>0</v>
      </c>
      <c r="G23" s="172" t="str">
        <f t="shared" si="18"/>
        <v>$ 000s</v>
      </c>
      <c r="H23" s="172">
        <f t="shared" si="18"/>
        <v>125000</v>
      </c>
      <c r="I23" s="172">
        <f t="shared" si="18"/>
        <v>0</v>
      </c>
      <c r="J23" s="172">
        <f t="shared" si="18"/>
        <v>0</v>
      </c>
      <c r="K23" s="172">
        <f t="shared" si="18"/>
        <v>0</v>
      </c>
      <c r="L23" s="172">
        <f t="shared" si="18"/>
        <v>0</v>
      </c>
      <c r="M23" s="172">
        <f t="shared" si="18"/>
        <v>0</v>
      </c>
      <c r="N23" s="172">
        <f t="shared" si="18"/>
        <v>0</v>
      </c>
      <c r="O23" s="172">
        <f t="shared" si="18"/>
        <v>0</v>
      </c>
      <c r="P23" s="172">
        <f t="shared" si="18"/>
        <v>0</v>
      </c>
      <c r="Q23" s="172">
        <f t="shared" si="18"/>
        <v>0</v>
      </c>
      <c r="R23" s="172">
        <f t="shared" si="18"/>
        <v>0</v>
      </c>
      <c r="S23" s="172">
        <f t="shared" si="18"/>
        <v>0</v>
      </c>
      <c r="T23" s="172">
        <f t="shared" si="18"/>
        <v>0</v>
      </c>
      <c r="U23" s="172">
        <f t="shared" si="18"/>
        <v>0</v>
      </c>
      <c r="V23" s="172">
        <f t="shared" si="18"/>
        <v>0</v>
      </c>
      <c r="W23" s="172">
        <f t="shared" si="18"/>
        <v>0</v>
      </c>
      <c r="X23" s="172">
        <f t="shared" si="18"/>
        <v>0</v>
      </c>
      <c r="Y23" s="172">
        <f t="shared" si="18"/>
        <v>0</v>
      </c>
      <c r="Z23" s="172">
        <f t="shared" si="18"/>
        <v>0</v>
      </c>
      <c r="AA23" s="172">
        <f t="shared" si="18"/>
        <v>0</v>
      </c>
      <c r="AB23" s="172">
        <f t="shared" si="18"/>
        <v>0</v>
      </c>
      <c r="AC23" s="172">
        <f t="shared" si="18"/>
        <v>0</v>
      </c>
      <c r="AD23" s="172">
        <f t="shared" si="18"/>
        <v>0</v>
      </c>
      <c r="AE23" s="172">
        <f t="shared" si="18"/>
        <v>0</v>
      </c>
      <c r="AF23" s="172">
        <f t="shared" si="18"/>
        <v>0</v>
      </c>
      <c r="AG23" s="172">
        <f t="shared" si="18"/>
        <v>0</v>
      </c>
      <c r="AH23" s="172">
        <f t="shared" si="18"/>
        <v>0</v>
      </c>
      <c r="AI23" s="172">
        <f t="shared" si="18"/>
        <v>0</v>
      </c>
      <c r="AJ23" s="172">
        <f t="shared" si="18"/>
        <v>0</v>
      </c>
      <c r="AK23" s="172">
        <f t="shared" ref="AK23:BP23" si="19" xml:space="preserve"> AK$15</f>
        <v>0</v>
      </c>
      <c r="AL23" s="172">
        <f t="shared" si="19"/>
        <v>0</v>
      </c>
      <c r="AM23" s="172">
        <f t="shared" si="19"/>
        <v>0</v>
      </c>
      <c r="AN23" s="172">
        <f t="shared" si="19"/>
        <v>0</v>
      </c>
      <c r="AO23" s="172">
        <f t="shared" si="19"/>
        <v>0</v>
      </c>
      <c r="AP23" s="172">
        <f t="shared" si="19"/>
        <v>0</v>
      </c>
      <c r="AQ23" s="172">
        <f t="shared" si="19"/>
        <v>0</v>
      </c>
      <c r="AR23" s="172">
        <f t="shared" si="19"/>
        <v>0</v>
      </c>
      <c r="AS23" s="172">
        <f t="shared" si="19"/>
        <v>0</v>
      </c>
      <c r="AT23" s="172">
        <f t="shared" si="19"/>
        <v>0</v>
      </c>
      <c r="AU23" s="172">
        <f t="shared" si="19"/>
        <v>0</v>
      </c>
      <c r="AV23" s="172">
        <f t="shared" si="19"/>
        <v>0</v>
      </c>
      <c r="AW23" s="172">
        <f t="shared" si="19"/>
        <v>0</v>
      </c>
      <c r="AX23" s="172">
        <f t="shared" si="19"/>
        <v>0</v>
      </c>
      <c r="AY23" s="172">
        <f t="shared" si="19"/>
        <v>0</v>
      </c>
      <c r="AZ23" s="172">
        <f t="shared" si="19"/>
        <v>0</v>
      </c>
      <c r="BA23" s="172">
        <f t="shared" si="19"/>
        <v>0</v>
      </c>
      <c r="BB23" s="172">
        <f t="shared" si="19"/>
        <v>0</v>
      </c>
      <c r="BC23" s="172">
        <f t="shared" si="19"/>
        <v>0</v>
      </c>
      <c r="BD23" s="172">
        <f t="shared" si="19"/>
        <v>0</v>
      </c>
      <c r="BE23" s="172">
        <f t="shared" si="19"/>
        <v>0</v>
      </c>
      <c r="BF23" s="172">
        <f t="shared" si="19"/>
        <v>0</v>
      </c>
      <c r="BG23" s="172">
        <f t="shared" si="19"/>
        <v>0</v>
      </c>
      <c r="BH23" s="172">
        <f t="shared" si="19"/>
        <v>0</v>
      </c>
      <c r="BI23" s="172">
        <f t="shared" si="19"/>
        <v>0</v>
      </c>
      <c r="BJ23" s="172">
        <f t="shared" si="19"/>
        <v>0</v>
      </c>
      <c r="BK23" s="172">
        <f t="shared" si="19"/>
        <v>0</v>
      </c>
      <c r="BL23" s="172">
        <f t="shared" si="19"/>
        <v>0</v>
      </c>
      <c r="BM23" s="172">
        <f t="shared" si="19"/>
        <v>0</v>
      </c>
      <c r="BN23" s="172">
        <f t="shared" si="19"/>
        <v>0</v>
      </c>
      <c r="BO23" s="172">
        <f t="shared" si="19"/>
        <v>0</v>
      </c>
      <c r="BP23" s="172">
        <f t="shared" si="19"/>
        <v>0</v>
      </c>
      <c r="BQ23" s="172">
        <f t="shared" ref="BQ23:CV23" si="20" xml:space="preserve"> BQ$15</f>
        <v>0</v>
      </c>
      <c r="BR23" s="172">
        <f t="shared" si="20"/>
        <v>0</v>
      </c>
      <c r="BS23" s="172">
        <f t="shared" si="20"/>
        <v>0</v>
      </c>
      <c r="BT23" s="172">
        <f t="shared" si="20"/>
        <v>0</v>
      </c>
      <c r="BU23" s="172">
        <f t="shared" si="20"/>
        <v>0</v>
      </c>
      <c r="BV23" s="172">
        <f t="shared" si="20"/>
        <v>0</v>
      </c>
      <c r="BW23" s="172">
        <f t="shared" si="20"/>
        <v>0</v>
      </c>
      <c r="BX23" s="172">
        <f t="shared" si="20"/>
        <v>0</v>
      </c>
      <c r="BY23" s="172">
        <f t="shared" si="20"/>
        <v>0</v>
      </c>
      <c r="BZ23" s="172">
        <f t="shared" si="20"/>
        <v>0</v>
      </c>
      <c r="CA23" s="172">
        <f t="shared" si="20"/>
        <v>0</v>
      </c>
      <c r="CB23" s="172">
        <f t="shared" si="20"/>
        <v>0</v>
      </c>
      <c r="CC23" s="172">
        <f t="shared" si="20"/>
        <v>0</v>
      </c>
      <c r="CD23" s="172">
        <f t="shared" si="20"/>
        <v>0</v>
      </c>
      <c r="CE23" s="172">
        <f t="shared" si="20"/>
        <v>0</v>
      </c>
      <c r="CF23" s="172">
        <f t="shared" si="20"/>
        <v>0</v>
      </c>
      <c r="CG23" s="172">
        <f t="shared" si="20"/>
        <v>0</v>
      </c>
      <c r="CH23" s="172">
        <f t="shared" si="20"/>
        <v>0</v>
      </c>
      <c r="CI23" s="172">
        <f t="shared" si="20"/>
        <v>0</v>
      </c>
      <c r="CJ23" s="172">
        <f t="shared" si="20"/>
        <v>0</v>
      </c>
      <c r="CK23" s="172">
        <f t="shared" si="20"/>
        <v>0</v>
      </c>
      <c r="CL23" s="172">
        <f t="shared" si="20"/>
        <v>0</v>
      </c>
      <c r="CM23" s="172">
        <f t="shared" si="20"/>
        <v>0</v>
      </c>
      <c r="CN23" s="172">
        <f t="shared" si="20"/>
        <v>125000</v>
      </c>
      <c r="CO23" s="172">
        <f t="shared" si="20"/>
        <v>0</v>
      </c>
      <c r="CP23" s="172">
        <f t="shared" si="20"/>
        <v>0</v>
      </c>
      <c r="CQ23" s="172">
        <f t="shared" si="20"/>
        <v>0</v>
      </c>
      <c r="CR23" s="172">
        <f t="shared" si="20"/>
        <v>0</v>
      </c>
      <c r="CS23" s="172">
        <f t="shared" si="20"/>
        <v>0</v>
      </c>
      <c r="CT23" s="172">
        <f t="shared" si="20"/>
        <v>0</v>
      </c>
      <c r="CU23" s="172">
        <f t="shared" si="20"/>
        <v>0</v>
      </c>
      <c r="CV23" s="172">
        <f t="shared" si="20"/>
        <v>0</v>
      </c>
      <c r="CW23" s="172">
        <f t="shared" ref="CW23:EB23" si="21" xml:space="preserve"> CW$15</f>
        <v>0</v>
      </c>
      <c r="CX23" s="172">
        <f t="shared" si="21"/>
        <v>0</v>
      </c>
      <c r="CY23" s="172">
        <f t="shared" si="21"/>
        <v>0</v>
      </c>
      <c r="CZ23" s="172">
        <f t="shared" si="21"/>
        <v>0</v>
      </c>
      <c r="DA23" s="172">
        <f t="shared" si="21"/>
        <v>0</v>
      </c>
      <c r="DB23" s="172">
        <f t="shared" si="21"/>
        <v>0</v>
      </c>
      <c r="DC23" s="172">
        <f t="shared" si="21"/>
        <v>0</v>
      </c>
      <c r="DD23" s="172">
        <f t="shared" si="21"/>
        <v>0</v>
      </c>
      <c r="DE23" s="172">
        <f t="shared" si="21"/>
        <v>0</v>
      </c>
      <c r="DF23" s="172">
        <f t="shared" si="21"/>
        <v>0</v>
      </c>
      <c r="DG23" s="172">
        <f t="shared" si="21"/>
        <v>0</v>
      </c>
      <c r="DH23" s="172">
        <f t="shared" si="21"/>
        <v>0</v>
      </c>
      <c r="DI23" s="172">
        <f t="shared" si="21"/>
        <v>0</v>
      </c>
      <c r="DJ23" s="172">
        <f t="shared" si="21"/>
        <v>0</v>
      </c>
      <c r="DK23" s="172">
        <f t="shared" si="21"/>
        <v>0</v>
      </c>
      <c r="DL23" s="172">
        <f t="shared" si="21"/>
        <v>0</v>
      </c>
      <c r="DM23" s="172">
        <f t="shared" si="21"/>
        <v>0</v>
      </c>
      <c r="DN23" s="172">
        <f t="shared" si="21"/>
        <v>0</v>
      </c>
      <c r="DO23" s="172">
        <f t="shared" si="21"/>
        <v>0</v>
      </c>
      <c r="DP23" s="172">
        <f t="shared" si="21"/>
        <v>0</v>
      </c>
      <c r="DQ23" s="172">
        <f t="shared" si="21"/>
        <v>0</v>
      </c>
      <c r="DR23" s="172">
        <f t="shared" si="21"/>
        <v>0</v>
      </c>
      <c r="DS23" s="172">
        <f t="shared" si="21"/>
        <v>0</v>
      </c>
      <c r="DT23" s="172">
        <f t="shared" si="21"/>
        <v>0</v>
      </c>
      <c r="DU23" s="172">
        <f t="shared" si="21"/>
        <v>0</v>
      </c>
      <c r="DV23" s="172">
        <f t="shared" si="21"/>
        <v>0</v>
      </c>
      <c r="DW23" s="172">
        <f t="shared" si="21"/>
        <v>0</v>
      </c>
      <c r="DX23" s="172">
        <f t="shared" si="21"/>
        <v>0</v>
      </c>
      <c r="DY23" s="172">
        <f t="shared" si="21"/>
        <v>0</v>
      </c>
      <c r="DZ23" s="172">
        <f t="shared" si="21"/>
        <v>0</v>
      </c>
      <c r="EA23" s="172">
        <f t="shared" si="21"/>
        <v>0</v>
      </c>
      <c r="EB23" s="172">
        <f t="shared" si="21"/>
        <v>0</v>
      </c>
      <c r="EC23" s="172">
        <f t="shared" ref="EC23:FH23" si="22" xml:space="preserve"> EC$15</f>
        <v>0</v>
      </c>
      <c r="ED23" s="172">
        <f t="shared" si="22"/>
        <v>0</v>
      </c>
      <c r="EE23" s="172">
        <f t="shared" si="22"/>
        <v>0</v>
      </c>
      <c r="EF23" s="172">
        <f t="shared" si="22"/>
        <v>0</v>
      </c>
      <c r="EG23" s="172">
        <f t="shared" si="22"/>
        <v>0</v>
      </c>
      <c r="EH23" s="172">
        <f t="shared" si="22"/>
        <v>0</v>
      </c>
      <c r="EI23" s="172">
        <f t="shared" si="22"/>
        <v>0</v>
      </c>
      <c r="EJ23" s="172">
        <f t="shared" si="22"/>
        <v>0</v>
      </c>
      <c r="EK23" s="172">
        <f t="shared" si="22"/>
        <v>0</v>
      </c>
      <c r="EL23" s="172">
        <f t="shared" si="22"/>
        <v>0</v>
      </c>
      <c r="EM23" s="172">
        <f t="shared" si="22"/>
        <v>0</v>
      </c>
      <c r="EN23" s="172">
        <f t="shared" si="22"/>
        <v>0</v>
      </c>
      <c r="EO23" s="172">
        <f t="shared" si="22"/>
        <v>0</v>
      </c>
      <c r="EP23" s="172">
        <f t="shared" si="22"/>
        <v>0</v>
      </c>
      <c r="EQ23" s="172">
        <f t="shared" si="22"/>
        <v>0</v>
      </c>
      <c r="ER23" s="172">
        <f t="shared" si="22"/>
        <v>0</v>
      </c>
      <c r="ES23" s="172">
        <f t="shared" si="22"/>
        <v>0</v>
      </c>
      <c r="ET23" s="172">
        <f t="shared" si="22"/>
        <v>0</v>
      </c>
      <c r="EU23" s="172">
        <f t="shared" si="22"/>
        <v>0</v>
      </c>
      <c r="EV23" s="172">
        <f t="shared" si="22"/>
        <v>0</v>
      </c>
      <c r="EW23" s="172">
        <f t="shared" si="22"/>
        <v>0</v>
      </c>
      <c r="EX23" s="172">
        <f t="shared" si="22"/>
        <v>0</v>
      </c>
      <c r="EY23" s="172">
        <f t="shared" si="22"/>
        <v>0</v>
      </c>
      <c r="EZ23" s="172">
        <f t="shared" si="22"/>
        <v>0</v>
      </c>
      <c r="FA23" s="172">
        <f t="shared" si="22"/>
        <v>0</v>
      </c>
      <c r="FB23" s="172">
        <f t="shared" si="22"/>
        <v>0</v>
      </c>
      <c r="FC23" s="172">
        <f t="shared" si="22"/>
        <v>0</v>
      </c>
      <c r="FD23" s="172">
        <f t="shared" si="22"/>
        <v>0</v>
      </c>
      <c r="FE23" s="172">
        <f t="shared" si="22"/>
        <v>0</v>
      </c>
      <c r="FF23" s="172">
        <f t="shared" si="22"/>
        <v>0</v>
      </c>
      <c r="FG23" s="172">
        <f t="shared" si="22"/>
        <v>0</v>
      </c>
      <c r="FH23" s="172">
        <f t="shared" si="22"/>
        <v>0</v>
      </c>
      <c r="FI23" s="172">
        <f t="shared" ref="FI23:GJ23" si="23" xml:space="preserve"> FI$15</f>
        <v>0</v>
      </c>
      <c r="FJ23" s="172">
        <f t="shared" si="23"/>
        <v>0</v>
      </c>
      <c r="FK23" s="172">
        <f t="shared" si="23"/>
        <v>0</v>
      </c>
      <c r="FL23" s="172">
        <f t="shared" si="23"/>
        <v>0</v>
      </c>
      <c r="FM23" s="172">
        <f t="shared" si="23"/>
        <v>0</v>
      </c>
      <c r="FN23" s="172">
        <f t="shared" si="23"/>
        <v>0</v>
      </c>
      <c r="FO23" s="172">
        <f t="shared" si="23"/>
        <v>0</v>
      </c>
      <c r="FP23" s="172">
        <f t="shared" si="23"/>
        <v>0</v>
      </c>
      <c r="FQ23" s="172">
        <f t="shared" si="23"/>
        <v>0</v>
      </c>
      <c r="FR23" s="172">
        <f t="shared" si="23"/>
        <v>0</v>
      </c>
      <c r="FS23" s="172">
        <f t="shared" si="23"/>
        <v>0</v>
      </c>
      <c r="FT23" s="172">
        <f t="shared" si="23"/>
        <v>0</v>
      </c>
      <c r="FU23" s="172">
        <f t="shared" si="23"/>
        <v>0</v>
      </c>
      <c r="FV23" s="172">
        <f t="shared" si="23"/>
        <v>0</v>
      </c>
      <c r="FW23" s="172">
        <f t="shared" si="23"/>
        <v>0</v>
      </c>
      <c r="FX23" s="172">
        <f t="shared" si="23"/>
        <v>0</v>
      </c>
      <c r="FY23" s="172">
        <f t="shared" si="23"/>
        <v>0</v>
      </c>
      <c r="FZ23" s="172">
        <f t="shared" si="23"/>
        <v>0</v>
      </c>
      <c r="GA23" s="172">
        <f t="shared" si="23"/>
        <v>0</v>
      </c>
      <c r="GB23" s="172">
        <f t="shared" si="23"/>
        <v>0</v>
      </c>
      <c r="GC23" s="172">
        <f t="shared" si="23"/>
        <v>0</v>
      </c>
      <c r="GD23" s="172">
        <f t="shared" si="23"/>
        <v>0</v>
      </c>
      <c r="GE23" s="172">
        <f t="shared" si="23"/>
        <v>0</v>
      </c>
      <c r="GF23" s="172">
        <f t="shared" si="23"/>
        <v>0</v>
      </c>
      <c r="GG23" s="172">
        <f t="shared" si="23"/>
        <v>0</v>
      </c>
      <c r="GH23" s="172">
        <f t="shared" si="23"/>
        <v>0</v>
      </c>
      <c r="GI23" s="172">
        <f t="shared" si="23"/>
        <v>0</v>
      </c>
      <c r="GJ23" s="172">
        <f t="shared" si="23"/>
        <v>0</v>
      </c>
    </row>
    <row r="24" spans="1:192" s="540" customFormat="1" x14ac:dyDescent="0.25">
      <c r="A24" s="535"/>
      <c r="B24" s="535"/>
      <c r="C24" s="536"/>
      <c r="D24" s="537"/>
      <c r="E24" s="538" t="s">
        <v>199</v>
      </c>
      <c r="F24" s="538"/>
      <c r="G24" s="538" t="str">
        <f xml:space="preserve"> SMU</f>
        <v>$ 000s</v>
      </c>
      <c r="H24" s="538"/>
      <c r="I24" s="539"/>
      <c r="J24" s="538">
        <f t="shared" ref="J24:BU24" si="24" xml:space="preserve"> IF( J19 = 1, $F18, J21 + J22 - J23)</f>
        <v>0</v>
      </c>
      <c r="K24" s="538">
        <f t="shared" si="24"/>
        <v>0</v>
      </c>
      <c r="L24" s="538">
        <f t="shared" si="24"/>
        <v>125000</v>
      </c>
      <c r="M24" s="538">
        <f t="shared" si="24"/>
        <v>125000</v>
      </c>
      <c r="N24" s="538">
        <f t="shared" si="24"/>
        <v>125000</v>
      </c>
      <c r="O24" s="538">
        <f t="shared" si="24"/>
        <v>125000</v>
      </c>
      <c r="P24" s="538">
        <f t="shared" si="24"/>
        <v>125000</v>
      </c>
      <c r="Q24" s="538">
        <f t="shared" si="24"/>
        <v>125000</v>
      </c>
      <c r="R24" s="538">
        <f t="shared" si="24"/>
        <v>125000</v>
      </c>
      <c r="S24" s="538">
        <f t="shared" si="24"/>
        <v>125000</v>
      </c>
      <c r="T24" s="538">
        <f t="shared" si="24"/>
        <v>125000</v>
      </c>
      <c r="U24" s="538">
        <f t="shared" si="24"/>
        <v>125000</v>
      </c>
      <c r="V24" s="538">
        <f t="shared" si="24"/>
        <v>125000</v>
      </c>
      <c r="W24" s="538">
        <f t="shared" si="24"/>
        <v>125000</v>
      </c>
      <c r="X24" s="538">
        <f t="shared" si="24"/>
        <v>125000</v>
      </c>
      <c r="Y24" s="538">
        <f t="shared" si="24"/>
        <v>125000</v>
      </c>
      <c r="Z24" s="538">
        <f t="shared" si="24"/>
        <v>125000</v>
      </c>
      <c r="AA24" s="538">
        <f t="shared" si="24"/>
        <v>125000</v>
      </c>
      <c r="AB24" s="538">
        <f t="shared" si="24"/>
        <v>125000</v>
      </c>
      <c r="AC24" s="538">
        <f t="shared" si="24"/>
        <v>125000</v>
      </c>
      <c r="AD24" s="538">
        <f t="shared" si="24"/>
        <v>125000</v>
      </c>
      <c r="AE24" s="538">
        <f t="shared" si="24"/>
        <v>125000</v>
      </c>
      <c r="AF24" s="538">
        <f t="shared" si="24"/>
        <v>125000</v>
      </c>
      <c r="AG24" s="538">
        <f t="shared" si="24"/>
        <v>125000</v>
      </c>
      <c r="AH24" s="538">
        <f t="shared" si="24"/>
        <v>125000</v>
      </c>
      <c r="AI24" s="538">
        <f t="shared" si="24"/>
        <v>125000</v>
      </c>
      <c r="AJ24" s="538">
        <f t="shared" si="24"/>
        <v>125000</v>
      </c>
      <c r="AK24" s="538">
        <f t="shared" si="24"/>
        <v>125000</v>
      </c>
      <c r="AL24" s="538">
        <f t="shared" si="24"/>
        <v>125000</v>
      </c>
      <c r="AM24" s="538">
        <f t="shared" si="24"/>
        <v>125000</v>
      </c>
      <c r="AN24" s="538">
        <f t="shared" si="24"/>
        <v>125000</v>
      </c>
      <c r="AO24" s="538">
        <f t="shared" si="24"/>
        <v>125000</v>
      </c>
      <c r="AP24" s="538">
        <f t="shared" si="24"/>
        <v>125000</v>
      </c>
      <c r="AQ24" s="538">
        <f t="shared" si="24"/>
        <v>125000</v>
      </c>
      <c r="AR24" s="538">
        <f t="shared" si="24"/>
        <v>125000</v>
      </c>
      <c r="AS24" s="538">
        <f t="shared" si="24"/>
        <v>125000</v>
      </c>
      <c r="AT24" s="538">
        <f t="shared" si="24"/>
        <v>125000</v>
      </c>
      <c r="AU24" s="538">
        <f t="shared" si="24"/>
        <v>125000</v>
      </c>
      <c r="AV24" s="538">
        <f t="shared" si="24"/>
        <v>125000</v>
      </c>
      <c r="AW24" s="538">
        <f t="shared" si="24"/>
        <v>125000</v>
      </c>
      <c r="AX24" s="538">
        <f t="shared" si="24"/>
        <v>125000</v>
      </c>
      <c r="AY24" s="538">
        <f t="shared" si="24"/>
        <v>125000</v>
      </c>
      <c r="AZ24" s="538">
        <f t="shared" si="24"/>
        <v>125000</v>
      </c>
      <c r="BA24" s="538">
        <f t="shared" si="24"/>
        <v>125000</v>
      </c>
      <c r="BB24" s="538">
        <f t="shared" si="24"/>
        <v>125000</v>
      </c>
      <c r="BC24" s="538">
        <f t="shared" si="24"/>
        <v>125000</v>
      </c>
      <c r="BD24" s="538">
        <f t="shared" si="24"/>
        <v>125000</v>
      </c>
      <c r="BE24" s="538">
        <f t="shared" si="24"/>
        <v>125000</v>
      </c>
      <c r="BF24" s="538">
        <f t="shared" si="24"/>
        <v>125000</v>
      </c>
      <c r="BG24" s="538">
        <f t="shared" si="24"/>
        <v>125000</v>
      </c>
      <c r="BH24" s="538">
        <f t="shared" si="24"/>
        <v>125000</v>
      </c>
      <c r="BI24" s="538">
        <f t="shared" si="24"/>
        <v>125000</v>
      </c>
      <c r="BJ24" s="538">
        <f t="shared" si="24"/>
        <v>125000</v>
      </c>
      <c r="BK24" s="538">
        <f t="shared" si="24"/>
        <v>125000</v>
      </c>
      <c r="BL24" s="538">
        <f t="shared" si="24"/>
        <v>125000</v>
      </c>
      <c r="BM24" s="538">
        <f t="shared" si="24"/>
        <v>125000</v>
      </c>
      <c r="BN24" s="538">
        <f t="shared" si="24"/>
        <v>125000</v>
      </c>
      <c r="BO24" s="538">
        <f t="shared" si="24"/>
        <v>125000</v>
      </c>
      <c r="BP24" s="538">
        <f t="shared" si="24"/>
        <v>125000</v>
      </c>
      <c r="BQ24" s="538">
        <f t="shared" si="24"/>
        <v>125000</v>
      </c>
      <c r="BR24" s="538">
        <f t="shared" si="24"/>
        <v>125000</v>
      </c>
      <c r="BS24" s="538">
        <f t="shared" si="24"/>
        <v>125000</v>
      </c>
      <c r="BT24" s="538">
        <f t="shared" si="24"/>
        <v>125000</v>
      </c>
      <c r="BU24" s="538">
        <f t="shared" si="24"/>
        <v>125000</v>
      </c>
      <c r="BV24" s="538">
        <f t="shared" ref="BV24:EG24" si="25" xml:space="preserve"> IF( BV19 = 1, $F18, BV21 + BV22 - BV23)</f>
        <v>125000</v>
      </c>
      <c r="BW24" s="538">
        <f t="shared" si="25"/>
        <v>125000</v>
      </c>
      <c r="BX24" s="538">
        <f t="shared" si="25"/>
        <v>125000</v>
      </c>
      <c r="BY24" s="538">
        <f t="shared" si="25"/>
        <v>125000</v>
      </c>
      <c r="BZ24" s="538">
        <f t="shared" si="25"/>
        <v>125000</v>
      </c>
      <c r="CA24" s="538">
        <f t="shared" si="25"/>
        <v>125000</v>
      </c>
      <c r="CB24" s="538">
        <f t="shared" si="25"/>
        <v>125000</v>
      </c>
      <c r="CC24" s="538">
        <f t="shared" si="25"/>
        <v>125000</v>
      </c>
      <c r="CD24" s="538">
        <f t="shared" si="25"/>
        <v>125000</v>
      </c>
      <c r="CE24" s="538">
        <f t="shared" si="25"/>
        <v>125000</v>
      </c>
      <c r="CF24" s="538">
        <f t="shared" si="25"/>
        <v>125000</v>
      </c>
      <c r="CG24" s="538">
        <f t="shared" si="25"/>
        <v>125000</v>
      </c>
      <c r="CH24" s="538">
        <f t="shared" si="25"/>
        <v>125000</v>
      </c>
      <c r="CI24" s="538">
        <f t="shared" si="25"/>
        <v>125000</v>
      </c>
      <c r="CJ24" s="538">
        <f t="shared" si="25"/>
        <v>125000</v>
      </c>
      <c r="CK24" s="538">
        <f t="shared" si="25"/>
        <v>125000</v>
      </c>
      <c r="CL24" s="538">
        <f t="shared" si="25"/>
        <v>125000</v>
      </c>
      <c r="CM24" s="538">
        <f t="shared" si="25"/>
        <v>125000</v>
      </c>
      <c r="CN24" s="538">
        <f t="shared" si="25"/>
        <v>0</v>
      </c>
      <c r="CO24" s="538">
        <f t="shared" si="25"/>
        <v>0</v>
      </c>
      <c r="CP24" s="538">
        <f t="shared" si="25"/>
        <v>0</v>
      </c>
      <c r="CQ24" s="538">
        <f t="shared" si="25"/>
        <v>0</v>
      </c>
      <c r="CR24" s="538">
        <f t="shared" si="25"/>
        <v>0</v>
      </c>
      <c r="CS24" s="538">
        <f t="shared" si="25"/>
        <v>0</v>
      </c>
      <c r="CT24" s="538">
        <f t="shared" si="25"/>
        <v>0</v>
      </c>
      <c r="CU24" s="538">
        <f t="shared" si="25"/>
        <v>0</v>
      </c>
      <c r="CV24" s="538">
        <f t="shared" si="25"/>
        <v>0</v>
      </c>
      <c r="CW24" s="538">
        <f t="shared" si="25"/>
        <v>0</v>
      </c>
      <c r="CX24" s="538">
        <f t="shared" si="25"/>
        <v>0</v>
      </c>
      <c r="CY24" s="538">
        <f t="shared" si="25"/>
        <v>0</v>
      </c>
      <c r="CZ24" s="538">
        <f t="shared" si="25"/>
        <v>0</v>
      </c>
      <c r="DA24" s="538">
        <f t="shared" si="25"/>
        <v>0</v>
      </c>
      <c r="DB24" s="538">
        <f t="shared" si="25"/>
        <v>0</v>
      </c>
      <c r="DC24" s="538">
        <f t="shared" si="25"/>
        <v>0</v>
      </c>
      <c r="DD24" s="538">
        <f t="shared" si="25"/>
        <v>0</v>
      </c>
      <c r="DE24" s="538">
        <f t="shared" si="25"/>
        <v>0</v>
      </c>
      <c r="DF24" s="538">
        <f t="shared" si="25"/>
        <v>0</v>
      </c>
      <c r="DG24" s="538">
        <f t="shared" si="25"/>
        <v>0</v>
      </c>
      <c r="DH24" s="538">
        <f t="shared" si="25"/>
        <v>0</v>
      </c>
      <c r="DI24" s="538">
        <f t="shared" si="25"/>
        <v>0</v>
      </c>
      <c r="DJ24" s="538">
        <f t="shared" si="25"/>
        <v>0</v>
      </c>
      <c r="DK24" s="538">
        <f t="shared" si="25"/>
        <v>0</v>
      </c>
      <c r="DL24" s="538">
        <f t="shared" si="25"/>
        <v>0</v>
      </c>
      <c r="DM24" s="538">
        <f t="shared" si="25"/>
        <v>0</v>
      </c>
      <c r="DN24" s="538">
        <f t="shared" si="25"/>
        <v>0</v>
      </c>
      <c r="DO24" s="538">
        <f t="shared" si="25"/>
        <v>0</v>
      </c>
      <c r="DP24" s="538">
        <f t="shared" si="25"/>
        <v>0</v>
      </c>
      <c r="DQ24" s="538">
        <f t="shared" si="25"/>
        <v>0</v>
      </c>
      <c r="DR24" s="538">
        <f t="shared" si="25"/>
        <v>0</v>
      </c>
      <c r="DS24" s="538">
        <f t="shared" si="25"/>
        <v>0</v>
      </c>
      <c r="DT24" s="538">
        <f t="shared" si="25"/>
        <v>0</v>
      </c>
      <c r="DU24" s="538">
        <f t="shared" si="25"/>
        <v>0</v>
      </c>
      <c r="DV24" s="538">
        <f t="shared" si="25"/>
        <v>0</v>
      </c>
      <c r="DW24" s="538">
        <f t="shared" si="25"/>
        <v>0</v>
      </c>
      <c r="DX24" s="538">
        <f t="shared" si="25"/>
        <v>0</v>
      </c>
      <c r="DY24" s="538">
        <f t="shared" si="25"/>
        <v>0</v>
      </c>
      <c r="DZ24" s="538">
        <f t="shared" si="25"/>
        <v>0</v>
      </c>
      <c r="EA24" s="538">
        <f t="shared" si="25"/>
        <v>0</v>
      </c>
      <c r="EB24" s="538">
        <f t="shared" si="25"/>
        <v>0</v>
      </c>
      <c r="EC24" s="538">
        <f t="shared" si="25"/>
        <v>0</v>
      </c>
      <c r="ED24" s="538">
        <f t="shared" si="25"/>
        <v>0</v>
      </c>
      <c r="EE24" s="538">
        <f t="shared" si="25"/>
        <v>0</v>
      </c>
      <c r="EF24" s="538">
        <f t="shared" si="25"/>
        <v>0</v>
      </c>
      <c r="EG24" s="538">
        <f t="shared" si="25"/>
        <v>0</v>
      </c>
      <c r="EH24" s="538">
        <f t="shared" ref="EH24:GJ24" si="26" xml:space="preserve"> IF( EH19 = 1, $F18, EH21 + EH22 - EH23)</f>
        <v>0</v>
      </c>
      <c r="EI24" s="538">
        <f t="shared" si="26"/>
        <v>0</v>
      </c>
      <c r="EJ24" s="538">
        <f t="shared" si="26"/>
        <v>0</v>
      </c>
      <c r="EK24" s="538">
        <f t="shared" si="26"/>
        <v>0</v>
      </c>
      <c r="EL24" s="538">
        <f t="shared" si="26"/>
        <v>0</v>
      </c>
      <c r="EM24" s="538">
        <f t="shared" si="26"/>
        <v>0</v>
      </c>
      <c r="EN24" s="538">
        <f t="shared" si="26"/>
        <v>0</v>
      </c>
      <c r="EO24" s="538">
        <f t="shared" si="26"/>
        <v>0</v>
      </c>
      <c r="EP24" s="538">
        <f t="shared" si="26"/>
        <v>0</v>
      </c>
      <c r="EQ24" s="538">
        <f t="shared" si="26"/>
        <v>0</v>
      </c>
      <c r="ER24" s="538">
        <f t="shared" si="26"/>
        <v>0</v>
      </c>
      <c r="ES24" s="538">
        <f t="shared" si="26"/>
        <v>0</v>
      </c>
      <c r="ET24" s="538">
        <f t="shared" si="26"/>
        <v>0</v>
      </c>
      <c r="EU24" s="538">
        <f t="shared" si="26"/>
        <v>0</v>
      </c>
      <c r="EV24" s="538">
        <f t="shared" si="26"/>
        <v>0</v>
      </c>
      <c r="EW24" s="538">
        <f t="shared" si="26"/>
        <v>0</v>
      </c>
      <c r="EX24" s="538">
        <f t="shared" si="26"/>
        <v>0</v>
      </c>
      <c r="EY24" s="538">
        <f t="shared" si="26"/>
        <v>0</v>
      </c>
      <c r="EZ24" s="538">
        <f t="shared" si="26"/>
        <v>0</v>
      </c>
      <c r="FA24" s="538">
        <f t="shared" si="26"/>
        <v>0</v>
      </c>
      <c r="FB24" s="538">
        <f t="shared" si="26"/>
        <v>0</v>
      </c>
      <c r="FC24" s="538">
        <f t="shared" si="26"/>
        <v>0</v>
      </c>
      <c r="FD24" s="538">
        <f t="shared" si="26"/>
        <v>0</v>
      </c>
      <c r="FE24" s="538">
        <f t="shared" si="26"/>
        <v>0</v>
      </c>
      <c r="FF24" s="538">
        <f t="shared" si="26"/>
        <v>0</v>
      </c>
      <c r="FG24" s="538">
        <f t="shared" si="26"/>
        <v>0</v>
      </c>
      <c r="FH24" s="538">
        <f t="shared" si="26"/>
        <v>0</v>
      </c>
      <c r="FI24" s="538">
        <f t="shared" si="26"/>
        <v>0</v>
      </c>
      <c r="FJ24" s="538">
        <f t="shared" si="26"/>
        <v>0</v>
      </c>
      <c r="FK24" s="538">
        <f t="shared" si="26"/>
        <v>0</v>
      </c>
      <c r="FL24" s="538">
        <f t="shared" si="26"/>
        <v>0</v>
      </c>
      <c r="FM24" s="538">
        <f t="shared" si="26"/>
        <v>0</v>
      </c>
      <c r="FN24" s="538">
        <f t="shared" si="26"/>
        <v>0</v>
      </c>
      <c r="FO24" s="538">
        <f t="shared" si="26"/>
        <v>0</v>
      </c>
      <c r="FP24" s="538">
        <f t="shared" si="26"/>
        <v>0</v>
      </c>
      <c r="FQ24" s="538">
        <f t="shared" si="26"/>
        <v>0</v>
      </c>
      <c r="FR24" s="538">
        <f t="shared" si="26"/>
        <v>0</v>
      </c>
      <c r="FS24" s="538">
        <f t="shared" si="26"/>
        <v>0</v>
      </c>
      <c r="FT24" s="538">
        <f t="shared" si="26"/>
        <v>0</v>
      </c>
      <c r="FU24" s="538">
        <f t="shared" si="26"/>
        <v>0</v>
      </c>
      <c r="FV24" s="538">
        <f t="shared" si="26"/>
        <v>0</v>
      </c>
      <c r="FW24" s="538">
        <f t="shared" si="26"/>
        <v>0</v>
      </c>
      <c r="FX24" s="538">
        <f t="shared" si="26"/>
        <v>0</v>
      </c>
      <c r="FY24" s="538">
        <f t="shared" si="26"/>
        <v>0</v>
      </c>
      <c r="FZ24" s="538">
        <f t="shared" si="26"/>
        <v>0</v>
      </c>
      <c r="GA24" s="538">
        <f t="shared" si="26"/>
        <v>0</v>
      </c>
      <c r="GB24" s="538">
        <f t="shared" si="26"/>
        <v>0</v>
      </c>
      <c r="GC24" s="538">
        <f t="shared" si="26"/>
        <v>0</v>
      </c>
      <c r="GD24" s="538">
        <f t="shared" si="26"/>
        <v>0</v>
      </c>
      <c r="GE24" s="538">
        <f t="shared" si="26"/>
        <v>0</v>
      </c>
      <c r="GF24" s="538">
        <f t="shared" si="26"/>
        <v>0</v>
      </c>
      <c r="GG24" s="538">
        <f t="shared" si="26"/>
        <v>0</v>
      </c>
      <c r="GH24" s="538">
        <f t="shared" si="26"/>
        <v>0</v>
      </c>
      <c r="GI24" s="538">
        <f t="shared" si="26"/>
        <v>0</v>
      </c>
      <c r="GJ24" s="538">
        <f t="shared" si="26"/>
        <v>0</v>
      </c>
    </row>
    <row r="28" spans="1:192" x14ac:dyDescent="0.25">
      <c r="A28" s="15" t="s">
        <v>173</v>
      </c>
    </row>
    <row r="30" spans="1:192" s="293" customFormat="1" x14ac:dyDescent="0.25">
      <c r="A30" s="288"/>
      <c r="B30" s="288"/>
      <c r="C30" s="289"/>
      <c r="D30" s="290"/>
      <c r="E30" s="291" t="s">
        <v>170</v>
      </c>
      <c r="F30" s="388"/>
      <c r="G30" s="291" t="str">
        <f xml:space="preserve"> SMU</f>
        <v>$ 000s</v>
      </c>
      <c r="H30" s="291"/>
      <c r="I30" s="292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1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291"/>
      <c r="BQ30" s="291"/>
      <c r="BR30" s="291"/>
      <c r="BS30" s="291"/>
      <c r="BT30" s="291"/>
      <c r="BU30" s="291"/>
      <c r="BV30" s="291"/>
      <c r="BW30" s="291"/>
      <c r="BX30" s="291"/>
      <c r="BY30" s="291"/>
      <c r="BZ30" s="291"/>
      <c r="CA30" s="291"/>
      <c r="CB30" s="291"/>
      <c r="CC30" s="291"/>
      <c r="CD30" s="291"/>
      <c r="CE30" s="291"/>
      <c r="CF30" s="291"/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291"/>
      <c r="DD30" s="291"/>
      <c r="DE30" s="291"/>
      <c r="DF30" s="291"/>
      <c r="DG30" s="291"/>
      <c r="DH30" s="291"/>
      <c r="DI30" s="291"/>
      <c r="DJ30" s="291"/>
      <c r="DK30" s="291"/>
      <c r="DL30" s="291"/>
      <c r="DM30" s="291"/>
      <c r="DN30" s="291"/>
      <c r="DO30" s="291"/>
      <c r="DP30" s="291"/>
      <c r="DQ30" s="291"/>
      <c r="DR30" s="291"/>
      <c r="DS30" s="291"/>
      <c r="DT30" s="291"/>
      <c r="DU30" s="291"/>
      <c r="DV30" s="291"/>
      <c r="DW30" s="291"/>
      <c r="DX30" s="291"/>
      <c r="DY30" s="291"/>
      <c r="DZ30" s="291"/>
      <c r="EA30" s="291"/>
      <c r="EB30" s="291"/>
      <c r="EC30" s="291"/>
      <c r="ED30" s="291"/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/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  <c r="FB30" s="291"/>
      <c r="FC30" s="291"/>
      <c r="FD30" s="291"/>
      <c r="FE30" s="291"/>
      <c r="FF30" s="291"/>
      <c r="FG30" s="291"/>
      <c r="FH30" s="291"/>
      <c r="FI30" s="291"/>
      <c r="FJ30" s="291"/>
      <c r="FK30" s="291"/>
      <c r="FL30" s="291"/>
      <c r="FM30" s="291"/>
      <c r="FN30" s="291"/>
      <c r="FO30" s="291"/>
      <c r="FP30" s="291"/>
      <c r="FQ30" s="291"/>
      <c r="FR30" s="291"/>
      <c r="FS30" s="291"/>
      <c r="FT30" s="291"/>
      <c r="FU30" s="291"/>
      <c r="FV30" s="291"/>
      <c r="FW30" s="291"/>
      <c r="FX30" s="291"/>
      <c r="FY30" s="291"/>
      <c r="FZ30" s="291"/>
      <c r="GA30" s="291"/>
      <c r="GB30" s="291"/>
      <c r="GC30" s="291"/>
      <c r="GD30" s="291"/>
      <c r="GE30" s="291"/>
      <c r="GF30" s="291"/>
      <c r="GG30" s="291"/>
      <c r="GH30" s="291"/>
      <c r="GI30" s="291"/>
      <c r="GJ30" s="291"/>
    </row>
    <row r="31" spans="1:192" s="275" customFormat="1" x14ac:dyDescent="0.25">
      <c r="A31" s="15"/>
      <c r="B31" s="15"/>
      <c r="C31" s="21"/>
      <c r="D31" s="60"/>
      <c r="E31" s="301" t="str">
        <f xml:space="preserve"> Time!E$76</f>
        <v>Financial close date flag</v>
      </c>
      <c r="F31" s="301">
        <f xml:space="preserve"> Time!F$76</f>
        <v>0</v>
      </c>
      <c r="G31" s="301" t="str">
        <f xml:space="preserve"> Time!G$76</f>
        <v>flag</v>
      </c>
      <c r="H31" s="301">
        <f xml:space="preserve"> Time!H$76</f>
        <v>1</v>
      </c>
      <c r="I31" s="301">
        <f xml:space="preserve"> Time!I$76</f>
        <v>0</v>
      </c>
      <c r="J31" s="301">
        <f xml:space="preserve"> Time!J$76</f>
        <v>0</v>
      </c>
      <c r="K31" s="301">
        <f xml:space="preserve"> Time!K$76</f>
        <v>0</v>
      </c>
      <c r="L31" s="301">
        <f xml:space="preserve"> Time!L$76</f>
        <v>1</v>
      </c>
      <c r="M31" s="301">
        <f xml:space="preserve"> Time!M$76</f>
        <v>0</v>
      </c>
      <c r="N31" s="301">
        <f xml:space="preserve"> Time!N$76</f>
        <v>0</v>
      </c>
      <c r="O31" s="301">
        <f xml:space="preserve"> Time!O$76</f>
        <v>0</v>
      </c>
      <c r="P31" s="301">
        <f xml:space="preserve"> Time!P$76</f>
        <v>0</v>
      </c>
      <c r="Q31" s="301">
        <f xml:space="preserve"> Time!Q$76</f>
        <v>0</v>
      </c>
      <c r="R31" s="301">
        <f xml:space="preserve"> Time!R$76</f>
        <v>0</v>
      </c>
      <c r="S31" s="301">
        <f xml:space="preserve"> Time!S$76</f>
        <v>0</v>
      </c>
      <c r="T31" s="301">
        <f xml:space="preserve"> Time!T$76</f>
        <v>0</v>
      </c>
      <c r="U31" s="301">
        <f xml:space="preserve"> Time!U$76</f>
        <v>0</v>
      </c>
      <c r="V31" s="301">
        <f xml:space="preserve"> Time!V$76</f>
        <v>0</v>
      </c>
      <c r="W31" s="301">
        <f xml:space="preserve"> Time!W$76</f>
        <v>0</v>
      </c>
      <c r="X31" s="301">
        <f xml:space="preserve"> Time!X$76</f>
        <v>0</v>
      </c>
      <c r="Y31" s="301">
        <f xml:space="preserve"> Time!Y$76</f>
        <v>0</v>
      </c>
      <c r="Z31" s="301">
        <f xml:space="preserve"> Time!Z$76</f>
        <v>0</v>
      </c>
      <c r="AA31" s="301">
        <f xml:space="preserve"> Time!AA$76</f>
        <v>0</v>
      </c>
      <c r="AB31" s="301">
        <f xml:space="preserve"> Time!AB$76</f>
        <v>0</v>
      </c>
      <c r="AC31" s="301">
        <f xml:space="preserve"> Time!AC$76</f>
        <v>0</v>
      </c>
      <c r="AD31" s="301">
        <f xml:space="preserve"> Time!AD$76</f>
        <v>0</v>
      </c>
      <c r="AE31" s="301">
        <f xml:space="preserve"> Time!AE$76</f>
        <v>0</v>
      </c>
      <c r="AF31" s="301">
        <f xml:space="preserve"> Time!AF$76</f>
        <v>0</v>
      </c>
      <c r="AG31" s="301">
        <f xml:space="preserve"> Time!AG$76</f>
        <v>0</v>
      </c>
      <c r="AH31" s="301">
        <f xml:space="preserve"> Time!AH$76</f>
        <v>0</v>
      </c>
      <c r="AI31" s="301">
        <f xml:space="preserve"> Time!AI$76</f>
        <v>0</v>
      </c>
      <c r="AJ31" s="301">
        <f xml:space="preserve"> Time!AJ$76</f>
        <v>0</v>
      </c>
      <c r="AK31" s="301">
        <f xml:space="preserve"> Time!AK$76</f>
        <v>0</v>
      </c>
      <c r="AL31" s="301">
        <f xml:space="preserve"> Time!AL$76</f>
        <v>0</v>
      </c>
      <c r="AM31" s="301">
        <f xml:space="preserve"> Time!AM$76</f>
        <v>0</v>
      </c>
      <c r="AN31" s="301">
        <f xml:space="preserve"> Time!AN$76</f>
        <v>0</v>
      </c>
      <c r="AO31" s="301">
        <f xml:space="preserve"> Time!AO$76</f>
        <v>0</v>
      </c>
      <c r="AP31" s="301">
        <f xml:space="preserve"> Time!AP$76</f>
        <v>0</v>
      </c>
      <c r="AQ31" s="301">
        <f xml:space="preserve"> Time!AQ$76</f>
        <v>0</v>
      </c>
      <c r="AR31" s="301">
        <f xml:space="preserve"> Time!AR$76</f>
        <v>0</v>
      </c>
      <c r="AS31" s="301">
        <f xml:space="preserve"> Time!AS$76</f>
        <v>0</v>
      </c>
      <c r="AT31" s="301">
        <f xml:space="preserve"> Time!AT$76</f>
        <v>0</v>
      </c>
      <c r="AU31" s="301">
        <f xml:space="preserve"> Time!AU$76</f>
        <v>0</v>
      </c>
      <c r="AV31" s="301">
        <f xml:space="preserve"> Time!AV$76</f>
        <v>0</v>
      </c>
      <c r="AW31" s="301">
        <f xml:space="preserve"> Time!AW$76</f>
        <v>0</v>
      </c>
      <c r="AX31" s="301">
        <f xml:space="preserve"> Time!AX$76</f>
        <v>0</v>
      </c>
      <c r="AY31" s="301">
        <f xml:space="preserve"> Time!AY$76</f>
        <v>0</v>
      </c>
      <c r="AZ31" s="301">
        <f xml:space="preserve"> Time!AZ$76</f>
        <v>0</v>
      </c>
      <c r="BA31" s="301">
        <f xml:space="preserve"> Time!BA$76</f>
        <v>0</v>
      </c>
      <c r="BB31" s="301">
        <f xml:space="preserve"> Time!BB$76</f>
        <v>0</v>
      </c>
      <c r="BC31" s="301">
        <f xml:space="preserve"> Time!BC$76</f>
        <v>0</v>
      </c>
      <c r="BD31" s="301">
        <f xml:space="preserve"> Time!BD$76</f>
        <v>0</v>
      </c>
      <c r="BE31" s="301">
        <f xml:space="preserve"> Time!BE$76</f>
        <v>0</v>
      </c>
      <c r="BF31" s="301">
        <f xml:space="preserve"> Time!BF$76</f>
        <v>0</v>
      </c>
      <c r="BG31" s="301">
        <f xml:space="preserve"> Time!BG$76</f>
        <v>0</v>
      </c>
      <c r="BH31" s="301">
        <f xml:space="preserve"> Time!BH$76</f>
        <v>0</v>
      </c>
      <c r="BI31" s="301">
        <f xml:space="preserve"> Time!BI$76</f>
        <v>0</v>
      </c>
      <c r="BJ31" s="301">
        <f xml:space="preserve"> Time!BJ$76</f>
        <v>0</v>
      </c>
      <c r="BK31" s="301">
        <f xml:space="preserve"> Time!BK$76</f>
        <v>0</v>
      </c>
      <c r="BL31" s="301">
        <f xml:space="preserve"> Time!BL$76</f>
        <v>0</v>
      </c>
      <c r="BM31" s="301">
        <f xml:space="preserve"> Time!BM$76</f>
        <v>0</v>
      </c>
      <c r="BN31" s="301">
        <f xml:space="preserve"> Time!BN$76</f>
        <v>0</v>
      </c>
      <c r="BO31" s="301">
        <f xml:space="preserve"> Time!BO$76</f>
        <v>0</v>
      </c>
      <c r="BP31" s="301">
        <f xml:space="preserve"> Time!BP$76</f>
        <v>0</v>
      </c>
      <c r="BQ31" s="301">
        <f xml:space="preserve"> Time!BQ$76</f>
        <v>0</v>
      </c>
      <c r="BR31" s="301">
        <f xml:space="preserve"> Time!BR$76</f>
        <v>0</v>
      </c>
      <c r="BS31" s="301">
        <f xml:space="preserve"> Time!BS$76</f>
        <v>0</v>
      </c>
      <c r="BT31" s="301">
        <f xml:space="preserve"> Time!BT$76</f>
        <v>0</v>
      </c>
      <c r="BU31" s="301">
        <f xml:space="preserve"> Time!BU$76</f>
        <v>0</v>
      </c>
      <c r="BV31" s="301">
        <f xml:space="preserve"> Time!BV$76</f>
        <v>0</v>
      </c>
      <c r="BW31" s="301">
        <f xml:space="preserve"> Time!BW$76</f>
        <v>0</v>
      </c>
      <c r="BX31" s="301">
        <f xml:space="preserve"> Time!BX$76</f>
        <v>0</v>
      </c>
      <c r="BY31" s="301">
        <f xml:space="preserve"> Time!BY$76</f>
        <v>0</v>
      </c>
      <c r="BZ31" s="301">
        <f xml:space="preserve"> Time!BZ$76</f>
        <v>0</v>
      </c>
      <c r="CA31" s="301">
        <f xml:space="preserve"> Time!CA$76</f>
        <v>0</v>
      </c>
      <c r="CB31" s="301">
        <f xml:space="preserve"> Time!CB$76</f>
        <v>0</v>
      </c>
      <c r="CC31" s="301">
        <f xml:space="preserve"> Time!CC$76</f>
        <v>0</v>
      </c>
      <c r="CD31" s="301">
        <f xml:space="preserve"> Time!CD$76</f>
        <v>0</v>
      </c>
      <c r="CE31" s="301">
        <f xml:space="preserve"> Time!CE$76</f>
        <v>0</v>
      </c>
      <c r="CF31" s="301">
        <f xml:space="preserve"> Time!CF$76</f>
        <v>0</v>
      </c>
      <c r="CG31" s="301">
        <f xml:space="preserve"> Time!CG$76</f>
        <v>0</v>
      </c>
      <c r="CH31" s="301">
        <f xml:space="preserve"> Time!CH$76</f>
        <v>0</v>
      </c>
      <c r="CI31" s="301">
        <f xml:space="preserve"> Time!CI$76</f>
        <v>0</v>
      </c>
      <c r="CJ31" s="301">
        <f xml:space="preserve"> Time!CJ$76</f>
        <v>0</v>
      </c>
      <c r="CK31" s="301">
        <f xml:space="preserve"> Time!CK$76</f>
        <v>0</v>
      </c>
      <c r="CL31" s="301">
        <f xml:space="preserve"> Time!CL$76</f>
        <v>0</v>
      </c>
      <c r="CM31" s="301">
        <f xml:space="preserve"> Time!CM$76</f>
        <v>0</v>
      </c>
      <c r="CN31" s="301">
        <f xml:space="preserve"> Time!CN$76</f>
        <v>0</v>
      </c>
      <c r="CO31" s="301">
        <f xml:space="preserve"> Time!CO$76</f>
        <v>0</v>
      </c>
      <c r="CP31" s="301">
        <f xml:space="preserve"> Time!CP$76</f>
        <v>0</v>
      </c>
      <c r="CQ31" s="301">
        <f xml:space="preserve"> Time!CQ$76</f>
        <v>0</v>
      </c>
      <c r="CR31" s="301">
        <f xml:space="preserve"> Time!CR$76</f>
        <v>0</v>
      </c>
      <c r="CS31" s="301">
        <f xml:space="preserve"> Time!CS$76</f>
        <v>0</v>
      </c>
      <c r="CT31" s="301">
        <f xml:space="preserve"> Time!CT$76</f>
        <v>0</v>
      </c>
      <c r="CU31" s="301">
        <f xml:space="preserve"> Time!CU$76</f>
        <v>0</v>
      </c>
      <c r="CV31" s="301">
        <f xml:space="preserve"> Time!CV$76</f>
        <v>0</v>
      </c>
      <c r="CW31" s="301">
        <f xml:space="preserve"> Time!CW$76</f>
        <v>0</v>
      </c>
      <c r="CX31" s="301">
        <f xml:space="preserve"> Time!CX$76</f>
        <v>0</v>
      </c>
      <c r="CY31" s="301">
        <f xml:space="preserve"> Time!CY$76</f>
        <v>0</v>
      </c>
      <c r="CZ31" s="301">
        <f xml:space="preserve"> Time!CZ$76</f>
        <v>0</v>
      </c>
      <c r="DA31" s="301">
        <f xml:space="preserve"> Time!DA$76</f>
        <v>0</v>
      </c>
      <c r="DB31" s="301">
        <f xml:space="preserve"> Time!DB$76</f>
        <v>0</v>
      </c>
      <c r="DC31" s="301">
        <f xml:space="preserve"> Time!DC$76</f>
        <v>0</v>
      </c>
      <c r="DD31" s="301">
        <f xml:space="preserve"> Time!DD$76</f>
        <v>0</v>
      </c>
      <c r="DE31" s="301">
        <f xml:space="preserve"> Time!DE$76</f>
        <v>0</v>
      </c>
      <c r="DF31" s="301">
        <f xml:space="preserve"> Time!DF$76</f>
        <v>0</v>
      </c>
      <c r="DG31" s="301">
        <f xml:space="preserve"> Time!DG$76</f>
        <v>0</v>
      </c>
      <c r="DH31" s="301">
        <f xml:space="preserve"> Time!DH$76</f>
        <v>0</v>
      </c>
      <c r="DI31" s="301">
        <f xml:space="preserve"> Time!DI$76</f>
        <v>0</v>
      </c>
      <c r="DJ31" s="301">
        <f xml:space="preserve"> Time!DJ$76</f>
        <v>0</v>
      </c>
      <c r="DK31" s="301">
        <f xml:space="preserve"> Time!DK$76</f>
        <v>0</v>
      </c>
      <c r="DL31" s="301">
        <f xml:space="preserve"> Time!DL$76</f>
        <v>0</v>
      </c>
      <c r="DM31" s="301">
        <f xml:space="preserve"> Time!DM$76</f>
        <v>0</v>
      </c>
      <c r="DN31" s="301">
        <f xml:space="preserve"> Time!DN$76</f>
        <v>0</v>
      </c>
      <c r="DO31" s="301">
        <f xml:space="preserve"> Time!DO$76</f>
        <v>0</v>
      </c>
      <c r="DP31" s="301">
        <f xml:space="preserve"> Time!DP$76</f>
        <v>0</v>
      </c>
      <c r="DQ31" s="301">
        <f xml:space="preserve"> Time!DQ$76</f>
        <v>0</v>
      </c>
      <c r="DR31" s="301">
        <f xml:space="preserve"> Time!DR$76</f>
        <v>0</v>
      </c>
      <c r="DS31" s="301">
        <f xml:space="preserve"> Time!DS$76</f>
        <v>0</v>
      </c>
      <c r="DT31" s="301">
        <f xml:space="preserve"> Time!DT$76</f>
        <v>0</v>
      </c>
      <c r="DU31" s="301">
        <f xml:space="preserve"> Time!DU$76</f>
        <v>0</v>
      </c>
      <c r="DV31" s="301">
        <f xml:space="preserve"> Time!DV$76</f>
        <v>0</v>
      </c>
      <c r="DW31" s="301">
        <f xml:space="preserve"> Time!DW$76</f>
        <v>0</v>
      </c>
      <c r="DX31" s="301">
        <f xml:space="preserve"> Time!DX$76</f>
        <v>0</v>
      </c>
      <c r="DY31" s="301">
        <f xml:space="preserve"> Time!DY$76</f>
        <v>0</v>
      </c>
      <c r="DZ31" s="301">
        <f xml:space="preserve"> Time!DZ$76</f>
        <v>0</v>
      </c>
      <c r="EA31" s="301">
        <f xml:space="preserve"> Time!EA$76</f>
        <v>0</v>
      </c>
      <c r="EB31" s="301">
        <f xml:space="preserve"> Time!EB$76</f>
        <v>0</v>
      </c>
      <c r="EC31" s="301">
        <f xml:space="preserve"> Time!EC$76</f>
        <v>0</v>
      </c>
      <c r="ED31" s="301">
        <f xml:space="preserve"> Time!ED$76</f>
        <v>0</v>
      </c>
      <c r="EE31" s="301">
        <f xml:space="preserve"> Time!EE$76</f>
        <v>0</v>
      </c>
      <c r="EF31" s="301">
        <f xml:space="preserve"> Time!EF$76</f>
        <v>0</v>
      </c>
      <c r="EG31" s="301">
        <f xml:space="preserve"> Time!EG$76</f>
        <v>0</v>
      </c>
      <c r="EH31" s="301">
        <f xml:space="preserve"> Time!EH$76</f>
        <v>0</v>
      </c>
      <c r="EI31" s="301">
        <f xml:space="preserve"> Time!EI$76</f>
        <v>0</v>
      </c>
      <c r="EJ31" s="301">
        <f xml:space="preserve"> Time!EJ$76</f>
        <v>0</v>
      </c>
      <c r="EK31" s="301">
        <f xml:space="preserve"> Time!EK$76</f>
        <v>0</v>
      </c>
      <c r="EL31" s="301">
        <f xml:space="preserve"> Time!EL$76</f>
        <v>0</v>
      </c>
      <c r="EM31" s="301">
        <f xml:space="preserve"> Time!EM$76</f>
        <v>0</v>
      </c>
      <c r="EN31" s="301">
        <f xml:space="preserve"> Time!EN$76</f>
        <v>0</v>
      </c>
      <c r="EO31" s="301">
        <f xml:space="preserve"> Time!EO$76</f>
        <v>0</v>
      </c>
      <c r="EP31" s="301">
        <f xml:space="preserve"> Time!EP$76</f>
        <v>0</v>
      </c>
      <c r="EQ31" s="301">
        <f xml:space="preserve"> Time!EQ$76</f>
        <v>0</v>
      </c>
      <c r="ER31" s="301">
        <f xml:space="preserve"> Time!ER$76</f>
        <v>0</v>
      </c>
      <c r="ES31" s="301">
        <f xml:space="preserve"> Time!ES$76</f>
        <v>0</v>
      </c>
      <c r="ET31" s="301">
        <f xml:space="preserve"> Time!ET$76</f>
        <v>0</v>
      </c>
      <c r="EU31" s="301">
        <f xml:space="preserve"> Time!EU$76</f>
        <v>0</v>
      </c>
      <c r="EV31" s="301">
        <f xml:space="preserve"> Time!EV$76</f>
        <v>0</v>
      </c>
      <c r="EW31" s="301">
        <f xml:space="preserve"> Time!EW$76</f>
        <v>0</v>
      </c>
      <c r="EX31" s="301">
        <f xml:space="preserve"> Time!EX$76</f>
        <v>0</v>
      </c>
      <c r="EY31" s="301">
        <f xml:space="preserve"> Time!EY$76</f>
        <v>0</v>
      </c>
      <c r="EZ31" s="301">
        <f xml:space="preserve"> Time!EZ$76</f>
        <v>0</v>
      </c>
      <c r="FA31" s="301">
        <f xml:space="preserve"> Time!FA$76</f>
        <v>0</v>
      </c>
      <c r="FB31" s="301">
        <f xml:space="preserve"> Time!FB$76</f>
        <v>0</v>
      </c>
      <c r="FC31" s="301">
        <f xml:space="preserve"> Time!FC$76</f>
        <v>0</v>
      </c>
      <c r="FD31" s="301">
        <f xml:space="preserve"> Time!FD$76</f>
        <v>0</v>
      </c>
      <c r="FE31" s="301">
        <f xml:space="preserve"> Time!FE$76</f>
        <v>0</v>
      </c>
      <c r="FF31" s="301">
        <f xml:space="preserve"> Time!FF$76</f>
        <v>0</v>
      </c>
      <c r="FG31" s="301">
        <f xml:space="preserve"> Time!FG$76</f>
        <v>0</v>
      </c>
      <c r="FH31" s="301">
        <f xml:space="preserve"> Time!FH$76</f>
        <v>0</v>
      </c>
      <c r="FI31" s="301">
        <f xml:space="preserve"> Time!FI$76</f>
        <v>0</v>
      </c>
      <c r="FJ31" s="301">
        <f xml:space="preserve"> Time!FJ$76</f>
        <v>0</v>
      </c>
      <c r="FK31" s="301">
        <f xml:space="preserve"> Time!FK$76</f>
        <v>0</v>
      </c>
      <c r="FL31" s="301">
        <f xml:space="preserve"> Time!FL$76</f>
        <v>0</v>
      </c>
      <c r="FM31" s="301">
        <f xml:space="preserve"> Time!FM$76</f>
        <v>0</v>
      </c>
      <c r="FN31" s="301">
        <f xml:space="preserve"> Time!FN$76</f>
        <v>0</v>
      </c>
      <c r="FO31" s="301">
        <f xml:space="preserve"> Time!FO$76</f>
        <v>0</v>
      </c>
      <c r="FP31" s="301">
        <f xml:space="preserve"> Time!FP$76</f>
        <v>0</v>
      </c>
      <c r="FQ31" s="301">
        <f xml:space="preserve"> Time!FQ$76</f>
        <v>0</v>
      </c>
      <c r="FR31" s="301">
        <f xml:space="preserve"> Time!FR$76</f>
        <v>0</v>
      </c>
      <c r="FS31" s="301">
        <f xml:space="preserve"> Time!FS$76</f>
        <v>0</v>
      </c>
      <c r="FT31" s="301">
        <f xml:space="preserve"> Time!FT$76</f>
        <v>0</v>
      </c>
      <c r="FU31" s="301">
        <f xml:space="preserve"> Time!FU$76</f>
        <v>0</v>
      </c>
      <c r="FV31" s="301">
        <f xml:space="preserve"> Time!FV$76</f>
        <v>0</v>
      </c>
      <c r="FW31" s="301">
        <f xml:space="preserve"> Time!FW$76</f>
        <v>0</v>
      </c>
      <c r="FX31" s="301">
        <f xml:space="preserve"> Time!FX$76</f>
        <v>0</v>
      </c>
      <c r="FY31" s="301">
        <f xml:space="preserve"> Time!FY$76</f>
        <v>0</v>
      </c>
      <c r="FZ31" s="301">
        <f xml:space="preserve"> Time!FZ$76</f>
        <v>0</v>
      </c>
      <c r="GA31" s="301">
        <f xml:space="preserve"> Time!GA$76</f>
        <v>0</v>
      </c>
      <c r="GB31" s="301">
        <f xml:space="preserve"> Time!GB$76</f>
        <v>0</v>
      </c>
      <c r="GC31" s="301">
        <f xml:space="preserve"> Time!GC$76</f>
        <v>0</v>
      </c>
      <c r="GD31" s="301">
        <f xml:space="preserve"> Time!GD$76</f>
        <v>0</v>
      </c>
      <c r="GE31" s="301">
        <f xml:space="preserve"> Time!GE$76</f>
        <v>0</v>
      </c>
      <c r="GF31" s="301">
        <f xml:space="preserve"> Time!GF$76</f>
        <v>0</v>
      </c>
      <c r="GG31" s="301">
        <f xml:space="preserve"> Time!GG$76</f>
        <v>0</v>
      </c>
      <c r="GH31" s="301">
        <f xml:space="preserve"> Time!GH$76</f>
        <v>0</v>
      </c>
      <c r="GI31" s="301">
        <f xml:space="preserve"> Time!GI$76</f>
        <v>0</v>
      </c>
      <c r="GJ31" s="301">
        <f xml:space="preserve"> Time!GJ$76</f>
        <v>0</v>
      </c>
    </row>
    <row r="32" spans="1:192" s="275" customFormat="1" x14ac:dyDescent="0.25">
      <c r="A32" s="15"/>
      <c r="B32" s="15"/>
      <c r="C32" s="21"/>
      <c r="D32" s="60"/>
      <c r="E32" s="286"/>
      <c r="F32" s="286"/>
      <c r="G32" s="286"/>
      <c r="H32" s="286"/>
      <c r="I32" s="43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6"/>
      <c r="AN32" s="286"/>
      <c r="AO32" s="28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6"/>
      <c r="BA32" s="286"/>
      <c r="BB32" s="286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6"/>
      <c r="BN32" s="286"/>
      <c r="BO32" s="286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6"/>
      <c r="CA32" s="286"/>
      <c r="CB32" s="286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6"/>
      <c r="CN32" s="286"/>
      <c r="CO32" s="286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6"/>
      <c r="DA32" s="286"/>
      <c r="DB32" s="286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6"/>
      <c r="DN32" s="286"/>
      <c r="DO32" s="286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6"/>
      <c r="EA32" s="286"/>
      <c r="EB32" s="286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6"/>
      <c r="EN32" s="286"/>
      <c r="EO32" s="286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6"/>
      <c r="FA32" s="286"/>
      <c r="FB32" s="286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6"/>
      <c r="FN32" s="286"/>
      <c r="FO32" s="286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6"/>
      <c r="GA32" s="286"/>
      <c r="GB32" s="286"/>
      <c r="GC32" s="286"/>
      <c r="GD32" s="286"/>
      <c r="GE32" s="286"/>
      <c r="GF32" s="286"/>
      <c r="GG32" s="286"/>
      <c r="GH32" s="286"/>
      <c r="GI32" s="286"/>
      <c r="GJ32" s="286"/>
    </row>
    <row r="33" spans="1:192" s="275" customFormat="1" x14ac:dyDescent="0.25">
      <c r="A33" s="15"/>
      <c r="B33" s="15"/>
      <c r="C33" s="21"/>
      <c r="D33" s="60"/>
      <c r="E33" s="286" t="s">
        <v>171</v>
      </c>
      <c r="F33" s="286"/>
      <c r="G33" s="286" t="str">
        <f xml:space="preserve"> SMU</f>
        <v>$ 000s</v>
      </c>
      <c r="H33" s="286"/>
      <c r="I33" s="43"/>
      <c r="J33" s="286">
        <f t="shared" ref="J33:BU33" si="27">I36</f>
        <v>0</v>
      </c>
      <c r="K33" s="286">
        <f t="shared" si="27"/>
        <v>0</v>
      </c>
      <c r="L33" s="286">
        <f t="shared" si="27"/>
        <v>0</v>
      </c>
      <c r="M33" s="286">
        <f t="shared" si="27"/>
        <v>0</v>
      </c>
      <c r="N33" s="286">
        <f t="shared" si="27"/>
        <v>0</v>
      </c>
      <c r="O33" s="286">
        <f t="shared" si="27"/>
        <v>0</v>
      </c>
      <c r="P33" s="286">
        <f t="shared" si="27"/>
        <v>0</v>
      </c>
      <c r="Q33" s="286">
        <f t="shared" si="27"/>
        <v>0</v>
      </c>
      <c r="R33" s="286">
        <f t="shared" si="27"/>
        <v>0</v>
      </c>
      <c r="S33" s="286">
        <f t="shared" si="27"/>
        <v>0</v>
      </c>
      <c r="T33" s="286">
        <f t="shared" si="27"/>
        <v>0</v>
      </c>
      <c r="U33" s="286">
        <f t="shared" si="27"/>
        <v>0</v>
      </c>
      <c r="V33" s="286">
        <f t="shared" si="27"/>
        <v>0</v>
      </c>
      <c r="W33" s="286">
        <f t="shared" si="27"/>
        <v>0</v>
      </c>
      <c r="X33" s="286">
        <f t="shared" si="27"/>
        <v>0</v>
      </c>
      <c r="Y33" s="286">
        <f t="shared" si="27"/>
        <v>0</v>
      </c>
      <c r="Z33" s="286">
        <f t="shared" si="27"/>
        <v>0</v>
      </c>
      <c r="AA33" s="286">
        <f t="shared" si="27"/>
        <v>0</v>
      </c>
      <c r="AB33" s="286">
        <f t="shared" si="27"/>
        <v>0</v>
      </c>
      <c r="AC33" s="286">
        <f t="shared" si="27"/>
        <v>0</v>
      </c>
      <c r="AD33" s="286">
        <f t="shared" si="27"/>
        <v>0</v>
      </c>
      <c r="AE33" s="286">
        <f t="shared" si="27"/>
        <v>0</v>
      </c>
      <c r="AF33" s="286">
        <f t="shared" si="27"/>
        <v>0</v>
      </c>
      <c r="AG33" s="286">
        <f t="shared" si="27"/>
        <v>0</v>
      </c>
      <c r="AH33" s="286">
        <f t="shared" si="27"/>
        <v>0</v>
      </c>
      <c r="AI33" s="286">
        <f t="shared" si="27"/>
        <v>0</v>
      </c>
      <c r="AJ33" s="286">
        <f t="shared" si="27"/>
        <v>0</v>
      </c>
      <c r="AK33" s="286">
        <f t="shared" si="27"/>
        <v>0</v>
      </c>
      <c r="AL33" s="286">
        <f t="shared" si="27"/>
        <v>0</v>
      </c>
      <c r="AM33" s="286">
        <f t="shared" si="27"/>
        <v>0</v>
      </c>
      <c r="AN33" s="286">
        <f t="shared" si="27"/>
        <v>0</v>
      </c>
      <c r="AO33" s="286">
        <f t="shared" si="27"/>
        <v>0</v>
      </c>
      <c r="AP33" s="286">
        <f t="shared" si="27"/>
        <v>0</v>
      </c>
      <c r="AQ33" s="286">
        <f t="shared" si="27"/>
        <v>0</v>
      </c>
      <c r="AR33" s="286">
        <f t="shared" si="27"/>
        <v>0</v>
      </c>
      <c r="AS33" s="286">
        <f t="shared" si="27"/>
        <v>0</v>
      </c>
      <c r="AT33" s="286">
        <f t="shared" si="27"/>
        <v>0</v>
      </c>
      <c r="AU33" s="286">
        <f t="shared" si="27"/>
        <v>0</v>
      </c>
      <c r="AV33" s="286">
        <f t="shared" si="27"/>
        <v>0</v>
      </c>
      <c r="AW33" s="286">
        <f t="shared" si="27"/>
        <v>0</v>
      </c>
      <c r="AX33" s="286">
        <f t="shared" si="27"/>
        <v>0</v>
      </c>
      <c r="AY33" s="286">
        <f t="shared" si="27"/>
        <v>0</v>
      </c>
      <c r="AZ33" s="286">
        <f t="shared" si="27"/>
        <v>0</v>
      </c>
      <c r="BA33" s="286">
        <f t="shared" si="27"/>
        <v>0</v>
      </c>
      <c r="BB33" s="286">
        <f t="shared" si="27"/>
        <v>0</v>
      </c>
      <c r="BC33" s="286">
        <f t="shared" si="27"/>
        <v>0</v>
      </c>
      <c r="BD33" s="286">
        <f t="shared" si="27"/>
        <v>0</v>
      </c>
      <c r="BE33" s="286">
        <f t="shared" si="27"/>
        <v>0</v>
      </c>
      <c r="BF33" s="286">
        <f t="shared" si="27"/>
        <v>0</v>
      </c>
      <c r="BG33" s="286">
        <f t="shared" si="27"/>
        <v>0</v>
      </c>
      <c r="BH33" s="286">
        <f t="shared" si="27"/>
        <v>0</v>
      </c>
      <c r="BI33" s="286">
        <f t="shared" si="27"/>
        <v>0</v>
      </c>
      <c r="BJ33" s="286">
        <f t="shared" si="27"/>
        <v>0</v>
      </c>
      <c r="BK33" s="286">
        <f t="shared" si="27"/>
        <v>0</v>
      </c>
      <c r="BL33" s="286">
        <f t="shared" si="27"/>
        <v>0</v>
      </c>
      <c r="BM33" s="286">
        <f t="shared" si="27"/>
        <v>0</v>
      </c>
      <c r="BN33" s="286">
        <f t="shared" si="27"/>
        <v>0</v>
      </c>
      <c r="BO33" s="286">
        <f t="shared" si="27"/>
        <v>0</v>
      </c>
      <c r="BP33" s="286">
        <f t="shared" si="27"/>
        <v>0</v>
      </c>
      <c r="BQ33" s="286">
        <f t="shared" si="27"/>
        <v>0</v>
      </c>
      <c r="BR33" s="286">
        <f t="shared" si="27"/>
        <v>0</v>
      </c>
      <c r="BS33" s="286">
        <f t="shared" si="27"/>
        <v>0</v>
      </c>
      <c r="BT33" s="286">
        <f t="shared" si="27"/>
        <v>0</v>
      </c>
      <c r="BU33" s="286">
        <f t="shared" si="27"/>
        <v>0</v>
      </c>
      <c r="BV33" s="286">
        <f t="shared" ref="BV33:EG33" si="28">BU36</f>
        <v>0</v>
      </c>
      <c r="BW33" s="286">
        <f t="shared" si="28"/>
        <v>0</v>
      </c>
      <c r="BX33" s="286">
        <f t="shared" si="28"/>
        <v>0</v>
      </c>
      <c r="BY33" s="286">
        <f t="shared" si="28"/>
        <v>0</v>
      </c>
      <c r="BZ33" s="286">
        <f t="shared" si="28"/>
        <v>0</v>
      </c>
      <c r="CA33" s="286">
        <f t="shared" si="28"/>
        <v>0</v>
      </c>
      <c r="CB33" s="286">
        <f t="shared" si="28"/>
        <v>0</v>
      </c>
      <c r="CC33" s="286">
        <f t="shared" si="28"/>
        <v>0</v>
      </c>
      <c r="CD33" s="286">
        <f t="shared" si="28"/>
        <v>0</v>
      </c>
      <c r="CE33" s="286">
        <f t="shared" si="28"/>
        <v>0</v>
      </c>
      <c r="CF33" s="286">
        <f t="shared" si="28"/>
        <v>0</v>
      </c>
      <c r="CG33" s="286">
        <f t="shared" si="28"/>
        <v>0</v>
      </c>
      <c r="CH33" s="286">
        <f t="shared" si="28"/>
        <v>0</v>
      </c>
      <c r="CI33" s="286">
        <f t="shared" si="28"/>
        <v>0</v>
      </c>
      <c r="CJ33" s="286">
        <f t="shared" si="28"/>
        <v>0</v>
      </c>
      <c r="CK33" s="286">
        <f t="shared" si="28"/>
        <v>0</v>
      </c>
      <c r="CL33" s="286">
        <f t="shared" si="28"/>
        <v>0</v>
      </c>
      <c r="CM33" s="286">
        <f t="shared" si="28"/>
        <v>0</v>
      </c>
      <c r="CN33" s="286">
        <f t="shared" si="28"/>
        <v>0</v>
      </c>
      <c r="CO33" s="286">
        <f t="shared" si="28"/>
        <v>572.29456629007427</v>
      </c>
      <c r="CP33" s="286">
        <f t="shared" si="28"/>
        <v>-677.70543370992573</v>
      </c>
      <c r="CQ33" s="286">
        <f t="shared" si="28"/>
        <v>-1927.7054337099257</v>
      </c>
      <c r="CR33" s="286">
        <f t="shared" si="28"/>
        <v>-3177.7054337099257</v>
      </c>
      <c r="CS33" s="286">
        <f t="shared" si="28"/>
        <v>-4427.7054337099253</v>
      </c>
      <c r="CT33" s="286">
        <f t="shared" si="28"/>
        <v>-5677.7054337099253</v>
      </c>
      <c r="CU33" s="286">
        <f t="shared" si="28"/>
        <v>-6927.7054337099253</v>
      </c>
      <c r="CV33" s="286">
        <f t="shared" si="28"/>
        <v>-8177.7054337099253</v>
      </c>
      <c r="CW33" s="286">
        <f t="shared" si="28"/>
        <v>-9427.7054337099253</v>
      </c>
      <c r="CX33" s="286">
        <f t="shared" si="28"/>
        <v>-10677.705433709925</v>
      </c>
      <c r="CY33" s="286">
        <f t="shared" si="28"/>
        <v>-11927.705433709925</v>
      </c>
      <c r="CZ33" s="286">
        <f t="shared" si="28"/>
        <v>-13177.705433709925</v>
      </c>
      <c r="DA33" s="286">
        <f t="shared" si="28"/>
        <v>-14427.705433709925</v>
      </c>
      <c r="DB33" s="286">
        <f t="shared" si="28"/>
        <v>-15677.705433709925</v>
      </c>
      <c r="DC33" s="286">
        <f t="shared" si="28"/>
        <v>-16927.705433709925</v>
      </c>
      <c r="DD33" s="286">
        <f t="shared" si="28"/>
        <v>-18177.705433709925</v>
      </c>
      <c r="DE33" s="286">
        <f t="shared" si="28"/>
        <v>-19427.705433709925</v>
      </c>
      <c r="DF33" s="286">
        <f t="shared" si="28"/>
        <v>-20677.705433709925</v>
      </c>
      <c r="DG33" s="286">
        <f t="shared" si="28"/>
        <v>-21927.705433709925</v>
      </c>
      <c r="DH33" s="286">
        <f t="shared" si="28"/>
        <v>-23177.705433709925</v>
      </c>
      <c r="DI33" s="286">
        <f t="shared" si="28"/>
        <v>-24427.705433709925</v>
      </c>
      <c r="DJ33" s="286">
        <f t="shared" si="28"/>
        <v>-24427.705433709925</v>
      </c>
      <c r="DK33" s="286">
        <f t="shared" si="28"/>
        <v>-24427.705433709925</v>
      </c>
      <c r="DL33" s="286">
        <f t="shared" si="28"/>
        <v>-24427.705433709925</v>
      </c>
      <c r="DM33" s="286">
        <f t="shared" si="28"/>
        <v>-24427.705433709925</v>
      </c>
      <c r="DN33" s="286">
        <f t="shared" si="28"/>
        <v>-24427.705433709925</v>
      </c>
      <c r="DO33" s="286">
        <f t="shared" si="28"/>
        <v>-24427.705433709925</v>
      </c>
      <c r="DP33" s="286">
        <f t="shared" si="28"/>
        <v>-24427.705433709925</v>
      </c>
      <c r="DQ33" s="286">
        <f t="shared" si="28"/>
        <v>-24427.705433709925</v>
      </c>
      <c r="DR33" s="286">
        <f t="shared" si="28"/>
        <v>-24427.705433709925</v>
      </c>
      <c r="DS33" s="286">
        <f t="shared" si="28"/>
        <v>-24427.705433709925</v>
      </c>
      <c r="DT33" s="286">
        <f t="shared" si="28"/>
        <v>-24427.705433709925</v>
      </c>
      <c r="DU33" s="286">
        <f t="shared" si="28"/>
        <v>-24427.705433709925</v>
      </c>
      <c r="DV33" s="286">
        <f t="shared" si="28"/>
        <v>-24427.705433709925</v>
      </c>
      <c r="DW33" s="286">
        <f t="shared" si="28"/>
        <v>-24427.705433709925</v>
      </c>
      <c r="DX33" s="286">
        <f t="shared" si="28"/>
        <v>-24427.705433709925</v>
      </c>
      <c r="DY33" s="286">
        <f t="shared" si="28"/>
        <v>-24427.705433709925</v>
      </c>
      <c r="DZ33" s="286">
        <f t="shared" si="28"/>
        <v>-24427.705433709925</v>
      </c>
      <c r="EA33" s="286">
        <f t="shared" si="28"/>
        <v>-24427.705433709925</v>
      </c>
      <c r="EB33" s="286">
        <f t="shared" si="28"/>
        <v>-24427.705433709925</v>
      </c>
      <c r="EC33" s="286">
        <f t="shared" si="28"/>
        <v>-24427.705433709925</v>
      </c>
      <c r="ED33" s="286">
        <f t="shared" si="28"/>
        <v>-24427.705433709925</v>
      </c>
      <c r="EE33" s="286">
        <f t="shared" si="28"/>
        <v>-24427.705433709925</v>
      </c>
      <c r="EF33" s="286">
        <f t="shared" si="28"/>
        <v>-24427.705433709925</v>
      </c>
      <c r="EG33" s="286">
        <f t="shared" si="28"/>
        <v>-24427.705433709925</v>
      </c>
      <c r="EH33" s="286">
        <f t="shared" ref="EH33:GJ33" si="29">EG36</f>
        <v>-24427.705433709925</v>
      </c>
      <c r="EI33" s="286">
        <f t="shared" si="29"/>
        <v>-24427.705433709925</v>
      </c>
      <c r="EJ33" s="286">
        <f t="shared" si="29"/>
        <v>-24427.705433709925</v>
      </c>
      <c r="EK33" s="286">
        <f t="shared" si="29"/>
        <v>-24427.705433709925</v>
      </c>
      <c r="EL33" s="286">
        <f t="shared" si="29"/>
        <v>-24427.705433709925</v>
      </c>
      <c r="EM33" s="286">
        <f t="shared" si="29"/>
        <v>-24427.705433709925</v>
      </c>
      <c r="EN33" s="286">
        <f t="shared" si="29"/>
        <v>-24427.705433709925</v>
      </c>
      <c r="EO33" s="286">
        <f t="shared" si="29"/>
        <v>-24427.705433709925</v>
      </c>
      <c r="EP33" s="286">
        <f t="shared" si="29"/>
        <v>-24427.705433709925</v>
      </c>
      <c r="EQ33" s="286">
        <f t="shared" si="29"/>
        <v>-24427.705433709925</v>
      </c>
      <c r="ER33" s="286">
        <f t="shared" si="29"/>
        <v>-24427.705433709925</v>
      </c>
      <c r="ES33" s="286">
        <f t="shared" si="29"/>
        <v>-24427.705433709925</v>
      </c>
      <c r="ET33" s="286">
        <f t="shared" si="29"/>
        <v>-24427.705433709925</v>
      </c>
      <c r="EU33" s="286">
        <f t="shared" si="29"/>
        <v>-24427.705433709925</v>
      </c>
      <c r="EV33" s="286">
        <f t="shared" si="29"/>
        <v>-24427.705433709925</v>
      </c>
      <c r="EW33" s="286">
        <f t="shared" si="29"/>
        <v>-24427.705433709925</v>
      </c>
      <c r="EX33" s="286">
        <f t="shared" si="29"/>
        <v>-24427.705433709925</v>
      </c>
      <c r="EY33" s="286">
        <f t="shared" si="29"/>
        <v>-24427.705433709925</v>
      </c>
      <c r="EZ33" s="286">
        <f t="shared" si="29"/>
        <v>-24427.705433709925</v>
      </c>
      <c r="FA33" s="286">
        <f t="shared" si="29"/>
        <v>-24427.705433709925</v>
      </c>
      <c r="FB33" s="286">
        <f t="shared" si="29"/>
        <v>-24427.705433709925</v>
      </c>
      <c r="FC33" s="286">
        <f t="shared" si="29"/>
        <v>-24427.705433709925</v>
      </c>
      <c r="FD33" s="286">
        <f t="shared" si="29"/>
        <v>-24427.705433709925</v>
      </c>
      <c r="FE33" s="286">
        <f t="shared" si="29"/>
        <v>-24427.705433709925</v>
      </c>
      <c r="FF33" s="286">
        <f t="shared" si="29"/>
        <v>-24427.705433709925</v>
      </c>
      <c r="FG33" s="286">
        <f t="shared" si="29"/>
        <v>-24427.705433709925</v>
      </c>
      <c r="FH33" s="286">
        <f t="shared" si="29"/>
        <v>-24427.705433709925</v>
      </c>
      <c r="FI33" s="286">
        <f t="shared" si="29"/>
        <v>-24427.705433709925</v>
      </c>
      <c r="FJ33" s="286">
        <f t="shared" si="29"/>
        <v>-24427.705433709925</v>
      </c>
      <c r="FK33" s="286">
        <f t="shared" si="29"/>
        <v>-24427.705433709925</v>
      </c>
      <c r="FL33" s="286">
        <f t="shared" si="29"/>
        <v>-24427.705433709925</v>
      </c>
      <c r="FM33" s="286">
        <f t="shared" si="29"/>
        <v>-24427.705433709925</v>
      </c>
      <c r="FN33" s="286">
        <f t="shared" si="29"/>
        <v>-24427.705433709925</v>
      </c>
      <c r="FO33" s="286">
        <f t="shared" si="29"/>
        <v>-24427.705433709925</v>
      </c>
      <c r="FP33" s="286">
        <f t="shared" si="29"/>
        <v>-24427.705433709925</v>
      </c>
      <c r="FQ33" s="286">
        <f t="shared" si="29"/>
        <v>-24427.705433709925</v>
      </c>
      <c r="FR33" s="286">
        <f t="shared" si="29"/>
        <v>-24427.705433709925</v>
      </c>
      <c r="FS33" s="286">
        <f t="shared" si="29"/>
        <v>-24427.705433709925</v>
      </c>
      <c r="FT33" s="286">
        <f t="shared" si="29"/>
        <v>-24427.705433709925</v>
      </c>
      <c r="FU33" s="286">
        <f t="shared" si="29"/>
        <v>-24427.705433709925</v>
      </c>
      <c r="FV33" s="286">
        <f t="shared" si="29"/>
        <v>-24427.705433709925</v>
      </c>
      <c r="FW33" s="286">
        <f t="shared" si="29"/>
        <v>-24427.705433709925</v>
      </c>
      <c r="FX33" s="286">
        <f t="shared" si="29"/>
        <v>-24427.705433709925</v>
      </c>
      <c r="FY33" s="286">
        <f t="shared" si="29"/>
        <v>-24427.705433709925</v>
      </c>
      <c r="FZ33" s="286">
        <f t="shared" si="29"/>
        <v>-24427.705433709925</v>
      </c>
      <c r="GA33" s="286">
        <f t="shared" si="29"/>
        <v>-24427.705433709925</v>
      </c>
      <c r="GB33" s="286">
        <f t="shared" si="29"/>
        <v>-24427.705433709925</v>
      </c>
      <c r="GC33" s="286">
        <f t="shared" si="29"/>
        <v>-24427.705433709925</v>
      </c>
      <c r="GD33" s="286">
        <f t="shared" si="29"/>
        <v>-24427.705433709925</v>
      </c>
      <c r="GE33" s="286">
        <f t="shared" si="29"/>
        <v>-24427.705433709925</v>
      </c>
      <c r="GF33" s="286">
        <f t="shared" si="29"/>
        <v>-24427.705433709925</v>
      </c>
      <c r="GG33" s="286">
        <f t="shared" si="29"/>
        <v>-24427.705433709925</v>
      </c>
      <c r="GH33" s="286">
        <f t="shared" si="29"/>
        <v>-24427.705433709925</v>
      </c>
      <c r="GI33" s="286">
        <f t="shared" si="29"/>
        <v>-24427.705433709925</v>
      </c>
      <c r="GJ33" s="286">
        <f t="shared" si="29"/>
        <v>-24427.705433709925</v>
      </c>
    </row>
    <row r="34" spans="1:192" s="534" customFormat="1" x14ac:dyDescent="0.25">
      <c r="A34" s="15"/>
      <c r="B34" s="15"/>
      <c r="C34" s="21"/>
      <c r="D34" s="60"/>
      <c r="E34" s="533" t="str">
        <f xml:space="preserve"> 'FS Qtr'!E$22</f>
        <v>Profit after tax</v>
      </c>
      <c r="F34" s="533">
        <f xml:space="preserve"> 'FS Qtr'!F$22</f>
        <v>0</v>
      </c>
      <c r="G34" s="533" t="str">
        <f xml:space="preserve"> 'FS Qtr'!G$22</f>
        <v>$ 000s</v>
      </c>
      <c r="H34" s="533">
        <f xml:space="preserve"> 'FS Qtr'!H$22</f>
        <v>143785.64027088074</v>
      </c>
      <c r="I34" s="533">
        <f xml:space="preserve"> 'FS Qtr'!I$22</f>
        <v>0</v>
      </c>
      <c r="J34" s="533">
        <f xml:space="preserve"> 'FS Qtr'!J$22</f>
        <v>0</v>
      </c>
      <c r="K34" s="533">
        <f xml:space="preserve"> 'FS Qtr'!K$22</f>
        <v>0</v>
      </c>
      <c r="L34" s="533">
        <f xml:space="preserve"> 'FS Qtr'!L$22</f>
        <v>0</v>
      </c>
      <c r="M34" s="533">
        <f xml:space="preserve"> 'FS Qtr'!M$22</f>
        <v>3551.6250000000018</v>
      </c>
      <c r="N34" s="533">
        <f xml:space="preserve"> 'FS Qtr'!N$22</f>
        <v>4024.5000000000009</v>
      </c>
      <c r="O34" s="533">
        <f xml:space="preserve"> 'FS Qtr'!O$22</f>
        <v>793.18749999999864</v>
      </c>
      <c r="P34" s="533">
        <f xml:space="preserve"> 'FS Qtr'!P$22</f>
        <v>793.1875</v>
      </c>
      <c r="Q34" s="533">
        <f xml:space="preserve"> 'FS Qtr'!Q$22</f>
        <v>3525.7462686567187</v>
      </c>
      <c r="R34" s="533">
        <f xml:space="preserve"> 'FS Qtr'!R$22</f>
        <v>3996.2686567164192</v>
      </c>
      <c r="S34" s="533">
        <f xml:space="preserve"> 'FS Qtr'!S$22</f>
        <v>781.03233830845693</v>
      </c>
      <c r="T34" s="533">
        <f xml:space="preserve"> 'FS Qtr'!T$22</f>
        <v>781.03233830845829</v>
      </c>
      <c r="U34" s="533">
        <f xml:space="preserve"> 'FS Qtr'!U$22</f>
        <v>3499.9962872206161</v>
      </c>
      <c r="V34" s="533">
        <f xml:space="preserve"> 'FS Qtr'!V$22</f>
        <v>3968.177767877035</v>
      </c>
      <c r="W34" s="533">
        <f xml:space="preserve"> 'FS Qtr'!W$22</f>
        <v>768.93765005816704</v>
      </c>
      <c r="X34" s="533">
        <f xml:space="preserve"> 'FS Qtr'!X$22</f>
        <v>768.9376500581684</v>
      </c>
      <c r="Y34" s="533">
        <f xml:space="preserve"> 'FS Qtr'!Y$22</f>
        <v>3474.3744151448909</v>
      </c>
      <c r="Z34" s="533">
        <f xml:space="preserve"> 'FS Qtr'!Z$22</f>
        <v>3940.2266347035174</v>
      </c>
      <c r="AA34" s="533">
        <f xml:space="preserve"> 'FS Qtr'!AA$22</f>
        <v>756.90313438623525</v>
      </c>
      <c r="AB34" s="533">
        <f xml:space="preserve"> 'FS Qtr'!AB$22</f>
        <v>756.90313438623707</v>
      </c>
      <c r="AC34" s="533">
        <f xml:space="preserve"> 'FS Qtr'!AC$22</f>
        <v>3448.8800150695452</v>
      </c>
      <c r="AD34" s="533">
        <f xml:space="preserve"> 'FS Qtr'!AD$22</f>
        <v>3912.4145618940493</v>
      </c>
      <c r="AE34" s="533">
        <f xml:space="preserve"> 'FS Qtr'!AE$22</f>
        <v>744.92849192660287</v>
      </c>
      <c r="AF34" s="533">
        <f xml:space="preserve"> 'FS Qtr'!AF$22</f>
        <v>744.92849192660469</v>
      </c>
      <c r="AG34" s="533">
        <f xml:space="preserve"> 'FS Qtr'!AG$22</f>
        <v>3423.5124528055185</v>
      </c>
      <c r="AH34" s="533">
        <f xml:space="preserve"> 'FS Qtr'!AH$22</f>
        <v>3884.7408576060197</v>
      </c>
      <c r="AI34" s="533">
        <f xml:space="preserve"> 'FS Qtr'!AI$22</f>
        <v>733.01342480259109</v>
      </c>
      <c r="AJ34" s="533">
        <f xml:space="preserve"> 'FS Qtr'!AJ$22</f>
        <v>733.013424802592</v>
      </c>
      <c r="AK34" s="533">
        <f xml:space="preserve"> 'FS Qtr'!AK$22</f>
        <v>3398.2710973189251</v>
      </c>
      <c r="AL34" s="533">
        <f xml:space="preserve"> 'FS Qtr'!AL$22</f>
        <v>3857.2048334388264</v>
      </c>
      <c r="AM34" s="533">
        <f xml:space="preserve"> 'FS Qtr'!AM$22</f>
        <v>721.15763661949359</v>
      </c>
      <c r="AN34" s="533">
        <f xml:space="preserve"> 'FS Qtr'!AN$22</f>
        <v>721.15763661949495</v>
      </c>
      <c r="AO34" s="533">
        <f xml:space="preserve"> 'FS Qtr'!AO$22</f>
        <v>3373.1553207153484</v>
      </c>
      <c r="AP34" s="533">
        <f xml:space="preserve"> 'FS Qtr'!AP$22</f>
        <v>3829.8058044167419</v>
      </c>
      <c r="AQ34" s="533">
        <f xml:space="preserve"> 'FS Qtr'!AQ$22</f>
        <v>709.36083245720783</v>
      </c>
      <c r="AR34" s="533">
        <f xml:space="preserve"> 'FS Qtr'!AR$22</f>
        <v>709.3608324572092</v>
      </c>
      <c r="AS34" s="533">
        <f xml:space="preserve"> 'FS Qtr'!AS$22</f>
        <v>3348.1644982242278</v>
      </c>
      <c r="AT34" s="533">
        <f xml:space="preserve"> 'FS Qtr'!AT$22</f>
        <v>3802.5430889718846</v>
      </c>
      <c r="AU34" s="533">
        <f xml:space="preserve"> 'FS Qtr'!AU$22</f>
        <v>697.62271886289363</v>
      </c>
      <c r="AV34" s="533">
        <f xml:space="preserve"> 'FS Qtr'!AV$22</f>
        <v>697.62271886289454</v>
      </c>
      <c r="AW34" s="533">
        <f xml:space="preserve"> 'FS Qtr'!AW$22</f>
        <v>3323.298008183313</v>
      </c>
      <c r="AX34" s="533">
        <f xml:space="preserve"> 'FS Qtr'!AX$22</f>
        <v>3775.4160089272491</v>
      </c>
      <c r="AY34" s="533">
        <f xml:space="preserve"> 'FS Qtr'!AY$22</f>
        <v>685.94300384367534</v>
      </c>
      <c r="AZ34" s="533">
        <f xml:space="preserve"> 'FS Qtr'!AZ$22</f>
        <v>685.94300384367671</v>
      </c>
      <c r="BA34" s="533">
        <f xml:space="preserve"> 'FS Qtr'!BA$22</f>
        <v>3298.5552320231973</v>
      </c>
      <c r="BB34" s="533">
        <f xml:space="preserve"> 'FS Qtr'!BB$22</f>
        <v>3748.42388947985</v>
      </c>
      <c r="BC34" s="533">
        <f xml:space="preserve"> 'FS Qtr'!BC$22</f>
        <v>674.32139685937909</v>
      </c>
      <c r="BD34" s="533">
        <f xml:space="preserve"> 'FS Qtr'!BD$22</f>
        <v>674.32139685938046</v>
      </c>
      <c r="BE34" s="533">
        <f xml:space="preserve"> 'FS Qtr'!BE$22</f>
        <v>3273.9355542519379</v>
      </c>
      <c r="BF34" s="533">
        <f xml:space="preserve"> 'FS Qtr'!BF$22</f>
        <v>3721.5660591839314</v>
      </c>
      <c r="BG34" s="533">
        <f xml:space="preserve"> 'FS Qtr'!BG$22</f>
        <v>662.75760881530232</v>
      </c>
      <c r="BH34" s="533">
        <f xml:space="preserve"> 'FS Qtr'!BH$22</f>
        <v>662.75760881530368</v>
      </c>
      <c r="BI34" s="533">
        <f xml:space="preserve"> 'FS Qtr'!BI$22</f>
        <v>3249.4383624397406</v>
      </c>
      <c r="BJ34" s="533">
        <f xml:space="preserve"> 'FS Qtr'!BJ$22</f>
        <v>3694.8418499342615</v>
      </c>
      <c r="BK34" s="533">
        <f xml:space="preserve"> 'FS Qtr'!BK$22</f>
        <v>651.25135205502829</v>
      </c>
      <c r="BL34" s="533">
        <f xml:space="preserve"> 'FS Qtr'!BL$22</f>
        <v>651.25135205502966</v>
      </c>
      <c r="BM34" s="533">
        <f xml:space="preserve"> 'FS Qtr'!BM$22</f>
        <v>3225.0630472037219</v>
      </c>
      <c r="BN34" s="533">
        <f xml:space="preserve"> 'FS Qtr'!BN$22</f>
        <v>3668.2505969495141</v>
      </c>
      <c r="BO34" s="533">
        <f xml:space="preserve"> 'FS Qtr'!BO$22</f>
        <v>639.80234035326157</v>
      </c>
      <c r="BP34" s="533">
        <f xml:space="preserve"> 'FS Qtr'!BP$22</f>
        <v>639.80234035326339</v>
      </c>
      <c r="BQ34" s="533">
        <f xml:space="preserve"> 'FS Qtr'!BQ$22</f>
        <v>3200.8090021927592</v>
      </c>
      <c r="BR34" s="533">
        <f xml:space="preserve"> 'FS Qtr'!BR$22</f>
        <v>3641.791638755737</v>
      </c>
      <c r="BS34" s="533">
        <f xml:space="preserve"> 'FS Qtr'!BS$22</f>
        <v>628.41028890871894</v>
      </c>
      <c r="BT34" s="533">
        <f xml:space="preserve"> 'FS Qtr'!BT$22</f>
        <v>628.4102889087203</v>
      </c>
      <c r="BU34" s="533">
        <f xml:space="preserve"> 'FS Qtr'!BU$22</f>
        <v>3176.675624072398</v>
      </c>
      <c r="BV34" s="533">
        <f xml:space="preserve"> 'FS Qtr'!BV$22</f>
        <v>3615.464317169889</v>
      </c>
      <c r="BW34" s="533">
        <f xml:space="preserve"> 'FS Qtr'!BW$22</f>
        <v>617.07491433703444</v>
      </c>
      <c r="BX34" s="533">
        <f xml:space="preserve"> 'FS Qtr'!BX$22</f>
        <v>617.07491433703581</v>
      </c>
      <c r="BY34" s="533">
        <f xml:space="preserve"> 'FS Qtr'!BY$22</f>
        <v>3152.6623125098486</v>
      </c>
      <c r="BZ34" s="533">
        <f xml:space="preserve"> 'FS Qtr'!BZ$22</f>
        <v>3589.2679772834717</v>
      </c>
      <c r="CA34" s="533">
        <f xml:space="preserve"> 'FS Qtr'!CA$22</f>
        <v>605.79593466371534</v>
      </c>
      <c r="CB34" s="533">
        <f xml:space="preserve"> 'FS Qtr'!CB$22</f>
        <v>605.79593466371671</v>
      </c>
      <c r="CC34" s="533">
        <f xml:space="preserve"> 'FS Qtr'!CC$22</f>
        <v>3128.7684701590542</v>
      </c>
      <c r="CD34" s="533">
        <f xml:space="preserve"> 'FS Qtr'!CD$22</f>
        <v>3563.2019674462408</v>
      </c>
      <c r="CE34" s="533">
        <f xml:space="preserve"> 'FS Qtr'!CE$22</f>
        <v>594.57306931713038</v>
      </c>
      <c r="CF34" s="533">
        <f xml:space="preserve"> 'FS Qtr'!CF$22</f>
        <v>594.57306931713174</v>
      </c>
      <c r="CG34" s="533">
        <f xml:space="preserve"> 'FS Qtr'!CG$22</f>
        <v>3104.993502645827</v>
      </c>
      <c r="CH34" s="533">
        <f xml:space="preserve"> 'FS Qtr'!CH$22</f>
        <v>3537.265639249993</v>
      </c>
      <c r="CI34" s="533">
        <f xml:space="preserve"> 'FS Qtr'!CI$22</f>
        <v>583.40603912152346</v>
      </c>
      <c r="CJ34" s="533">
        <f xml:space="preserve"> 'FS Qtr'!CJ$22</f>
        <v>583.40603912152437</v>
      </c>
      <c r="CK34" s="533">
        <f xml:space="preserve"> 'FS Qtr'!CK$22</f>
        <v>3081.3368185530626</v>
      </c>
      <c r="CL34" s="533">
        <f xml:space="preserve"> 'FS Qtr'!CL$22</f>
        <v>3511.45834751243</v>
      </c>
      <c r="CM34" s="533">
        <f xml:space="preserve"> 'FS Qtr'!CM$22</f>
        <v>572.29456629007291</v>
      </c>
      <c r="CN34" s="533">
        <f xml:space="preserve"> 'FS Qtr'!CN$22</f>
        <v>572.29456629007427</v>
      </c>
      <c r="CO34" s="533">
        <f xml:space="preserve"> 'FS Qtr'!CO$22</f>
        <v>-1250</v>
      </c>
      <c r="CP34" s="533">
        <f xml:space="preserve"> 'FS Qtr'!CP$22</f>
        <v>-1250</v>
      </c>
      <c r="CQ34" s="533">
        <f xml:space="preserve"> 'FS Qtr'!CQ$22</f>
        <v>-1250</v>
      </c>
      <c r="CR34" s="533">
        <f xml:space="preserve"> 'FS Qtr'!CR$22</f>
        <v>-1250</v>
      </c>
      <c r="CS34" s="533">
        <f xml:space="preserve"> 'FS Qtr'!CS$22</f>
        <v>-1250</v>
      </c>
      <c r="CT34" s="533">
        <f xml:space="preserve"> 'FS Qtr'!CT$22</f>
        <v>-1250</v>
      </c>
      <c r="CU34" s="533">
        <f xml:space="preserve"> 'FS Qtr'!CU$22</f>
        <v>-1250</v>
      </c>
      <c r="CV34" s="533">
        <f xml:space="preserve"> 'FS Qtr'!CV$22</f>
        <v>-1250</v>
      </c>
      <c r="CW34" s="533">
        <f xml:space="preserve"> 'FS Qtr'!CW$22</f>
        <v>-1250</v>
      </c>
      <c r="CX34" s="533">
        <f xml:space="preserve"> 'FS Qtr'!CX$22</f>
        <v>-1250</v>
      </c>
      <c r="CY34" s="533">
        <f xml:space="preserve"> 'FS Qtr'!CY$22</f>
        <v>-1250</v>
      </c>
      <c r="CZ34" s="533">
        <f xml:space="preserve"> 'FS Qtr'!CZ$22</f>
        <v>-1250</v>
      </c>
      <c r="DA34" s="533">
        <f xml:space="preserve"> 'FS Qtr'!DA$22</f>
        <v>-1250</v>
      </c>
      <c r="DB34" s="533">
        <f xml:space="preserve"> 'FS Qtr'!DB$22</f>
        <v>-1250</v>
      </c>
      <c r="DC34" s="533">
        <f xml:space="preserve"> 'FS Qtr'!DC$22</f>
        <v>-1250</v>
      </c>
      <c r="DD34" s="533">
        <f xml:space="preserve"> 'FS Qtr'!DD$22</f>
        <v>-1250</v>
      </c>
      <c r="DE34" s="533">
        <f xml:space="preserve"> 'FS Qtr'!DE$22</f>
        <v>-1250</v>
      </c>
      <c r="DF34" s="533">
        <f xml:space="preserve"> 'FS Qtr'!DF$22</f>
        <v>-1250</v>
      </c>
      <c r="DG34" s="533">
        <f xml:space="preserve"> 'FS Qtr'!DG$22</f>
        <v>-1250</v>
      </c>
      <c r="DH34" s="533">
        <f xml:space="preserve"> 'FS Qtr'!DH$22</f>
        <v>-1250</v>
      </c>
      <c r="DI34" s="533">
        <f xml:space="preserve"> 'FS Qtr'!DI$22</f>
        <v>0</v>
      </c>
      <c r="DJ34" s="533">
        <f xml:space="preserve"> 'FS Qtr'!DJ$22</f>
        <v>0</v>
      </c>
      <c r="DK34" s="533">
        <f xml:space="preserve"> 'FS Qtr'!DK$22</f>
        <v>0</v>
      </c>
      <c r="DL34" s="533">
        <f xml:space="preserve"> 'FS Qtr'!DL$22</f>
        <v>0</v>
      </c>
      <c r="DM34" s="533">
        <f xml:space="preserve"> 'FS Qtr'!DM$22</f>
        <v>0</v>
      </c>
      <c r="DN34" s="533">
        <f xml:space="preserve"> 'FS Qtr'!DN$22</f>
        <v>0</v>
      </c>
      <c r="DO34" s="533">
        <f xml:space="preserve"> 'FS Qtr'!DO$22</f>
        <v>0</v>
      </c>
      <c r="DP34" s="533">
        <f xml:space="preserve"> 'FS Qtr'!DP$22</f>
        <v>0</v>
      </c>
      <c r="DQ34" s="533">
        <f xml:space="preserve"> 'FS Qtr'!DQ$22</f>
        <v>0</v>
      </c>
      <c r="DR34" s="533">
        <f xml:space="preserve"> 'FS Qtr'!DR$22</f>
        <v>0</v>
      </c>
      <c r="DS34" s="533">
        <f xml:space="preserve"> 'FS Qtr'!DS$22</f>
        <v>0</v>
      </c>
      <c r="DT34" s="533">
        <f xml:space="preserve"> 'FS Qtr'!DT$22</f>
        <v>0</v>
      </c>
      <c r="DU34" s="533">
        <f xml:space="preserve"> 'FS Qtr'!DU$22</f>
        <v>0</v>
      </c>
      <c r="DV34" s="533">
        <f xml:space="preserve"> 'FS Qtr'!DV$22</f>
        <v>0</v>
      </c>
      <c r="DW34" s="533">
        <f xml:space="preserve"> 'FS Qtr'!DW$22</f>
        <v>0</v>
      </c>
      <c r="DX34" s="533">
        <f xml:space="preserve"> 'FS Qtr'!DX$22</f>
        <v>0</v>
      </c>
      <c r="DY34" s="533">
        <f xml:space="preserve"> 'FS Qtr'!DY$22</f>
        <v>0</v>
      </c>
      <c r="DZ34" s="533">
        <f xml:space="preserve"> 'FS Qtr'!DZ$22</f>
        <v>0</v>
      </c>
      <c r="EA34" s="533">
        <f xml:space="preserve"> 'FS Qtr'!EA$22</f>
        <v>0</v>
      </c>
      <c r="EB34" s="533">
        <f xml:space="preserve"> 'FS Qtr'!EB$22</f>
        <v>0</v>
      </c>
      <c r="EC34" s="533">
        <f xml:space="preserve"> 'FS Qtr'!EC$22</f>
        <v>0</v>
      </c>
      <c r="ED34" s="533">
        <f xml:space="preserve"> 'FS Qtr'!ED$22</f>
        <v>0</v>
      </c>
      <c r="EE34" s="533">
        <f xml:space="preserve"> 'FS Qtr'!EE$22</f>
        <v>0</v>
      </c>
      <c r="EF34" s="533">
        <f xml:space="preserve"> 'FS Qtr'!EF$22</f>
        <v>0</v>
      </c>
      <c r="EG34" s="533">
        <f xml:space="preserve"> 'FS Qtr'!EG$22</f>
        <v>0</v>
      </c>
      <c r="EH34" s="533">
        <f xml:space="preserve"> 'FS Qtr'!EH$22</f>
        <v>0</v>
      </c>
      <c r="EI34" s="533">
        <f xml:space="preserve"> 'FS Qtr'!EI$22</f>
        <v>0</v>
      </c>
      <c r="EJ34" s="533">
        <f xml:space="preserve"> 'FS Qtr'!EJ$22</f>
        <v>0</v>
      </c>
      <c r="EK34" s="533">
        <f xml:space="preserve"> 'FS Qtr'!EK$22</f>
        <v>0</v>
      </c>
      <c r="EL34" s="533">
        <f xml:space="preserve"> 'FS Qtr'!EL$22</f>
        <v>0</v>
      </c>
      <c r="EM34" s="533">
        <f xml:space="preserve"> 'FS Qtr'!EM$22</f>
        <v>0</v>
      </c>
      <c r="EN34" s="533">
        <f xml:space="preserve"> 'FS Qtr'!EN$22</f>
        <v>0</v>
      </c>
      <c r="EO34" s="533">
        <f xml:space="preserve"> 'FS Qtr'!EO$22</f>
        <v>0</v>
      </c>
      <c r="EP34" s="533">
        <f xml:space="preserve"> 'FS Qtr'!EP$22</f>
        <v>0</v>
      </c>
      <c r="EQ34" s="533">
        <f xml:space="preserve"> 'FS Qtr'!EQ$22</f>
        <v>0</v>
      </c>
      <c r="ER34" s="533">
        <f xml:space="preserve"> 'FS Qtr'!ER$22</f>
        <v>0</v>
      </c>
      <c r="ES34" s="533">
        <f xml:space="preserve"> 'FS Qtr'!ES$22</f>
        <v>0</v>
      </c>
      <c r="ET34" s="533">
        <f xml:space="preserve"> 'FS Qtr'!ET$22</f>
        <v>0</v>
      </c>
      <c r="EU34" s="533">
        <f xml:space="preserve"> 'FS Qtr'!EU$22</f>
        <v>0</v>
      </c>
      <c r="EV34" s="533">
        <f xml:space="preserve"> 'FS Qtr'!EV$22</f>
        <v>0</v>
      </c>
      <c r="EW34" s="533">
        <f xml:space="preserve"> 'FS Qtr'!EW$22</f>
        <v>0</v>
      </c>
      <c r="EX34" s="533">
        <f xml:space="preserve"> 'FS Qtr'!EX$22</f>
        <v>0</v>
      </c>
      <c r="EY34" s="533">
        <f xml:space="preserve"> 'FS Qtr'!EY$22</f>
        <v>0</v>
      </c>
      <c r="EZ34" s="533">
        <f xml:space="preserve"> 'FS Qtr'!EZ$22</f>
        <v>0</v>
      </c>
      <c r="FA34" s="533">
        <f xml:space="preserve"> 'FS Qtr'!FA$22</f>
        <v>0</v>
      </c>
      <c r="FB34" s="533">
        <f xml:space="preserve"> 'FS Qtr'!FB$22</f>
        <v>0</v>
      </c>
      <c r="FC34" s="533">
        <f xml:space="preserve"> 'FS Qtr'!FC$22</f>
        <v>0</v>
      </c>
      <c r="FD34" s="533">
        <f xml:space="preserve"> 'FS Qtr'!FD$22</f>
        <v>0</v>
      </c>
      <c r="FE34" s="533">
        <f xml:space="preserve"> 'FS Qtr'!FE$22</f>
        <v>0</v>
      </c>
      <c r="FF34" s="533">
        <f xml:space="preserve"> 'FS Qtr'!FF$22</f>
        <v>0</v>
      </c>
      <c r="FG34" s="533">
        <f xml:space="preserve"> 'FS Qtr'!FG$22</f>
        <v>0</v>
      </c>
      <c r="FH34" s="533">
        <f xml:space="preserve"> 'FS Qtr'!FH$22</f>
        <v>0</v>
      </c>
      <c r="FI34" s="533">
        <f xml:space="preserve"> 'FS Qtr'!FI$22</f>
        <v>0</v>
      </c>
      <c r="FJ34" s="533">
        <f xml:space="preserve"> 'FS Qtr'!FJ$22</f>
        <v>0</v>
      </c>
      <c r="FK34" s="533">
        <f xml:space="preserve"> 'FS Qtr'!FK$22</f>
        <v>0</v>
      </c>
      <c r="FL34" s="533">
        <f xml:space="preserve"> 'FS Qtr'!FL$22</f>
        <v>0</v>
      </c>
      <c r="FM34" s="533">
        <f xml:space="preserve"> 'FS Qtr'!FM$22</f>
        <v>0</v>
      </c>
      <c r="FN34" s="533">
        <f xml:space="preserve"> 'FS Qtr'!FN$22</f>
        <v>0</v>
      </c>
      <c r="FO34" s="533">
        <f xml:space="preserve"> 'FS Qtr'!FO$22</f>
        <v>0</v>
      </c>
      <c r="FP34" s="533">
        <f xml:space="preserve"> 'FS Qtr'!FP$22</f>
        <v>0</v>
      </c>
      <c r="FQ34" s="533">
        <f xml:space="preserve"> 'FS Qtr'!FQ$22</f>
        <v>0</v>
      </c>
      <c r="FR34" s="533">
        <f xml:space="preserve"> 'FS Qtr'!FR$22</f>
        <v>0</v>
      </c>
      <c r="FS34" s="533">
        <f xml:space="preserve"> 'FS Qtr'!FS$22</f>
        <v>0</v>
      </c>
      <c r="FT34" s="533">
        <f xml:space="preserve"> 'FS Qtr'!FT$22</f>
        <v>0</v>
      </c>
      <c r="FU34" s="533">
        <f xml:space="preserve"> 'FS Qtr'!FU$22</f>
        <v>0</v>
      </c>
      <c r="FV34" s="533">
        <f xml:space="preserve"> 'FS Qtr'!FV$22</f>
        <v>0</v>
      </c>
      <c r="FW34" s="533">
        <f xml:space="preserve"> 'FS Qtr'!FW$22</f>
        <v>0</v>
      </c>
      <c r="FX34" s="533">
        <f xml:space="preserve"> 'FS Qtr'!FX$22</f>
        <v>0</v>
      </c>
      <c r="FY34" s="533">
        <f xml:space="preserve"> 'FS Qtr'!FY$22</f>
        <v>0</v>
      </c>
      <c r="FZ34" s="533">
        <f xml:space="preserve"> 'FS Qtr'!FZ$22</f>
        <v>0</v>
      </c>
      <c r="GA34" s="533">
        <f xml:space="preserve"> 'FS Qtr'!GA$22</f>
        <v>0</v>
      </c>
      <c r="GB34" s="533">
        <f xml:space="preserve"> 'FS Qtr'!GB$22</f>
        <v>0</v>
      </c>
      <c r="GC34" s="533">
        <f xml:space="preserve"> 'FS Qtr'!GC$22</f>
        <v>0</v>
      </c>
      <c r="GD34" s="533">
        <f xml:space="preserve"> 'FS Qtr'!GD$22</f>
        <v>0</v>
      </c>
      <c r="GE34" s="533">
        <f xml:space="preserve"> 'FS Qtr'!GE$22</f>
        <v>0</v>
      </c>
      <c r="GF34" s="533">
        <f xml:space="preserve"> 'FS Qtr'!GF$22</f>
        <v>0</v>
      </c>
      <c r="GG34" s="533">
        <f xml:space="preserve"> 'FS Qtr'!GG$22</f>
        <v>0</v>
      </c>
      <c r="GH34" s="533">
        <f xml:space="preserve"> 'FS Qtr'!GH$22</f>
        <v>0</v>
      </c>
      <c r="GI34" s="533">
        <f xml:space="preserve"> 'FS Qtr'!GI$22</f>
        <v>0</v>
      </c>
      <c r="GJ34" s="533">
        <f xml:space="preserve"> 'FS Qtr'!GJ$22</f>
        <v>0</v>
      </c>
    </row>
    <row r="35" spans="1:192" s="275" customFormat="1" x14ac:dyDescent="0.25">
      <c r="A35" s="15"/>
      <c r="B35" s="15"/>
      <c r="C35" s="21"/>
      <c r="D35" s="60"/>
      <c r="E35" s="172" t="str">
        <f t="shared" ref="E35:AJ35" si="30" xml:space="preserve"> E$61</f>
        <v>Dividends paid POS</v>
      </c>
      <c r="F35" s="172">
        <f t="shared" si="30"/>
        <v>0</v>
      </c>
      <c r="G35" s="172" t="str">
        <f t="shared" si="30"/>
        <v>$ 000s</v>
      </c>
      <c r="H35" s="172">
        <f t="shared" si="30"/>
        <v>168213.34570459067</v>
      </c>
      <c r="I35" s="172">
        <f t="shared" si="30"/>
        <v>0</v>
      </c>
      <c r="J35" s="172">
        <f t="shared" si="30"/>
        <v>0</v>
      </c>
      <c r="K35" s="172">
        <f t="shared" si="30"/>
        <v>0</v>
      </c>
      <c r="L35" s="172">
        <f t="shared" si="30"/>
        <v>0</v>
      </c>
      <c r="M35" s="172">
        <f t="shared" si="30"/>
        <v>3551.6250000000018</v>
      </c>
      <c r="N35" s="172">
        <f t="shared" si="30"/>
        <v>4024.5000000000009</v>
      </c>
      <c r="O35" s="172">
        <f t="shared" si="30"/>
        <v>793.18749999999864</v>
      </c>
      <c r="P35" s="172">
        <f t="shared" si="30"/>
        <v>793.1875</v>
      </c>
      <c r="Q35" s="172">
        <f t="shared" si="30"/>
        <v>3525.7462686567187</v>
      </c>
      <c r="R35" s="172">
        <f t="shared" si="30"/>
        <v>3996.2686567164192</v>
      </c>
      <c r="S35" s="172">
        <f t="shared" si="30"/>
        <v>781.03233830845693</v>
      </c>
      <c r="T35" s="172">
        <f t="shared" si="30"/>
        <v>781.03233830845829</v>
      </c>
      <c r="U35" s="172">
        <f t="shared" si="30"/>
        <v>3499.9962872206161</v>
      </c>
      <c r="V35" s="172">
        <f t="shared" si="30"/>
        <v>3968.177767877035</v>
      </c>
      <c r="W35" s="172">
        <f t="shared" si="30"/>
        <v>768.93765005816704</v>
      </c>
      <c r="X35" s="172">
        <f t="shared" si="30"/>
        <v>768.9376500581684</v>
      </c>
      <c r="Y35" s="172">
        <f t="shared" si="30"/>
        <v>3474.3744151448909</v>
      </c>
      <c r="Z35" s="172">
        <f t="shared" si="30"/>
        <v>3940.2266347035174</v>
      </c>
      <c r="AA35" s="172">
        <f t="shared" si="30"/>
        <v>756.90313438623525</v>
      </c>
      <c r="AB35" s="172">
        <f t="shared" si="30"/>
        <v>756.90313438623707</v>
      </c>
      <c r="AC35" s="172">
        <f t="shared" si="30"/>
        <v>3448.8800150695452</v>
      </c>
      <c r="AD35" s="172">
        <f t="shared" si="30"/>
        <v>3912.4145618940493</v>
      </c>
      <c r="AE35" s="172">
        <f t="shared" si="30"/>
        <v>744.92849192660287</v>
      </c>
      <c r="AF35" s="172">
        <f t="shared" si="30"/>
        <v>744.92849192660469</v>
      </c>
      <c r="AG35" s="172">
        <f t="shared" si="30"/>
        <v>3423.5124528055185</v>
      </c>
      <c r="AH35" s="172">
        <f t="shared" si="30"/>
        <v>3884.7408576060197</v>
      </c>
      <c r="AI35" s="172">
        <f t="shared" si="30"/>
        <v>733.01342480259109</v>
      </c>
      <c r="AJ35" s="172">
        <f t="shared" si="30"/>
        <v>733.013424802592</v>
      </c>
      <c r="AK35" s="172">
        <f t="shared" ref="AK35:BP35" si="31" xml:space="preserve"> AK$61</f>
        <v>3398.2710973189251</v>
      </c>
      <c r="AL35" s="172">
        <f t="shared" si="31"/>
        <v>3857.2048334388264</v>
      </c>
      <c r="AM35" s="172">
        <f t="shared" si="31"/>
        <v>721.15763661949359</v>
      </c>
      <c r="AN35" s="172">
        <f t="shared" si="31"/>
        <v>721.15763661949495</v>
      </c>
      <c r="AO35" s="172">
        <f t="shared" si="31"/>
        <v>3373.1553207153484</v>
      </c>
      <c r="AP35" s="172">
        <f t="shared" si="31"/>
        <v>3829.8058044167419</v>
      </c>
      <c r="AQ35" s="172">
        <f t="shared" si="31"/>
        <v>709.36083245720783</v>
      </c>
      <c r="AR35" s="172">
        <f t="shared" si="31"/>
        <v>709.3608324572092</v>
      </c>
      <c r="AS35" s="172">
        <f t="shared" si="31"/>
        <v>3348.1644982242278</v>
      </c>
      <c r="AT35" s="172">
        <f t="shared" si="31"/>
        <v>3802.5430889718846</v>
      </c>
      <c r="AU35" s="172">
        <f t="shared" si="31"/>
        <v>697.62271886289363</v>
      </c>
      <c r="AV35" s="172">
        <f t="shared" si="31"/>
        <v>697.62271886289454</v>
      </c>
      <c r="AW35" s="172">
        <f t="shared" si="31"/>
        <v>3323.298008183313</v>
      </c>
      <c r="AX35" s="172">
        <f t="shared" si="31"/>
        <v>3775.4160089272491</v>
      </c>
      <c r="AY35" s="172">
        <f t="shared" si="31"/>
        <v>685.94300384367534</v>
      </c>
      <c r="AZ35" s="172">
        <f t="shared" si="31"/>
        <v>685.94300384367671</v>
      </c>
      <c r="BA35" s="172">
        <f t="shared" si="31"/>
        <v>3298.5552320231973</v>
      </c>
      <c r="BB35" s="172">
        <f t="shared" si="31"/>
        <v>3748.42388947985</v>
      </c>
      <c r="BC35" s="172">
        <f t="shared" si="31"/>
        <v>674.32139685937909</v>
      </c>
      <c r="BD35" s="172">
        <f t="shared" si="31"/>
        <v>674.32139685938046</v>
      </c>
      <c r="BE35" s="172">
        <f t="shared" si="31"/>
        <v>3273.9355542519379</v>
      </c>
      <c r="BF35" s="172">
        <f t="shared" si="31"/>
        <v>3721.5660591839314</v>
      </c>
      <c r="BG35" s="172">
        <f t="shared" si="31"/>
        <v>662.75760881530232</v>
      </c>
      <c r="BH35" s="172">
        <f t="shared" si="31"/>
        <v>662.75760881530368</v>
      </c>
      <c r="BI35" s="172">
        <f t="shared" si="31"/>
        <v>3249.4383624397406</v>
      </c>
      <c r="BJ35" s="172">
        <f t="shared" si="31"/>
        <v>3694.8418499342615</v>
      </c>
      <c r="BK35" s="172">
        <f t="shared" si="31"/>
        <v>651.25135205502829</v>
      </c>
      <c r="BL35" s="172">
        <f t="shared" si="31"/>
        <v>651.25135205502966</v>
      </c>
      <c r="BM35" s="172">
        <f t="shared" si="31"/>
        <v>3225.0630472037219</v>
      </c>
      <c r="BN35" s="172">
        <f t="shared" si="31"/>
        <v>3668.2505969495141</v>
      </c>
      <c r="BO35" s="172">
        <f t="shared" si="31"/>
        <v>639.80234035326157</v>
      </c>
      <c r="BP35" s="172">
        <f t="shared" si="31"/>
        <v>639.80234035326339</v>
      </c>
      <c r="BQ35" s="172">
        <f t="shared" ref="BQ35:CV35" si="32" xml:space="preserve"> BQ$61</f>
        <v>3200.8090021927592</v>
      </c>
      <c r="BR35" s="172">
        <f t="shared" si="32"/>
        <v>3641.791638755737</v>
      </c>
      <c r="BS35" s="172">
        <f t="shared" si="32"/>
        <v>628.41028890871894</v>
      </c>
      <c r="BT35" s="172">
        <f t="shared" si="32"/>
        <v>628.4102889087203</v>
      </c>
      <c r="BU35" s="172">
        <f t="shared" si="32"/>
        <v>3176.675624072398</v>
      </c>
      <c r="BV35" s="172">
        <f t="shared" si="32"/>
        <v>3615.464317169889</v>
      </c>
      <c r="BW35" s="172">
        <f t="shared" si="32"/>
        <v>617.07491433703444</v>
      </c>
      <c r="BX35" s="172">
        <f t="shared" si="32"/>
        <v>617.07491433703581</v>
      </c>
      <c r="BY35" s="172">
        <f t="shared" si="32"/>
        <v>3152.6623125098486</v>
      </c>
      <c r="BZ35" s="172">
        <f t="shared" si="32"/>
        <v>3589.2679772834717</v>
      </c>
      <c r="CA35" s="172">
        <f t="shared" si="32"/>
        <v>605.79593466371534</v>
      </c>
      <c r="CB35" s="172">
        <f t="shared" si="32"/>
        <v>605.79593466371671</v>
      </c>
      <c r="CC35" s="172">
        <f t="shared" si="32"/>
        <v>3128.7684701590542</v>
      </c>
      <c r="CD35" s="172">
        <f t="shared" si="32"/>
        <v>3563.2019674462408</v>
      </c>
      <c r="CE35" s="172">
        <f t="shared" si="32"/>
        <v>594.57306931713038</v>
      </c>
      <c r="CF35" s="172">
        <f t="shared" si="32"/>
        <v>594.57306931713174</v>
      </c>
      <c r="CG35" s="172">
        <f t="shared" si="32"/>
        <v>3104.993502645827</v>
      </c>
      <c r="CH35" s="172">
        <f t="shared" si="32"/>
        <v>3537.265639249993</v>
      </c>
      <c r="CI35" s="172">
        <f t="shared" si="32"/>
        <v>583.40603912152346</v>
      </c>
      <c r="CJ35" s="172">
        <f t="shared" si="32"/>
        <v>583.40603912152437</v>
      </c>
      <c r="CK35" s="172">
        <f t="shared" si="32"/>
        <v>3081.3368185530626</v>
      </c>
      <c r="CL35" s="172">
        <f t="shared" si="32"/>
        <v>3511.45834751243</v>
      </c>
      <c r="CM35" s="172">
        <f t="shared" si="32"/>
        <v>572.29456629007291</v>
      </c>
      <c r="CN35" s="172">
        <f t="shared" si="32"/>
        <v>0</v>
      </c>
      <c r="CO35" s="172">
        <f t="shared" si="32"/>
        <v>0</v>
      </c>
      <c r="CP35" s="172">
        <f t="shared" si="32"/>
        <v>0</v>
      </c>
      <c r="CQ35" s="172">
        <f t="shared" si="32"/>
        <v>0</v>
      </c>
      <c r="CR35" s="172">
        <f t="shared" si="32"/>
        <v>0</v>
      </c>
      <c r="CS35" s="172">
        <f t="shared" si="32"/>
        <v>0</v>
      </c>
      <c r="CT35" s="172">
        <f t="shared" si="32"/>
        <v>0</v>
      </c>
      <c r="CU35" s="172">
        <f t="shared" si="32"/>
        <v>0</v>
      </c>
      <c r="CV35" s="172">
        <f t="shared" si="32"/>
        <v>0</v>
      </c>
      <c r="CW35" s="172">
        <f t="shared" ref="CW35:EB35" si="33" xml:space="preserve"> CW$61</f>
        <v>0</v>
      </c>
      <c r="CX35" s="172">
        <f t="shared" si="33"/>
        <v>0</v>
      </c>
      <c r="CY35" s="172">
        <f t="shared" si="33"/>
        <v>0</v>
      </c>
      <c r="CZ35" s="172">
        <f t="shared" si="33"/>
        <v>0</v>
      </c>
      <c r="DA35" s="172">
        <f t="shared" si="33"/>
        <v>0</v>
      </c>
      <c r="DB35" s="172">
        <f t="shared" si="33"/>
        <v>0</v>
      </c>
      <c r="DC35" s="172">
        <f t="shared" si="33"/>
        <v>0</v>
      </c>
      <c r="DD35" s="172">
        <f t="shared" si="33"/>
        <v>0</v>
      </c>
      <c r="DE35" s="172">
        <f t="shared" si="33"/>
        <v>0</v>
      </c>
      <c r="DF35" s="172">
        <f t="shared" si="33"/>
        <v>0</v>
      </c>
      <c r="DG35" s="172">
        <f t="shared" si="33"/>
        <v>0</v>
      </c>
      <c r="DH35" s="172">
        <f t="shared" si="33"/>
        <v>0</v>
      </c>
      <c r="DI35" s="172">
        <f t="shared" si="33"/>
        <v>0</v>
      </c>
      <c r="DJ35" s="172">
        <f t="shared" si="33"/>
        <v>0</v>
      </c>
      <c r="DK35" s="172">
        <f t="shared" si="33"/>
        <v>0</v>
      </c>
      <c r="DL35" s="172">
        <f t="shared" si="33"/>
        <v>0</v>
      </c>
      <c r="DM35" s="172">
        <f t="shared" si="33"/>
        <v>0</v>
      </c>
      <c r="DN35" s="172">
        <f t="shared" si="33"/>
        <v>0</v>
      </c>
      <c r="DO35" s="172">
        <f t="shared" si="33"/>
        <v>0</v>
      </c>
      <c r="DP35" s="172">
        <f t="shared" si="33"/>
        <v>0</v>
      </c>
      <c r="DQ35" s="172">
        <f t="shared" si="33"/>
        <v>0</v>
      </c>
      <c r="DR35" s="172">
        <f t="shared" si="33"/>
        <v>0</v>
      </c>
      <c r="DS35" s="172">
        <f t="shared" si="33"/>
        <v>0</v>
      </c>
      <c r="DT35" s="172">
        <f t="shared" si="33"/>
        <v>0</v>
      </c>
      <c r="DU35" s="172">
        <f t="shared" si="33"/>
        <v>0</v>
      </c>
      <c r="DV35" s="172">
        <f t="shared" si="33"/>
        <v>0</v>
      </c>
      <c r="DW35" s="172">
        <f t="shared" si="33"/>
        <v>0</v>
      </c>
      <c r="DX35" s="172">
        <f t="shared" si="33"/>
        <v>0</v>
      </c>
      <c r="DY35" s="172">
        <f t="shared" si="33"/>
        <v>0</v>
      </c>
      <c r="DZ35" s="172">
        <f t="shared" si="33"/>
        <v>0</v>
      </c>
      <c r="EA35" s="172">
        <f t="shared" si="33"/>
        <v>0</v>
      </c>
      <c r="EB35" s="172">
        <f t="shared" si="33"/>
        <v>0</v>
      </c>
      <c r="EC35" s="172">
        <f t="shared" ref="EC35:FH35" si="34" xml:space="preserve"> EC$61</f>
        <v>0</v>
      </c>
      <c r="ED35" s="172">
        <f t="shared" si="34"/>
        <v>0</v>
      </c>
      <c r="EE35" s="172">
        <f t="shared" si="34"/>
        <v>0</v>
      </c>
      <c r="EF35" s="172">
        <f t="shared" si="34"/>
        <v>0</v>
      </c>
      <c r="EG35" s="172">
        <f t="shared" si="34"/>
        <v>0</v>
      </c>
      <c r="EH35" s="172">
        <f t="shared" si="34"/>
        <v>0</v>
      </c>
      <c r="EI35" s="172">
        <f t="shared" si="34"/>
        <v>0</v>
      </c>
      <c r="EJ35" s="172">
        <f t="shared" si="34"/>
        <v>0</v>
      </c>
      <c r="EK35" s="172">
        <f t="shared" si="34"/>
        <v>0</v>
      </c>
      <c r="EL35" s="172">
        <f t="shared" si="34"/>
        <v>0</v>
      </c>
      <c r="EM35" s="172">
        <f t="shared" si="34"/>
        <v>0</v>
      </c>
      <c r="EN35" s="172">
        <f t="shared" si="34"/>
        <v>0</v>
      </c>
      <c r="EO35" s="172">
        <f t="shared" si="34"/>
        <v>0</v>
      </c>
      <c r="EP35" s="172">
        <f t="shared" si="34"/>
        <v>0</v>
      </c>
      <c r="EQ35" s="172">
        <f t="shared" si="34"/>
        <v>0</v>
      </c>
      <c r="ER35" s="172">
        <f t="shared" si="34"/>
        <v>0</v>
      </c>
      <c r="ES35" s="172">
        <f t="shared" si="34"/>
        <v>0</v>
      </c>
      <c r="ET35" s="172">
        <f t="shared" si="34"/>
        <v>0</v>
      </c>
      <c r="EU35" s="172">
        <f t="shared" si="34"/>
        <v>0</v>
      </c>
      <c r="EV35" s="172">
        <f t="shared" si="34"/>
        <v>0</v>
      </c>
      <c r="EW35" s="172">
        <f t="shared" si="34"/>
        <v>0</v>
      </c>
      <c r="EX35" s="172">
        <f t="shared" si="34"/>
        <v>0</v>
      </c>
      <c r="EY35" s="172">
        <f t="shared" si="34"/>
        <v>0</v>
      </c>
      <c r="EZ35" s="172">
        <f t="shared" si="34"/>
        <v>0</v>
      </c>
      <c r="FA35" s="172">
        <f t="shared" si="34"/>
        <v>0</v>
      </c>
      <c r="FB35" s="172">
        <f t="shared" si="34"/>
        <v>0</v>
      </c>
      <c r="FC35" s="172">
        <f t="shared" si="34"/>
        <v>0</v>
      </c>
      <c r="FD35" s="172">
        <f t="shared" si="34"/>
        <v>0</v>
      </c>
      <c r="FE35" s="172">
        <f t="shared" si="34"/>
        <v>0</v>
      </c>
      <c r="FF35" s="172">
        <f t="shared" si="34"/>
        <v>0</v>
      </c>
      <c r="FG35" s="172">
        <f t="shared" si="34"/>
        <v>0</v>
      </c>
      <c r="FH35" s="172">
        <f t="shared" si="34"/>
        <v>0</v>
      </c>
      <c r="FI35" s="172">
        <f t="shared" ref="FI35:GJ35" si="35" xml:space="preserve"> FI$61</f>
        <v>0</v>
      </c>
      <c r="FJ35" s="172">
        <f t="shared" si="35"/>
        <v>0</v>
      </c>
      <c r="FK35" s="172">
        <f t="shared" si="35"/>
        <v>0</v>
      </c>
      <c r="FL35" s="172">
        <f t="shared" si="35"/>
        <v>0</v>
      </c>
      <c r="FM35" s="172">
        <f t="shared" si="35"/>
        <v>0</v>
      </c>
      <c r="FN35" s="172">
        <f t="shared" si="35"/>
        <v>0</v>
      </c>
      <c r="FO35" s="172">
        <f t="shared" si="35"/>
        <v>0</v>
      </c>
      <c r="FP35" s="172">
        <f t="shared" si="35"/>
        <v>0</v>
      </c>
      <c r="FQ35" s="172">
        <f t="shared" si="35"/>
        <v>0</v>
      </c>
      <c r="FR35" s="172">
        <f t="shared" si="35"/>
        <v>0</v>
      </c>
      <c r="FS35" s="172">
        <f t="shared" si="35"/>
        <v>0</v>
      </c>
      <c r="FT35" s="172">
        <f t="shared" si="35"/>
        <v>0</v>
      </c>
      <c r="FU35" s="172">
        <f t="shared" si="35"/>
        <v>0</v>
      </c>
      <c r="FV35" s="172">
        <f t="shared" si="35"/>
        <v>0</v>
      </c>
      <c r="FW35" s="172">
        <f t="shared" si="35"/>
        <v>0</v>
      </c>
      <c r="FX35" s="172">
        <f t="shared" si="35"/>
        <v>0</v>
      </c>
      <c r="FY35" s="172">
        <f t="shared" si="35"/>
        <v>0</v>
      </c>
      <c r="FZ35" s="172">
        <f t="shared" si="35"/>
        <v>0</v>
      </c>
      <c r="GA35" s="172">
        <f t="shared" si="35"/>
        <v>0</v>
      </c>
      <c r="GB35" s="172">
        <f t="shared" si="35"/>
        <v>0</v>
      </c>
      <c r="GC35" s="172">
        <f t="shared" si="35"/>
        <v>0</v>
      </c>
      <c r="GD35" s="172">
        <f t="shared" si="35"/>
        <v>0</v>
      </c>
      <c r="GE35" s="172">
        <f t="shared" si="35"/>
        <v>0</v>
      </c>
      <c r="GF35" s="172">
        <f t="shared" si="35"/>
        <v>0</v>
      </c>
      <c r="GG35" s="172">
        <f t="shared" si="35"/>
        <v>0</v>
      </c>
      <c r="GH35" s="172">
        <f t="shared" si="35"/>
        <v>0</v>
      </c>
      <c r="GI35" s="172">
        <f t="shared" si="35"/>
        <v>0</v>
      </c>
      <c r="GJ35" s="172">
        <f t="shared" si="35"/>
        <v>0</v>
      </c>
    </row>
    <row r="36" spans="1:192" s="540" customFormat="1" x14ac:dyDescent="0.25">
      <c r="A36" s="535"/>
      <c r="B36" s="535"/>
      <c r="C36" s="536"/>
      <c r="D36" s="537"/>
      <c r="E36" s="538" t="s">
        <v>172</v>
      </c>
      <c r="F36" s="538"/>
      <c r="G36" s="538" t="str">
        <f xml:space="preserve"> SMU</f>
        <v>$ 000s</v>
      </c>
      <c r="H36" s="538"/>
      <c r="I36" s="539"/>
      <c r="J36" s="538">
        <f t="shared" ref="J36:BU36" si="36" xml:space="preserve"> IF( J31 = 1, $F30, J33 + J34 - J35)</f>
        <v>0</v>
      </c>
      <c r="K36" s="538">
        <f t="shared" si="36"/>
        <v>0</v>
      </c>
      <c r="L36" s="538">
        <f t="shared" si="36"/>
        <v>0</v>
      </c>
      <c r="M36" s="538">
        <f t="shared" si="36"/>
        <v>0</v>
      </c>
      <c r="N36" s="538">
        <f t="shared" si="36"/>
        <v>0</v>
      </c>
      <c r="O36" s="538">
        <f t="shared" si="36"/>
        <v>0</v>
      </c>
      <c r="P36" s="538">
        <f t="shared" si="36"/>
        <v>0</v>
      </c>
      <c r="Q36" s="538">
        <f t="shared" si="36"/>
        <v>0</v>
      </c>
      <c r="R36" s="538">
        <f t="shared" si="36"/>
        <v>0</v>
      </c>
      <c r="S36" s="538">
        <f t="shared" si="36"/>
        <v>0</v>
      </c>
      <c r="T36" s="538">
        <f t="shared" si="36"/>
        <v>0</v>
      </c>
      <c r="U36" s="538">
        <f t="shared" si="36"/>
        <v>0</v>
      </c>
      <c r="V36" s="538">
        <f t="shared" si="36"/>
        <v>0</v>
      </c>
      <c r="W36" s="538">
        <f t="shared" si="36"/>
        <v>0</v>
      </c>
      <c r="X36" s="538">
        <f t="shared" si="36"/>
        <v>0</v>
      </c>
      <c r="Y36" s="538">
        <f t="shared" si="36"/>
        <v>0</v>
      </c>
      <c r="Z36" s="538">
        <f t="shared" si="36"/>
        <v>0</v>
      </c>
      <c r="AA36" s="538">
        <f t="shared" si="36"/>
        <v>0</v>
      </c>
      <c r="AB36" s="538">
        <f t="shared" si="36"/>
        <v>0</v>
      </c>
      <c r="AC36" s="538">
        <f t="shared" si="36"/>
        <v>0</v>
      </c>
      <c r="AD36" s="538">
        <f t="shared" si="36"/>
        <v>0</v>
      </c>
      <c r="AE36" s="538">
        <f t="shared" si="36"/>
        <v>0</v>
      </c>
      <c r="AF36" s="538">
        <f t="shared" si="36"/>
        <v>0</v>
      </c>
      <c r="AG36" s="538">
        <f t="shared" si="36"/>
        <v>0</v>
      </c>
      <c r="AH36" s="538">
        <f t="shared" si="36"/>
        <v>0</v>
      </c>
      <c r="AI36" s="538">
        <f t="shared" si="36"/>
        <v>0</v>
      </c>
      <c r="AJ36" s="538">
        <f t="shared" si="36"/>
        <v>0</v>
      </c>
      <c r="AK36" s="538">
        <f t="shared" si="36"/>
        <v>0</v>
      </c>
      <c r="AL36" s="538">
        <f t="shared" si="36"/>
        <v>0</v>
      </c>
      <c r="AM36" s="538">
        <f t="shared" si="36"/>
        <v>0</v>
      </c>
      <c r="AN36" s="538">
        <f t="shared" si="36"/>
        <v>0</v>
      </c>
      <c r="AO36" s="538">
        <f t="shared" si="36"/>
        <v>0</v>
      </c>
      <c r="AP36" s="538">
        <f t="shared" si="36"/>
        <v>0</v>
      </c>
      <c r="AQ36" s="538">
        <f t="shared" si="36"/>
        <v>0</v>
      </c>
      <c r="AR36" s="538">
        <f t="shared" si="36"/>
        <v>0</v>
      </c>
      <c r="AS36" s="538">
        <f t="shared" si="36"/>
        <v>0</v>
      </c>
      <c r="AT36" s="538">
        <f t="shared" si="36"/>
        <v>0</v>
      </c>
      <c r="AU36" s="538">
        <f t="shared" si="36"/>
        <v>0</v>
      </c>
      <c r="AV36" s="538">
        <f t="shared" si="36"/>
        <v>0</v>
      </c>
      <c r="AW36" s="538">
        <f t="shared" si="36"/>
        <v>0</v>
      </c>
      <c r="AX36" s="538">
        <f t="shared" si="36"/>
        <v>0</v>
      </c>
      <c r="AY36" s="538">
        <f t="shared" si="36"/>
        <v>0</v>
      </c>
      <c r="AZ36" s="538">
        <f t="shared" si="36"/>
        <v>0</v>
      </c>
      <c r="BA36" s="538">
        <f t="shared" si="36"/>
        <v>0</v>
      </c>
      <c r="BB36" s="538">
        <f t="shared" si="36"/>
        <v>0</v>
      </c>
      <c r="BC36" s="538">
        <f t="shared" si="36"/>
        <v>0</v>
      </c>
      <c r="BD36" s="538">
        <f t="shared" si="36"/>
        <v>0</v>
      </c>
      <c r="BE36" s="538">
        <f t="shared" si="36"/>
        <v>0</v>
      </c>
      <c r="BF36" s="538">
        <f t="shared" si="36"/>
        <v>0</v>
      </c>
      <c r="BG36" s="538">
        <f t="shared" si="36"/>
        <v>0</v>
      </c>
      <c r="BH36" s="538">
        <f t="shared" si="36"/>
        <v>0</v>
      </c>
      <c r="BI36" s="538">
        <f t="shared" si="36"/>
        <v>0</v>
      </c>
      <c r="BJ36" s="538">
        <f t="shared" si="36"/>
        <v>0</v>
      </c>
      <c r="BK36" s="538">
        <f t="shared" si="36"/>
        <v>0</v>
      </c>
      <c r="BL36" s="538">
        <f t="shared" si="36"/>
        <v>0</v>
      </c>
      <c r="BM36" s="538">
        <f t="shared" si="36"/>
        <v>0</v>
      </c>
      <c r="BN36" s="538">
        <f t="shared" si="36"/>
        <v>0</v>
      </c>
      <c r="BO36" s="538">
        <f t="shared" si="36"/>
        <v>0</v>
      </c>
      <c r="BP36" s="538">
        <f t="shared" si="36"/>
        <v>0</v>
      </c>
      <c r="BQ36" s="538">
        <f t="shared" si="36"/>
        <v>0</v>
      </c>
      <c r="BR36" s="538">
        <f t="shared" si="36"/>
        <v>0</v>
      </c>
      <c r="BS36" s="538">
        <f t="shared" si="36"/>
        <v>0</v>
      </c>
      <c r="BT36" s="538">
        <f t="shared" si="36"/>
        <v>0</v>
      </c>
      <c r="BU36" s="538">
        <f t="shared" si="36"/>
        <v>0</v>
      </c>
      <c r="BV36" s="538">
        <f t="shared" ref="BV36:EG36" si="37" xml:space="preserve"> IF( BV31 = 1, $F30, BV33 + BV34 - BV35)</f>
        <v>0</v>
      </c>
      <c r="BW36" s="538">
        <f t="shared" si="37"/>
        <v>0</v>
      </c>
      <c r="BX36" s="538">
        <f t="shared" si="37"/>
        <v>0</v>
      </c>
      <c r="BY36" s="538">
        <f t="shared" si="37"/>
        <v>0</v>
      </c>
      <c r="BZ36" s="538">
        <f t="shared" si="37"/>
        <v>0</v>
      </c>
      <c r="CA36" s="538">
        <f t="shared" si="37"/>
        <v>0</v>
      </c>
      <c r="CB36" s="538">
        <f t="shared" si="37"/>
        <v>0</v>
      </c>
      <c r="CC36" s="538">
        <f t="shared" si="37"/>
        <v>0</v>
      </c>
      <c r="CD36" s="538">
        <f t="shared" si="37"/>
        <v>0</v>
      </c>
      <c r="CE36" s="538">
        <f t="shared" si="37"/>
        <v>0</v>
      </c>
      <c r="CF36" s="538">
        <f t="shared" si="37"/>
        <v>0</v>
      </c>
      <c r="CG36" s="538">
        <f t="shared" si="37"/>
        <v>0</v>
      </c>
      <c r="CH36" s="538">
        <f t="shared" si="37"/>
        <v>0</v>
      </c>
      <c r="CI36" s="538">
        <f t="shared" si="37"/>
        <v>0</v>
      </c>
      <c r="CJ36" s="538">
        <f t="shared" si="37"/>
        <v>0</v>
      </c>
      <c r="CK36" s="538">
        <f t="shared" si="37"/>
        <v>0</v>
      </c>
      <c r="CL36" s="538">
        <f t="shared" si="37"/>
        <v>0</v>
      </c>
      <c r="CM36" s="538">
        <f t="shared" si="37"/>
        <v>0</v>
      </c>
      <c r="CN36" s="538">
        <f t="shared" si="37"/>
        <v>572.29456629007427</v>
      </c>
      <c r="CO36" s="538">
        <f t="shared" si="37"/>
        <v>-677.70543370992573</v>
      </c>
      <c r="CP36" s="538">
        <f t="shared" si="37"/>
        <v>-1927.7054337099257</v>
      </c>
      <c r="CQ36" s="538">
        <f t="shared" si="37"/>
        <v>-3177.7054337099257</v>
      </c>
      <c r="CR36" s="538">
        <f t="shared" si="37"/>
        <v>-4427.7054337099253</v>
      </c>
      <c r="CS36" s="538">
        <f t="shared" si="37"/>
        <v>-5677.7054337099253</v>
      </c>
      <c r="CT36" s="538">
        <f t="shared" si="37"/>
        <v>-6927.7054337099253</v>
      </c>
      <c r="CU36" s="538">
        <f t="shared" si="37"/>
        <v>-8177.7054337099253</v>
      </c>
      <c r="CV36" s="538">
        <f t="shared" si="37"/>
        <v>-9427.7054337099253</v>
      </c>
      <c r="CW36" s="538">
        <f t="shared" si="37"/>
        <v>-10677.705433709925</v>
      </c>
      <c r="CX36" s="538">
        <f t="shared" si="37"/>
        <v>-11927.705433709925</v>
      </c>
      <c r="CY36" s="538">
        <f t="shared" si="37"/>
        <v>-13177.705433709925</v>
      </c>
      <c r="CZ36" s="538">
        <f t="shared" si="37"/>
        <v>-14427.705433709925</v>
      </c>
      <c r="DA36" s="538">
        <f t="shared" si="37"/>
        <v>-15677.705433709925</v>
      </c>
      <c r="DB36" s="538">
        <f t="shared" si="37"/>
        <v>-16927.705433709925</v>
      </c>
      <c r="DC36" s="538">
        <f t="shared" si="37"/>
        <v>-18177.705433709925</v>
      </c>
      <c r="DD36" s="538">
        <f t="shared" si="37"/>
        <v>-19427.705433709925</v>
      </c>
      <c r="DE36" s="538">
        <f t="shared" si="37"/>
        <v>-20677.705433709925</v>
      </c>
      <c r="DF36" s="538">
        <f t="shared" si="37"/>
        <v>-21927.705433709925</v>
      </c>
      <c r="DG36" s="538">
        <f t="shared" si="37"/>
        <v>-23177.705433709925</v>
      </c>
      <c r="DH36" s="538">
        <f t="shared" si="37"/>
        <v>-24427.705433709925</v>
      </c>
      <c r="DI36" s="538">
        <f t="shared" si="37"/>
        <v>-24427.705433709925</v>
      </c>
      <c r="DJ36" s="538">
        <f t="shared" si="37"/>
        <v>-24427.705433709925</v>
      </c>
      <c r="DK36" s="538">
        <f t="shared" si="37"/>
        <v>-24427.705433709925</v>
      </c>
      <c r="DL36" s="538">
        <f t="shared" si="37"/>
        <v>-24427.705433709925</v>
      </c>
      <c r="DM36" s="538">
        <f t="shared" si="37"/>
        <v>-24427.705433709925</v>
      </c>
      <c r="DN36" s="538">
        <f t="shared" si="37"/>
        <v>-24427.705433709925</v>
      </c>
      <c r="DO36" s="538">
        <f t="shared" si="37"/>
        <v>-24427.705433709925</v>
      </c>
      <c r="DP36" s="538">
        <f t="shared" si="37"/>
        <v>-24427.705433709925</v>
      </c>
      <c r="DQ36" s="538">
        <f t="shared" si="37"/>
        <v>-24427.705433709925</v>
      </c>
      <c r="DR36" s="538">
        <f t="shared" si="37"/>
        <v>-24427.705433709925</v>
      </c>
      <c r="DS36" s="538">
        <f t="shared" si="37"/>
        <v>-24427.705433709925</v>
      </c>
      <c r="DT36" s="538">
        <f t="shared" si="37"/>
        <v>-24427.705433709925</v>
      </c>
      <c r="DU36" s="538">
        <f t="shared" si="37"/>
        <v>-24427.705433709925</v>
      </c>
      <c r="DV36" s="538">
        <f t="shared" si="37"/>
        <v>-24427.705433709925</v>
      </c>
      <c r="DW36" s="538">
        <f t="shared" si="37"/>
        <v>-24427.705433709925</v>
      </c>
      <c r="DX36" s="538">
        <f t="shared" si="37"/>
        <v>-24427.705433709925</v>
      </c>
      <c r="DY36" s="538">
        <f t="shared" si="37"/>
        <v>-24427.705433709925</v>
      </c>
      <c r="DZ36" s="538">
        <f t="shared" si="37"/>
        <v>-24427.705433709925</v>
      </c>
      <c r="EA36" s="538">
        <f t="shared" si="37"/>
        <v>-24427.705433709925</v>
      </c>
      <c r="EB36" s="538">
        <f t="shared" si="37"/>
        <v>-24427.705433709925</v>
      </c>
      <c r="EC36" s="538">
        <f t="shared" si="37"/>
        <v>-24427.705433709925</v>
      </c>
      <c r="ED36" s="538">
        <f t="shared" si="37"/>
        <v>-24427.705433709925</v>
      </c>
      <c r="EE36" s="538">
        <f t="shared" si="37"/>
        <v>-24427.705433709925</v>
      </c>
      <c r="EF36" s="538">
        <f t="shared" si="37"/>
        <v>-24427.705433709925</v>
      </c>
      <c r="EG36" s="538">
        <f t="shared" si="37"/>
        <v>-24427.705433709925</v>
      </c>
      <c r="EH36" s="538">
        <f t="shared" ref="EH36:GJ36" si="38" xml:space="preserve"> IF( EH31 = 1, $F30, EH33 + EH34 - EH35)</f>
        <v>-24427.705433709925</v>
      </c>
      <c r="EI36" s="538">
        <f t="shared" si="38"/>
        <v>-24427.705433709925</v>
      </c>
      <c r="EJ36" s="538">
        <f t="shared" si="38"/>
        <v>-24427.705433709925</v>
      </c>
      <c r="EK36" s="538">
        <f t="shared" si="38"/>
        <v>-24427.705433709925</v>
      </c>
      <c r="EL36" s="538">
        <f t="shared" si="38"/>
        <v>-24427.705433709925</v>
      </c>
      <c r="EM36" s="538">
        <f t="shared" si="38"/>
        <v>-24427.705433709925</v>
      </c>
      <c r="EN36" s="538">
        <f t="shared" si="38"/>
        <v>-24427.705433709925</v>
      </c>
      <c r="EO36" s="538">
        <f t="shared" si="38"/>
        <v>-24427.705433709925</v>
      </c>
      <c r="EP36" s="538">
        <f t="shared" si="38"/>
        <v>-24427.705433709925</v>
      </c>
      <c r="EQ36" s="538">
        <f t="shared" si="38"/>
        <v>-24427.705433709925</v>
      </c>
      <c r="ER36" s="538">
        <f t="shared" si="38"/>
        <v>-24427.705433709925</v>
      </c>
      <c r="ES36" s="538">
        <f t="shared" si="38"/>
        <v>-24427.705433709925</v>
      </c>
      <c r="ET36" s="538">
        <f t="shared" si="38"/>
        <v>-24427.705433709925</v>
      </c>
      <c r="EU36" s="538">
        <f t="shared" si="38"/>
        <v>-24427.705433709925</v>
      </c>
      <c r="EV36" s="538">
        <f t="shared" si="38"/>
        <v>-24427.705433709925</v>
      </c>
      <c r="EW36" s="538">
        <f t="shared" si="38"/>
        <v>-24427.705433709925</v>
      </c>
      <c r="EX36" s="538">
        <f t="shared" si="38"/>
        <v>-24427.705433709925</v>
      </c>
      <c r="EY36" s="538">
        <f t="shared" si="38"/>
        <v>-24427.705433709925</v>
      </c>
      <c r="EZ36" s="538">
        <f t="shared" si="38"/>
        <v>-24427.705433709925</v>
      </c>
      <c r="FA36" s="538">
        <f t="shared" si="38"/>
        <v>-24427.705433709925</v>
      </c>
      <c r="FB36" s="538">
        <f t="shared" si="38"/>
        <v>-24427.705433709925</v>
      </c>
      <c r="FC36" s="538">
        <f t="shared" si="38"/>
        <v>-24427.705433709925</v>
      </c>
      <c r="FD36" s="538">
        <f t="shared" si="38"/>
        <v>-24427.705433709925</v>
      </c>
      <c r="FE36" s="538">
        <f t="shared" si="38"/>
        <v>-24427.705433709925</v>
      </c>
      <c r="FF36" s="538">
        <f t="shared" si="38"/>
        <v>-24427.705433709925</v>
      </c>
      <c r="FG36" s="538">
        <f t="shared" si="38"/>
        <v>-24427.705433709925</v>
      </c>
      <c r="FH36" s="538">
        <f t="shared" si="38"/>
        <v>-24427.705433709925</v>
      </c>
      <c r="FI36" s="538">
        <f t="shared" si="38"/>
        <v>-24427.705433709925</v>
      </c>
      <c r="FJ36" s="538">
        <f t="shared" si="38"/>
        <v>-24427.705433709925</v>
      </c>
      <c r="FK36" s="538">
        <f t="shared" si="38"/>
        <v>-24427.705433709925</v>
      </c>
      <c r="FL36" s="538">
        <f t="shared" si="38"/>
        <v>-24427.705433709925</v>
      </c>
      <c r="FM36" s="538">
        <f t="shared" si="38"/>
        <v>-24427.705433709925</v>
      </c>
      <c r="FN36" s="538">
        <f t="shared" si="38"/>
        <v>-24427.705433709925</v>
      </c>
      <c r="FO36" s="538">
        <f t="shared" si="38"/>
        <v>-24427.705433709925</v>
      </c>
      <c r="FP36" s="538">
        <f t="shared" si="38"/>
        <v>-24427.705433709925</v>
      </c>
      <c r="FQ36" s="538">
        <f t="shared" si="38"/>
        <v>-24427.705433709925</v>
      </c>
      <c r="FR36" s="538">
        <f t="shared" si="38"/>
        <v>-24427.705433709925</v>
      </c>
      <c r="FS36" s="538">
        <f t="shared" si="38"/>
        <v>-24427.705433709925</v>
      </c>
      <c r="FT36" s="538">
        <f t="shared" si="38"/>
        <v>-24427.705433709925</v>
      </c>
      <c r="FU36" s="538">
        <f t="shared" si="38"/>
        <v>-24427.705433709925</v>
      </c>
      <c r="FV36" s="538">
        <f t="shared" si="38"/>
        <v>-24427.705433709925</v>
      </c>
      <c r="FW36" s="538">
        <f t="shared" si="38"/>
        <v>-24427.705433709925</v>
      </c>
      <c r="FX36" s="538">
        <f t="shared" si="38"/>
        <v>-24427.705433709925</v>
      </c>
      <c r="FY36" s="538">
        <f t="shared" si="38"/>
        <v>-24427.705433709925</v>
      </c>
      <c r="FZ36" s="538">
        <f t="shared" si="38"/>
        <v>-24427.705433709925</v>
      </c>
      <c r="GA36" s="538">
        <f t="shared" si="38"/>
        <v>-24427.705433709925</v>
      </c>
      <c r="GB36" s="538">
        <f t="shared" si="38"/>
        <v>-24427.705433709925</v>
      </c>
      <c r="GC36" s="538">
        <f t="shared" si="38"/>
        <v>-24427.705433709925</v>
      </c>
      <c r="GD36" s="538">
        <f t="shared" si="38"/>
        <v>-24427.705433709925</v>
      </c>
      <c r="GE36" s="538">
        <f t="shared" si="38"/>
        <v>-24427.705433709925</v>
      </c>
      <c r="GF36" s="538">
        <f t="shared" si="38"/>
        <v>-24427.705433709925</v>
      </c>
      <c r="GG36" s="538">
        <f t="shared" si="38"/>
        <v>-24427.705433709925</v>
      </c>
      <c r="GH36" s="538">
        <f t="shared" si="38"/>
        <v>-24427.705433709925</v>
      </c>
      <c r="GI36" s="538">
        <f t="shared" si="38"/>
        <v>-24427.705433709925</v>
      </c>
      <c r="GJ36" s="538">
        <f t="shared" si="38"/>
        <v>-24427.705433709925</v>
      </c>
    </row>
    <row r="39" spans="1:192" x14ac:dyDescent="0.25">
      <c r="A39" s="15" t="s">
        <v>174</v>
      </c>
    </row>
    <row r="41" spans="1:192" s="293" customFormat="1" x14ac:dyDescent="0.25">
      <c r="A41" s="288"/>
      <c r="B41" s="288"/>
      <c r="C41" s="289"/>
      <c r="D41" s="290"/>
      <c r="E41" s="291" t="s">
        <v>175</v>
      </c>
      <c r="F41" s="388"/>
      <c r="G41" s="291" t="str">
        <f xml:space="preserve"> SMU</f>
        <v>$ 000s</v>
      </c>
      <c r="H41" s="291"/>
      <c r="I41" s="292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1"/>
      <c r="BR41" s="291"/>
      <c r="BS41" s="291"/>
      <c r="BT41" s="291"/>
      <c r="BU41" s="291"/>
      <c r="BV41" s="291"/>
      <c r="BW41" s="291"/>
      <c r="BX41" s="291"/>
      <c r="BY41" s="291"/>
      <c r="BZ41" s="291"/>
      <c r="CA41" s="291"/>
      <c r="CB41" s="291"/>
      <c r="CC41" s="291"/>
      <c r="CD41" s="291"/>
      <c r="CE41" s="291"/>
      <c r="CF41" s="291"/>
      <c r="CG41" s="291"/>
      <c r="CH41" s="291"/>
      <c r="CI41" s="291"/>
      <c r="CJ41" s="291"/>
      <c r="CK41" s="291"/>
      <c r="CL41" s="291"/>
      <c r="CM41" s="291"/>
      <c r="CN41" s="291"/>
      <c r="CO41" s="291"/>
      <c r="CP41" s="291"/>
      <c r="CQ41" s="291"/>
      <c r="CR41" s="291"/>
      <c r="CS41" s="291"/>
      <c r="CT41" s="291"/>
      <c r="CU41" s="291"/>
      <c r="CV41" s="291"/>
      <c r="CW41" s="291"/>
      <c r="CX41" s="291"/>
      <c r="CY41" s="291"/>
      <c r="CZ41" s="291"/>
      <c r="DA41" s="291"/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1"/>
      <c r="DP41" s="291"/>
      <c r="DQ41" s="291"/>
      <c r="DR41" s="291"/>
      <c r="DS41" s="291"/>
      <c r="DT41" s="291"/>
      <c r="DU41" s="291"/>
      <c r="DV41" s="291"/>
      <c r="DW41" s="291"/>
      <c r="DX41" s="291"/>
      <c r="DY41" s="291"/>
      <c r="DZ41" s="291"/>
      <c r="EA41" s="291"/>
      <c r="EB41" s="291"/>
      <c r="EC41" s="291"/>
      <c r="ED41" s="291"/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/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  <c r="FB41" s="291"/>
      <c r="FC41" s="291"/>
      <c r="FD41" s="291"/>
      <c r="FE41" s="291"/>
      <c r="FF41" s="291"/>
      <c r="FG41" s="291"/>
      <c r="FH41" s="291"/>
      <c r="FI41" s="291"/>
      <c r="FJ41" s="291"/>
      <c r="FK41" s="291"/>
      <c r="FL41" s="291"/>
      <c r="FM41" s="291"/>
      <c r="FN41" s="291"/>
      <c r="FO41" s="291"/>
      <c r="FP41" s="291"/>
      <c r="FQ41" s="291"/>
      <c r="FR41" s="291"/>
      <c r="FS41" s="291"/>
      <c r="FT41" s="291"/>
      <c r="FU41" s="291"/>
      <c r="FV41" s="291"/>
      <c r="FW41" s="291"/>
      <c r="FX41" s="291"/>
      <c r="FY41" s="291"/>
      <c r="FZ41" s="291"/>
      <c r="GA41" s="291"/>
      <c r="GB41" s="291"/>
      <c r="GC41" s="291"/>
      <c r="GD41" s="291"/>
      <c r="GE41" s="291"/>
      <c r="GF41" s="291"/>
      <c r="GG41" s="291"/>
      <c r="GH41" s="291"/>
      <c r="GI41" s="291"/>
      <c r="GJ41" s="291"/>
    </row>
    <row r="42" spans="1:192" s="275" customFormat="1" x14ac:dyDescent="0.25">
      <c r="A42" s="15"/>
      <c r="B42" s="15"/>
      <c r="C42" s="21"/>
      <c r="D42" s="60"/>
      <c r="E42" s="301" t="str">
        <f xml:space="preserve"> Time!E$76</f>
        <v>Financial close date flag</v>
      </c>
      <c r="F42" s="301">
        <f xml:space="preserve"> Time!F$76</f>
        <v>0</v>
      </c>
      <c r="G42" s="301" t="str">
        <f xml:space="preserve"> Time!G$76</f>
        <v>flag</v>
      </c>
      <c r="H42" s="301">
        <f xml:space="preserve"> Time!H$76</f>
        <v>1</v>
      </c>
      <c r="I42" s="301">
        <f xml:space="preserve"> Time!I$76</f>
        <v>0</v>
      </c>
      <c r="J42" s="301">
        <f xml:space="preserve"> Time!J$76</f>
        <v>0</v>
      </c>
      <c r="K42" s="301">
        <f xml:space="preserve"> Time!K$76</f>
        <v>0</v>
      </c>
      <c r="L42" s="301">
        <f xml:space="preserve"> Time!L$76</f>
        <v>1</v>
      </c>
      <c r="M42" s="301">
        <f xml:space="preserve"> Time!M$76</f>
        <v>0</v>
      </c>
      <c r="N42" s="301">
        <f xml:space="preserve"> Time!N$76</f>
        <v>0</v>
      </c>
      <c r="O42" s="301">
        <f xml:space="preserve"> Time!O$76</f>
        <v>0</v>
      </c>
      <c r="P42" s="301">
        <f xml:space="preserve"> Time!P$76</f>
        <v>0</v>
      </c>
      <c r="Q42" s="301">
        <f xml:space="preserve"> Time!Q$76</f>
        <v>0</v>
      </c>
      <c r="R42" s="301">
        <f xml:space="preserve"> Time!R$76</f>
        <v>0</v>
      </c>
      <c r="S42" s="301">
        <f xml:space="preserve"> Time!S$76</f>
        <v>0</v>
      </c>
      <c r="T42" s="301">
        <f xml:space="preserve"> Time!T$76</f>
        <v>0</v>
      </c>
      <c r="U42" s="301">
        <f xml:space="preserve"> Time!U$76</f>
        <v>0</v>
      </c>
      <c r="V42" s="301">
        <f xml:space="preserve"> Time!V$76</f>
        <v>0</v>
      </c>
      <c r="W42" s="301">
        <f xml:space="preserve"> Time!W$76</f>
        <v>0</v>
      </c>
      <c r="X42" s="301">
        <f xml:space="preserve"> Time!X$76</f>
        <v>0</v>
      </c>
      <c r="Y42" s="301">
        <f xml:space="preserve"> Time!Y$76</f>
        <v>0</v>
      </c>
      <c r="Z42" s="301">
        <f xml:space="preserve"> Time!Z$76</f>
        <v>0</v>
      </c>
      <c r="AA42" s="301">
        <f xml:space="preserve"> Time!AA$76</f>
        <v>0</v>
      </c>
      <c r="AB42" s="301">
        <f xml:space="preserve"> Time!AB$76</f>
        <v>0</v>
      </c>
      <c r="AC42" s="301">
        <f xml:space="preserve"> Time!AC$76</f>
        <v>0</v>
      </c>
      <c r="AD42" s="301">
        <f xml:space="preserve"> Time!AD$76</f>
        <v>0</v>
      </c>
      <c r="AE42" s="301">
        <f xml:space="preserve"> Time!AE$76</f>
        <v>0</v>
      </c>
      <c r="AF42" s="301">
        <f xml:space="preserve"> Time!AF$76</f>
        <v>0</v>
      </c>
      <c r="AG42" s="301">
        <f xml:space="preserve"> Time!AG$76</f>
        <v>0</v>
      </c>
      <c r="AH42" s="301">
        <f xml:space="preserve"> Time!AH$76</f>
        <v>0</v>
      </c>
      <c r="AI42" s="301">
        <f xml:space="preserve"> Time!AI$76</f>
        <v>0</v>
      </c>
      <c r="AJ42" s="301">
        <f xml:space="preserve"> Time!AJ$76</f>
        <v>0</v>
      </c>
      <c r="AK42" s="301">
        <f xml:space="preserve"> Time!AK$76</f>
        <v>0</v>
      </c>
      <c r="AL42" s="301">
        <f xml:space="preserve"> Time!AL$76</f>
        <v>0</v>
      </c>
      <c r="AM42" s="301">
        <f xml:space="preserve"> Time!AM$76</f>
        <v>0</v>
      </c>
      <c r="AN42" s="301">
        <f xml:space="preserve"> Time!AN$76</f>
        <v>0</v>
      </c>
      <c r="AO42" s="301">
        <f xml:space="preserve"> Time!AO$76</f>
        <v>0</v>
      </c>
      <c r="AP42" s="301">
        <f xml:space="preserve"> Time!AP$76</f>
        <v>0</v>
      </c>
      <c r="AQ42" s="301">
        <f xml:space="preserve"> Time!AQ$76</f>
        <v>0</v>
      </c>
      <c r="AR42" s="301">
        <f xml:space="preserve"> Time!AR$76</f>
        <v>0</v>
      </c>
      <c r="AS42" s="301">
        <f xml:space="preserve"> Time!AS$76</f>
        <v>0</v>
      </c>
      <c r="AT42" s="301">
        <f xml:space="preserve"> Time!AT$76</f>
        <v>0</v>
      </c>
      <c r="AU42" s="301">
        <f xml:space="preserve"> Time!AU$76</f>
        <v>0</v>
      </c>
      <c r="AV42" s="301">
        <f xml:space="preserve"> Time!AV$76</f>
        <v>0</v>
      </c>
      <c r="AW42" s="301">
        <f xml:space="preserve"> Time!AW$76</f>
        <v>0</v>
      </c>
      <c r="AX42" s="301">
        <f xml:space="preserve"> Time!AX$76</f>
        <v>0</v>
      </c>
      <c r="AY42" s="301">
        <f xml:space="preserve"> Time!AY$76</f>
        <v>0</v>
      </c>
      <c r="AZ42" s="301">
        <f xml:space="preserve"> Time!AZ$76</f>
        <v>0</v>
      </c>
      <c r="BA42" s="301">
        <f xml:space="preserve"> Time!BA$76</f>
        <v>0</v>
      </c>
      <c r="BB42" s="301">
        <f xml:space="preserve"> Time!BB$76</f>
        <v>0</v>
      </c>
      <c r="BC42" s="301">
        <f xml:space="preserve"> Time!BC$76</f>
        <v>0</v>
      </c>
      <c r="BD42" s="301">
        <f xml:space="preserve"> Time!BD$76</f>
        <v>0</v>
      </c>
      <c r="BE42" s="301">
        <f xml:space="preserve"> Time!BE$76</f>
        <v>0</v>
      </c>
      <c r="BF42" s="301">
        <f xml:space="preserve"> Time!BF$76</f>
        <v>0</v>
      </c>
      <c r="BG42" s="301">
        <f xml:space="preserve"> Time!BG$76</f>
        <v>0</v>
      </c>
      <c r="BH42" s="301">
        <f xml:space="preserve"> Time!BH$76</f>
        <v>0</v>
      </c>
      <c r="BI42" s="301">
        <f xml:space="preserve"> Time!BI$76</f>
        <v>0</v>
      </c>
      <c r="BJ42" s="301">
        <f xml:space="preserve"> Time!BJ$76</f>
        <v>0</v>
      </c>
      <c r="BK42" s="301">
        <f xml:space="preserve"> Time!BK$76</f>
        <v>0</v>
      </c>
      <c r="BL42" s="301">
        <f xml:space="preserve"> Time!BL$76</f>
        <v>0</v>
      </c>
      <c r="BM42" s="301">
        <f xml:space="preserve"> Time!BM$76</f>
        <v>0</v>
      </c>
      <c r="BN42" s="301">
        <f xml:space="preserve"> Time!BN$76</f>
        <v>0</v>
      </c>
      <c r="BO42" s="301">
        <f xml:space="preserve"> Time!BO$76</f>
        <v>0</v>
      </c>
      <c r="BP42" s="301">
        <f xml:space="preserve"> Time!BP$76</f>
        <v>0</v>
      </c>
      <c r="BQ42" s="301">
        <f xml:space="preserve"> Time!BQ$76</f>
        <v>0</v>
      </c>
      <c r="BR42" s="301">
        <f xml:space="preserve"> Time!BR$76</f>
        <v>0</v>
      </c>
      <c r="BS42" s="301">
        <f xml:space="preserve"> Time!BS$76</f>
        <v>0</v>
      </c>
      <c r="BT42" s="301">
        <f xml:space="preserve"> Time!BT$76</f>
        <v>0</v>
      </c>
      <c r="BU42" s="301">
        <f xml:space="preserve"> Time!BU$76</f>
        <v>0</v>
      </c>
      <c r="BV42" s="301">
        <f xml:space="preserve"> Time!BV$76</f>
        <v>0</v>
      </c>
      <c r="BW42" s="301">
        <f xml:space="preserve"> Time!BW$76</f>
        <v>0</v>
      </c>
      <c r="BX42" s="301">
        <f xml:space="preserve"> Time!BX$76</f>
        <v>0</v>
      </c>
      <c r="BY42" s="301">
        <f xml:space="preserve"> Time!BY$76</f>
        <v>0</v>
      </c>
      <c r="BZ42" s="301">
        <f xml:space="preserve"> Time!BZ$76</f>
        <v>0</v>
      </c>
      <c r="CA42" s="301">
        <f xml:space="preserve"> Time!CA$76</f>
        <v>0</v>
      </c>
      <c r="CB42" s="301">
        <f xml:space="preserve"> Time!CB$76</f>
        <v>0</v>
      </c>
      <c r="CC42" s="301">
        <f xml:space="preserve"> Time!CC$76</f>
        <v>0</v>
      </c>
      <c r="CD42" s="301">
        <f xml:space="preserve"> Time!CD$76</f>
        <v>0</v>
      </c>
      <c r="CE42" s="301">
        <f xml:space="preserve"> Time!CE$76</f>
        <v>0</v>
      </c>
      <c r="CF42" s="301">
        <f xml:space="preserve"> Time!CF$76</f>
        <v>0</v>
      </c>
      <c r="CG42" s="301">
        <f xml:space="preserve"> Time!CG$76</f>
        <v>0</v>
      </c>
      <c r="CH42" s="301">
        <f xml:space="preserve"> Time!CH$76</f>
        <v>0</v>
      </c>
      <c r="CI42" s="301">
        <f xml:space="preserve"> Time!CI$76</f>
        <v>0</v>
      </c>
      <c r="CJ42" s="301">
        <f xml:space="preserve"> Time!CJ$76</f>
        <v>0</v>
      </c>
      <c r="CK42" s="301">
        <f xml:space="preserve"> Time!CK$76</f>
        <v>0</v>
      </c>
      <c r="CL42" s="301">
        <f xml:space="preserve"> Time!CL$76</f>
        <v>0</v>
      </c>
      <c r="CM42" s="301">
        <f xml:space="preserve"> Time!CM$76</f>
        <v>0</v>
      </c>
      <c r="CN42" s="301">
        <f xml:space="preserve"> Time!CN$76</f>
        <v>0</v>
      </c>
      <c r="CO42" s="301">
        <f xml:space="preserve"> Time!CO$76</f>
        <v>0</v>
      </c>
      <c r="CP42" s="301">
        <f xml:space="preserve"> Time!CP$76</f>
        <v>0</v>
      </c>
      <c r="CQ42" s="301">
        <f xml:space="preserve"> Time!CQ$76</f>
        <v>0</v>
      </c>
      <c r="CR42" s="301">
        <f xml:space="preserve"> Time!CR$76</f>
        <v>0</v>
      </c>
      <c r="CS42" s="301">
        <f xml:space="preserve"> Time!CS$76</f>
        <v>0</v>
      </c>
      <c r="CT42" s="301">
        <f xml:space="preserve"> Time!CT$76</f>
        <v>0</v>
      </c>
      <c r="CU42" s="301">
        <f xml:space="preserve"> Time!CU$76</f>
        <v>0</v>
      </c>
      <c r="CV42" s="301">
        <f xml:space="preserve"> Time!CV$76</f>
        <v>0</v>
      </c>
      <c r="CW42" s="301">
        <f xml:space="preserve"> Time!CW$76</f>
        <v>0</v>
      </c>
      <c r="CX42" s="301">
        <f xml:space="preserve"> Time!CX$76</f>
        <v>0</v>
      </c>
      <c r="CY42" s="301">
        <f xml:space="preserve"> Time!CY$76</f>
        <v>0</v>
      </c>
      <c r="CZ42" s="301">
        <f xml:space="preserve"> Time!CZ$76</f>
        <v>0</v>
      </c>
      <c r="DA42" s="301">
        <f xml:space="preserve"> Time!DA$76</f>
        <v>0</v>
      </c>
      <c r="DB42" s="301">
        <f xml:space="preserve"> Time!DB$76</f>
        <v>0</v>
      </c>
      <c r="DC42" s="301">
        <f xml:space="preserve"> Time!DC$76</f>
        <v>0</v>
      </c>
      <c r="DD42" s="301">
        <f xml:space="preserve"> Time!DD$76</f>
        <v>0</v>
      </c>
      <c r="DE42" s="301">
        <f xml:space="preserve"> Time!DE$76</f>
        <v>0</v>
      </c>
      <c r="DF42" s="301">
        <f xml:space="preserve"> Time!DF$76</f>
        <v>0</v>
      </c>
      <c r="DG42" s="301">
        <f xml:space="preserve"> Time!DG$76</f>
        <v>0</v>
      </c>
      <c r="DH42" s="301">
        <f xml:space="preserve"> Time!DH$76</f>
        <v>0</v>
      </c>
      <c r="DI42" s="301">
        <f xml:space="preserve"> Time!DI$76</f>
        <v>0</v>
      </c>
      <c r="DJ42" s="301">
        <f xml:space="preserve"> Time!DJ$76</f>
        <v>0</v>
      </c>
      <c r="DK42" s="301">
        <f xml:space="preserve"> Time!DK$76</f>
        <v>0</v>
      </c>
      <c r="DL42" s="301">
        <f xml:space="preserve"> Time!DL$76</f>
        <v>0</v>
      </c>
      <c r="DM42" s="301">
        <f xml:space="preserve"> Time!DM$76</f>
        <v>0</v>
      </c>
      <c r="DN42" s="301">
        <f xml:space="preserve"> Time!DN$76</f>
        <v>0</v>
      </c>
      <c r="DO42" s="301">
        <f xml:space="preserve"> Time!DO$76</f>
        <v>0</v>
      </c>
      <c r="DP42" s="301">
        <f xml:space="preserve"> Time!DP$76</f>
        <v>0</v>
      </c>
      <c r="DQ42" s="301">
        <f xml:space="preserve"> Time!DQ$76</f>
        <v>0</v>
      </c>
      <c r="DR42" s="301">
        <f xml:space="preserve"> Time!DR$76</f>
        <v>0</v>
      </c>
      <c r="DS42" s="301">
        <f xml:space="preserve"> Time!DS$76</f>
        <v>0</v>
      </c>
      <c r="DT42" s="301">
        <f xml:space="preserve"> Time!DT$76</f>
        <v>0</v>
      </c>
      <c r="DU42" s="301">
        <f xml:space="preserve"> Time!DU$76</f>
        <v>0</v>
      </c>
      <c r="DV42" s="301">
        <f xml:space="preserve"> Time!DV$76</f>
        <v>0</v>
      </c>
      <c r="DW42" s="301">
        <f xml:space="preserve"> Time!DW$76</f>
        <v>0</v>
      </c>
      <c r="DX42" s="301">
        <f xml:space="preserve"> Time!DX$76</f>
        <v>0</v>
      </c>
      <c r="DY42" s="301">
        <f xml:space="preserve"> Time!DY$76</f>
        <v>0</v>
      </c>
      <c r="DZ42" s="301">
        <f xml:space="preserve"> Time!DZ$76</f>
        <v>0</v>
      </c>
      <c r="EA42" s="301">
        <f xml:space="preserve"> Time!EA$76</f>
        <v>0</v>
      </c>
      <c r="EB42" s="301">
        <f xml:space="preserve"> Time!EB$76</f>
        <v>0</v>
      </c>
      <c r="EC42" s="301">
        <f xml:space="preserve"> Time!EC$76</f>
        <v>0</v>
      </c>
      <c r="ED42" s="301">
        <f xml:space="preserve"> Time!ED$76</f>
        <v>0</v>
      </c>
      <c r="EE42" s="301">
        <f xml:space="preserve"> Time!EE$76</f>
        <v>0</v>
      </c>
      <c r="EF42" s="301">
        <f xml:space="preserve"> Time!EF$76</f>
        <v>0</v>
      </c>
      <c r="EG42" s="301">
        <f xml:space="preserve"> Time!EG$76</f>
        <v>0</v>
      </c>
      <c r="EH42" s="301">
        <f xml:space="preserve"> Time!EH$76</f>
        <v>0</v>
      </c>
      <c r="EI42" s="301">
        <f xml:space="preserve"> Time!EI$76</f>
        <v>0</v>
      </c>
      <c r="EJ42" s="301">
        <f xml:space="preserve"> Time!EJ$76</f>
        <v>0</v>
      </c>
      <c r="EK42" s="301">
        <f xml:space="preserve"> Time!EK$76</f>
        <v>0</v>
      </c>
      <c r="EL42" s="301">
        <f xml:space="preserve"> Time!EL$76</f>
        <v>0</v>
      </c>
      <c r="EM42" s="301">
        <f xml:space="preserve"> Time!EM$76</f>
        <v>0</v>
      </c>
      <c r="EN42" s="301">
        <f xml:space="preserve"> Time!EN$76</f>
        <v>0</v>
      </c>
      <c r="EO42" s="301">
        <f xml:space="preserve"> Time!EO$76</f>
        <v>0</v>
      </c>
      <c r="EP42" s="301">
        <f xml:space="preserve"> Time!EP$76</f>
        <v>0</v>
      </c>
      <c r="EQ42" s="301">
        <f xml:space="preserve"> Time!EQ$76</f>
        <v>0</v>
      </c>
      <c r="ER42" s="301">
        <f xml:space="preserve"> Time!ER$76</f>
        <v>0</v>
      </c>
      <c r="ES42" s="301">
        <f xml:space="preserve"> Time!ES$76</f>
        <v>0</v>
      </c>
      <c r="ET42" s="301">
        <f xml:space="preserve"> Time!ET$76</f>
        <v>0</v>
      </c>
      <c r="EU42" s="301">
        <f xml:space="preserve"> Time!EU$76</f>
        <v>0</v>
      </c>
      <c r="EV42" s="301">
        <f xml:space="preserve"> Time!EV$76</f>
        <v>0</v>
      </c>
      <c r="EW42" s="301">
        <f xml:space="preserve"> Time!EW$76</f>
        <v>0</v>
      </c>
      <c r="EX42" s="301">
        <f xml:space="preserve"> Time!EX$76</f>
        <v>0</v>
      </c>
      <c r="EY42" s="301">
        <f xml:space="preserve"> Time!EY$76</f>
        <v>0</v>
      </c>
      <c r="EZ42" s="301">
        <f xml:space="preserve"> Time!EZ$76</f>
        <v>0</v>
      </c>
      <c r="FA42" s="301">
        <f xml:space="preserve"> Time!FA$76</f>
        <v>0</v>
      </c>
      <c r="FB42" s="301">
        <f xml:space="preserve"> Time!FB$76</f>
        <v>0</v>
      </c>
      <c r="FC42" s="301">
        <f xml:space="preserve"> Time!FC$76</f>
        <v>0</v>
      </c>
      <c r="FD42" s="301">
        <f xml:space="preserve"> Time!FD$76</f>
        <v>0</v>
      </c>
      <c r="FE42" s="301">
        <f xml:space="preserve"> Time!FE$76</f>
        <v>0</v>
      </c>
      <c r="FF42" s="301">
        <f xml:space="preserve"> Time!FF$76</f>
        <v>0</v>
      </c>
      <c r="FG42" s="301">
        <f xml:space="preserve"> Time!FG$76</f>
        <v>0</v>
      </c>
      <c r="FH42" s="301">
        <f xml:space="preserve"> Time!FH$76</f>
        <v>0</v>
      </c>
      <c r="FI42" s="301">
        <f xml:space="preserve"> Time!FI$76</f>
        <v>0</v>
      </c>
      <c r="FJ42" s="301">
        <f xml:space="preserve"> Time!FJ$76</f>
        <v>0</v>
      </c>
      <c r="FK42" s="301">
        <f xml:space="preserve"> Time!FK$76</f>
        <v>0</v>
      </c>
      <c r="FL42" s="301">
        <f xml:space="preserve"> Time!FL$76</f>
        <v>0</v>
      </c>
      <c r="FM42" s="301">
        <f xml:space="preserve"> Time!FM$76</f>
        <v>0</v>
      </c>
      <c r="FN42" s="301">
        <f xml:space="preserve"> Time!FN$76</f>
        <v>0</v>
      </c>
      <c r="FO42" s="301">
        <f xml:space="preserve"> Time!FO$76</f>
        <v>0</v>
      </c>
      <c r="FP42" s="301">
        <f xml:space="preserve"> Time!FP$76</f>
        <v>0</v>
      </c>
      <c r="FQ42" s="301">
        <f xml:space="preserve"> Time!FQ$76</f>
        <v>0</v>
      </c>
      <c r="FR42" s="301">
        <f xml:space="preserve"> Time!FR$76</f>
        <v>0</v>
      </c>
      <c r="FS42" s="301">
        <f xml:space="preserve"> Time!FS$76</f>
        <v>0</v>
      </c>
      <c r="FT42" s="301">
        <f xml:space="preserve"> Time!FT$76</f>
        <v>0</v>
      </c>
      <c r="FU42" s="301">
        <f xml:space="preserve"> Time!FU$76</f>
        <v>0</v>
      </c>
      <c r="FV42" s="301">
        <f xml:space="preserve"> Time!FV$76</f>
        <v>0</v>
      </c>
      <c r="FW42" s="301">
        <f xml:space="preserve"> Time!FW$76</f>
        <v>0</v>
      </c>
      <c r="FX42" s="301">
        <f xml:space="preserve"> Time!FX$76</f>
        <v>0</v>
      </c>
      <c r="FY42" s="301">
        <f xml:space="preserve"> Time!FY$76</f>
        <v>0</v>
      </c>
      <c r="FZ42" s="301">
        <f xml:space="preserve"> Time!FZ$76</f>
        <v>0</v>
      </c>
      <c r="GA42" s="301">
        <f xml:space="preserve"> Time!GA$76</f>
        <v>0</v>
      </c>
      <c r="GB42" s="301">
        <f xml:space="preserve"> Time!GB$76</f>
        <v>0</v>
      </c>
      <c r="GC42" s="301">
        <f xml:space="preserve"> Time!GC$76</f>
        <v>0</v>
      </c>
      <c r="GD42" s="301">
        <f xml:space="preserve"> Time!GD$76</f>
        <v>0</v>
      </c>
      <c r="GE42" s="301">
        <f xml:space="preserve"> Time!GE$76</f>
        <v>0</v>
      </c>
      <c r="GF42" s="301">
        <f xml:space="preserve"> Time!GF$76</f>
        <v>0</v>
      </c>
      <c r="GG42" s="301">
        <f xml:space="preserve"> Time!GG$76</f>
        <v>0</v>
      </c>
      <c r="GH42" s="301">
        <f xml:space="preserve"> Time!GH$76</f>
        <v>0</v>
      </c>
      <c r="GI42" s="301">
        <f xml:space="preserve"> Time!GI$76</f>
        <v>0</v>
      </c>
      <c r="GJ42" s="301">
        <f xml:space="preserve"> Time!GJ$76</f>
        <v>0</v>
      </c>
    </row>
    <row r="43" spans="1:192" s="275" customFormat="1" x14ac:dyDescent="0.25">
      <c r="A43" s="15"/>
      <c r="B43" s="15"/>
      <c r="C43" s="21"/>
      <c r="D43" s="60"/>
      <c r="E43" s="286"/>
      <c r="F43" s="286"/>
      <c r="G43" s="286"/>
      <c r="H43" s="286"/>
      <c r="I43" s="43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286"/>
      <c r="BK43" s="286"/>
      <c r="BL43" s="286"/>
      <c r="BM43" s="286"/>
      <c r="BN43" s="286"/>
      <c r="BO43" s="286"/>
      <c r="BP43" s="286"/>
      <c r="BQ43" s="286"/>
      <c r="BR43" s="286"/>
      <c r="BS43" s="286"/>
      <c r="BT43" s="286"/>
      <c r="BU43" s="286"/>
      <c r="BV43" s="286"/>
      <c r="BW43" s="286"/>
      <c r="BX43" s="286"/>
      <c r="BY43" s="286"/>
      <c r="BZ43" s="286"/>
      <c r="CA43" s="286"/>
      <c r="CB43" s="286"/>
      <c r="CC43" s="286"/>
      <c r="CD43" s="286"/>
      <c r="CE43" s="286"/>
      <c r="CF43" s="286"/>
      <c r="CG43" s="286"/>
      <c r="CH43" s="286"/>
      <c r="CI43" s="286"/>
      <c r="CJ43" s="286"/>
      <c r="CK43" s="286"/>
      <c r="CL43" s="286"/>
      <c r="CM43" s="286"/>
      <c r="CN43" s="286"/>
      <c r="CO43" s="286"/>
      <c r="CP43" s="286"/>
      <c r="CQ43" s="286"/>
      <c r="CR43" s="286"/>
      <c r="CS43" s="286"/>
      <c r="CT43" s="286"/>
      <c r="CU43" s="286"/>
      <c r="CV43" s="286"/>
      <c r="CW43" s="286"/>
      <c r="CX43" s="286"/>
      <c r="CY43" s="286"/>
      <c r="CZ43" s="286"/>
      <c r="DA43" s="286"/>
      <c r="DB43" s="286"/>
      <c r="DC43" s="286"/>
      <c r="DD43" s="286"/>
      <c r="DE43" s="286"/>
      <c r="DF43" s="286"/>
      <c r="DG43" s="286"/>
      <c r="DH43" s="286"/>
      <c r="DI43" s="286"/>
      <c r="DJ43" s="286"/>
      <c r="DK43" s="286"/>
      <c r="DL43" s="286"/>
      <c r="DM43" s="286"/>
      <c r="DN43" s="286"/>
      <c r="DO43" s="286"/>
      <c r="DP43" s="286"/>
      <c r="DQ43" s="286"/>
      <c r="DR43" s="286"/>
      <c r="DS43" s="286"/>
      <c r="DT43" s="286"/>
      <c r="DU43" s="286"/>
      <c r="DV43" s="286"/>
      <c r="DW43" s="286"/>
      <c r="DX43" s="286"/>
      <c r="DY43" s="286"/>
      <c r="DZ43" s="286"/>
      <c r="EA43" s="286"/>
      <c r="EB43" s="286"/>
      <c r="EC43" s="286"/>
      <c r="ED43" s="286"/>
      <c r="EE43" s="286"/>
      <c r="EF43" s="286"/>
      <c r="EG43" s="286"/>
      <c r="EH43" s="286"/>
      <c r="EI43" s="286"/>
      <c r="EJ43" s="286"/>
      <c r="EK43" s="286"/>
      <c r="EL43" s="286"/>
      <c r="EM43" s="286"/>
      <c r="EN43" s="286"/>
      <c r="EO43" s="286"/>
      <c r="EP43" s="286"/>
      <c r="EQ43" s="286"/>
      <c r="ER43" s="286"/>
      <c r="ES43" s="286"/>
      <c r="ET43" s="286"/>
      <c r="EU43" s="286"/>
      <c r="EV43" s="286"/>
      <c r="EW43" s="286"/>
      <c r="EX43" s="286"/>
      <c r="EY43" s="286"/>
      <c r="EZ43" s="286"/>
      <c r="FA43" s="286"/>
      <c r="FB43" s="286"/>
      <c r="FC43" s="286"/>
      <c r="FD43" s="286"/>
      <c r="FE43" s="286"/>
      <c r="FF43" s="286"/>
      <c r="FG43" s="286"/>
      <c r="FH43" s="286"/>
      <c r="FI43" s="286"/>
      <c r="FJ43" s="286"/>
      <c r="FK43" s="286"/>
      <c r="FL43" s="286"/>
      <c r="FM43" s="286"/>
      <c r="FN43" s="286"/>
      <c r="FO43" s="286"/>
      <c r="FP43" s="286"/>
      <c r="FQ43" s="286"/>
      <c r="FR43" s="286"/>
      <c r="FS43" s="286"/>
      <c r="FT43" s="286"/>
      <c r="FU43" s="286"/>
      <c r="FV43" s="286"/>
      <c r="FW43" s="286"/>
      <c r="FX43" s="286"/>
      <c r="FY43" s="286"/>
      <c r="FZ43" s="286"/>
      <c r="GA43" s="286"/>
      <c r="GB43" s="286"/>
      <c r="GC43" s="286"/>
      <c r="GD43" s="286"/>
      <c r="GE43" s="286"/>
      <c r="GF43" s="286"/>
      <c r="GG43" s="286"/>
      <c r="GH43" s="286"/>
      <c r="GI43" s="286"/>
      <c r="GJ43" s="286"/>
    </row>
    <row r="44" spans="1:192" s="275" customFormat="1" x14ac:dyDescent="0.25">
      <c r="A44" s="15"/>
      <c r="B44" s="15"/>
      <c r="C44" s="21"/>
      <c r="D44" s="60"/>
      <c r="E44" s="286" t="s">
        <v>176</v>
      </c>
      <c r="F44" s="286"/>
      <c r="G44" s="286" t="str">
        <f xml:space="preserve"> SMU</f>
        <v>$ 000s</v>
      </c>
      <c r="H44" s="286"/>
      <c r="I44" s="43"/>
      <c r="J44" s="286">
        <f t="shared" ref="J44:BU44" si="39">I47</f>
        <v>0</v>
      </c>
      <c r="K44" s="286">
        <f t="shared" si="39"/>
        <v>0</v>
      </c>
      <c r="L44" s="286">
        <f t="shared" si="39"/>
        <v>0</v>
      </c>
      <c r="M44" s="286">
        <f t="shared" si="39"/>
        <v>0</v>
      </c>
      <c r="N44" s="286">
        <f t="shared" si="39"/>
        <v>1250</v>
      </c>
      <c r="O44" s="286">
        <f t="shared" si="39"/>
        <v>2500</v>
      </c>
      <c r="P44" s="286">
        <f t="shared" si="39"/>
        <v>3749.9999999999995</v>
      </c>
      <c r="Q44" s="286">
        <f t="shared" si="39"/>
        <v>5000</v>
      </c>
      <c r="R44" s="286">
        <f t="shared" si="39"/>
        <v>6250.0000000000009</v>
      </c>
      <c r="S44" s="286">
        <f t="shared" si="39"/>
        <v>7500.0000000000009</v>
      </c>
      <c r="T44" s="286">
        <f t="shared" si="39"/>
        <v>8750</v>
      </c>
      <c r="U44" s="286">
        <f t="shared" si="39"/>
        <v>10000</v>
      </c>
      <c r="V44" s="286">
        <f t="shared" si="39"/>
        <v>11250</v>
      </c>
      <c r="W44" s="286">
        <f t="shared" si="39"/>
        <v>12500</v>
      </c>
      <c r="X44" s="286">
        <f t="shared" si="39"/>
        <v>13750</v>
      </c>
      <c r="Y44" s="286">
        <f t="shared" si="39"/>
        <v>15000</v>
      </c>
      <c r="Z44" s="286">
        <f t="shared" si="39"/>
        <v>16250</v>
      </c>
      <c r="AA44" s="286">
        <f t="shared" si="39"/>
        <v>17500</v>
      </c>
      <c r="AB44" s="286">
        <f t="shared" si="39"/>
        <v>18750</v>
      </c>
      <c r="AC44" s="286">
        <f t="shared" si="39"/>
        <v>20000</v>
      </c>
      <c r="AD44" s="286">
        <f t="shared" si="39"/>
        <v>21250</v>
      </c>
      <c r="AE44" s="286">
        <f t="shared" si="39"/>
        <v>22500</v>
      </c>
      <c r="AF44" s="286">
        <f t="shared" si="39"/>
        <v>23750</v>
      </c>
      <c r="AG44" s="286">
        <f t="shared" si="39"/>
        <v>25000</v>
      </c>
      <c r="AH44" s="286">
        <f t="shared" si="39"/>
        <v>26250</v>
      </c>
      <c r="AI44" s="286">
        <f t="shared" si="39"/>
        <v>27500</v>
      </c>
      <c r="AJ44" s="286">
        <f t="shared" si="39"/>
        <v>28750</v>
      </c>
      <c r="AK44" s="286">
        <f t="shared" si="39"/>
        <v>30000</v>
      </c>
      <c r="AL44" s="286">
        <f t="shared" si="39"/>
        <v>31250</v>
      </c>
      <c r="AM44" s="286">
        <f t="shared" si="39"/>
        <v>32499.999999999996</v>
      </c>
      <c r="AN44" s="286">
        <f t="shared" si="39"/>
        <v>33750</v>
      </c>
      <c r="AO44" s="286">
        <f t="shared" si="39"/>
        <v>35000</v>
      </c>
      <c r="AP44" s="286">
        <f t="shared" si="39"/>
        <v>36250</v>
      </c>
      <c r="AQ44" s="286">
        <f t="shared" si="39"/>
        <v>37500</v>
      </c>
      <c r="AR44" s="286">
        <f t="shared" si="39"/>
        <v>38750</v>
      </c>
      <c r="AS44" s="286">
        <f t="shared" si="39"/>
        <v>40000</v>
      </c>
      <c r="AT44" s="286">
        <f t="shared" si="39"/>
        <v>41250</v>
      </c>
      <c r="AU44" s="286">
        <f t="shared" si="39"/>
        <v>42500</v>
      </c>
      <c r="AV44" s="286">
        <f t="shared" si="39"/>
        <v>43750</v>
      </c>
      <c r="AW44" s="286">
        <f t="shared" si="39"/>
        <v>45000</v>
      </c>
      <c r="AX44" s="286">
        <f t="shared" si="39"/>
        <v>46250</v>
      </c>
      <c r="AY44" s="286">
        <f t="shared" si="39"/>
        <v>47500</v>
      </c>
      <c r="AZ44" s="286">
        <f t="shared" si="39"/>
        <v>48750</v>
      </c>
      <c r="BA44" s="286">
        <f t="shared" si="39"/>
        <v>50000</v>
      </c>
      <c r="BB44" s="286">
        <f t="shared" si="39"/>
        <v>51250</v>
      </c>
      <c r="BC44" s="286">
        <f t="shared" si="39"/>
        <v>52500</v>
      </c>
      <c r="BD44" s="286">
        <f t="shared" si="39"/>
        <v>53750</v>
      </c>
      <c r="BE44" s="286">
        <f t="shared" si="39"/>
        <v>55000</v>
      </c>
      <c r="BF44" s="286">
        <f t="shared" si="39"/>
        <v>56250</v>
      </c>
      <c r="BG44" s="286">
        <f t="shared" si="39"/>
        <v>57500</v>
      </c>
      <c r="BH44" s="286">
        <f t="shared" si="39"/>
        <v>58750</v>
      </c>
      <c r="BI44" s="286">
        <f t="shared" si="39"/>
        <v>60000</v>
      </c>
      <c r="BJ44" s="286">
        <f t="shared" si="39"/>
        <v>61250</v>
      </c>
      <c r="BK44" s="286">
        <f t="shared" si="39"/>
        <v>62500.000000000007</v>
      </c>
      <c r="BL44" s="286">
        <f t="shared" si="39"/>
        <v>63750.000000000007</v>
      </c>
      <c r="BM44" s="286">
        <f t="shared" si="39"/>
        <v>65000.000000000015</v>
      </c>
      <c r="BN44" s="286">
        <f t="shared" si="39"/>
        <v>66250.000000000015</v>
      </c>
      <c r="BO44" s="286">
        <f t="shared" si="39"/>
        <v>67500.000000000015</v>
      </c>
      <c r="BP44" s="286">
        <f t="shared" si="39"/>
        <v>68750.000000000015</v>
      </c>
      <c r="BQ44" s="286">
        <f t="shared" si="39"/>
        <v>70000.000000000015</v>
      </c>
      <c r="BR44" s="286">
        <f t="shared" si="39"/>
        <v>71250.000000000015</v>
      </c>
      <c r="BS44" s="286">
        <f t="shared" si="39"/>
        <v>72500.000000000015</v>
      </c>
      <c r="BT44" s="286">
        <f t="shared" si="39"/>
        <v>73750.000000000015</v>
      </c>
      <c r="BU44" s="286">
        <f t="shared" si="39"/>
        <v>75000.000000000015</v>
      </c>
      <c r="BV44" s="286">
        <f t="shared" ref="BV44:EG44" si="40">BU47</f>
        <v>76250.000000000015</v>
      </c>
      <c r="BW44" s="286">
        <f t="shared" si="40"/>
        <v>77500.000000000015</v>
      </c>
      <c r="BX44" s="286">
        <f t="shared" si="40"/>
        <v>78750.000000000015</v>
      </c>
      <c r="BY44" s="286">
        <f t="shared" si="40"/>
        <v>80000.000000000015</v>
      </c>
      <c r="BZ44" s="286">
        <f t="shared" si="40"/>
        <v>81250.000000000029</v>
      </c>
      <c r="CA44" s="286">
        <f t="shared" si="40"/>
        <v>82500.000000000029</v>
      </c>
      <c r="CB44" s="286">
        <f t="shared" si="40"/>
        <v>83750.000000000029</v>
      </c>
      <c r="CC44" s="286">
        <f t="shared" si="40"/>
        <v>85000.000000000029</v>
      </c>
      <c r="CD44" s="286">
        <f t="shared" si="40"/>
        <v>86250.000000000029</v>
      </c>
      <c r="CE44" s="286">
        <f t="shared" si="40"/>
        <v>87500.000000000029</v>
      </c>
      <c r="CF44" s="286">
        <f t="shared" si="40"/>
        <v>88750.000000000029</v>
      </c>
      <c r="CG44" s="286">
        <f t="shared" si="40"/>
        <v>90000.000000000029</v>
      </c>
      <c r="CH44" s="286">
        <f t="shared" si="40"/>
        <v>91250.000000000029</v>
      </c>
      <c r="CI44" s="286">
        <f t="shared" si="40"/>
        <v>92500.000000000029</v>
      </c>
      <c r="CJ44" s="286">
        <f t="shared" si="40"/>
        <v>93750.000000000029</v>
      </c>
      <c r="CK44" s="286">
        <f t="shared" si="40"/>
        <v>95000.000000000029</v>
      </c>
      <c r="CL44" s="286">
        <f t="shared" si="40"/>
        <v>96250.000000000029</v>
      </c>
      <c r="CM44" s="286">
        <f t="shared" si="40"/>
        <v>97500.000000000029</v>
      </c>
      <c r="CN44" s="286">
        <f t="shared" si="40"/>
        <v>98750.000000000029</v>
      </c>
      <c r="CO44" s="286">
        <f t="shared" si="40"/>
        <v>-24427.705433709896</v>
      </c>
      <c r="CP44" s="286">
        <f t="shared" si="40"/>
        <v>-24427.705433709896</v>
      </c>
      <c r="CQ44" s="286">
        <f t="shared" si="40"/>
        <v>-24427.705433709896</v>
      </c>
      <c r="CR44" s="286">
        <f t="shared" si="40"/>
        <v>-24427.705433709896</v>
      </c>
      <c r="CS44" s="286">
        <f t="shared" si="40"/>
        <v>-24427.705433709896</v>
      </c>
      <c r="CT44" s="286">
        <f t="shared" si="40"/>
        <v>-24427.705433709896</v>
      </c>
      <c r="CU44" s="286">
        <f t="shared" si="40"/>
        <v>-24427.705433709896</v>
      </c>
      <c r="CV44" s="286">
        <f t="shared" si="40"/>
        <v>-24427.705433709896</v>
      </c>
      <c r="CW44" s="286">
        <f t="shared" si="40"/>
        <v>-24427.705433709896</v>
      </c>
      <c r="CX44" s="286">
        <f t="shared" si="40"/>
        <v>-24427.705433709896</v>
      </c>
      <c r="CY44" s="286">
        <f t="shared" si="40"/>
        <v>-24427.705433709896</v>
      </c>
      <c r="CZ44" s="286">
        <f t="shared" si="40"/>
        <v>-24427.705433709896</v>
      </c>
      <c r="DA44" s="286">
        <f t="shared" si="40"/>
        <v>-24427.705433709896</v>
      </c>
      <c r="DB44" s="286">
        <f t="shared" si="40"/>
        <v>-24427.705433709896</v>
      </c>
      <c r="DC44" s="286">
        <f t="shared" si="40"/>
        <v>-24427.705433709896</v>
      </c>
      <c r="DD44" s="286">
        <f t="shared" si="40"/>
        <v>-24427.705433709896</v>
      </c>
      <c r="DE44" s="286">
        <f t="shared" si="40"/>
        <v>-24427.705433709896</v>
      </c>
      <c r="DF44" s="286">
        <f t="shared" si="40"/>
        <v>-24427.705433709896</v>
      </c>
      <c r="DG44" s="286">
        <f t="shared" si="40"/>
        <v>-24427.705433709896</v>
      </c>
      <c r="DH44" s="286">
        <f t="shared" si="40"/>
        <v>-24427.705433709896</v>
      </c>
      <c r="DI44" s="286">
        <f t="shared" si="40"/>
        <v>-24427.705433709896</v>
      </c>
      <c r="DJ44" s="286">
        <f t="shared" si="40"/>
        <v>-24427.705433709896</v>
      </c>
      <c r="DK44" s="286">
        <f t="shared" si="40"/>
        <v>-24427.705433709896</v>
      </c>
      <c r="DL44" s="286">
        <f t="shared" si="40"/>
        <v>-24427.705433709896</v>
      </c>
      <c r="DM44" s="286">
        <f t="shared" si="40"/>
        <v>-24427.705433709896</v>
      </c>
      <c r="DN44" s="286">
        <f t="shared" si="40"/>
        <v>-24427.705433709896</v>
      </c>
      <c r="DO44" s="286">
        <f t="shared" si="40"/>
        <v>-24427.705433709896</v>
      </c>
      <c r="DP44" s="286">
        <f t="shared" si="40"/>
        <v>-24427.705433709896</v>
      </c>
      <c r="DQ44" s="286">
        <f t="shared" si="40"/>
        <v>-24427.705433709896</v>
      </c>
      <c r="DR44" s="286">
        <f t="shared" si="40"/>
        <v>-24427.705433709896</v>
      </c>
      <c r="DS44" s="286">
        <f t="shared" si="40"/>
        <v>-24427.705433709896</v>
      </c>
      <c r="DT44" s="286">
        <f t="shared" si="40"/>
        <v>-24427.705433709896</v>
      </c>
      <c r="DU44" s="286">
        <f t="shared" si="40"/>
        <v>-24427.705433709896</v>
      </c>
      <c r="DV44" s="286">
        <f t="shared" si="40"/>
        <v>-24427.705433709896</v>
      </c>
      <c r="DW44" s="286">
        <f t="shared" si="40"/>
        <v>-24427.705433709896</v>
      </c>
      <c r="DX44" s="286">
        <f t="shared" si="40"/>
        <v>-24427.705433709896</v>
      </c>
      <c r="DY44" s="286">
        <f t="shared" si="40"/>
        <v>-24427.705433709896</v>
      </c>
      <c r="DZ44" s="286">
        <f t="shared" si="40"/>
        <v>-24427.705433709896</v>
      </c>
      <c r="EA44" s="286">
        <f t="shared" si="40"/>
        <v>-24427.705433709896</v>
      </c>
      <c r="EB44" s="286">
        <f t="shared" si="40"/>
        <v>-24427.705433709896</v>
      </c>
      <c r="EC44" s="286">
        <f t="shared" si="40"/>
        <v>-24427.705433709896</v>
      </c>
      <c r="ED44" s="286">
        <f t="shared" si="40"/>
        <v>-24427.705433709896</v>
      </c>
      <c r="EE44" s="286">
        <f t="shared" si="40"/>
        <v>-24427.705433709896</v>
      </c>
      <c r="EF44" s="286">
        <f t="shared" si="40"/>
        <v>-24427.705433709896</v>
      </c>
      <c r="EG44" s="286">
        <f t="shared" si="40"/>
        <v>-24427.705433709896</v>
      </c>
      <c r="EH44" s="286">
        <f t="shared" ref="EH44:GJ44" si="41">EG47</f>
        <v>-24427.705433709896</v>
      </c>
      <c r="EI44" s="286">
        <f t="shared" si="41"/>
        <v>-24427.705433709896</v>
      </c>
      <c r="EJ44" s="286">
        <f t="shared" si="41"/>
        <v>-24427.705433709896</v>
      </c>
      <c r="EK44" s="286">
        <f t="shared" si="41"/>
        <v>-24427.705433709896</v>
      </c>
      <c r="EL44" s="286">
        <f t="shared" si="41"/>
        <v>-24427.705433709896</v>
      </c>
      <c r="EM44" s="286">
        <f t="shared" si="41"/>
        <v>-24427.705433709896</v>
      </c>
      <c r="EN44" s="286">
        <f t="shared" si="41"/>
        <v>-24427.705433709896</v>
      </c>
      <c r="EO44" s="286">
        <f t="shared" si="41"/>
        <v>-24427.705433709896</v>
      </c>
      <c r="EP44" s="286">
        <f t="shared" si="41"/>
        <v>-24427.705433709896</v>
      </c>
      <c r="EQ44" s="286">
        <f t="shared" si="41"/>
        <v>-24427.705433709896</v>
      </c>
      <c r="ER44" s="286">
        <f t="shared" si="41"/>
        <v>-24427.705433709896</v>
      </c>
      <c r="ES44" s="286">
        <f t="shared" si="41"/>
        <v>-24427.705433709896</v>
      </c>
      <c r="ET44" s="286">
        <f t="shared" si="41"/>
        <v>-24427.705433709896</v>
      </c>
      <c r="EU44" s="286">
        <f t="shared" si="41"/>
        <v>-24427.705433709896</v>
      </c>
      <c r="EV44" s="286">
        <f t="shared" si="41"/>
        <v>-24427.705433709896</v>
      </c>
      <c r="EW44" s="286">
        <f t="shared" si="41"/>
        <v>-24427.705433709896</v>
      </c>
      <c r="EX44" s="286">
        <f t="shared" si="41"/>
        <v>-24427.705433709896</v>
      </c>
      <c r="EY44" s="286">
        <f t="shared" si="41"/>
        <v>-24427.705433709896</v>
      </c>
      <c r="EZ44" s="286">
        <f t="shared" si="41"/>
        <v>-24427.705433709896</v>
      </c>
      <c r="FA44" s="286">
        <f t="shared" si="41"/>
        <v>-24427.705433709896</v>
      </c>
      <c r="FB44" s="286">
        <f t="shared" si="41"/>
        <v>-24427.705433709896</v>
      </c>
      <c r="FC44" s="286">
        <f t="shared" si="41"/>
        <v>-24427.705433709896</v>
      </c>
      <c r="FD44" s="286">
        <f t="shared" si="41"/>
        <v>-24427.705433709896</v>
      </c>
      <c r="FE44" s="286">
        <f t="shared" si="41"/>
        <v>-24427.705433709896</v>
      </c>
      <c r="FF44" s="286">
        <f t="shared" si="41"/>
        <v>-24427.705433709896</v>
      </c>
      <c r="FG44" s="286">
        <f t="shared" si="41"/>
        <v>-24427.705433709896</v>
      </c>
      <c r="FH44" s="286">
        <f t="shared" si="41"/>
        <v>-24427.705433709896</v>
      </c>
      <c r="FI44" s="286">
        <f t="shared" si="41"/>
        <v>-24427.705433709896</v>
      </c>
      <c r="FJ44" s="286">
        <f t="shared" si="41"/>
        <v>-24427.705433709896</v>
      </c>
      <c r="FK44" s="286">
        <f t="shared" si="41"/>
        <v>-24427.705433709896</v>
      </c>
      <c r="FL44" s="286">
        <f t="shared" si="41"/>
        <v>-24427.705433709896</v>
      </c>
      <c r="FM44" s="286">
        <f t="shared" si="41"/>
        <v>-24427.705433709896</v>
      </c>
      <c r="FN44" s="286">
        <f t="shared" si="41"/>
        <v>-24427.705433709896</v>
      </c>
      <c r="FO44" s="286">
        <f t="shared" si="41"/>
        <v>-24427.705433709896</v>
      </c>
      <c r="FP44" s="286">
        <f t="shared" si="41"/>
        <v>-24427.705433709896</v>
      </c>
      <c r="FQ44" s="286">
        <f t="shared" si="41"/>
        <v>-24427.705433709896</v>
      </c>
      <c r="FR44" s="286">
        <f t="shared" si="41"/>
        <v>-24427.705433709896</v>
      </c>
      <c r="FS44" s="286">
        <f t="shared" si="41"/>
        <v>-24427.705433709896</v>
      </c>
      <c r="FT44" s="286">
        <f t="shared" si="41"/>
        <v>-24427.705433709896</v>
      </c>
      <c r="FU44" s="286">
        <f t="shared" si="41"/>
        <v>-24427.705433709896</v>
      </c>
      <c r="FV44" s="286">
        <f t="shared" si="41"/>
        <v>-24427.705433709896</v>
      </c>
      <c r="FW44" s="286">
        <f t="shared" si="41"/>
        <v>-24427.705433709896</v>
      </c>
      <c r="FX44" s="286">
        <f t="shared" si="41"/>
        <v>-24427.705433709896</v>
      </c>
      <c r="FY44" s="286">
        <f t="shared" si="41"/>
        <v>-24427.705433709896</v>
      </c>
      <c r="FZ44" s="286">
        <f t="shared" si="41"/>
        <v>-24427.705433709896</v>
      </c>
      <c r="GA44" s="286">
        <f t="shared" si="41"/>
        <v>-24427.705433709896</v>
      </c>
      <c r="GB44" s="286">
        <f t="shared" si="41"/>
        <v>-24427.705433709896</v>
      </c>
      <c r="GC44" s="286">
        <f t="shared" si="41"/>
        <v>-24427.705433709896</v>
      </c>
      <c r="GD44" s="286">
        <f t="shared" si="41"/>
        <v>-24427.705433709896</v>
      </c>
      <c r="GE44" s="286">
        <f t="shared" si="41"/>
        <v>-24427.705433709896</v>
      </c>
      <c r="GF44" s="286">
        <f t="shared" si="41"/>
        <v>-24427.705433709896</v>
      </c>
      <c r="GG44" s="286">
        <f t="shared" si="41"/>
        <v>-24427.705433709896</v>
      </c>
      <c r="GH44" s="286">
        <f t="shared" si="41"/>
        <v>-24427.705433709896</v>
      </c>
      <c r="GI44" s="286">
        <f t="shared" si="41"/>
        <v>-24427.705433709896</v>
      </c>
      <c r="GJ44" s="286">
        <f t="shared" si="41"/>
        <v>-24427.705433709896</v>
      </c>
    </row>
    <row r="45" spans="1:192" s="534" customFormat="1" x14ac:dyDescent="0.25">
      <c r="A45" s="15"/>
      <c r="B45" s="15"/>
      <c r="C45" s="21"/>
      <c r="D45" s="60"/>
      <c r="E45" s="533" t="str">
        <f xml:space="preserve"> 'FS Qtr'!E$50</f>
        <v>Cash flow available for dividends</v>
      </c>
      <c r="F45" s="533">
        <f xml:space="preserve"> 'FS Qtr'!F$50</f>
        <v>0</v>
      </c>
      <c r="G45" s="533" t="str">
        <f xml:space="preserve"> 'FS Qtr'!G$50</f>
        <v>$ 000s</v>
      </c>
      <c r="H45" s="533">
        <f xml:space="preserve"> 'FS Qtr'!H$50</f>
        <v>143785.6402708808</v>
      </c>
      <c r="I45" s="533">
        <f xml:space="preserve"> 'FS Qtr'!I$50</f>
        <v>0</v>
      </c>
      <c r="J45" s="533">
        <f xml:space="preserve"> 'FS Qtr'!J$50</f>
        <v>0</v>
      </c>
      <c r="K45" s="533">
        <f xml:space="preserve"> 'FS Qtr'!K$50</f>
        <v>0</v>
      </c>
      <c r="L45" s="533">
        <f xml:space="preserve"> 'FS Qtr'!L$50</f>
        <v>0</v>
      </c>
      <c r="M45" s="533">
        <f xml:space="preserve"> 'FS Qtr'!M$50</f>
        <v>4801.6250000000018</v>
      </c>
      <c r="N45" s="533">
        <f xml:space="preserve"> 'FS Qtr'!N$50</f>
        <v>5274.5000000000009</v>
      </c>
      <c r="O45" s="533">
        <f xml:space="preserve"> 'FS Qtr'!O$50</f>
        <v>2043.1874999999986</v>
      </c>
      <c r="P45" s="533">
        <f xml:space="preserve"> 'FS Qtr'!P$50</f>
        <v>2043.1875</v>
      </c>
      <c r="Q45" s="533">
        <f xml:space="preserve"> 'FS Qtr'!Q$50</f>
        <v>4775.7462686567187</v>
      </c>
      <c r="R45" s="533">
        <f xml:space="preserve"> 'FS Qtr'!R$50</f>
        <v>5246.2686567164192</v>
      </c>
      <c r="S45" s="533">
        <f xml:space="preserve"> 'FS Qtr'!S$50</f>
        <v>2031.0323383084569</v>
      </c>
      <c r="T45" s="533">
        <f xml:space="preserve"> 'FS Qtr'!T$50</f>
        <v>2031.0323383084583</v>
      </c>
      <c r="U45" s="533">
        <f xml:space="preserve"> 'FS Qtr'!U$50</f>
        <v>4749.9962872206161</v>
      </c>
      <c r="V45" s="533">
        <f xml:space="preserve"> 'FS Qtr'!V$50</f>
        <v>5218.177767877035</v>
      </c>
      <c r="W45" s="533">
        <f xml:space="preserve"> 'FS Qtr'!W$50</f>
        <v>2018.937650058167</v>
      </c>
      <c r="X45" s="533">
        <f xml:space="preserve"> 'FS Qtr'!X$50</f>
        <v>2018.9376500581684</v>
      </c>
      <c r="Y45" s="533">
        <f xml:space="preserve"> 'FS Qtr'!Y$50</f>
        <v>4724.3744151448909</v>
      </c>
      <c r="Z45" s="533">
        <f xml:space="preserve"> 'FS Qtr'!Z$50</f>
        <v>5190.2266347035174</v>
      </c>
      <c r="AA45" s="533">
        <f xml:space="preserve"> 'FS Qtr'!AA$50</f>
        <v>2006.9031343862353</v>
      </c>
      <c r="AB45" s="533">
        <f xml:space="preserve"> 'FS Qtr'!AB$50</f>
        <v>2006.9031343862371</v>
      </c>
      <c r="AC45" s="533">
        <f xml:space="preserve"> 'FS Qtr'!AC$50</f>
        <v>4698.8800150695452</v>
      </c>
      <c r="AD45" s="533">
        <f xml:space="preserve"> 'FS Qtr'!AD$50</f>
        <v>5162.4145618940493</v>
      </c>
      <c r="AE45" s="533">
        <f xml:space="preserve"> 'FS Qtr'!AE$50</f>
        <v>1994.9284919266029</v>
      </c>
      <c r="AF45" s="533">
        <f xml:space="preserve"> 'FS Qtr'!AF$50</f>
        <v>1994.9284919266047</v>
      </c>
      <c r="AG45" s="533">
        <f xml:space="preserve"> 'FS Qtr'!AG$50</f>
        <v>4673.5124528055185</v>
      </c>
      <c r="AH45" s="533">
        <f xml:space="preserve"> 'FS Qtr'!AH$50</f>
        <v>5134.7408576060197</v>
      </c>
      <c r="AI45" s="533">
        <f xml:space="preserve"> 'FS Qtr'!AI$50</f>
        <v>1983.0134248025911</v>
      </c>
      <c r="AJ45" s="533">
        <f xml:space="preserve"> 'FS Qtr'!AJ$50</f>
        <v>1983.013424802592</v>
      </c>
      <c r="AK45" s="533">
        <f xml:space="preserve"> 'FS Qtr'!AK$50</f>
        <v>4648.2710973189251</v>
      </c>
      <c r="AL45" s="533">
        <f xml:space="preserve"> 'FS Qtr'!AL$50</f>
        <v>5107.2048334388264</v>
      </c>
      <c r="AM45" s="533">
        <f xml:space="preserve"> 'FS Qtr'!AM$50</f>
        <v>1971.1576366194936</v>
      </c>
      <c r="AN45" s="533">
        <f xml:space="preserve"> 'FS Qtr'!AN$50</f>
        <v>1971.157636619495</v>
      </c>
      <c r="AO45" s="533">
        <f xml:space="preserve"> 'FS Qtr'!AO$50</f>
        <v>4623.1553207153484</v>
      </c>
      <c r="AP45" s="533">
        <f xml:space="preserve"> 'FS Qtr'!AP$50</f>
        <v>5079.8058044167419</v>
      </c>
      <c r="AQ45" s="533">
        <f xml:space="preserve"> 'FS Qtr'!AQ$50</f>
        <v>1959.3608324572078</v>
      </c>
      <c r="AR45" s="533">
        <f xml:space="preserve"> 'FS Qtr'!AR$50</f>
        <v>1959.3608324572092</v>
      </c>
      <c r="AS45" s="533">
        <f xml:space="preserve"> 'FS Qtr'!AS$50</f>
        <v>4598.1644982242278</v>
      </c>
      <c r="AT45" s="533">
        <f xml:space="preserve"> 'FS Qtr'!AT$50</f>
        <v>5052.5430889718846</v>
      </c>
      <c r="AU45" s="533">
        <f xml:space="preserve"> 'FS Qtr'!AU$50</f>
        <v>1947.6227188628936</v>
      </c>
      <c r="AV45" s="533">
        <f xml:space="preserve"> 'FS Qtr'!AV$50</f>
        <v>1947.6227188628945</v>
      </c>
      <c r="AW45" s="533">
        <f xml:space="preserve"> 'FS Qtr'!AW$50</f>
        <v>4573.298008183313</v>
      </c>
      <c r="AX45" s="533">
        <f xml:space="preserve"> 'FS Qtr'!AX$50</f>
        <v>5025.4160089272491</v>
      </c>
      <c r="AY45" s="533">
        <f xml:space="preserve"> 'FS Qtr'!AY$50</f>
        <v>1935.9430038436753</v>
      </c>
      <c r="AZ45" s="533">
        <f xml:space="preserve"> 'FS Qtr'!AZ$50</f>
        <v>1935.9430038436767</v>
      </c>
      <c r="BA45" s="533">
        <f xml:space="preserve"> 'FS Qtr'!BA$50</f>
        <v>4548.5552320231973</v>
      </c>
      <c r="BB45" s="533">
        <f xml:space="preserve"> 'FS Qtr'!BB$50</f>
        <v>4998.42388947985</v>
      </c>
      <c r="BC45" s="533">
        <f xml:space="preserve"> 'FS Qtr'!BC$50</f>
        <v>1924.3213968593791</v>
      </c>
      <c r="BD45" s="533">
        <f xml:space="preserve"> 'FS Qtr'!BD$50</f>
        <v>1924.3213968593805</v>
      </c>
      <c r="BE45" s="533">
        <f xml:space="preserve"> 'FS Qtr'!BE$50</f>
        <v>4523.9355542519379</v>
      </c>
      <c r="BF45" s="533">
        <f xml:space="preserve"> 'FS Qtr'!BF$50</f>
        <v>4971.5660591839314</v>
      </c>
      <c r="BG45" s="533">
        <f xml:space="preserve"> 'FS Qtr'!BG$50</f>
        <v>1912.7576088153023</v>
      </c>
      <c r="BH45" s="533">
        <f xml:space="preserve"> 'FS Qtr'!BH$50</f>
        <v>1912.7576088153037</v>
      </c>
      <c r="BI45" s="533">
        <f xml:space="preserve"> 'FS Qtr'!BI$50</f>
        <v>4499.4383624397406</v>
      </c>
      <c r="BJ45" s="533">
        <f xml:space="preserve"> 'FS Qtr'!BJ$50</f>
        <v>4944.8418499342615</v>
      </c>
      <c r="BK45" s="533">
        <f xml:space="preserve"> 'FS Qtr'!BK$50</f>
        <v>1901.2513520550283</v>
      </c>
      <c r="BL45" s="533">
        <f xml:space="preserve"> 'FS Qtr'!BL$50</f>
        <v>1901.2513520550297</v>
      </c>
      <c r="BM45" s="533">
        <f xml:space="preserve"> 'FS Qtr'!BM$50</f>
        <v>4475.0630472037219</v>
      </c>
      <c r="BN45" s="533">
        <f xml:space="preserve"> 'FS Qtr'!BN$50</f>
        <v>4918.2505969495141</v>
      </c>
      <c r="BO45" s="533">
        <f xml:space="preserve"> 'FS Qtr'!BO$50</f>
        <v>1889.8023403532616</v>
      </c>
      <c r="BP45" s="533">
        <f xml:space="preserve"> 'FS Qtr'!BP$50</f>
        <v>1889.8023403532634</v>
      </c>
      <c r="BQ45" s="533">
        <f xml:space="preserve"> 'FS Qtr'!BQ$50</f>
        <v>4450.8090021927592</v>
      </c>
      <c r="BR45" s="533">
        <f xml:space="preserve"> 'FS Qtr'!BR$50</f>
        <v>4891.791638755737</v>
      </c>
      <c r="BS45" s="533">
        <f xml:space="preserve"> 'FS Qtr'!BS$50</f>
        <v>1878.4102889087189</v>
      </c>
      <c r="BT45" s="533">
        <f xml:space="preserve"> 'FS Qtr'!BT$50</f>
        <v>1878.4102889087203</v>
      </c>
      <c r="BU45" s="533">
        <f xml:space="preserve"> 'FS Qtr'!BU$50</f>
        <v>4426.675624072398</v>
      </c>
      <c r="BV45" s="533">
        <f xml:space="preserve"> 'FS Qtr'!BV$50</f>
        <v>4865.464317169889</v>
      </c>
      <c r="BW45" s="533">
        <f xml:space="preserve"> 'FS Qtr'!BW$50</f>
        <v>1867.0749143370344</v>
      </c>
      <c r="BX45" s="533">
        <f xml:space="preserve"> 'FS Qtr'!BX$50</f>
        <v>1867.0749143370358</v>
      </c>
      <c r="BY45" s="533">
        <f xml:space="preserve"> 'FS Qtr'!BY$50</f>
        <v>4402.6623125098486</v>
      </c>
      <c r="BZ45" s="533">
        <f xml:space="preserve"> 'FS Qtr'!BZ$50</f>
        <v>4839.2679772834717</v>
      </c>
      <c r="CA45" s="533">
        <f xml:space="preserve"> 'FS Qtr'!CA$50</f>
        <v>1855.7959346637153</v>
      </c>
      <c r="CB45" s="533">
        <f xml:space="preserve"> 'FS Qtr'!CB$50</f>
        <v>1855.7959346637167</v>
      </c>
      <c r="CC45" s="533">
        <f xml:space="preserve"> 'FS Qtr'!CC$50</f>
        <v>4378.7684701590542</v>
      </c>
      <c r="CD45" s="533">
        <f xml:space="preserve"> 'FS Qtr'!CD$50</f>
        <v>4813.2019674462408</v>
      </c>
      <c r="CE45" s="533">
        <f xml:space="preserve"> 'FS Qtr'!CE$50</f>
        <v>1844.5730693171304</v>
      </c>
      <c r="CF45" s="533">
        <f xml:space="preserve"> 'FS Qtr'!CF$50</f>
        <v>1844.5730693171317</v>
      </c>
      <c r="CG45" s="533">
        <f xml:space="preserve"> 'FS Qtr'!CG$50</f>
        <v>4354.993502645827</v>
      </c>
      <c r="CH45" s="533">
        <f xml:space="preserve"> 'FS Qtr'!CH$50</f>
        <v>4787.265639249993</v>
      </c>
      <c r="CI45" s="533">
        <f xml:space="preserve"> 'FS Qtr'!CI$50</f>
        <v>1833.4060391215235</v>
      </c>
      <c r="CJ45" s="533">
        <f xml:space="preserve"> 'FS Qtr'!CJ$50</f>
        <v>1833.4060391215244</v>
      </c>
      <c r="CK45" s="533">
        <f xml:space="preserve"> 'FS Qtr'!CK$50</f>
        <v>4331.3368185530626</v>
      </c>
      <c r="CL45" s="533">
        <f xml:space="preserve"> 'FS Qtr'!CL$50</f>
        <v>4761.45834751243</v>
      </c>
      <c r="CM45" s="533">
        <f xml:space="preserve"> 'FS Qtr'!CM$50</f>
        <v>1822.2945662900729</v>
      </c>
      <c r="CN45" s="533">
        <f xml:space="preserve"> 'FS Qtr'!CN$50</f>
        <v>-123177.70543370993</v>
      </c>
      <c r="CO45" s="533">
        <f xml:space="preserve"> 'FS Qtr'!CO$50</f>
        <v>0</v>
      </c>
      <c r="CP45" s="533">
        <f xml:space="preserve"> 'FS Qtr'!CP$50</f>
        <v>0</v>
      </c>
      <c r="CQ45" s="533">
        <f xml:space="preserve"> 'FS Qtr'!CQ$50</f>
        <v>0</v>
      </c>
      <c r="CR45" s="533">
        <f xml:space="preserve"> 'FS Qtr'!CR$50</f>
        <v>0</v>
      </c>
      <c r="CS45" s="533">
        <f xml:space="preserve"> 'FS Qtr'!CS$50</f>
        <v>0</v>
      </c>
      <c r="CT45" s="533">
        <f xml:space="preserve"> 'FS Qtr'!CT$50</f>
        <v>0</v>
      </c>
      <c r="CU45" s="533">
        <f xml:space="preserve"> 'FS Qtr'!CU$50</f>
        <v>0</v>
      </c>
      <c r="CV45" s="533">
        <f xml:space="preserve"> 'FS Qtr'!CV$50</f>
        <v>0</v>
      </c>
      <c r="CW45" s="533">
        <f xml:space="preserve"> 'FS Qtr'!CW$50</f>
        <v>0</v>
      </c>
      <c r="CX45" s="533">
        <f xml:space="preserve"> 'FS Qtr'!CX$50</f>
        <v>0</v>
      </c>
      <c r="CY45" s="533">
        <f xml:space="preserve"> 'FS Qtr'!CY$50</f>
        <v>0</v>
      </c>
      <c r="CZ45" s="533">
        <f xml:space="preserve"> 'FS Qtr'!CZ$50</f>
        <v>0</v>
      </c>
      <c r="DA45" s="533">
        <f xml:space="preserve"> 'FS Qtr'!DA$50</f>
        <v>0</v>
      </c>
      <c r="DB45" s="533">
        <f xml:space="preserve"> 'FS Qtr'!DB$50</f>
        <v>0</v>
      </c>
      <c r="DC45" s="533">
        <f xml:space="preserve"> 'FS Qtr'!DC$50</f>
        <v>0</v>
      </c>
      <c r="DD45" s="533">
        <f xml:space="preserve"> 'FS Qtr'!DD$50</f>
        <v>0</v>
      </c>
      <c r="DE45" s="533">
        <f xml:space="preserve"> 'FS Qtr'!DE$50</f>
        <v>0</v>
      </c>
      <c r="DF45" s="533">
        <f xml:space="preserve"> 'FS Qtr'!DF$50</f>
        <v>0</v>
      </c>
      <c r="DG45" s="533">
        <f xml:space="preserve"> 'FS Qtr'!DG$50</f>
        <v>0</v>
      </c>
      <c r="DH45" s="533">
        <f xml:space="preserve"> 'FS Qtr'!DH$50</f>
        <v>0</v>
      </c>
      <c r="DI45" s="533">
        <f xml:space="preserve"> 'FS Qtr'!DI$50</f>
        <v>0</v>
      </c>
      <c r="DJ45" s="533">
        <f xml:space="preserve"> 'FS Qtr'!DJ$50</f>
        <v>0</v>
      </c>
      <c r="DK45" s="533">
        <f xml:space="preserve"> 'FS Qtr'!DK$50</f>
        <v>0</v>
      </c>
      <c r="DL45" s="533">
        <f xml:space="preserve"> 'FS Qtr'!DL$50</f>
        <v>0</v>
      </c>
      <c r="DM45" s="533">
        <f xml:space="preserve"> 'FS Qtr'!DM$50</f>
        <v>0</v>
      </c>
      <c r="DN45" s="533">
        <f xml:space="preserve"> 'FS Qtr'!DN$50</f>
        <v>0</v>
      </c>
      <c r="DO45" s="533">
        <f xml:space="preserve"> 'FS Qtr'!DO$50</f>
        <v>0</v>
      </c>
      <c r="DP45" s="533">
        <f xml:space="preserve"> 'FS Qtr'!DP$50</f>
        <v>0</v>
      </c>
      <c r="DQ45" s="533">
        <f xml:space="preserve"> 'FS Qtr'!DQ$50</f>
        <v>0</v>
      </c>
      <c r="DR45" s="533">
        <f xml:space="preserve"> 'FS Qtr'!DR$50</f>
        <v>0</v>
      </c>
      <c r="DS45" s="533">
        <f xml:space="preserve"> 'FS Qtr'!DS$50</f>
        <v>0</v>
      </c>
      <c r="DT45" s="533">
        <f xml:space="preserve"> 'FS Qtr'!DT$50</f>
        <v>0</v>
      </c>
      <c r="DU45" s="533">
        <f xml:space="preserve"> 'FS Qtr'!DU$50</f>
        <v>0</v>
      </c>
      <c r="DV45" s="533">
        <f xml:space="preserve"> 'FS Qtr'!DV$50</f>
        <v>0</v>
      </c>
      <c r="DW45" s="533">
        <f xml:space="preserve"> 'FS Qtr'!DW$50</f>
        <v>0</v>
      </c>
      <c r="DX45" s="533">
        <f xml:space="preserve"> 'FS Qtr'!DX$50</f>
        <v>0</v>
      </c>
      <c r="DY45" s="533">
        <f xml:space="preserve"> 'FS Qtr'!DY$50</f>
        <v>0</v>
      </c>
      <c r="DZ45" s="533">
        <f xml:space="preserve"> 'FS Qtr'!DZ$50</f>
        <v>0</v>
      </c>
      <c r="EA45" s="533">
        <f xml:space="preserve"> 'FS Qtr'!EA$50</f>
        <v>0</v>
      </c>
      <c r="EB45" s="533">
        <f xml:space="preserve"> 'FS Qtr'!EB$50</f>
        <v>0</v>
      </c>
      <c r="EC45" s="533">
        <f xml:space="preserve"> 'FS Qtr'!EC$50</f>
        <v>0</v>
      </c>
      <c r="ED45" s="533">
        <f xml:space="preserve"> 'FS Qtr'!ED$50</f>
        <v>0</v>
      </c>
      <c r="EE45" s="533">
        <f xml:space="preserve"> 'FS Qtr'!EE$50</f>
        <v>0</v>
      </c>
      <c r="EF45" s="533">
        <f xml:space="preserve"> 'FS Qtr'!EF$50</f>
        <v>0</v>
      </c>
      <c r="EG45" s="533">
        <f xml:space="preserve"> 'FS Qtr'!EG$50</f>
        <v>0</v>
      </c>
      <c r="EH45" s="533">
        <f xml:space="preserve"> 'FS Qtr'!EH$50</f>
        <v>0</v>
      </c>
      <c r="EI45" s="533">
        <f xml:space="preserve"> 'FS Qtr'!EI$50</f>
        <v>0</v>
      </c>
      <c r="EJ45" s="533">
        <f xml:space="preserve"> 'FS Qtr'!EJ$50</f>
        <v>0</v>
      </c>
      <c r="EK45" s="533">
        <f xml:space="preserve"> 'FS Qtr'!EK$50</f>
        <v>0</v>
      </c>
      <c r="EL45" s="533">
        <f xml:space="preserve"> 'FS Qtr'!EL$50</f>
        <v>0</v>
      </c>
      <c r="EM45" s="533">
        <f xml:space="preserve"> 'FS Qtr'!EM$50</f>
        <v>0</v>
      </c>
      <c r="EN45" s="533">
        <f xml:space="preserve"> 'FS Qtr'!EN$50</f>
        <v>0</v>
      </c>
      <c r="EO45" s="533">
        <f xml:space="preserve"> 'FS Qtr'!EO$50</f>
        <v>0</v>
      </c>
      <c r="EP45" s="533">
        <f xml:space="preserve"> 'FS Qtr'!EP$50</f>
        <v>0</v>
      </c>
      <c r="EQ45" s="533">
        <f xml:space="preserve"> 'FS Qtr'!EQ$50</f>
        <v>0</v>
      </c>
      <c r="ER45" s="533">
        <f xml:space="preserve"> 'FS Qtr'!ER$50</f>
        <v>0</v>
      </c>
      <c r="ES45" s="533">
        <f xml:space="preserve"> 'FS Qtr'!ES$50</f>
        <v>0</v>
      </c>
      <c r="ET45" s="533">
        <f xml:space="preserve"> 'FS Qtr'!ET$50</f>
        <v>0</v>
      </c>
      <c r="EU45" s="533">
        <f xml:space="preserve"> 'FS Qtr'!EU$50</f>
        <v>0</v>
      </c>
      <c r="EV45" s="533">
        <f xml:space="preserve"> 'FS Qtr'!EV$50</f>
        <v>0</v>
      </c>
      <c r="EW45" s="533">
        <f xml:space="preserve"> 'FS Qtr'!EW$50</f>
        <v>0</v>
      </c>
      <c r="EX45" s="533">
        <f xml:space="preserve"> 'FS Qtr'!EX$50</f>
        <v>0</v>
      </c>
      <c r="EY45" s="533">
        <f xml:space="preserve"> 'FS Qtr'!EY$50</f>
        <v>0</v>
      </c>
      <c r="EZ45" s="533">
        <f xml:space="preserve"> 'FS Qtr'!EZ$50</f>
        <v>0</v>
      </c>
      <c r="FA45" s="533">
        <f xml:space="preserve"> 'FS Qtr'!FA$50</f>
        <v>0</v>
      </c>
      <c r="FB45" s="533">
        <f xml:space="preserve"> 'FS Qtr'!FB$50</f>
        <v>0</v>
      </c>
      <c r="FC45" s="533">
        <f xml:space="preserve"> 'FS Qtr'!FC$50</f>
        <v>0</v>
      </c>
      <c r="FD45" s="533">
        <f xml:space="preserve"> 'FS Qtr'!FD$50</f>
        <v>0</v>
      </c>
      <c r="FE45" s="533">
        <f xml:space="preserve"> 'FS Qtr'!FE$50</f>
        <v>0</v>
      </c>
      <c r="FF45" s="533">
        <f xml:space="preserve"> 'FS Qtr'!FF$50</f>
        <v>0</v>
      </c>
      <c r="FG45" s="533">
        <f xml:space="preserve"> 'FS Qtr'!FG$50</f>
        <v>0</v>
      </c>
      <c r="FH45" s="533">
        <f xml:space="preserve"> 'FS Qtr'!FH$50</f>
        <v>0</v>
      </c>
      <c r="FI45" s="533">
        <f xml:space="preserve"> 'FS Qtr'!FI$50</f>
        <v>0</v>
      </c>
      <c r="FJ45" s="533">
        <f xml:space="preserve"> 'FS Qtr'!FJ$50</f>
        <v>0</v>
      </c>
      <c r="FK45" s="533">
        <f xml:space="preserve"> 'FS Qtr'!FK$50</f>
        <v>0</v>
      </c>
      <c r="FL45" s="533">
        <f xml:space="preserve"> 'FS Qtr'!FL$50</f>
        <v>0</v>
      </c>
      <c r="FM45" s="533">
        <f xml:space="preserve"> 'FS Qtr'!FM$50</f>
        <v>0</v>
      </c>
      <c r="FN45" s="533">
        <f xml:space="preserve"> 'FS Qtr'!FN$50</f>
        <v>0</v>
      </c>
      <c r="FO45" s="533">
        <f xml:space="preserve"> 'FS Qtr'!FO$50</f>
        <v>0</v>
      </c>
      <c r="FP45" s="533">
        <f xml:space="preserve"> 'FS Qtr'!FP$50</f>
        <v>0</v>
      </c>
      <c r="FQ45" s="533">
        <f xml:space="preserve"> 'FS Qtr'!FQ$50</f>
        <v>0</v>
      </c>
      <c r="FR45" s="533">
        <f xml:space="preserve"> 'FS Qtr'!FR$50</f>
        <v>0</v>
      </c>
      <c r="FS45" s="533">
        <f xml:space="preserve"> 'FS Qtr'!FS$50</f>
        <v>0</v>
      </c>
      <c r="FT45" s="533">
        <f xml:space="preserve"> 'FS Qtr'!FT$50</f>
        <v>0</v>
      </c>
      <c r="FU45" s="533">
        <f xml:space="preserve"> 'FS Qtr'!FU$50</f>
        <v>0</v>
      </c>
      <c r="FV45" s="533">
        <f xml:space="preserve"> 'FS Qtr'!FV$50</f>
        <v>0</v>
      </c>
      <c r="FW45" s="533">
        <f xml:space="preserve"> 'FS Qtr'!FW$50</f>
        <v>0</v>
      </c>
      <c r="FX45" s="533">
        <f xml:space="preserve"> 'FS Qtr'!FX$50</f>
        <v>0</v>
      </c>
      <c r="FY45" s="533">
        <f xml:space="preserve"> 'FS Qtr'!FY$50</f>
        <v>0</v>
      </c>
      <c r="FZ45" s="533">
        <f xml:space="preserve"> 'FS Qtr'!FZ$50</f>
        <v>0</v>
      </c>
      <c r="GA45" s="533">
        <f xml:space="preserve"> 'FS Qtr'!GA$50</f>
        <v>0</v>
      </c>
      <c r="GB45" s="533">
        <f xml:space="preserve"> 'FS Qtr'!GB$50</f>
        <v>0</v>
      </c>
      <c r="GC45" s="533">
        <f xml:space="preserve"> 'FS Qtr'!GC$50</f>
        <v>0</v>
      </c>
      <c r="GD45" s="533">
        <f xml:space="preserve"> 'FS Qtr'!GD$50</f>
        <v>0</v>
      </c>
      <c r="GE45" s="533">
        <f xml:space="preserve"> 'FS Qtr'!GE$50</f>
        <v>0</v>
      </c>
      <c r="GF45" s="533">
        <f xml:space="preserve"> 'FS Qtr'!GF$50</f>
        <v>0</v>
      </c>
      <c r="GG45" s="533">
        <f xml:space="preserve"> 'FS Qtr'!GG$50</f>
        <v>0</v>
      </c>
      <c r="GH45" s="533">
        <f xml:space="preserve"> 'FS Qtr'!GH$50</f>
        <v>0</v>
      </c>
      <c r="GI45" s="533">
        <f xml:space="preserve"> 'FS Qtr'!GI$50</f>
        <v>0</v>
      </c>
      <c r="GJ45" s="533">
        <f xml:space="preserve"> 'FS Qtr'!GJ$50</f>
        <v>0</v>
      </c>
    </row>
    <row r="46" spans="1:192" s="275" customFormat="1" x14ac:dyDescent="0.25">
      <c r="A46" s="15"/>
      <c r="B46" s="15"/>
      <c r="C46" s="21"/>
      <c r="D46" s="60"/>
      <c r="E46" s="172" t="str">
        <f t="shared" ref="E46:BP46" si="42" xml:space="preserve"> E$61</f>
        <v>Dividends paid POS</v>
      </c>
      <c r="F46" s="172">
        <f t="shared" si="42"/>
        <v>0</v>
      </c>
      <c r="G46" s="172" t="str">
        <f t="shared" si="42"/>
        <v>$ 000s</v>
      </c>
      <c r="H46" s="172">
        <f t="shared" si="42"/>
        <v>168213.34570459067</v>
      </c>
      <c r="I46" s="172">
        <f t="shared" si="42"/>
        <v>0</v>
      </c>
      <c r="J46" s="172">
        <f t="shared" si="42"/>
        <v>0</v>
      </c>
      <c r="K46" s="172">
        <f t="shared" si="42"/>
        <v>0</v>
      </c>
      <c r="L46" s="172">
        <f t="shared" si="42"/>
        <v>0</v>
      </c>
      <c r="M46" s="172">
        <f t="shared" si="42"/>
        <v>3551.6250000000018</v>
      </c>
      <c r="N46" s="172">
        <f t="shared" si="42"/>
        <v>4024.5000000000009</v>
      </c>
      <c r="O46" s="172">
        <f t="shared" si="42"/>
        <v>793.18749999999864</v>
      </c>
      <c r="P46" s="172">
        <f t="shared" si="42"/>
        <v>793.1875</v>
      </c>
      <c r="Q46" s="172">
        <f t="shared" si="42"/>
        <v>3525.7462686567187</v>
      </c>
      <c r="R46" s="172">
        <f t="shared" si="42"/>
        <v>3996.2686567164192</v>
      </c>
      <c r="S46" s="172">
        <f t="shared" si="42"/>
        <v>781.03233830845693</v>
      </c>
      <c r="T46" s="172">
        <f t="shared" si="42"/>
        <v>781.03233830845829</v>
      </c>
      <c r="U46" s="172">
        <f t="shared" si="42"/>
        <v>3499.9962872206161</v>
      </c>
      <c r="V46" s="172">
        <f t="shared" si="42"/>
        <v>3968.177767877035</v>
      </c>
      <c r="W46" s="172">
        <f t="shared" si="42"/>
        <v>768.93765005816704</v>
      </c>
      <c r="X46" s="172">
        <f t="shared" si="42"/>
        <v>768.9376500581684</v>
      </c>
      <c r="Y46" s="172">
        <f t="shared" si="42"/>
        <v>3474.3744151448909</v>
      </c>
      <c r="Z46" s="172">
        <f t="shared" si="42"/>
        <v>3940.2266347035174</v>
      </c>
      <c r="AA46" s="172">
        <f t="shared" si="42"/>
        <v>756.90313438623525</v>
      </c>
      <c r="AB46" s="172">
        <f t="shared" si="42"/>
        <v>756.90313438623707</v>
      </c>
      <c r="AC46" s="172">
        <f t="shared" si="42"/>
        <v>3448.8800150695452</v>
      </c>
      <c r="AD46" s="172">
        <f t="shared" si="42"/>
        <v>3912.4145618940493</v>
      </c>
      <c r="AE46" s="172">
        <f t="shared" si="42"/>
        <v>744.92849192660287</v>
      </c>
      <c r="AF46" s="172">
        <f t="shared" si="42"/>
        <v>744.92849192660469</v>
      </c>
      <c r="AG46" s="172">
        <f t="shared" si="42"/>
        <v>3423.5124528055185</v>
      </c>
      <c r="AH46" s="172">
        <f t="shared" si="42"/>
        <v>3884.7408576060197</v>
      </c>
      <c r="AI46" s="172">
        <f t="shared" si="42"/>
        <v>733.01342480259109</v>
      </c>
      <c r="AJ46" s="172">
        <f t="shared" si="42"/>
        <v>733.013424802592</v>
      </c>
      <c r="AK46" s="172">
        <f t="shared" si="42"/>
        <v>3398.2710973189251</v>
      </c>
      <c r="AL46" s="172">
        <f t="shared" si="42"/>
        <v>3857.2048334388264</v>
      </c>
      <c r="AM46" s="172">
        <f t="shared" si="42"/>
        <v>721.15763661949359</v>
      </c>
      <c r="AN46" s="172">
        <f t="shared" si="42"/>
        <v>721.15763661949495</v>
      </c>
      <c r="AO46" s="172">
        <f t="shared" si="42"/>
        <v>3373.1553207153484</v>
      </c>
      <c r="AP46" s="172">
        <f t="shared" si="42"/>
        <v>3829.8058044167419</v>
      </c>
      <c r="AQ46" s="172">
        <f t="shared" si="42"/>
        <v>709.36083245720783</v>
      </c>
      <c r="AR46" s="172">
        <f t="shared" si="42"/>
        <v>709.3608324572092</v>
      </c>
      <c r="AS46" s="172">
        <f t="shared" si="42"/>
        <v>3348.1644982242278</v>
      </c>
      <c r="AT46" s="172">
        <f t="shared" si="42"/>
        <v>3802.5430889718846</v>
      </c>
      <c r="AU46" s="172">
        <f t="shared" si="42"/>
        <v>697.62271886289363</v>
      </c>
      <c r="AV46" s="172">
        <f t="shared" si="42"/>
        <v>697.62271886289454</v>
      </c>
      <c r="AW46" s="172">
        <f t="shared" si="42"/>
        <v>3323.298008183313</v>
      </c>
      <c r="AX46" s="172">
        <f t="shared" si="42"/>
        <v>3775.4160089272491</v>
      </c>
      <c r="AY46" s="172">
        <f t="shared" si="42"/>
        <v>685.94300384367534</v>
      </c>
      <c r="AZ46" s="172">
        <f t="shared" si="42"/>
        <v>685.94300384367671</v>
      </c>
      <c r="BA46" s="172">
        <f t="shared" si="42"/>
        <v>3298.5552320231973</v>
      </c>
      <c r="BB46" s="172">
        <f t="shared" si="42"/>
        <v>3748.42388947985</v>
      </c>
      <c r="BC46" s="172">
        <f t="shared" si="42"/>
        <v>674.32139685937909</v>
      </c>
      <c r="BD46" s="172">
        <f t="shared" si="42"/>
        <v>674.32139685938046</v>
      </c>
      <c r="BE46" s="172">
        <f t="shared" si="42"/>
        <v>3273.9355542519379</v>
      </c>
      <c r="BF46" s="172">
        <f t="shared" si="42"/>
        <v>3721.5660591839314</v>
      </c>
      <c r="BG46" s="172">
        <f t="shared" si="42"/>
        <v>662.75760881530232</v>
      </c>
      <c r="BH46" s="172">
        <f t="shared" si="42"/>
        <v>662.75760881530368</v>
      </c>
      <c r="BI46" s="172">
        <f t="shared" si="42"/>
        <v>3249.4383624397406</v>
      </c>
      <c r="BJ46" s="172">
        <f t="shared" si="42"/>
        <v>3694.8418499342615</v>
      </c>
      <c r="BK46" s="172">
        <f t="shared" si="42"/>
        <v>651.25135205502829</v>
      </c>
      <c r="BL46" s="172">
        <f t="shared" si="42"/>
        <v>651.25135205502966</v>
      </c>
      <c r="BM46" s="172">
        <f t="shared" si="42"/>
        <v>3225.0630472037219</v>
      </c>
      <c r="BN46" s="172">
        <f t="shared" si="42"/>
        <v>3668.2505969495141</v>
      </c>
      <c r="BO46" s="172">
        <f t="shared" si="42"/>
        <v>639.80234035326157</v>
      </c>
      <c r="BP46" s="172">
        <f t="shared" si="42"/>
        <v>639.80234035326339</v>
      </c>
      <c r="BQ46" s="172">
        <f t="shared" ref="BQ46:EB46" si="43" xml:space="preserve"> BQ$61</f>
        <v>3200.8090021927592</v>
      </c>
      <c r="BR46" s="172">
        <f t="shared" si="43"/>
        <v>3641.791638755737</v>
      </c>
      <c r="BS46" s="172">
        <f t="shared" si="43"/>
        <v>628.41028890871894</v>
      </c>
      <c r="BT46" s="172">
        <f t="shared" si="43"/>
        <v>628.4102889087203</v>
      </c>
      <c r="BU46" s="172">
        <f t="shared" si="43"/>
        <v>3176.675624072398</v>
      </c>
      <c r="BV46" s="172">
        <f t="shared" si="43"/>
        <v>3615.464317169889</v>
      </c>
      <c r="BW46" s="172">
        <f t="shared" si="43"/>
        <v>617.07491433703444</v>
      </c>
      <c r="BX46" s="172">
        <f t="shared" si="43"/>
        <v>617.07491433703581</v>
      </c>
      <c r="BY46" s="172">
        <f t="shared" si="43"/>
        <v>3152.6623125098486</v>
      </c>
      <c r="BZ46" s="172">
        <f t="shared" si="43"/>
        <v>3589.2679772834717</v>
      </c>
      <c r="CA46" s="172">
        <f t="shared" si="43"/>
        <v>605.79593466371534</v>
      </c>
      <c r="CB46" s="172">
        <f t="shared" si="43"/>
        <v>605.79593466371671</v>
      </c>
      <c r="CC46" s="172">
        <f t="shared" si="43"/>
        <v>3128.7684701590542</v>
      </c>
      <c r="CD46" s="172">
        <f t="shared" si="43"/>
        <v>3563.2019674462408</v>
      </c>
      <c r="CE46" s="172">
        <f t="shared" si="43"/>
        <v>594.57306931713038</v>
      </c>
      <c r="CF46" s="172">
        <f t="shared" si="43"/>
        <v>594.57306931713174</v>
      </c>
      <c r="CG46" s="172">
        <f t="shared" si="43"/>
        <v>3104.993502645827</v>
      </c>
      <c r="CH46" s="172">
        <f t="shared" si="43"/>
        <v>3537.265639249993</v>
      </c>
      <c r="CI46" s="172">
        <f t="shared" si="43"/>
        <v>583.40603912152346</v>
      </c>
      <c r="CJ46" s="172">
        <f t="shared" si="43"/>
        <v>583.40603912152437</v>
      </c>
      <c r="CK46" s="172">
        <f t="shared" si="43"/>
        <v>3081.3368185530626</v>
      </c>
      <c r="CL46" s="172">
        <f t="shared" si="43"/>
        <v>3511.45834751243</v>
      </c>
      <c r="CM46" s="172">
        <f t="shared" si="43"/>
        <v>572.29456629007291</v>
      </c>
      <c r="CN46" s="172">
        <f t="shared" si="43"/>
        <v>0</v>
      </c>
      <c r="CO46" s="172">
        <f t="shared" si="43"/>
        <v>0</v>
      </c>
      <c r="CP46" s="172">
        <f t="shared" si="43"/>
        <v>0</v>
      </c>
      <c r="CQ46" s="172">
        <f t="shared" si="43"/>
        <v>0</v>
      </c>
      <c r="CR46" s="172">
        <f t="shared" si="43"/>
        <v>0</v>
      </c>
      <c r="CS46" s="172">
        <f t="shared" si="43"/>
        <v>0</v>
      </c>
      <c r="CT46" s="172">
        <f t="shared" si="43"/>
        <v>0</v>
      </c>
      <c r="CU46" s="172">
        <f t="shared" si="43"/>
        <v>0</v>
      </c>
      <c r="CV46" s="172">
        <f t="shared" si="43"/>
        <v>0</v>
      </c>
      <c r="CW46" s="172">
        <f t="shared" si="43"/>
        <v>0</v>
      </c>
      <c r="CX46" s="172">
        <f t="shared" si="43"/>
        <v>0</v>
      </c>
      <c r="CY46" s="172">
        <f t="shared" si="43"/>
        <v>0</v>
      </c>
      <c r="CZ46" s="172">
        <f t="shared" si="43"/>
        <v>0</v>
      </c>
      <c r="DA46" s="172">
        <f t="shared" si="43"/>
        <v>0</v>
      </c>
      <c r="DB46" s="172">
        <f t="shared" si="43"/>
        <v>0</v>
      </c>
      <c r="DC46" s="172">
        <f t="shared" si="43"/>
        <v>0</v>
      </c>
      <c r="DD46" s="172">
        <f t="shared" si="43"/>
        <v>0</v>
      </c>
      <c r="DE46" s="172">
        <f t="shared" si="43"/>
        <v>0</v>
      </c>
      <c r="DF46" s="172">
        <f t="shared" si="43"/>
        <v>0</v>
      </c>
      <c r="DG46" s="172">
        <f t="shared" si="43"/>
        <v>0</v>
      </c>
      <c r="DH46" s="172">
        <f t="shared" si="43"/>
        <v>0</v>
      </c>
      <c r="DI46" s="172">
        <f t="shared" si="43"/>
        <v>0</v>
      </c>
      <c r="DJ46" s="172">
        <f t="shared" si="43"/>
        <v>0</v>
      </c>
      <c r="DK46" s="172">
        <f t="shared" si="43"/>
        <v>0</v>
      </c>
      <c r="DL46" s="172">
        <f t="shared" si="43"/>
        <v>0</v>
      </c>
      <c r="DM46" s="172">
        <f t="shared" si="43"/>
        <v>0</v>
      </c>
      <c r="DN46" s="172">
        <f t="shared" si="43"/>
        <v>0</v>
      </c>
      <c r="DO46" s="172">
        <f t="shared" si="43"/>
        <v>0</v>
      </c>
      <c r="DP46" s="172">
        <f t="shared" si="43"/>
        <v>0</v>
      </c>
      <c r="DQ46" s="172">
        <f t="shared" si="43"/>
        <v>0</v>
      </c>
      <c r="DR46" s="172">
        <f t="shared" si="43"/>
        <v>0</v>
      </c>
      <c r="DS46" s="172">
        <f t="shared" si="43"/>
        <v>0</v>
      </c>
      <c r="DT46" s="172">
        <f t="shared" si="43"/>
        <v>0</v>
      </c>
      <c r="DU46" s="172">
        <f t="shared" si="43"/>
        <v>0</v>
      </c>
      <c r="DV46" s="172">
        <f t="shared" si="43"/>
        <v>0</v>
      </c>
      <c r="DW46" s="172">
        <f t="shared" si="43"/>
        <v>0</v>
      </c>
      <c r="DX46" s="172">
        <f t="shared" si="43"/>
        <v>0</v>
      </c>
      <c r="DY46" s="172">
        <f t="shared" si="43"/>
        <v>0</v>
      </c>
      <c r="DZ46" s="172">
        <f t="shared" si="43"/>
        <v>0</v>
      </c>
      <c r="EA46" s="172">
        <f t="shared" si="43"/>
        <v>0</v>
      </c>
      <c r="EB46" s="172">
        <f t="shared" si="43"/>
        <v>0</v>
      </c>
      <c r="EC46" s="172">
        <f t="shared" ref="EC46:GJ46" si="44" xml:space="preserve"> EC$61</f>
        <v>0</v>
      </c>
      <c r="ED46" s="172">
        <f t="shared" si="44"/>
        <v>0</v>
      </c>
      <c r="EE46" s="172">
        <f t="shared" si="44"/>
        <v>0</v>
      </c>
      <c r="EF46" s="172">
        <f t="shared" si="44"/>
        <v>0</v>
      </c>
      <c r="EG46" s="172">
        <f t="shared" si="44"/>
        <v>0</v>
      </c>
      <c r="EH46" s="172">
        <f t="shared" si="44"/>
        <v>0</v>
      </c>
      <c r="EI46" s="172">
        <f t="shared" si="44"/>
        <v>0</v>
      </c>
      <c r="EJ46" s="172">
        <f t="shared" si="44"/>
        <v>0</v>
      </c>
      <c r="EK46" s="172">
        <f t="shared" si="44"/>
        <v>0</v>
      </c>
      <c r="EL46" s="172">
        <f t="shared" si="44"/>
        <v>0</v>
      </c>
      <c r="EM46" s="172">
        <f t="shared" si="44"/>
        <v>0</v>
      </c>
      <c r="EN46" s="172">
        <f t="shared" si="44"/>
        <v>0</v>
      </c>
      <c r="EO46" s="172">
        <f t="shared" si="44"/>
        <v>0</v>
      </c>
      <c r="EP46" s="172">
        <f t="shared" si="44"/>
        <v>0</v>
      </c>
      <c r="EQ46" s="172">
        <f t="shared" si="44"/>
        <v>0</v>
      </c>
      <c r="ER46" s="172">
        <f t="shared" si="44"/>
        <v>0</v>
      </c>
      <c r="ES46" s="172">
        <f t="shared" si="44"/>
        <v>0</v>
      </c>
      <c r="ET46" s="172">
        <f t="shared" si="44"/>
        <v>0</v>
      </c>
      <c r="EU46" s="172">
        <f t="shared" si="44"/>
        <v>0</v>
      </c>
      <c r="EV46" s="172">
        <f t="shared" si="44"/>
        <v>0</v>
      </c>
      <c r="EW46" s="172">
        <f t="shared" si="44"/>
        <v>0</v>
      </c>
      <c r="EX46" s="172">
        <f t="shared" si="44"/>
        <v>0</v>
      </c>
      <c r="EY46" s="172">
        <f t="shared" si="44"/>
        <v>0</v>
      </c>
      <c r="EZ46" s="172">
        <f t="shared" si="44"/>
        <v>0</v>
      </c>
      <c r="FA46" s="172">
        <f t="shared" si="44"/>
        <v>0</v>
      </c>
      <c r="FB46" s="172">
        <f t="shared" si="44"/>
        <v>0</v>
      </c>
      <c r="FC46" s="172">
        <f t="shared" si="44"/>
        <v>0</v>
      </c>
      <c r="FD46" s="172">
        <f t="shared" si="44"/>
        <v>0</v>
      </c>
      <c r="FE46" s="172">
        <f t="shared" si="44"/>
        <v>0</v>
      </c>
      <c r="FF46" s="172">
        <f t="shared" si="44"/>
        <v>0</v>
      </c>
      <c r="FG46" s="172">
        <f t="shared" si="44"/>
        <v>0</v>
      </c>
      <c r="FH46" s="172">
        <f t="shared" si="44"/>
        <v>0</v>
      </c>
      <c r="FI46" s="172">
        <f t="shared" si="44"/>
        <v>0</v>
      </c>
      <c r="FJ46" s="172">
        <f t="shared" si="44"/>
        <v>0</v>
      </c>
      <c r="FK46" s="172">
        <f t="shared" si="44"/>
        <v>0</v>
      </c>
      <c r="FL46" s="172">
        <f t="shared" si="44"/>
        <v>0</v>
      </c>
      <c r="FM46" s="172">
        <f t="shared" si="44"/>
        <v>0</v>
      </c>
      <c r="FN46" s="172">
        <f t="shared" si="44"/>
        <v>0</v>
      </c>
      <c r="FO46" s="172">
        <f t="shared" si="44"/>
        <v>0</v>
      </c>
      <c r="FP46" s="172">
        <f t="shared" si="44"/>
        <v>0</v>
      </c>
      <c r="FQ46" s="172">
        <f t="shared" si="44"/>
        <v>0</v>
      </c>
      <c r="FR46" s="172">
        <f t="shared" si="44"/>
        <v>0</v>
      </c>
      <c r="FS46" s="172">
        <f t="shared" si="44"/>
        <v>0</v>
      </c>
      <c r="FT46" s="172">
        <f t="shared" si="44"/>
        <v>0</v>
      </c>
      <c r="FU46" s="172">
        <f t="shared" si="44"/>
        <v>0</v>
      </c>
      <c r="FV46" s="172">
        <f t="shared" si="44"/>
        <v>0</v>
      </c>
      <c r="FW46" s="172">
        <f t="shared" si="44"/>
        <v>0</v>
      </c>
      <c r="FX46" s="172">
        <f t="shared" si="44"/>
        <v>0</v>
      </c>
      <c r="FY46" s="172">
        <f t="shared" si="44"/>
        <v>0</v>
      </c>
      <c r="FZ46" s="172">
        <f t="shared" si="44"/>
        <v>0</v>
      </c>
      <c r="GA46" s="172">
        <f t="shared" si="44"/>
        <v>0</v>
      </c>
      <c r="GB46" s="172">
        <f t="shared" si="44"/>
        <v>0</v>
      </c>
      <c r="GC46" s="172">
        <f t="shared" si="44"/>
        <v>0</v>
      </c>
      <c r="GD46" s="172">
        <f t="shared" si="44"/>
        <v>0</v>
      </c>
      <c r="GE46" s="172">
        <f t="shared" si="44"/>
        <v>0</v>
      </c>
      <c r="GF46" s="172">
        <f t="shared" si="44"/>
        <v>0</v>
      </c>
      <c r="GG46" s="172">
        <f t="shared" si="44"/>
        <v>0</v>
      </c>
      <c r="GH46" s="172">
        <f t="shared" si="44"/>
        <v>0</v>
      </c>
      <c r="GI46" s="172">
        <f t="shared" si="44"/>
        <v>0</v>
      </c>
      <c r="GJ46" s="172">
        <f t="shared" si="44"/>
        <v>0</v>
      </c>
    </row>
    <row r="47" spans="1:192" s="540" customFormat="1" x14ac:dyDescent="0.25">
      <c r="A47" s="535"/>
      <c r="B47" s="535"/>
      <c r="C47" s="536"/>
      <c r="D47" s="537"/>
      <c r="E47" s="538" t="s">
        <v>177</v>
      </c>
      <c r="F47" s="538"/>
      <c r="G47" s="538" t="str">
        <f xml:space="preserve"> SMU</f>
        <v>$ 000s</v>
      </c>
      <c r="H47" s="538"/>
      <c r="I47" s="539"/>
      <c r="J47" s="538">
        <f t="shared" ref="J47:BU47" si="45" xml:space="preserve"> IF( J42 = 1, $F41, J44 + J45 - J46)</f>
        <v>0</v>
      </c>
      <c r="K47" s="538">
        <f t="shared" si="45"/>
        <v>0</v>
      </c>
      <c r="L47" s="538">
        <f t="shared" si="45"/>
        <v>0</v>
      </c>
      <c r="M47" s="538">
        <f t="shared" si="45"/>
        <v>1250</v>
      </c>
      <c r="N47" s="538">
        <f t="shared" si="45"/>
        <v>2500</v>
      </c>
      <c r="O47" s="538">
        <f t="shared" si="45"/>
        <v>3749.9999999999995</v>
      </c>
      <c r="P47" s="538">
        <f t="shared" si="45"/>
        <v>5000</v>
      </c>
      <c r="Q47" s="538">
        <f t="shared" si="45"/>
        <v>6250.0000000000009</v>
      </c>
      <c r="R47" s="538">
        <f t="shared" si="45"/>
        <v>7500.0000000000009</v>
      </c>
      <c r="S47" s="538">
        <f t="shared" si="45"/>
        <v>8750</v>
      </c>
      <c r="T47" s="538">
        <f t="shared" si="45"/>
        <v>10000</v>
      </c>
      <c r="U47" s="538">
        <f t="shared" si="45"/>
        <v>11250</v>
      </c>
      <c r="V47" s="538">
        <f t="shared" si="45"/>
        <v>12500</v>
      </c>
      <c r="W47" s="538">
        <f t="shared" si="45"/>
        <v>13750</v>
      </c>
      <c r="X47" s="538">
        <f t="shared" si="45"/>
        <v>15000</v>
      </c>
      <c r="Y47" s="538">
        <f t="shared" si="45"/>
        <v>16250</v>
      </c>
      <c r="Z47" s="538">
        <f t="shared" si="45"/>
        <v>17500</v>
      </c>
      <c r="AA47" s="538">
        <f t="shared" si="45"/>
        <v>18750</v>
      </c>
      <c r="AB47" s="538">
        <f t="shared" si="45"/>
        <v>20000</v>
      </c>
      <c r="AC47" s="538">
        <f t="shared" si="45"/>
        <v>21250</v>
      </c>
      <c r="AD47" s="538">
        <f t="shared" si="45"/>
        <v>22500</v>
      </c>
      <c r="AE47" s="538">
        <f t="shared" si="45"/>
        <v>23750</v>
      </c>
      <c r="AF47" s="538">
        <f t="shared" si="45"/>
        <v>25000</v>
      </c>
      <c r="AG47" s="538">
        <f t="shared" si="45"/>
        <v>26250</v>
      </c>
      <c r="AH47" s="538">
        <f t="shared" si="45"/>
        <v>27500</v>
      </c>
      <c r="AI47" s="538">
        <f t="shared" si="45"/>
        <v>28750</v>
      </c>
      <c r="AJ47" s="538">
        <f t="shared" si="45"/>
        <v>30000</v>
      </c>
      <c r="AK47" s="538">
        <f t="shared" si="45"/>
        <v>31250</v>
      </c>
      <c r="AL47" s="538">
        <f t="shared" si="45"/>
        <v>32499.999999999996</v>
      </c>
      <c r="AM47" s="538">
        <f t="shared" si="45"/>
        <v>33750</v>
      </c>
      <c r="AN47" s="538">
        <f t="shared" si="45"/>
        <v>35000</v>
      </c>
      <c r="AO47" s="538">
        <f t="shared" si="45"/>
        <v>36250</v>
      </c>
      <c r="AP47" s="538">
        <f t="shared" si="45"/>
        <v>37500</v>
      </c>
      <c r="AQ47" s="538">
        <f t="shared" si="45"/>
        <v>38750</v>
      </c>
      <c r="AR47" s="538">
        <f t="shared" si="45"/>
        <v>40000</v>
      </c>
      <c r="AS47" s="538">
        <f t="shared" si="45"/>
        <v>41250</v>
      </c>
      <c r="AT47" s="538">
        <f t="shared" si="45"/>
        <v>42500</v>
      </c>
      <c r="AU47" s="538">
        <f t="shared" si="45"/>
        <v>43750</v>
      </c>
      <c r="AV47" s="538">
        <f t="shared" si="45"/>
        <v>45000</v>
      </c>
      <c r="AW47" s="538">
        <f t="shared" si="45"/>
        <v>46250</v>
      </c>
      <c r="AX47" s="538">
        <f t="shared" si="45"/>
        <v>47500</v>
      </c>
      <c r="AY47" s="538">
        <f t="shared" si="45"/>
        <v>48750</v>
      </c>
      <c r="AZ47" s="538">
        <f t="shared" si="45"/>
        <v>50000</v>
      </c>
      <c r="BA47" s="538">
        <f t="shared" si="45"/>
        <v>51250</v>
      </c>
      <c r="BB47" s="538">
        <f t="shared" si="45"/>
        <v>52500</v>
      </c>
      <c r="BC47" s="538">
        <f t="shared" si="45"/>
        <v>53750</v>
      </c>
      <c r="BD47" s="538">
        <f t="shared" si="45"/>
        <v>55000</v>
      </c>
      <c r="BE47" s="538">
        <f t="shared" si="45"/>
        <v>56250</v>
      </c>
      <c r="BF47" s="538">
        <f t="shared" si="45"/>
        <v>57500</v>
      </c>
      <c r="BG47" s="538">
        <f t="shared" si="45"/>
        <v>58750</v>
      </c>
      <c r="BH47" s="538">
        <f t="shared" si="45"/>
        <v>60000</v>
      </c>
      <c r="BI47" s="538">
        <f t="shared" si="45"/>
        <v>61250</v>
      </c>
      <c r="BJ47" s="538">
        <f t="shared" si="45"/>
        <v>62500.000000000007</v>
      </c>
      <c r="BK47" s="538">
        <f t="shared" si="45"/>
        <v>63750.000000000007</v>
      </c>
      <c r="BL47" s="538">
        <f t="shared" si="45"/>
        <v>65000.000000000015</v>
      </c>
      <c r="BM47" s="538">
        <f t="shared" si="45"/>
        <v>66250.000000000015</v>
      </c>
      <c r="BN47" s="538">
        <f t="shared" si="45"/>
        <v>67500.000000000015</v>
      </c>
      <c r="BO47" s="538">
        <f t="shared" si="45"/>
        <v>68750.000000000015</v>
      </c>
      <c r="BP47" s="538">
        <f t="shared" si="45"/>
        <v>70000.000000000015</v>
      </c>
      <c r="BQ47" s="538">
        <f t="shared" si="45"/>
        <v>71250.000000000015</v>
      </c>
      <c r="BR47" s="538">
        <f t="shared" si="45"/>
        <v>72500.000000000015</v>
      </c>
      <c r="BS47" s="538">
        <f t="shared" si="45"/>
        <v>73750.000000000015</v>
      </c>
      <c r="BT47" s="538">
        <f t="shared" si="45"/>
        <v>75000.000000000015</v>
      </c>
      <c r="BU47" s="538">
        <f t="shared" si="45"/>
        <v>76250.000000000015</v>
      </c>
      <c r="BV47" s="538">
        <f t="shared" ref="BV47:EG47" si="46" xml:space="preserve"> IF( BV42 = 1, $F41, BV44 + BV45 - BV46)</f>
        <v>77500.000000000015</v>
      </c>
      <c r="BW47" s="538">
        <f t="shared" si="46"/>
        <v>78750.000000000015</v>
      </c>
      <c r="BX47" s="538">
        <f t="shared" si="46"/>
        <v>80000.000000000015</v>
      </c>
      <c r="BY47" s="538">
        <f t="shared" si="46"/>
        <v>81250.000000000029</v>
      </c>
      <c r="BZ47" s="538">
        <f t="shared" si="46"/>
        <v>82500.000000000029</v>
      </c>
      <c r="CA47" s="538">
        <f t="shared" si="46"/>
        <v>83750.000000000029</v>
      </c>
      <c r="CB47" s="538">
        <f t="shared" si="46"/>
        <v>85000.000000000029</v>
      </c>
      <c r="CC47" s="538">
        <f t="shared" si="46"/>
        <v>86250.000000000029</v>
      </c>
      <c r="CD47" s="538">
        <f t="shared" si="46"/>
        <v>87500.000000000029</v>
      </c>
      <c r="CE47" s="538">
        <f t="shared" si="46"/>
        <v>88750.000000000029</v>
      </c>
      <c r="CF47" s="538">
        <f t="shared" si="46"/>
        <v>90000.000000000029</v>
      </c>
      <c r="CG47" s="538">
        <f t="shared" si="46"/>
        <v>91250.000000000029</v>
      </c>
      <c r="CH47" s="538">
        <f t="shared" si="46"/>
        <v>92500.000000000029</v>
      </c>
      <c r="CI47" s="538">
        <f t="shared" si="46"/>
        <v>93750.000000000029</v>
      </c>
      <c r="CJ47" s="538">
        <f t="shared" si="46"/>
        <v>95000.000000000029</v>
      </c>
      <c r="CK47" s="538">
        <f t="shared" si="46"/>
        <v>96250.000000000029</v>
      </c>
      <c r="CL47" s="538">
        <f t="shared" si="46"/>
        <v>97500.000000000029</v>
      </c>
      <c r="CM47" s="538">
        <f t="shared" si="46"/>
        <v>98750.000000000029</v>
      </c>
      <c r="CN47" s="538">
        <f t="shared" si="46"/>
        <v>-24427.705433709896</v>
      </c>
      <c r="CO47" s="538">
        <f t="shared" si="46"/>
        <v>-24427.705433709896</v>
      </c>
      <c r="CP47" s="538">
        <f t="shared" si="46"/>
        <v>-24427.705433709896</v>
      </c>
      <c r="CQ47" s="538">
        <f t="shared" si="46"/>
        <v>-24427.705433709896</v>
      </c>
      <c r="CR47" s="538">
        <f t="shared" si="46"/>
        <v>-24427.705433709896</v>
      </c>
      <c r="CS47" s="538">
        <f t="shared" si="46"/>
        <v>-24427.705433709896</v>
      </c>
      <c r="CT47" s="538">
        <f t="shared" si="46"/>
        <v>-24427.705433709896</v>
      </c>
      <c r="CU47" s="538">
        <f t="shared" si="46"/>
        <v>-24427.705433709896</v>
      </c>
      <c r="CV47" s="538">
        <f t="shared" si="46"/>
        <v>-24427.705433709896</v>
      </c>
      <c r="CW47" s="538">
        <f t="shared" si="46"/>
        <v>-24427.705433709896</v>
      </c>
      <c r="CX47" s="538">
        <f t="shared" si="46"/>
        <v>-24427.705433709896</v>
      </c>
      <c r="CY47" s="538">
        <f t="shared" si="46"/>
        <v>-24427.705433709896</v>
      </c>
      <c r="CZ47" s="538">
        <f t="shared" si="46"/>
        <v>-24427.705433709896</v>
      </c>
      <c r="DA47" s="538">
        <f t="shared" si="46"/>
        <v>-24427.705433709896</v>
      </c>
      <c r="DB47" s="538">
        <f t="shared" si="46"/>
        <v>-24427.705433709896</v>
      </c>
      <c r="DC47" s="538">
        <f t="shared" si="46"/>
        <v>-24427.705433709896</v>
      </c>
      <c r="DD47" s="538">
        <f t="shared" si="46"/>
        <v>-24427.705433709896</v>
      </c>
      <c r="DE47" s="538">
        <f t="shared" si="46"/>
        <v>-24427.705433709896</v>
      </c>
      <c r="DF47" s="538">
        <f t="shared" si="46"/>
        <v>-24427.705433709896</v>
      </c>
      <c r="DG47" s="538">
        <f t="shared" si="46"/>
        <v>-24427.705433709896</v>
      </c>
      <c r="DH47" s="538">
        <f t="shared" si="46"/>
        <v>-24427.705433709896</v>
      </c>
      <c r="DI47" s="538">
        <f t="shared" si="46"/>
        <v>-24427.705433709896</v>
      </c>
      <c r="DJ47" s="538">
        <f t="shared" si="46"/>
        <v>-24427.705433709896</v>
      </c>
      <c r="DK47" s="538">
        <f t="shared" si="46"/>
        <v>-24427.705433709896</v>
      </c>
      <c r="DL47" s="538">
        <f t="shared" si="46"/>
        <v>-24427.705433709896</v>
      </c>
      <c r="DM47" s="538">
        <f t="shared" si="46"/>
        <v>-24427.705433709896</v>
      </c>
      <c r="DN47" s="538">
        <f t="shared" si="46"/>
        <v>-24427.705433709896</v>
      </c>
      <c r="DO47" s="538">
        <f t="shared" si="46"/>
        <v>-24427.705433709896</v>
      </c>
      <c r="DP47" s="538">
        <f t="shared" si="46"/>
        <v>-24427.705433709896</v>
      </c>
      <c r="DQ47" s="538">
        <f t="shared" si="46"/>
        <v>-24427.705433709896</v>
      </c>
      <c r="DR47" s="538">
        <f t="shared" si="46"/>
        <v>-24427.705433709896</v>
      </c>
      <c r="DS47" s="538">
        <f t="shared" si="46"/>
        <v>-24427.705433709896</v>
      </c>
      <c r="DT47" s="538">
        <f t="shared" si="46"/>
        <v>-24427.705433709896</v>
      </c>
      <c r="DU47" s="538">
        <f t="shared" si="46"/>
        <v>-24427.705433709896</v>
      </c>
      <c r="DV47" s="538">
        <f t="shared" si="46"/>
        <v>-24427.705433709896</v>
      </c>
      <c r="DW47" s="538">
        <f t="shared" si="46"/>
        <v>-24427.705433709896</v>
      </c>
      <c r="DX47" s="538">
        <f t="shared" si="46"/>
        <v>-24427.705433709896</v>
      </c>
      <c r="DY47" s="538">
        <f t="shared" si="46"/>
        <v>-24427.705433709896</v>
      </c>
      <c r="DZ47" s="538">
        <f t="shared" si="46"/>
        <v>-24427.705433709896</v>
      </c>
      <c r="EA47" s="538">
        <f t="shared" si="46"/>
        <v>-24427.705433709896</v>
      </c>
      <c r="EB47" s="538">
        <f t="shared" si="46"/>
        <v>-24427.705433709896</v>
      </c>
      <c r="EC47" s="538">
        <f t="shared" si="46"/>
        <v>-24427.705433709896</v>
      </c>
      <c r="ED47" s="538">
        <f t="shared" si="46"/>
        <v>-24427.705433709896</v>
      </c>
      <c r="EE47" s="538">
        <f t="shared" si="46"/>
        <v>-24427.705433709896</v>
      </c>
      <c r="EF47" s="538">
        <f t="shared" si="46"/>
        <v>-24427.705433709896</v>
      </c>
      <c r="EG47" s="538">
        <f t="shared" si="46"/>
        <v>-24427.705433709896</v>
      </c>
      <c r="EH47" s="538">
        <f t="shared" ref="EH47:GJ47" si="47" xml:space="preserve"> IF( EH42 = 1, $F41, EH44 + EH45 - EH46)</f>
        <v>-24427.705433709896</v>
      </c>
      <c r="EI47" s="538">
        <f t="shared" si="47"/>
        <v>-24427.705433709896</v>
      </c>
      <c r="EJ47" s="538">
        <f t="shared" si="47"/>
        <v>-24427.705433709896</v>
      </c>
      <c r="EK47" s="538">
        <f t="shared" si="47"/>
        <v>-24427.705433709896</v>
      </c>
      <c r="EL47" s="538">
        <f t="shared" si="47"/>
        <v>-24427.705433709896</v>
      </c>
      <c r="EM47" s="538">
        <f t="shared" si="47"/>
        <v>-24427.705433709896</v>
      </c>
      <c r="EN47" s="538">
        <f t="shared" si="47"/>
        <v>-24427.705433709896</v>
      </c>
      <c r="EO47" s="538">
        <f t="shared" si="47"/>
        <v>-24427.705433709896</v>
      </c>
      <c r="EP47" s="538">
        <f t="shared" si="47"/>
        <v>-24427.705433709896</v>
      </c>
      <c r="EQ47" s="538">
        <f t="shared" si="47"/>
        <v>-24427.705433709896</v>
      </c>
      <c r="ER47" s="538">
        <f t="shared" si="47"/>
        <v>-24427.705433709896</v>
      </c>
      <c r="ES47" s="538">
        <f t="shared" si="47"/>
        <v>-24427.705433709896</v>
      </c>
      <c r="ET47" s="538">
        <f t="shared" si="47"/>
        <v>-24427.705433709896</v>
      </c>
      <c r="EU47" s="538">
        <f t="shared" si="47"/>
        <v>-24427.705433709896</v>
      </c>
      <c r="EV47" s="538">
        <f t="shared" si="47"/>
        <v>-24427.705433709896</v>
      </c>
      <c r="EW47" s="538">
        <f t="shared" si="47"/>
        <v>-24427.705433709896</v>
      </c>
      <c r="EX47" s="538">
        <f t="shared" si="47"/>
        <v>-24427.705433709896</v>
      </c>
      <c r="EY47" s="538">
        <f t="shared" si="47"/>
        <v>-24427.705433709896</v>
      </c>
      <c r="EZ47" s="538">
        <f t="shared" si="47"/>
        <v>-24427.705433709896</v>
      </c>
      <c r="FA47" s="538">
        <f t="shared" si="47"/>
        <v>-24427.705433709896</v>
      </c>
      <c r="FB47" s="538">
        <f t="shared" si="47"/>
        <v>-24427.705433709896</v>
      </c>
      <c r="FC47" s="538">
        <f t="shared" si="47"/>
        <v>-24427.705433709896</v>
      </c>
      <c r="FD47" s="538">
        <f t="shared" si="47"/>
        <v>-24427.705433709896</v>
      </c>
      <c r="FE47" s="538">
        <f t="shared" si="47"/>
        <v>-24427.705433709896</v>
      </c>
      <c r="FF47" s="538">
        <f t="shared" si="47"/>
        <v>-24427.705433709896</v>
      </c>
      <c r="FG47" s="538">
        <f t="shared" si="47"/>
        <v>-24427.705433709896</v>
      </c>
      <c r="FH47" s="538">
        <f t="shared" si="47"/>
        <v>-24427.705433709896</v>
      </c>
      <c r="FI47" s="538">
        <f t="shared" si="47"/>
        <v>-24427.705433709896</v>
      </c>
      <c r="FJ47" s="538">
        <f t="shared" si="47"/>
        <v>-24427.705433709896</v>
      </c>
      <c r="FK47" s="538">
        <f t="shared" si="47"/>
        <v>-24427.705433709896</v>
      </c>
      <c r="FL47" s="538">
        <f t="shared" si="47"/>
        <v>-24427.705433709896</v>
      </c>
      <c r="FM47" s="538">
        <f t="shared" si="47"/>
        <v>-24427.705433709896</v>
      </c>
      <c r="FN47" s="538">
        <f t="shared" si="47"/>
        <v>-24427.705433709896</v>
      </c>
      <c r="FO47" s="538">
        <f t="shared" si="47"/>
        <v>-24427.705433709896</v>
      </c>
      <c r="FP47" s="538">
        <f t="shared" si="47"/>
        <v>-24427.705433709896</v>
      </c>
      <c r="FQ47" s="538">
        <f t="shared" si="47"/>
        <v>-24427.705433709896</v>
      </c>
      <c r="FR47" s="538">
        <f t="shared" si="47"/>
        <v>-24427.705433709896</v>
      </c>
      <c r="FS47" s="538">
        <f t="shared" si="47"/>
        <v>-24427.705433709896</v>
      </c>
      <c r="FT47" s="538">
        <f t="shared" si="47"/>
        <v>-24427.705433709896</v>
      </c>
      <c r="FU47" s="538">
        <f t="shared" si="47"/>
        <v>-24427.705433709896</v>
      </c>
      <c r="FV47" s="538">
        <f t="shared" si="47"/>
        <v>-24427.705433709896</v>
      </c>
      <c r="FW47" s="538">
        <f t="shared" si="47"/>
        <v>-24427.705433709896</v>
      </c>
      <c r="FX47" s="538">
        <f t="shared" si="47"/>
        <v>-24427.705433709896</v>
      </c>
      <c r="FY47" s="538">
        <f t="shared" si="47"/>
        <v>-24427.705433709896</v>
      </c>
      <c r="FZ47" s="538">
        <f t="shared" si="47"/>
        <v>-24427.705433709896</v>
      </c>
      <c r="GA47" s="538">
        <f t="shared" si="47"/>
        <v>-24427.705433709896</v>
      </c>
      <c r="GB47" s="538">
        <f t="shared" si="47"/>
        <v>-24427.705433709896</v>
      </c>
      <c r="GC47" s="538">
        <f t="shared" si="47"/>
        <v>-24427.705433709896</v>
      </c>
      <c r="GD47" s="538">
        <f t="shared" si="47"/>
        <v>-24427.705433709896</v>
      </c>
      <c r="GE47" s="538">
        <f t="shared" si="47"/>
        <v>-24427.705433709896</v>
      </c>
      <c r="GF47" s="538">
        <f t="shared" si="47"/>
        <v>-24427.705433709896</v>
      </c>
      <c r="GG47" s="538">
        <f t="shared" si="47"/>
        <v>-24427.705433709896</v>
      </c>
      <c r="GH47" s="538">
        <f t="shared" si="47"/>
        <v>-24427.705433709896</v>
      </c>
      <c r="GI47" s="538">
        <f t="shared" si="47"/>
        <v>-24427.705433709896</v>
      </c>
      <c r="GJ47" s="538">
        <f t="shared" si="47"/>
        <v>-24427.705433709896</v>
      </c>
    </row>
    <row r="50" spans="1:255" x14ac:dyDescent="0.25">
      <c r="A50" s="15" t="s">
        <v>203</v>
      </c>
    </row>
    <row r="51" spans="1:255" x14ac:dyDescent="0.25">
      <c r="E51" s="268" t="str">
        <f t="shared" ref="E51:AJ51" si="48" xml:space="preserve"> E$33</f>
        <v>Retained earnings balance BEG</v>
      </c>
      <c r="F51" s="268">
        <f t="shared" si="48"/>
        <v>0</v>
      </c>
      <c r="G51" s="268" t="str">
        <f t="shared" si="48"/>
        <v>$ 000s</v>
      </c>
      <c r="H51" s="268">
        <f t="shared" si="48"/>
        <v>0</v>
      </c>
      <c r="I51" s="268">
        <f t="shared" si="48"/>
        <v>0</v>
      </c>
      <c r="J51" s="268">
        <f t="shared" si="48"/>
        <v>0</v>
      </c>
      <c r="K51" s="268">
        <f t="shared" si="48"/>
        <v>0</v>
      </c>
      <c r="L51" s="268">
        <f t="shared" si="48"/>
        <v>0</v>
      </c>
      <c r="M51" s="268">
        <f t="shared" si="48"/>
        <v>0</v>
      </c>
      <c r="N51" s="268">
        <f t="shared" si="48"/>
        <v>0</v>
      </c>
      <c r="O51" s="268">
        <f t="shared" si="48"/>
        <v>0</v>
      </c>
      <c r="P51" s="268">
        <f t="shared" si="48"/>
        <v>0</v>
      </c>
      <c r="Q51" s="268">
        <f t="shared" si="48"/>
        <v>0</v>
      </c>
      <c r="R51" s="268">
        <f t="shared" si="48"/>
        <v>0</v>
      </c>
      <c r="S51" s="268">
        <f t="shared" si="48"/>
        <v>0</v>
      </c>
      <c r="T51" s="268">
        <f t="shared" si="48"/>
        <v>0</v>
      </c>
      <c r="U51" s="268">
        <f t="shared" si="48"/>
        <v>0</v>
      </c>
      <c r="V51" s="268">
        <f t="shared" si="48"/>
        <v>0</v>
      </c>
      <c r="W51" s="268">
        <f t="shared" si="48"/>
        <v>0</v>
      </c>
      <c r="X51" s="268">
        <f t="shared" si="48"/>
        <v>0</v>
      </c>
      <c r="Y51" s="268">
        <f t="shared" si="48"/>
        <v>0</v>
      </c>
      <c r="Z51" s="268">
        <f t="shared" si="48"/>
        <v>0</v>
      </c>
      <c r="AA51" s="268">
        <f t="shared" si="48"/>
        <v>0</v>
      </c>
      <c r="AB51" s="268">
        <f t="shared" si="48"/>
        <v>0</v>
      </c>
      <c r="AC51" s="268">
        <f t="shared" si="48"/>
        <v>0</v>
      </c>
      <c r="AD51" s="268">
        <f t="shared" si="48"/>
        <v>0</v>
      </c>
      <c r="AE51" s="268">
        <f t="shared" si="48"/>
        <v>0</v>
      </c>
      <c r="AF51" s="268">
        <f t="shared" si="48"/>
        <v>0</v>
      </c>
      <c r="AG51" s="268">
        <f t="shared" si="48"/>
        <v>0</v>
      </c>
      <c r="AH51" s="268">
        <f t="shared" si="48"/>
        <v>0</v>
      </c>
      <c r="AI51" s="268">
        <f t="shared" si="48"/>
        <v>0</v>
      </c>
      <c r="AJ51" s="268">
        <f t="shared" si="48"/>
        <v>0</v>
      </c>
      <c r="AK51" s="268">
        <f t="shared" ref="AK51:BP51" si="49" xml:space="preserve"> AK$33</f>
        <v>0</v>
      </c>
      <c r="AL51" s="268">
        <f t="shared" si="49"/>
        <v>0</v>
      </c>
      <c r="AM51" s="268">
        <f t="shared" si="49"/>
        <v>0</v>
      </c>
      <c r="AN51" s="268">
        <f t="shared" si="49"/>
        <v>0</v>
      </c>
      <c r="AO51" s="268">
        <f t="shared" si="49"/>
        <v>0</v>
      </c>
      <c r="AP51" s="268">
        <f t="shared" si="49"/>
        <v>0</v>
      </c>
      <c r="AQ51" s="268">
        <f t="shared" si="49"/>
        <v>0</v>
      </c>
      <c r="AR51" s="268">
        <f t="shared" si="49"/>
        <v>0</v>
      </c>
      <c r="AS51" s="268">
        <f t="shared" si="49"/>
        <v>0</v>
      </c>
      <c r="AT51" s="268">
        <f t="shared" si="49"/>
        <v>0</v>
      </c>
      <c r="AU51" s="268">
        <f t="shared" si="49"/>
        <v>0</v>
      </c>
      <c r="AV51" s="268">
        <f t="shared" si="49"/>
        <v>0</v>
      </c>
      <c r="AW51" s="268">
        <f t="shared" si="49"/>
        <v>0</v>
      </c>
      <c r="AX51" s="268">
        <f t="shared" si="49"/>
        <v>0</v>
      </c>
      <c r="AY51" s="268">
        <f t="shared" si="49"/>
        <v>0</v>
      </c>
      <c r="AZ51" s="268">
        <f t="shared" si="49"/>
        <v>0</v>
      </c>
      <c r="BA51" s="268">
        <f t="shared" si="49"/>
        <v>0</v>
      </c>
      <c r="BB51" s="268">
        <f t="shared" si="49"/>
        <v>0</v>
      </c>
      <c r="BC51" s="268">
        <f t="shared" si="49"/>
        <v>0</v>
      </c>
      <c r="BD51" s="268">
        <f t="shared" si="49"/>
        <v>0</v>
      </c>
      <c r="BE51" s="268">
        <f t="shared" si="49"/>
        <v>0</v>
      </c>
      <c r="BF51" s="268">
        <f t="shared" si="49"/>
        <v>0</v>
      </c>
      <c r="BG51" s="268">
        <f t="shared" si="49"/>
        <v>0</v>
      </c>
      <c r="BH51" s="268">
        <f t="shared" si="49"/>
        <v>0</v>
      </c>
      <c r="BI51" s="268">
        <f t="shared" si="49"/>
        <v>0</v>
      </c>
      <c r="BJ51" s="268">
        <f t="shared" si="49"/>
        <v>0</v>
      </c>
      <c r="BK51" s="268">
        <f t="shared" si="49"/>
        <v>0</v>
      </c>
      <c r="BL51" s="268">
        <f t="shared" si="49"/>
        <v>0</v>
      </c>
      <c r="BM51" s="268">
        <f t="shared" si="49"/>
        <v>0</v>
      </c>
      <c r="BN51" s="268">
        <f t="shared" si="49"/>
        <v>0</v>
      </c>
      <c r="BO51" s="268">
        <f t="shared" si="49"/>
        <v>0</v>
      </c>
      <c r="BP51" s="268">
        <f t="shared" si="49"/>
        <v>0</v>
      </c>
      <c r="BQ51" s="268">
        <f t="shared" ref="BQ51:CV51" si="50" xml:space="preserve"> BQ$33</f>
        <v>0</v>
      </c>
      <c r="BR51" s="268">
        <f t="shared" si="50"/>
        <v>0</v>
      </c>
      <c r="BS51" s="268">
        <f t="shared" si="50"/>
        <v>0</v>
      </c>
      <c r="BT51" s="268">
        <f t="shared" si="50"/>
        <v>0</v>
      </c>
      <c r="BU51" s="268">
        <f t="shared" si="50"/>
        <v>0</v>
      </c>
      <c r="BV51" s="268">
        <f t="shared" si="50"/>
        <v>0</v>
      </c>
      <c r="BW51" s="268">
        <f t="shared" si="50"/>
        <v>0</v>
      </c>
      <c r="BX51" s="268">
        <f t="shared" si="50"/>
        <v>0</v>
      </c>
      <c r="BY51" s="268">
        <f t="shared" si="50"/>
        <v>0</v>
      </c>
      <c r="BZ51" s="268">
        <f t="shared" si="50"/>
        <v>0</v>
      </c>
      <c r="CA51" s="268">
        <f t="shared" si="50"/>
        <v>0</v>
      </c>
      <c r="CB51" s="268">
        <f t="shared" si="50"/>
        <v>0</v>
      </c>
      <c r="CC51" s="268">
        <f t="shared" si="50"/>
        <v>0</v>
      </c>
      <c r="CD51" s="268">
        <f t="shared" si="50"/>
        <v>0</v>
      </c>
      <c r="CE51" s="268">
        <f t="shared" si="50"/>
        <v>0</v>
      </c>
      <c r="CF51" s="268">
        <f t="shared" si="50"/>
        <v>0</v>
      </c>
      <c r="CG51" s="268">
        <f t="shared" si="50"/>
        <v>0</v>
      </c>
      <c r="CH51" s="268">
        <f t="shared" si="50"/>
        <v>0</v>
      </c>
      <c r="CI51" s="268">
        <f t="shared" si="50"/>
        <v>0</v>
      </c>
      <c r="CJ51" s="268">
        <f t="shared" si="50"/>
        <v>0</v>
      </c>
      <c r="CK51" s="268">
        <f t="shared" si="50"/>
        <v>0</v>
      </c>
      <c r="CL51" s="268">
        <f t="shared" si="50"/>
        <v>0</v>
      </c>
      <c r="CM51" s="268">
        <f t="shared" si="50"/>
        <v>0</v>
      </c>
      <c r="CN51" s="268">
        <f t="shared" si="50"/>
        <v>0</v>
      </c>
      <c r="CO51" s="268">
        <f t="shared" si="50"/>
        <v>572.29456629007427</v>
      </c>
      <c r="CP51" s="268">
        <f t="shared" si="50"/>
        <v>-677.70543370992573</v>
      </c>
      <c r="CQ51" s="268">
        <f t="shared" si="50"/>
        <v>-1927.7054337099257</v>
      </c>
      <c r="CR51" s="268">
        <f t="shared" si="50"/>
        <v>-3177.7054337099257</v>
      </c>
      <c r="CS51" s="268">
        <f t="shared" si="50"/>
        <v>-4427.7054337099253</v>
      </c>
      <c r="CT51" s="268">
        <f t="shared" si="50"/>
        <v>-5677.7054337099253</v>
      </c>
      <c r="CU51" s="268">
        <f t="shared" si="50"/>
        <v>-6927.7054337099253</v>
      </c>
      <c r="CV51" s="268">
        <f t="shared" si="50"/>
        <v>-8177.7054337099253</v>
      </c>
      <c r="CW51" s="268">
        <f t="shared" ref="CW51:EB51" si="51" xml:space="preserve"> CW$33</f>
        <v>-9427.7054337099253</v>
      </c>
      <c r="CX51" s="268">
        <f t="shared" si="51"/>
        <v>-10677.705433709925</v>
      </c>
      <c r="CY51" s="268">
        <f t="shared" si="51"/>
        <v>-11927.705433709925</v>
      </c>
      <c r="CZ51" s="268">
        <f t="shared" si="51"/>
        <v>-13177.705433709925</v>
      </c>
      <c r="DA51" s="268">
        <f t="shared" si="51"/>
        <v>-14427.705433709925</v>
      </c>
      <c r="DB51" s="268">
        <f t="shared" si="51"/>
        <v>-15677.705433709925</v>
      </c>
      <c r="DC51" s="268">
        <f t="shared" si="51"/>
        <v>-16927.705433709925</v>
      </c>
      <c r="DD51" s="268">
        <f t="shared" si="51"/>
        <v>-18177.705433709925</v>
      </c>
      <c r="DE51" s="268">
        <f t="shared" si="51"/>
        <v>-19427.705433709925</v>
      </c>
      <c r="DF51" s="268">
        <f t="shared" si="51"/>
        <v>-20677.705433709925</v>
      </c>
      <c r="DG51" s="268">
        <f t="shared" si="51"/>
        <v>-21927.705433709925</v>
      </c>
      <c r="DH51" s="268">
        <f t="shared" si="51"/>
        <v>-23177.705433709925</v>
      </c>
      <c r="DI51" s="268">
        <f t="shared" si="51"/>
        <v>-24427.705433709925</v>
      </c>
      <c r="DJ51" s="268">
        <f t="shared" si="51"/>
        <v>-24427.705433709925</v>
      </c>
      <c r="DK51" s="268">
        <f t="shared" si="51"/>
        <v>-24427.705433709925</v>
      </c>
      <c r="DL51" s="268">
        <f t="shared" si="51"/>
        <v>-24427.705433709925</v>
      </c>
      <c r="DM51" s="268">
        <f t="shared" si="51"/>
        <v>-24427.705433709925</v>
      </c>
      <c r="DN51" s="268">
        <f t="shared" si="51"/>
        <v>-24427.705433709925</v>
      </c>
      <c r="DO51" s="268">
        <f t="shared" si="51"/>
        <v>-24427.705433709925</v>
      </c>
      <c r="DP51" s="268">
        <f t="shared" si="51"/>
        <v>-24427.705433709925</v>
      </c>
      <c r="DQ51" s="268">
        <f t="shared" si="51"/>
        <v>-24427.705433709925</v>
      </c>
      <c r="DR51" s="268">
        <f t="shared" si="51"/>
        <v>-24427.705433709925</v>
      </c>
      <c r="DS51" s="268">
        <f t="shared" si="51"/>
        <v>-24427.705433709925</v>
      </c>
      <c r="DT51" s="268">
        <f t="shared" si="51"/>
        <v>-24427.705433709925</v>
      </c>
      <c r="DU51" s="268">
        <f t="shared" si="51"/>
        <v>-24427.705433709925</v>
      </c>
      <c r="DV51" s="268">
        <f t="shared" si="51"/>
        <v>-24427.705433709925</v>
      </c>
      <c r="DW51" s="268">
        <f t="shared" si="51"/>
        <v>-24427.705433709925</v>
      </c>
      <c r="DX51" s="268">
        <f t="shared" si="51"/>
        <v>-24427.705433709925</v>
      </c>
      <c r="DY51" s="268">
        <f t="shared" si="51"/>
        <v>-24427.705433709925</v>
      </c>
      <c r="DZ51" s="268">
        <f t="shared" si="51"/>
        <v>-24427.705433709925</v>
      </c>
      <c r="EA51" s="268">
        <f t="shared" si="51"/>
        <v>-24427.705433709925</v>
      </c>
      <c r="EB51" s="268">
        <f t="shared" si="51"/>
        <v>-24427.705433709925</v>
      </c>
      <c r="EC51" s="268">
        <f t="shared" ref="EC51:FH51" si="52" xml:space="preserve"> EC$33</f>
        <v>-24427.705433709925</v>
      </c>
      <c r="ED51" s="268">
        <f t="shared" si="52"/>
        <v>-24427.705433709925</v>
      </c>
      <c r="EE51" s="268">
        <f t="shared" si="52"/>
        <v>-24427.705433709925</v>
      </c>
      <c r="EF51" s="268">
        <f t="shared" si="52"/>
        <v>-24427.705433709925</v>
      </c>
      <c r="EG51" s="268">
        <f t="shared" si="52"/>
        <v>-24427.705433709925</v>
      </c>
      <c r="EH51" s="268">
        <f t="shared" si="52"/>
        <v>-24427.705433709925</v>
      </c>
      <c r="EI51" s="268">
        <f t="shared" si="52"/>
        <v>-24427.705433709925</v>
      </c>
      <c r="EJ51" s="268">
        <f t="shared" si="52"/>
        <v>-24427.705433709925</v>
      </c>
      <c r="EK51" s="268">
        <f t="shared" si="52"/>
        <v>-24427.705433709925</v>
      </c>
      <c r="EL51" s="268">
        <f t="shared" si="52"/>
        <v>-24427.705433709925</v>
      </c>
      <c r="EM51" s="268">
        <f t="shared" si="52"/>
        <v>-24427.705433709925</v>
      </c>
      <c r="EN51" s="268">
        <f t="shared" si="52"/>
        <v>-24427.705433709925</v>
      </c>
      <c r="EO51" s="268">
        <f t="shared" si="52"/>
        <v>-24427.705433709925</v>
      </c>
      <c r="EP51" s="268">
        <f t="shared" si="52"/>
        <v>-24427.705433709925</v>
      </c>
      <c r="EQ51" s="268">
        <f t="shared" si="52"/>
        <v>-24427.705433709925</v>
      </c>
      <c r="ER51" s="268">
        <f t="shared" si="52"/>
        <v>-24427.705433709925</v>
      </c>
      <c r="ES51" s="268">
        <f t="shared" si="52"/>
        <v>-24427.705433709925</v>
      </c>
      <c r="ET51" s="268">
        <f t="shared" si="52"/>
        <v>-24427.705433709925</v>
      </c>
      <c r="EU51" s="268">
        <f t="shared" si="52"/>
        <v>-24427.705433709925</v>
      </c>
      <c r="EV51" s="268">
        <f t="shared" si="52"/>
        <v>-24427.705433709925</v>
      </c>
      <c r="EW51" s="268">
        <f t="shared" si="52"/>
        <v>-24427.705433709925</v>
      </c>
      <c r="EX51" s="268">
        <f t="shared" si="52"/>
        <v>-24427.705433709925</v>
      </c>
      <c r="EY51" s="268">
        <f t="shared" si="52"/>
        <v>-24427.705433709925</v>
      </c>
      <c r="EZ51" s="268">
        <f t="shared" si="52"/>
        <v>-24427.705433709925</v>
      </c>
      <c r="FA51" s="268">
        <f t="shared" si="52"/>
        <v>-24427.705433709925</v>
      </c>
      <c r="FB51" s="268">
        <f t="shared" si="52"/>
        <v>-24427.705433709925</v>
      </c>
      <c r="FC51" s="268">
        <f t="shared" si="52"/>
        <v>-24427.705433709925</v>
      </c>
      <c r="FD51" s="268">
        <f t="shared" si="52"/>
        <v>-24427.705433709925</v>
      </c>
      <c r="FE51" s="268">
        <f t="shared" si="52"/>
        <v>-24427.705433709925</v>
      </c>
      <c r="FF51" s="268">
        <f t="shared" si="52"/>
        <v>-24427.705433709925</v>
      </c>
      <c r="FG51" s="268">
        <f t="shared" si="52"/>
        <v>-24427.705433709925</v>
      </c>
      <c r="FH51" s="268">
        <f t="shared" si="52"/>
        <v>-24427.705433709925</v>
      </c>
      <c r="FI51" s="268">
        <f t="shared" ref="FI51:GJ51" si="53" xml:space="preserve"> FI$33</f>
        <v>-24427.705433709925</v>
      </c>
      <c r="FJ51" s="268">
        <f t="shared" si="53"/>
        <v>-24427.705433709925</v>
      </c>
      <c r="FK51" s="268">
        <f t="shared" si="53"/>
        <v>-24427.705433709925</v>
      </c>
      <c r="FL51" s="268">
        <f t="shared" si="53"/>
        <v>-24427.705433709925</v>
      </c>
      <c r="FM51" s="268">
        <f t="shared" si="53"/>
        <v>-24427.705433709925</v>
      </c>
      <c r="FN51" s="268">
        <f t="shared" si="53"/>
        <v>-24427.705433709925</v>
      </c>
      <c r="FO51" s="268">
        <f t="shared" si="53"/>
        <v>-24427.705433709925</v>
      </c>
      <c r="FP51" s="268">
        <f t="shared" si="53"/>
        <v>-24427.705433709925</v>
      </c>
      <c r="FQ51" s="268">
        <f t="shared" si="53"/>
        <v>-24427.705433709925</v>
      </c>
      <c r="FR51" s="268">
        <f t="shared" si="53"/>
        <v>-24427.705433709925</v>
      </c>
      <c r="FS51" s="268">
        <f t="shared" si="53"/>
        <v>-24427.705433709925</v>
      </c>
      <c r="FT51" s="268">
        <f t="shared" si="53"/>
        <v>-24427.705433709925</v>
      </c>
      <c r="FU51" s="268">
        <f t="shared" si="53"/>
        <v>-24427.705433709925</v>
      </c>
      <c r="FV51" s="268">
        <f t="shared" si="53"/>
        <v>-24427.705433709925</v>
      </c>
      <c r="FW51" s="268">
        <f t="shared" si="53"/>
        <v>-24427.705433709925</v>
      </c>
      <c r="FX51" s="268">
        <f t="shared" si="53"/>
        <v>-24427.705433709925</v>
      </c>
      <c r="FY51" s="268">
        <f t="shared" si="53"/>
        <v>-24427.705433709925</v>
      </c>
      <c r="FZ51" s="268">
        <f t="shared" si="53"/>
        <v>-24427.705433709925</v>
      </c>
      <c r="GA51" s="268">
        <f t="shared" si="53"/>
        <v>-24427.705433709925</v>
      </c>
      <c r="GB51" s="268">
        <f t="shared" si="53"/>
        <v>-24427.705433709925</v>
      </c>
      <c r="GC51" s="268">
        <f t="shared" si="53"/>
        <v>-24427.705433709925</v>
      </c>
      <c r="GD51" s="268">
        <f t="shared" si="53"/>
        <v>-24427.705433709925</v>
      </c>
      <c r="GE51" s="268">
        <f t="shared" si="53"/>
        <v>-24427.705433709925</v>
      </c>
      <c r="GF51" s="268">
        <f t="shared" si="53"/>
        <v>-24427.705433709925</v>
      </c>
      <c r="GG51" s="268">
        <f t="shared" si="53"/>
        <v>-24427.705433709925</v>
      </c>
      <c r="GH51" s="268">
        <f t="shared" si="53"/>
        <v>-24427.705433709925</v>
      </c>
      <c r="GI51" s="268">
        <f t="shared" si="53"/>
        <v>-24427.705433709925</v>
      </c>
      <c r="GJ51" s="268">
        <f t="shared" si="53"/>
        <v>-24427.705433709925</v>
      </c>
    </row>
    <row r="52" spans="1:255" s="534" customFormat="1" x14ac:dyDescent="0.25">
      <c r="A52" s="15"/>
      <c r="B52" s="15"/>
      <c r="C52" s="21"/>
      <c r="D52" s="60"/>
      <c r="E52" s="533" t="str">
        <f xml:space="preserve"> 'FS Qtr'!E$22</f>
        <v>Profit after tax</v>
      </c>
      <c r="F52" s="533">
        <f xml:space="preserve"> 'FS Qtr'!F$22</f>
        <v>0</v>
      </c>
      <c r="G52" s="533" t="str">
        <f xml:space="preserve"> 'FS Qtr'!G$22</f>
        <v>$ 000s</v>
      </c>
      <c r="H52" s="533">
        <f xml:space="preserve"> 'FS Qtr'!H$22</f>
        <v>143785.64027088074</v>
      </c>
      <c r="I52" s="533">
        <f xml:space="preserve"> 'FS Qtr'!I$22</f>
        <v>0</v>
      </c>
      <c r="J52" s="533">
        <f xml:space="preserve"> 'FS Qtr'!J$22</f>
        <v>0</v>
      </c>
      <c r="K52" s="533">
        <f xml:space="preserve"> 'FS Qtr'!K$22</f>
        <v>0</v>
      </c>
      <c r="L52" s="533">
        <f xml:space="preserve"> 'FS Qtr'!L$22</f>
        <v>0</v>
      </c>
      <c r="M52" s="533">
        <f xml:space="preserve"> 'FS Qtr'!M$22</f>
        <v>3551.6250000000018</v>
      </c>
      <c r="N52" s="533">
        <f xml:space="preserve"> 'FS Qtr'!N$22</f>
        <v>4024.5000000000009</v>
      </c>
      <c r="O52" s="533">
        <f xml:space="preserve"> 'FS Qtr'!O$22</f>
        <v>793.18749999999864</v>
      </c>
      <c r="P52" s="533">
        <f xml:space="preserve"> 'FS Qtr'!P$22</f>
        <v>793.1875</v>
      </c>
      <c r="Q52" s="533">
        <f xml:space="preserve"> 'FS Qtr'!Q$22</f>
        <v>3525.7462686567187</v>
      </c>
      <c r="R52" s="533">
        <f xml:space="preserve"> 'FS Qtr'!R$22</f>
        <v>3996.2686567164192</v>
      </c>
      <c r="S52" s="533">
        <f xml:space="preserve"> 'FS Qtr'!S$22</f>
        <v>781.03233830845693</v>
      </c>
      <c r="T52" s="533">
        <f xml:space="preserve"> 'FS Qtr'!T$22</f>
        <v>781.03233830845829</v>
      </c>
      <c r="U52" s="533">
        <f xml:space="preserve"> 'FS Qtr'!U$22</f>
        <v>3499.9962872206161</v>
      </c>
      <c r="V52" s="533">
        <f xml:space="preserve"> 'FS Qtr'!V$22</f>
        <v>3968.177767877035</v>
      </c>
      <c r="W52" s="533">
        <f xml:space="preserve"> 'FS Qtr'!W$22</f>
        <v>768.93765005816704</v>
      </c>
      <c r="X52" s="533">
        <f xml:space="preserve"> 'FS Qtr'!X$22</f>
        <v>768.9376500581684</v>
      </c>
      <c r="Y52" s="533">
        <f xml:space="preserve"> 'FS Qtr'!Y$22</f>
        <v>3474.3744151448909</v>
      </c>
      <c r="Z52" s="533">
        <f xml:space="preserve"> 'FS Qtr'!Z$22</f>
        <v>3940.2266347035174</v>
      </c>
      <c r="AA52" s="533">
        <f xml:space="preserve"> 'FS Qtr'!AA$22</f>
        <v>756.90313438623525</v>
      </c>
      <c r="AB52" s="533">
        <f xml:space="preserve"> 'FS Qtr'!AB$22</f>
        <v>756.90313438623707</v>
      </c>
      <c r="AC52" s="533">
        <f xml:space="preserve"> 'FS Qtr'!AC$22</f>
        <v>3448.8800150695452</v>
      </c>
      <c r="AD52" s="533">
        <f xml:space="preserve"> 'FS Qtr'!AD$22</f>
        <v>3912.4145618940493</v>
      </c>
      <c r="AE52" s="533">
        <f xml:space="preserve"> 'FS Qtr'!AE$22</f>
        <v>744.92849192660287</v>
      </c>
      <c r="AF52" s="533">
        <f xml:space="preserve"> 'FS Qtr'!AF$22</f>
        <v>744.92849192660469</v>
      </c>
      <c r="AG52" s="533">
        <f xml:space="preserve"> 'FS Qtr'!AG$22</f>
        <v>3423.5124528055185</v>
      </c>
      <c r="AH52" s="533">
        <f xml:space="preserve"> 'FS Qtr'!AH$22</f>
        <v>3884.7408576060197</v>
      </c>
      <c r="AI52" s="533">
        <f xml:space="preserve"> 'FS Qtr'!AI$22</f>
        <v>733.01342480259109</v>
      </c>
      <c r="AJ52" s="533">
        <f xml:space="preserve"> 'FS Qtr'!AJ$22</f>
        <v>733.013424802592</v>
      </c>
      <c r="AK52" s="533">
        <f xml:space="preserve"> 'FS Qtr'!AK$22</f>
        <v>3398.2710973189251</v>
      </c>
      <c r="AL52" s="533">
        <f xml:space="preserve"> 'FS Qtr'!AL$22</f>
        <v>3857.2048334388264</v>
      </c>
      <c r="AM52" s="533">
        <f xml:space="preserve"> 'FS Qtr'!AM$22</f>
        <v>721.15763661949359</v>
      </c>
      <c r="AN52" s="533">
        <f xml:space="preserve"> 'FS Qtr'!AN$22</f>
        <v>721.15763661949495</v>
      </c>
      <c r="AO52" s="533">
        <f xml:space="preserve"> 'FS Qtr'!AO$22</f>
        <v>3373.1553207153484</v>
      </c>
      <c r="AP52" s="533">
        <f xml:space="preserve"> 'FS Qtr'!AP$22</f>
        <v>3829.8058044167419</v>
      </c>
      <c r="AQ52" s="533">
        <f xml:space="preserve"> 'FS Qtr'!AQ$22</f>
        <v>709.36083245720783</v>
      </c>
      <c r="AR52" s="533">
        <f xml:space="preserve"> 'FS Qtr'!AR$22</f>
        <v>709.3608324572092</v>
      </c>
      <c r="AS52" s="533">
        <f xml:space="preserve"> 'FS Qtr'!AS$22</f>
        <v>3348.1644982242278</v>
      </c>
      <c r="AT52" s="533">
        <f xml:space="preserve"> 'FS Qtr'!AT$22</f>
        <v>3802.5430889718846</v>
      </c>
      <c r="AU52" s="533">
        <f xml:space="preserve"> 'FS Qtr'!AU$22</f>
        <v>697.62271886289363</v>
      </c>
      <c r="AV52" s="533">
        <f xml:space="preserve"> 'FS Qtr'!AV$22</f>
        <v>697.62271886289454</v>
      </c>
      <c r="AW52" s="533">
        <f xml:space="preserve"> 'FS Qtr'!AW$22</f>
        <v>3323.298008183313</v>
      </c>
      <c r="AX52" s="533">
        <f xml:space="preserve"> 'FS Qtr'!AX$22</f>
        <v>3775.4160089272491</v>
      </c>
      <c r="AY52" s="533">
        <f xml:space="preserve"> 'FS Qtr'!AY$22</f>
        <v>685.94300384367534</v>
      </c>
      <c r="AZ52" s="533">
        <f xml:space="preserve"> 'FS Qtr'!AZ$22</f>
        <v>685.94300384367671</v>
      </c>
      <c r="BA52" s="533">
        <f xml:space="preserve"> 'FS Qtr'!BA$22</f>
        <v>3298.5552320231973</v>
      </c>
      <c r="BB52" s="533">
        <f xml:space="preserve"> 'FS Qtr'!BB$22</f>
        <v>3748.42388947985</v>
      </c>
      <c r="BC52" s="533">
        <f xml:space="preserve"> 'FS Qtr'!BC$22</f>
        <v>674.32139685937909</v>
      </c>
      <c r="BD52" s="533">
        <f xml:space="preserve"> 'FS Qtr'!BD$22</f>
        <v>674.32139685938046</v>
      </c>
      <c r="BE52" s="533">
        <f xml:space="preserve"> 'FS Qtr'!BE$22</f>
        <v>3273.9355542519379</v>
      </c>
      <c r="BF52" s="533">
        <f xml:space="preserve"> 'FS Qtr'!BF$22</f>
        <v>3721.5660591839314</v>
      </c>
      <c r="BG52" s="533">
        <f xml:space="preserve"> 'FS Qtr'!BG$22</f>
        <v>662.75760881530232</v>
      </c>
      <c r="BH52" s="533">
        <f xml:space="preserve"> 'FS Qtr'!BH$22</f>
        <v>662.75760881530368</v>
      </c>
      <c r="BI52" s="533">
        <f xml:space="preserve"> 'FS Qtr'!BI$22</f>
        <v>3249.4383624397406</v>
      </c>
      <c r="BJ52" s="533">
        <f xml:space="preserve"> 'FS Qtr'!BJ$22</f>
        <v>3694.8418499342615</v>
      </c>
      <c r="BK52" s="533">
        <f xml:space="preserve"> 'FS Qtr'!BK$22</f>
        <v>651.25135205502829</v>
      </c>
      <c r="BL52" s="533">
        <f xml:space="preserve"> 'FS Qtr'!BL$22</f>
        <v>651.25135205502966</v>
      </c>
      <c r="BM52" s="533">
        <f xml:space="preserve"> 'FS Qtr'!BM$22</f>
        <v>3225.0630472037219</v>
      </c>
      <c r="BN52" s="533">
        <f xml:space="preserve"> 'FS Qtr'!BN$22</f>
        <v>3668.2505969495141</v>
      </c>
      <c r="BO52" s="533">
        <f xml:space="preserve"> 'FS Qtr'!BO$22</f>
        <v>639.80234035326157</v>
      </c>
      <c r="BP52" s="533">
        <f xml:space="preserve"> 'FS Qtr'!BP$22</f>
        <v>639.80234035326339</v>
      </c>
      <c r="BQ52" s="533">
        <f xml:space="preserve"> 'FS Qtr'!BQ$22</f>
        <v>3200.8090021927592</v>
      </c>
      <c r="BR52" s="533">
        <f xml:space="preserve"> 'FS Qtr'!BR$22</f>
        <v>3641.791638755737</v>
      </c>
      <c r="BS52" s="533">
        <f xml:space="preserve"> 'FS Qtr'!BS$22</f>
        <v>628.41028890871894</v>
      </c>
      <c r="BT52" s="533">
        <f xml:space="preserve"> 'FS Qtr'!BT$22</f>
        <v>628.4102889087203</v>
      </c>
      <c r="BU52" s="533">
        <f xml:space="preserve"> 'FS Qtr'!BU$22</f>
        <v>3176.675624072398</v>
      </c>
      <c r="BV52" s="533">
        <f xml:space="preserve"> 'FS Qtr'!BV$22</f>
        <v>3615.464317169889</v>
      </c>
      <c r="BW52" s="533">
        <f xml:space="preserve"> 'FS Qtr'!BW$22</f>
        <v>617.07491433703444</v>
      </c>
      <c r="BX52" s="533">
        <f xml:space="preserve"> 'FS Qtr'!BX$22</f>
        <v>617.07491433703581</v>
      </c>
      <c r="BY52" s="533">
        <f xml:space="preserve"> 'FS Qtr'!BY$22</f>
        <v>3152.6623125098486</v>
      </c>
      <c r="BZ52" s="533">
        <f xml:space="preserve"> 'FS Qtr'!BZ$22</f>
        <v>3589.2679772834717</v>
      </c>
      <c r="CA52" s="533">
        <f xml:space="preserve"> 'FS Qtr'!CA$22</f>
        <v>605.79593466371534</v>
      </c>
      <c r="CB52" s="533">
        <f xml:space="preserve"> 'FS Qtr'!CB$22</f>
        <v>605.79593466371671</v>
      </c>
      <c r="CC52" s="533">
        <f xml:space="preserve"> 'FS Qtr'!CC$22</f>
        <v>3128.7684701590542</v>
      </c>
      <c r="CD52" s="533">
        <f xml:space="preserve"> 'FS Qtr'!CD$22</f>
        <v>3563.2019674462408</v>
      </c>
      <c r="CE52" s="533">
        <f xml:space="preserve"> 'FS Qtr'!CE$22</f>
        <v>594.57306931713038</v>
      </c>
      <c r="CF52" s="533">
        <f xml:space="preserve"> 'FS Qtr'!CF$22</f>
        <v>594.57306931713174</v>
      </c>
      <c r="CG52" s="533">
        <f xml:space="preserve"> 'FS Qtr'!CG$22</f>
        <v>3104.993502645827</v>
      </c>
      <c r="CH52" s="533">
        <f xml:space="preserve"> 'FS Qtr'!CH$22</f>
        <v>3537.265639249993</v>
      </c>
      <c r="CI52" s="533">
        <f xml:space="preserve"> 'FS Qtr'!CI$22</f>
        <v>583.40603912152346</v>
      </c>
      <c r="CJ52" s="533">
        <f xml:space="preserve"> 'FS Qtr'!CJ$22</f>
        <v>583.40603912152437</v>
      </c>
      <c r="CK52" s="533">
        <f xml:space="preserve"> 'FS Qtr'!CK$22</f>
        <v>3081.3368185530626</v>
      </c>
      <c r="CL52" s="533">
        <f xml:space="preserve"> 'FS Qtr'!CL$22</f>
        <v>3511.45834751243</v>
      </c>
      <c r="CM52" s="533">
        <f xml:space="preserve"> 'FS Qtr'!CM$22</f>
        <v>572.29456629007291</v>
      </c>
      <c r="CN52" s="533">
        <f xml:space="preserve"> 'FS Qtr'!CN$22</f>
        <v>572.29456629007427</v>
      </c>
      <c r="CO52" s="533">
        <f xml:space="preserve"> 'FS Qtr'!CO$22</f>
        <v>-1250</v>
      </c>
      <c r="CP52" s="533">
        <f xml:space="preserve"> 'FS Qtr'!CP$22</f>
        <v>-1250</v>
      </c>
      <c r="CQ52" s="533">
        <f xml:space="preserve"> 'FS Qtr'!CQ$22</f>
        <v>-1250</v>
      </c>
      <c r="CR52" s="533">
        <f xml:space="preserve"> 'FS Qtr'!CR$22</f>
        <v>-1250</v>
      </c>
      <c r="CS52" s="533">
        <f xml:space="preserve"> 'FS Qtr'!CS$22</f>
        <v>-1250</v>
      </c>
      <c r="CT52" s="533">
        <f xml:space="preserve"> 'FS Qtr'!CT$22</f>
        <v>-1250</v>
      </c>
      <c r="CU52" s="533">
        <f xml:space="preserve"> 'FS Qtr'!CU$22</f>
        <v>-1250</v>
      </c>
      <c r="CV52" s="533">
        <f xml:space="preserve"> 'FS Qtr'!CV$22</f>
        <v>-1250</v>
      </c>
      <c r="CW52" s="533">
        <f xml:space="preserve"> 'FS Qtr'!CW$22</f>
        <v>-1250</v>
      </c>
      <c r="CX52" s="533">
        <f xml:space="preserve"> 'FS Qtr'!CX$22</f>
        <v>-1250</v>
      </c>
      <c r="CY52" s="533">
        <f xml:space="preserve"> 'FS Qtr'!CY$22</f>
        <v>-1250</v>
      </c>
      <c r="CZ52" s="533">
        <f xml:space="preserve"> 'FS Qtr'!CZ$22</f>
        <v>-1250</v>
      </c>
      <c r="DA52" s="533">
        <f xml:space="preserve"> 'FS Qtr'!DA$22</f>
        <v>-1250</v>
      </c>
      <c r="DB52" s="533">
        <f xml:space="preserve"> 'FS Qtr'!DB$22</f>
        <v>-1250</v>
      </c>
      <c r="DC52" s="533">
        <f xml:space="preserve"> 'FS Qtr'!DC$22</f>
        <v>-1250</v>
      </c>
      <c r="DD52" s="533">
        <f xml:space="preserve"> 'FS Qtr'!DD$22</f>
        <v>-1250</v>
      </c>
      <c r="DE52" s="533">
        <f xml:space="preserve"> 'FS Qtr'!DE$22</f>
        <v>-1250</v>
      </c>
      <c r="DF52" s="533">
        <f xml:space="preserve"> 'FS Qtr'!DF$22</f>
        <v>-1250</v>
      </c>
      <c r="DG52" s="533">
        <f xml:space="preserve"> 'FS Qtr'!DG$22</f>
        <v>-1250</v>
      </c>
      <c r="DH52" s="533">
        <f xml:space="preserve"> 'FS Qtr'!DH$22</f>
        <v>-1250</v>
      </c>
      <c r="DI52" s="533">
        <f xml:space="preserve"> 'FS Qtr'!DI$22</f>
        <v>0</v>
      </c>
      <c r="DJ52" s="533">
        <f xml:space="preserve"> 'FS Qtr'!DJ$22</f>
        <v>0</v>
      </c>
      <c r="DK52" s="533">
        <f xml:space="preserve"> 'FS Qtr'!DK$22</f>
        <v>0</v>
      </c>
      <c r="DL52" s="533">
        <f xml:space="preserve"> 'FS Qtr'!DL$22</f>
        <v>0</v>
      </c>
      <c r="DM52" s="533">
        <f xml:space="preserve"> 'FS Qtr'!DM$22</f>
        <v>0</v>
      </c>
      <c r="DN52" s="533">
        <f xml:space="preserve"> 'FS Qtr'!DN$22</f>
        <v>0</v>
      </c>
      <c r="DO52" s="533">
        <f xml:space="preserve"> 'FS Qtr'!DO$22</f>
        <v>0</v>
      </c>
      <c r="DP52" s="533">
        <f xml:space="preserve"> 'FS Qtr'!DP$22</f>
        <v>0</v>
      </c>
      <c r="DQ52" s="533">
        <f xml:space="preserve"> 'FS Qtr'!DQ$22</f>
        <v>0</v>
      </c>
      <c r="DR52" s="533">
        <f xml:space="preserve"> 'FS Qtr'!DR$22</f>
        <v>0</v>
      </c>
      <c r="DS52" s="533">
        <f xml:space="preserve"> 'FS Qtr'!DS$22</f>
        <v>0</v>
      </c>
      <c r="DT52" s="533">
        <f xml:space="preserve"> 'FS Qtr'!DT$22</f>
        <v>0</v>
      </c>
      <c r="DU52" s="533">
        <f xml:space="preserve"> 'FS Qtr'!DU$22</f>
        <v>0</v>
      </c>
      <c r="DV52" s="533">
        <f xml:space="preserve"> 'FS Qtr'!DV$22</f>
        <v>0</v>
      </c>
      <c r="DW52" s="533">
        <f xml:space="preserve"> 'FS Qtr'!DW$22</f>
        <v>0</v>
      </c>
      <c r="DX52" s="533">
        <f xml:space="preserve"> 'FS Qtr'!DX$22</f>
        <v>0</v>
      </c>
      <c r="DY52" s="533">
        <f xml:space="preserve"> 'FS Qtr'!DY$22</f>
        <v>0</v>
      </c>
      <c r="DZ52" s="533">
        <f xml:space="preserve"> 'FS Qtr'!DZ$22</f>
        <v>0</v>
      </c>
      <c r="EA52" s="533">
        <f xml:space="preserve"> 'FS Qtr'!EA$22</f>
        <v>0</v>
      </c>
      <c r="EB52" s="533">
        <f xml:space="preserve"> 'FS Qtr'!EB$22</f>
        <v>0</v>
      </c>
      <c r="EC52" s="533">
        <f xml:space="preserve"> 'FS Qtr'!EC$22</f>
        <v>0</v>
      </c>
      <c r="ED52" s="533">
        <f xml:space="preserve"> 'FS Qtr'!ED$22</f>
        <v>0</v>
      </c>
      <c r="EE52" s="533">
        <f xml:space="preserve"> 'FS Qtr'!EE$22</f>
        <v>0</v>
      </c>
      <c r="EF52" s="533">
        <f xml:space="preserve"> 'FS Qtr'!EF$22</f>
        <v>0</v>
      </c>
      <c r="EG52" s="533">
        <f xml:space="preserve"> 'FS Qtr'!EG$22</f>
        <v>0</v>
      </c>
      <c r="EH52" s="533">
        <f xml:space="preserve"> 'FS Qtr'!EH$22</f>
        <v>0</v>
      </c>
      <c r="EI52" s="533">
        <f xml:space="preserve"> 'FS Qtr'!EI$22</f>
        <v>0</v>
      </c>
      <c r="EJ52" s="533">
        <f xml:space="preserve"> 'FS Qtr'!EJ$22</f>
        <v>0</v>
      </c>
      <c r="EK52" s="533">
        <f xml:space="preserve"> 'FS Qtr'!EK$22</f>
        <v>0</v>
      </c>
      <c r="EL52" s="533">
        <f xml:space="preserve"> 'FS Qtr'!EL$22</f>
        <v>0</v>
      </c>
      <c r="EM52" s="533">
        <f xml:space="preserve"> 'FS Qtr'!EM$22</f>
        <v>0</v>
      </c>
      <c r="EN52" s="533">
        <f xml:space="preserve"> 'FS Qtr'!EN$22</f>
        <v>0</v>
      </c>
      <c r="EO52" s="533">
        <f xml:space="preserve"> 'FS Qtr'!EO$22</f>
        <v>0</v>
      </c>
      <c r="EP52" s="533">
        <f xml:space="preserve"> 'FS Qtr'!EP$22</f>
        <v>0</v>
      </c>
      <c r="EQ52" s="533">
        <f xml:space="preserve"> 'FS Qtr'!EQ$22</f>
        <v>0</v>
      </c>
      <c r="ER52" s="533">
        <f xml:space="preserve"> 'FS Qtr'!ER$22</f>
        <v>0</v>
      </c>
      <c r="ES52" s="533">
        <f xml:space="preserve"> 'FS Qtr'!ES$22</f>
        <v>0</v>
      </c>
      <c r="ET52" s="533">
        <f xml:space="preserve"> 'FS Qtr'!ET$22</f>
        <v>0</v>
      </c>
      <c r="EU52" s="533">
        <f xml:space="preserve"> 'FS Qtr'!EU$22</f>
        <v>0</v>
      </c>
      <c r="EV52" s="533">
        <f xml:space="preserve"> 'FS Qtr'!EV$22</f>
        <v>0</v>
      </c>
      <c r="EW52" s="533">
        <f xml:space="preserve"> 'FS Qtr'!EW$22</f>
        <v>0</v>
      </c>
      <c r="EX52" s="533">
        <f xml:space="preserve"> 'FS Qtr'!EX$22</f>
        <v>0</v>
      </c>
      <c r="EY52" s="533">
        <f xml:space="preserve"> 'FS Qtr'!EY$22</f>
        <v>0</v>
      </c>
      <c r="EZ52" s="533">
        <f xml:space="preserve"> 'FS Qtr'!EZ$22</f>
        <v>0</v>
      </c>
      <c r="FA52" s="533">
        <f xml:space="preserve"> 'FS Qtr'!FA$22</f>
        <v>0</v>
      </c>
      <c r="FB52" s="533">
        <f xml:space="preserve"> 'FS Qtr'!FB$22</f>
        <v>0</v>
      </c>
      <c r="FC52" s="533">
        <f xml:space="preserve"> 'FS Qtr'!FC$22</f>
        <v>0</v>
      </c>
      <c r="FD52" s="533">
        <f xml:space="preserve"> 'FS Qtr'!FD$22</f>
        <v>0</v>
      </c>
      <c r="FE52" s="533">
        <f xml:space="preserve"> 'FS Qtr'!FE$22</f>
        <v>0</v>
      </c>
      <c r="FF52" s="533">
        <f xml:space="preserve"> 'FS Qtr'!FF$22</f>
        <v>0</v>
      </c>
      <c r="FG52" s="533">
        <f xml:space="preserve"> 'FS Qtr'!FG$22</f>
        <v>0</v>
      </c>
      <c r="FH52" s="533">
        <f xml:space="preserve"> 'FS Qtr'!FH$22</f>
        <v>0</v>
      </c>
      <c r="FI52" s="533">
        <f xml:space="preserve"> 'FS Qtr'!FI$22</f>
        <v>0</v>
      </c>
      <c r="FJ52" s="533">
        <f xml:space="preserve"> 'FS Qtr'!FJ$22</f>
        <v>0</v>
      </c>
      <c r="FK52" s="533">
        <f xml:space="preserve"> 'FS Qtr'!FK$22</f>
        <v>0</v>
      </c>
      <c r="FL52" s="533">
        <f xml:space="preserve"> 'FS Qtr'!FL$22</f>
        <v>0</v>
      </c>
      <c r="FM52" s="533">
        <f xml:space="preserve"> 'FS Qtr'!FM$22</f>
        <v>0</v>
      </c>
      <c r="FN52" s="533">
        <f xml:space="preserve"> 'FS Qtr'!FN$22</f>
        <v>0</v>
      </c>
      <c r="FO52" s="533">
        <f xml:space="preserve"> 'FS Qtr'!FO$22</f>
        <v>0</v>
      </c>
      <c r="FP52" s="533">
        <f xml:space="preserve"> 'FS Qtr'!FP$22</f>
        <v>0</v>
      </c>
      <c r="FQ52" s="533">
        <f xml:space="preserve"> 'FS Qtr'!FQ$22</f>
        <v>0</v>
      </c>
      <c r="FR52" s="533">
        <f xml:space="preserve"> 'FS Qtr'!FR$22</f>
        <v>0</v>
      </c>
      <c r="FS52" s="533">
        <f xml:space="preserve"> 'FS Qtr'!FS$22</f>
        <v>0</v>
      </c>
      <c r="FT52" s="533">
        <f xml:space="preserve"> 'FS Qtr'!FT$22</f>
        <v>0</v>
      </c>
      <c r="FU52" s="533">
        <f xml:space="preserve"> 'FS Qtr'!FU$22</f>
        <v>0</v>
      </c>
      <c r="FV52" s="533">
        <f xml:space="preserve"> 'FS Qtr'!FV$22</f>
        <v>0</v>
      </c>
      <c r="FW52" s="533">
        <f xml:space="preserve"> 'FS Qtr'!FW$22</f>
        <v>0</v>
      </c>
      <c r="FX52" s="533">
        <f xml:space="preserve"> 'FS Qtr'!FX$22</f>
        <v>0</v>
      </c>
      <c r="FY52" s="533">
        <f xml:space="preserve"> 'FS Qtr'!FY$22</f>
        <v>0</v>
      </c>
      <c r="FZ52" s="533">
        <f xml:space="preserve"> 'FS Qtr'!FZ$22</f>
        <v>0</v>
      </c>
      <c r="GA52" s="533">
        <f xml:space="preserve"> 'FS Qtr'!GA$22</f>
        <v>0</v>
      </c>
      <c r="GB52" s="533">
        <f xml:space="preserve"> 'FS Qtr'!GB$22</f>
        <v>0</v>
      </c>
      <c r="GC52" s="533">
        <f xml:space="preserve"> 'FS Qtr'!GC$22</f>
        <v>0</v>
      </c>
      <c r="GD52" s="533">
        <f xml:space="preserve"> 'FS Qtr'!GD$22</f>
        <v>0</v>
      </c>
      <c r="GE52" s="533">
        <f xml:space="preserve"> 'FS Qtr'!GE$22</f>
        <v>0</v>
      </c>
      <c r="GF52" s="533">
        <f xml:space="preserve"> 'FS Qtr'!GF$22</f>
        <v>0</v>
      </c>
      <c r="GG52" s="533">
        <f xml:space="preserve"> 'FS Qtr'!GG$22</f>
        <v>0</v>
      </c>
      <c r="GH52" s="533">
        <f xml:space="preserve"> 'FS Qtr'!GH$22</f>
        <v>0</v>
      </c>
      <c r="GI52" s="533">
        <f xml:space="preserve"> 'FS Qtr'!GI$22</f>
        <v>0</v>
      </c>
      <c r="GJ52" s="533">
        <f xml:space="preserve"> 'FS Qtr'!GJ$22</f>
        <v>0</v>
      </c>
    </row>
    <row r="53" spans="1:255" s="275" customFormat="1" x14ac:dyDescent="0.25">
      <c r="A53" s="15"/>
      <c r="B53" s="15"/>
      <c r="C53" s="21"/>
      <c r="D53" s="60"/>
      <c r="E53" s="286" t="s">
        <v>204</v>
      </c>
      <c r="F53" s="286"/>
      <c r="G53" s="286" t="str">
        <f xml:space="preserve"> SMU</f>
        <v>$ 000s</v>
      </c>
      <c r="H53" s="286"/>
      <c r="I53" s="43"/>
      <c r="J53" s="286">
        <f t="shared" ref="J53:AO53" si="54" xml:space="preserve"> MAX(0, SUM(J51:J52))</f>
        <v>0</v>
      </c>
      <c r="K53" s="286">
        <f t="shared" si="54"/>
        <v>0</v>
      </c>
      <c r="L53" s="286">
        <f t="shared" si="54"/>
        <v>0</v>
      </c>
      <c r="M53" s="286">
        <f t="shared" si="54"/>
        <v>3551.6250000000018</v>
      </c>
      <c r="N53" s="286">
        <f t="shared" si="54"/>
        <v>4024.5000000000009</v>
      </c>
      <c r="O53" s="286">
        <f t="shared" si="54"/>
        <v>793.18749999999864</v>
      </c>
      <c r="P53" s="286">
        <f t="shared" si="54"/>
        <v>793.1875</v>
      </c>
      <c r="Q53" s="286">
        <f t="shared" si="54"/>
        <v>3525.7462686567187</v>
      </c>
      <c r="R53" s="286">
        <f t="shared" si="54"/>
        <v>3996.2686567164192</v>
      </c>
      <c r="S53" s="286">
        <f t="shared" si="54"/>
        <v>781.03233830845693</v>
      </c>
      <c r="T53" s="286">
        <f t="shared" si="54"/>
        <v>781.03233830845829</v>
      </c>
      <c r="U53" s="286">
        <f t="shared" si="54"/>
        <v>3499.9962872206161</v>
      </c>
      <c r="V53" s="286">
        <f t="shared" si="54"/>
        <v>3968.177767877035</v>
      </c>
      <c r="W53" s="286">
        <f t="shared" si="54"/>
        <v>768.93765005816704</v>
      </c>
      <c r="X53" s="286">
        <f t="shared" si="54"/>
        <v>768.9376500581684</v>
      </c>
      <c r="Y53" s="286">
        <f t="shared" si="54"/>
        <v>3474.3744151448909</v>
      </c>
      <c r="Z53" s="286">
        <f t="shared" si="54"/>
        <v>3940.2266347035174</v>
      </c>
      <c r="AA53" s="286">
        <f t="shared" si="54"/>
        <v>756.90313438623525</v>
      </c>
      <c r="AB53" s="286">
        <f t="shared" si="54"/>
        <v>756.90313438623707</v>
      </c>
      <c r="AC53" s="286">
        <f t="shared" si="54"/>
        <v>3448.8800150695452</v>
      </c>
      <c r="AD53" s="286">
        <f t="shared" si="54"/>
        <v>3912.4145618940493</v>
      </c>
      <c r="AE53" s="286">
        <f t="shared" si="54"/>
        <v>744.92849192660287</v>
      </c>
      <c r="AF53" s="286">
        <f t="shared" si="54"/>
        <v>744.92849192660469</v>
      </c>
      <c r="AG53" s="286">
        <f t="shared" si="54"/>
        <v>3423.5124528055185</v>
      </c>
      <c r="AH53" s="286">
        <f t="shared" si="54"/>
        <v>3884.7408576060197</v>
      </c>
      <c r="AI53" s="286">
        <f t="shared" si="54"/>
        <v>733.01342480259109</v>
      </c>
      <c r="AJ53" s="286">
        <f t="shared" si="54"/>
        <v>733.013424802592</v>
      </c>
      <c r="AK53" s="286">
        <f t="shared" si="54"/>
        <v>3398.2710973189251</v>
      </c>
      <c r="AL53" s="286">
        <f t="shared" si="54"/>
        <v>3857.2048334388264</v>
      </c>
      <c r="AM53" s="286">
        <f t="shared" si="54"/>
        <v>721.15763661949359</v>
      </c>
      <c r="AN53" s="286">
        <f t="shared" si="54"/>
        <v>721.15763661949495</v>
      </c>
      <c r="AO53" s="286">
        <f t="shared" si="54"/>
        <v>3373.1553207153484</v>
      </c>
      <c r="AP53" s="286">
        <f t="shared" ref="AP53:BU53" si="55" xml:space="preserve"> MAX(0, SUM(AP51:AP52))</f>
        <v>3829.8058044167419</v>
      </c>
      <c r="AQ53" s="286">
        <f t="shared" si="55"/>
        <v>709.36083245720783</v>
      </c>
      <c r="AR53" s="286">
        <f t="shared" si="55"/>
        <v>709.3608324572092</v>
      </c>
      <c r="AS53" s="286">
        <f t="shared" si="55"/>
        <v>3348.1644982242278</v>
      </c>
      <c r="AT53" s="286">
        <f t="shared" si="55"/>
        <v>3802.5430889718846</v>
      </c>
      <c r="AU53" s="286">
        <f t="shared" si="55"/>
        <v>697.62271886289363</v>
      </c>
      <c r="AV53" s="286">
        <f t="shared" si="55"/>
        <v>697.62271886289454</v>
      </c>
      <c r="AW53" s="286">
        <f t="shared" si="55"/>
        <v>3323.298008183313</v>
      </c>
      <c r="AX53" s="286">
        <f t="shared" si="55"/>
        <v>3775.4160089272491</v>
      </c>
      <c r="AY53" s="286">
        <f t="shared" si="55"/>
        <v>685.94300384367534</v>
      </c>
      <c r="AZ53" s="286">
        <f t="shared" si="55"/>
        <v>685.94300384367671</v>
      </c>
      <c r="BA53" s="286">
        <f t="shared" si="55"/>
        <v>3298.5552320231973</v>
      </c>
      <c r="BB53" s="286">
        <f t="shared" si="55"/>
        <v>3748.42388947985</v>
      </c>
      <c r="BC53" s="286">
        <f t="shared" si="55"/>
        <v>674.32139685937909</v>
      </c>
      <c r="BD53" s="286">
        <f t="shared" si="55"/>
        <v>674.32139685938046</v>
      </c>
      <c r="BE53" s="286">
        <f t="shared" si="55"/>
        <v>3273.9355542519379</v>
      </c>
      <c r="BF53" s="286">
        <f t="shared" si="55"/>
        <v>3721.5660591839314</v>
      </c>
      <c r="BG53" s="286">
        <f t="shared" si="55"/>
        <v>662.75760881530232</v>
      </c>
      <c r="BH53" s="286">
        <f t="shared" si="55"/>
        <v>662.75760881530368</v>
      </c>
      <c r="BI53" s="286">
        <f t="shared" si="55"/>
        <v>3249.4383624397406</v>
      </c>
      <c r="BJ53" s="286">
        <f t="shared" si="55"/>
        <v>3694.8418499342615</v>
      </c>
      <c r="BK53" s="286">
        <f t="shared" si="55"/>
        <v>651.25135205502829</v>
      </c>
      <c r="BL53" s="286">
        <f t="shared" si="55"/>
        <v>651.25135205502966</v>
      </c>
      <c r="BM53" s="286">
        <f t="shared" si="55"/>
        <v>3225.0630472037219</v>
      </c>
      <c r="BN53" s="286">
        <f t="shared" si="55"/>
        <v>3668.2505969495141</v>
      </c>
      <c r="BO53" s="286">
        <f t="shared" si="55"/>
        <v>639.80234035326157</v>
      </c>
      <c r="BP53" s="286">
        <f t="shared" si="55"/>
        <v>639.80234035326339</v>
      </c>
      <c r="BQ53" s="286">
        <f t="shared" si="55"/>
        <v>3200.8090021927592</v>
      </c>
      <c r="BR53" s="286">
        <f t="shared" si="55"/>
        <v>3641.791638755737</v>
      </c>
      <c r="BS53" s="286">
        <f t="shared" si="55"/>
        <v>628.41028890871894</v>
      </c>
      <c r="BT53" s="286">
        <f t="shared" si="55"/>
        <v>628.4102889087203</v>
      </c>
      <c r="BU53" s="286">
        <f t="shared" si="55"/>
        <v>3176.675624072398</v>
      </c>
      <c r="BV53" s="286">
        <f t="shared" ref="BV53:DA53" si="56" xml:space="preserve"> MAX(0, SUM(BV51:BV52))</f>
        <v>3615.464317169889</v>
      </c>
      <c r="BW53" s="286">
        <f t="shared" si="56"/>
        <v>617.07491433703444</v>
      </c>
      <c r="BX53" s="286">
        <f t="shared" si="56"/>
        <v>617.07491433703581</v>
      </c>
      <c r="BY53" s="286">
        <f t="shared" si="56"/>
        <v>3152.6623125098486</v>
      </c>
      <c r="BZ53" s="286">
        <f t="shared" si="56"/>
        <v>3589.2679772834717</v>
      </c>
      <c r="CA53" s="286">
        <f t="shared" si="56"/>
        <v>605.79593466371534</v>
      </c>
      <c r="CB53" s="286">
        <f t="shared" si="56"/>
        <v>605.79593466371671</v>
      </c>
      <c r="CC53" s="286">
        <f t="shared" si="56"/>
        <v>3128.7684701590542</v>
      </c>
      <c r="CD53" s="286">
        <f t="shared" si="56"/>
        <v>3563.2019674462408</v>
      </c>
      <c r="CE53" s="286">
        <f t="shared" si="56"/>
        <v>594.57306931713038</v>
      </c>
      <c r="CF53" s="286">
        <f t="shared" si="56"/>
        <v>594.57306931713174</v>
      </c>
      <c r="CG53" s="286">
        <f t="shared" si="56"/>
        <v>3104.993502645827</v>
      </c>
      <c r="CH53" s="286">
        <f t="shared" si="56"/>
        <v>3537.265639249993</v>
      </c>
      <c r="CI53" s="286">
        <f t="shared" si="56"/>
        <v>583.40603912152346</v>
      </c>
      <c r="CJ53" s="286">
        <f t="shared" si="56"/>
        <v>583.40603912152437</v>
      </c>
      <c r="CK53" s="286">
        <f t="shared" si="56"/>
        <v>3081.3368185530626</v>
      </c>
      <c r="CL53" s="286">
        <f t="shared" si="56"/>
        <v>3511.45834751243</v>
      </c>
      <c r="CM53" s="286">
        <f t="shared" si="56"/>
        <v>572.29456629007291</v>
      </c>
      <c r="CN53" s="286">
        <f t="shared" si="56"/>
        <v>572.29456629007427</v>
      </c>
      <c r="CO53" s="286">
        <f t="shared" si="56"/>
        <v>0</v>
      </c>
      <c r="CP53" s="286">
        <f t="shared" si="56"/>
        <v>0</v>
      </c>
      <c r="CQ53" s="286">
        <f t="shared" si="56"/>
        <v>0</v>
      </c>
      <c r="CR53" s="286">
        <f t="shared" si="56"/>
        <v>0</v>
      </c>
      <c r="CS53" s="286">
        <f t="shared" si="56"/>
        <v>0</v>
      </c>
      <c r="CT53" s="286">
        <f t="shared" si="56"/>
        <v>0</v>
      </c>
      <c r="CU53" s="286">
        <f t="shared" si="56"/>
        <v>0</v>
      </c>
      <c r="CV53" s="286">
        <f t="shared" si="56"/>
        <v>0</v>
      </c>
      <c r="CW53" s="286">
        <f t="shared" si="56"/>
        <v>0</v>
      </c>
      <c r="CX53" s="286">
        <f t="shared" si="56"/>
        <v>0</v>
      </c>
      <c r="CY53" s="286">
        <f t="shared" si="56"/>
        <v>0</v>
      </c>
      <c r="CZ53" s="286">
        <f t="shared" si="56"/>
        <v>0</v>
      </c>
      <c r="DA53" s="286">
        <f t="shared" si="56"/>
        <v>0</v>
      </c>
      <c r="DB53" s="286">
        <f t="shared" ref="DB53:EG53" si="57" xml:space="preserve"> MAX(0, SUM(DB51:DB52))</f>
        <v>0</v>
      </c>
      <c r="DC53" s="286">
        <f t="shared" si="57"/>
        <v>0</v>
      </c>
      <c r="DD53" s="286">
        <f t="shared" si="57"/>
        <v>0</v>
      </c>
      <c r="DE53" s="286">
        <f t="shared" si="57"/>
        <v>0</v>
      </c>
      <c r="DF53" s="286">
        <f t="shared" si="57"/>
        <v>0</v>
      </c>
      <c r="DG53" s="286">
        <f t="shared" si="57"/>
        <v>0</v>
      </c>
      <c r="DH53" s="286">
        <f t="shared" si="57"/>
        <v>0</v>
      </c>
      <c r="DI53" s="286">
        <f t="shared" si="57"/>
        <v>0</v>
      </c>
      <c r="DJ53" s="286">
        <f t="shared" si="57"/>
        <v>0</v>
      </c>
      <c r="DK53" s="286">
        <f t="shared" si="57"/>
        <v>0</v>
      </c>
      <c r="DL53" s="286">
        <f t="shared" si="57"/>
        <v>0</v>
      </c>
      <c r="DM53" s="286">
        <f t="shared" si="57"/>
        <v>0</v>
      </c>
      <c r="DN53" s="286">
        <f t="shared" si="57"/>
        <v>0</v>
      </c>
      <c r="DO53" s="286">
        <f t="shared" si="57"/>
        <v>0</v>
      </c>
      <c r="DP53" s="286">
        <f t="shared" si="57"/>
        <v>0</v>
      </c>
      <c r="DQ53" s="286">
        <f t="shared" si="57"/>
        <v>0</v>
      </c>
      <c r="DR53" s="286">
        <f t="shared" si="57"/>
        <v>0</v>
      </c>
      <c r="DS53" s="286">
        <f t="shared" si="57"/>
        <v>0</v>
      </c>
      <c r="DT53" s="286">
        <f t="shared" si="57"/>
        <v>0</v>
      </c>
      <c r="DU53" s="286">
        <f t="shared" si="57"/>
        <v>0</v>
      </c>
      <c r="DV53" s="286">
        <f t="shared" si="57"/>
        <v>0</v>
      </c>
      <c r="DW53" s="286">
        <f t="shared" si="57"/>
        <v>0</v>
      </c>
      <c r="DX53" s="286">
        <f t="shared" si="57"/>
        <v>0</v>
      </c>
      <c r="DY53" s="286">
        <f t="shared" si="57"/>
        <v>0</v>
      </c>
      <c r="DZ53" s="286">
        <f t="shared" si="57"/>
        <v>0</v>
      </c>
      <c r="EA53" s="286">
        <f t="shared" si="57"/>
        <v>0</v>
      </c>
      <c r="EB53" s="286">
        <f t="shared" si="57"/>
        <v>0</v>
      </c>
      <c r="EC53" s="286">
        <f t="shared" si="57"/>
        <v>0</v>
      </c>
      <c r="ED53" s="286">
        <f t="shared" si="57"/>
        <v>0</v>
      </c>
      <c r="EE53" s="286">
        <f t="shared" si="57"/>
        <v>0</v>
      </c>
      <c r="EF53" s="286">
        <f t="shared" si="57"/>
        <v>0</v>
      </c>
      <c r="EG53" s="286">
        <f t="shared" si="57"/>
        <v>0</v>
      </c>
      <c r="EH53" s="286">
        <f t="shared" ref="EH53:FM53" si="58" xml:space="preserve"> MAX(0, SUM(EH51:EH52))</f>
        <v>0</v>
      </c>
      <c r="EI53" s="286">
        <f t="shared" si="58"/>
        <v>0</v>
      </c>
      <c r="EJ53" s="286">
        <f t="shared" si="58"/>
        <v>0</v>
      </c>
      <c r="EK53" s="286">
        <f t="shared" si="58"/>
        <v>0</v>
      </c>
      <c r="EL53" s="286">
        <f t="shared" si="58"/>
        <v>0</v>
      </c>
      <c r="EM53" s="286">
        <f t="shared" si="58"/>
        <v>0</v>
      </c>
      <c r="EN53" s="286">
        <f t="shared" si="58"/>
        <v>0</v>
      </c>
      <c r="EO53" s="286">
        <f t="shared" si="58"/>
        <v>0</v>
      </c>
      <c r="EP53" s="286">
        <f t="shared" si="58"/>
        <v>0</v>
      </c>
      <c r="EQ53" s="286">
        <f t="shared" si="58"/>
        <v>0</v>
      </c>
      <c r="ER53" s="286">
        <f t="shared" si="58"/>
        <v>0</v>
      </c>
      <c r="ES53" s="286">
        <f t="shared" si="58"/>
        <v>0</v>
      </c>
      <c r="ET53" s="286">
        <f t="shared" si="58"/>
        <v>0</v>
      </c>
      <c r="EU53" s="286">
        <f t="shared" si="58"/>
        <v>0</v>
      </c>
      <c r="EV53" s="286">
        <f t="shared" si="58"/>
        <v>0</v>
      </c>
      <c r="EW53" s="286">
        <f t="shared" si="58"/>
        <v>0</v>
      </c>
      <c r="EX53" s="286">
        <f t="shared" si="58"/>
        <v>0</v>
      </c>
      <c r="EY53" s="286">
        <f t="shared" si="58"/>
        <v>0</v>
      </c>
      <c r="EZ53" s="286">
        <f t="shared" si="58"/>
        <v>0</v>
      </c>
      <c r="FA53" s="286">
        <f t="shared" si="58"/>
        <v>0</v>
      </c>
      <c r="FB53" s="286">
        <f t="shared" si="58"/>
        <v>0</v>
      </c>
      <c r="FC53" s="286">
        <f t="shared" si="58"/>
        <v>0</v>
      </c>
      <c r="FD53" s="286">
        <f t="shared" si="58"/>
        <v>0</v>
      </c>
      <c r="FE53" s="286">
        <f t="shared" si="58"/>
        <v>0</v>
      </c>
      <c r="FF53" s="286">
        <f t="shared" si="58"/>
        <v>0</v>
      </c>
      <c r="FG53" s="286">
        <f t="shared" si="58"/>
        <v>0</v>
      </c>
      <c r="FH53" s="286">
        <f t="shared" si="58"/>
        <v>0</v>
      </c>
      <c r="FI53" s="286">
        <f t="shared" si="58"/>
        <v>0</v>
      </c>
      <c r="FJ53" s="286">
        <f t="shared" si="58"/>
        <v>0</v>
      </c>
      <c r="FK53" s="286">
        <f t="shared" si="58"/>
        <v>0</v>
      </c>
      <c r="FL53" s="286">
        <f t="shared" si="58"/>
        <v>0</v>
      </c>
      <c r="FM53" s="286">
        <f t="shared" si="58"/>
        <v>0</v>
      </c>
      <c r="FN53" s="286">
        <f t="shared" ref="FN53:GJ53" si="59" xml:space="preserve"> MAX(0, SUM(FN51:FN52))</f>
        <v>0</v>
      </c>
      <c r="FO53" s="286">
        <f t="shared" si="59"/>
        <v>0</v>
      </c>
      <c r="FP53" s="286">
        <f t="shared" si="59"/>
        <v>0</v>
      </c>
      <c r="FQ53" s="286">
        <f t="shared" si="59"/>
        <v>0</v>
      </c>
      <c r="FR53" s="286">
        <f t="shared" si="59"/>
        <v>0</v>
      </c>
      <c r="FS53" s="286">
        <f t="shared" si="59"/>
        <v>0</v>
      </c>
      <c r="FT53" s="286">
        <f t="shared" si="59"/>
        <v>0</v>
      </c>
      <c r="FU53" s="286">
        <f t="shared" si="59"/>
        <v>0</v>
      </c>
      <c r="FV53" s="286">
        <f t="shared" si="59"/>
        <v>0</v>
      </c>
      <c r="FW53" s="286">
        <f t="shared" si="59"/>
        <v>0</v>
      </c>
      <c r="FX53" s="286">
        <f t="shared" si="59"/>
        <v>0</v>
      </c>
      <c r="FY53" s="286">
        <f t="shared" si="59"/>
        <v>0</v>
      </c>
      <c r="FZ53" s="286">
        <f t="shared" si="59"/>
        <v>0</v>
      </c>
      <c r="GA53" s="286">
        <f t="shared" si="59"/>
        <v>0</v>
      </c>
      <c r="GB53" s="286">
        <f t="shared" si="59"/>
        <v>0</v>
      </c>
      <c r="GC53" s="286">
        <f t="shared" si="59"/>
        <v>0</v>
      </c>
      <c r="GD53" s="286">
        <f t="shared" si="59"/>
        <v>0</v>
      </c>
      <c r="GE53" s="286">
        <f t="shared" si="59"/>
        <v>0</v>
      </c>
      <c r="GF53" s="286">
        <f t="shared" si="59"/>
        <v>0</v>
      </c>
      <c r="GG53" s="286">
        <f t="shared" si="59"/>
        <v>0</v>
      </c>
      <c r="GH53" s="286">
        <f t="shared" si="59"/>
        <v>0</v>
      </c>
      <c r="GI53" s="286">
        <f t="shared" si="59"/>
        <v>0</v>
      </c>
      <c r="GJ53" s="286">
        <f t="shared" si="59"/>
        <v>0</v>
      </c>
    </row>
    <row r="55" spans="1:255" x14ac:dyDescent="0.25">
      <c r="E55" s="268" t="str">
        <f t="shared" ref="E55:AJ55" si="60" xml:space="preserve"> E$44</f>
        <v>Retained cash balance BEG</v>
      </c>
      <c r="F55" s="268">
        <f t="shared" si="60"/>
        <v>0</v>
      </c>
      <c r="G55" s="268" t="str">
        <f t="shared" si="60"/>
        <v>$ 000s</v>
      </c>
      <c r="H55" s="268">
        <f t="shared" si="60"/>
        <v>0</v>
      </c>
      <c r="I55" s="268">
        <f t="shared" si="60"/>
        <v>0</v>
      </c>
      <c r="J55" s="268">
        <f t="shared" si="60"/>
        <v>0</v>
      </c>
      <c r="K55" s="268">
        <f t="shared" si="60"/>
        <v>0</v>
      </c>
      <c r="L55" s="268">
        <f t="shared" si="60"/>
        <v>0</v>
      </c>
      <c r="M55" s="268">
        <f t="shared" si="60"/>
        <v>0</v>
      </c>
      <c r="N55" s="268">
        <f t="shared" si="60"/>
        <v>1250</v>
      </c>
      <c r="O55" s="268">
        <f t="shared" si="60"/>
        <v>2500</v>
      </c>
      <c r="P55" s="268">
        <f t="shared" si="60"/>
        <v>3749.9999999999995</v>
      </c>
      <c r="Q55" s="268">
        <f t="shared" si="60"/>
        <v>5000</v>
      </c>
      <c r="R55" s="268">
        <f t="shared" si="60"/>
        <v>6250.0000000000009</v>
      </c>
      <c r="S55" s="268">
        <f t="shared" si="60"/>
        <v>7500.0000000000009</v>
      </c>
      <c r="T55" s="268">
        <f t="shared" si="60"/>
        <v>8750</v>
      </c>
      <c r="U55" s="268">
        <f t="shared" si="60"/>
        <v>10000</v>
      </c>
      <c r="V55" s="268">
        <f t="shared" si="60"/>
        <v>11250</v>
      </c>
      <c r="W55" s="268">
        <f t="shared" si="60"/>
        <v>12500</v>
      </c>
      <c r="X55" s="268">
        <f t="shared" si="60"/>
        <v>13750</v>
      </c>
      <c r="Y55" s="268">
        <f t="shared" si="60"/>
        <v>15000</v>
      </c>
      <c r="Z55" s="268">
        <f t="shared" si="60"/>
        <v>16250</v>
      </c>
      <c r="AA55" s="268">
        <f t="shared" si="60"/>
        <v>17500</v>
      </c>
      <c r="AB55" s="268">
        <f t="shared" si="60"/>
        <v>18750</v>
      </c>
      <c r="AC55" s="268">
        <f t="shared" si="60"/>
        <v>20000</v>
      </c>
      <c r="AD55" s="268">
        <f t="shared" si="60"/>
        <v>21250</v>
      </c>
      <c r="AE55" s="268">
        <f t="shared" si="60"/>
        <v>22500</v>
      </c>
      <c r="AF55" s="268">
        <f t="shared" si="60"/>
        <v>23750</v>
      </c>
      <c r="AG55" s="268">
        <f t="shared" si="60"/>
        <v>25000</v>
      </c>
      <c r="AH55" s="268">
        <f t="shared" si="60"/>
        <v>26250</v>
      </c>
      <c r="AI55" s="268">
        <f t="shared" si="60"/>
        <v>27500</v>
      </c>
      <c r="AJ55" s="268">
        <f t="shared" si="60"/>
        <v>28750</v>
      </c>
      <c r="AK55" s="268">
        <f t="shared" ref="AK55:BP55" si="61" xml:space="preserve"> AK$44</f>
        <v>30000</v>
      </c>
      <c r="AL55" s="268">
        <f t="shared" si="61"/>
        <v>31250</v>
      </c>
      <c r="AM55" s="268">
        <f t="shared" si="61"/>
        <v>32499.999999999996</v>
      </c>
      <c r="AN55" s="268">
        <f t="shared" si="61"/>
        <v>33750</v>
      </c>
      <c r="AO55" s="268">
        <f t="shared" si="61"/>
        <v>35000</v>
      </c>
      <c r="AP55" s="268">
        <f t="shared" si="61"/>
        <v>36250</v>
      </c>
      <c r="AQ55" s="268">
        <f t="shared" si="61"/>
        <v>37500</v>
      </c>
      <c r="AR55" s="268">
        <f t="shared" si="61"/>
        <v>38750</v>
      </c>
      <c r="AS55" s="268">
        <f t="shared" si="61"/>
        <v>40000</v>
      </c>
      <c r="AT55" s="268">
        <f t="shared" si="61"/>
        <v>41250</v>
      </c>
      <c r="AU55" s="268">
        <f t="shared" si="61"/>
        <v>42500</v>
      </c>
      <c r="AV55" s="268">
        <f t="shared" si="61"/>
        <v>43750</v>
      </c>
      <c r="AW55" s="268">
        <f t="shared" si="61"/>
        <v>45000</v>
      </c>
      <c r="AX55" s="268">
        <f t="shared" si="61"/>
        <v>46250</v>
      </c>
      <c r="AY55" s="268">
        <f t="shared" si="61"/>
        <v>47500</v>
      </c>
      <c r="AZ55" s="268">
        <f t="shared" si="61"/>
        <v>48750</v>
      </c>
      <c r="BA55" s="268">
        <f t="shared" si="61"/>
        <v>50000</v>
      </c>
      <c r="BB55" s="268">
        <f t="shared" si="61"/>
        <v>51250</v>
      </c>
      <c r="BC55" s="268">
        <f t="shared" si="61"/>
        <v>52500</v>
      </c>
      <c r="BD55" s="268">
        <f t="shared" si="61"/>
        <v>53750</v>
      </c>
      <c r="BE55" s="268">
        <f t="shared" si="61"/>
        <v>55000</v>
      </c>
      <c r="BF55" s="268">
        <f t="shared" si="61"/>
        <v>56250</v>
      </c>
      <c r="BG55" s="268">
        <f t="shared" si="61"/>
        <v>57500</v>
      </c>
      <c r="BH55" s="268">
        <f t="shared" si="61"/>
        <v>58750</v>
      </c>
      <c r="BI55" s="268">
        <f t="shared" si="61"/>
        <v>60000</v>
      </c>
      <c r="BJ55" s="268">
        <f t="shared" si="61"/>
        <v>61250</v>
      </c>
      <c r="BK55" s="268">
        <f t="shared" si="61"/>
        <v>62500.000000000007</v>
      </c>
      <c r="BL55" s="268">
        <f t="shared" si="61"/>
        <v>63750.000000000007</v>
      </c>
      <c r="BM55" s="268">
        <f t="shared" si="61"/>
        <v>65000.000000000015</v>
      </c>
      <c r="BN55" s="268">
        <f t="shared" si="61"/>
        <v>66250.000000000015</v>
      </c>
      <c r="BO55" s="268">
        <f t="shared" si="61"/>
        <v>67500.000000000015</v>
      </c>
      <c r="BP55" s="268">
        <f t="shared" si="61"/>
        <v>68750.000000000015</v>
      </c>
      <c r="BQ55" s="268">
        <f t="shared" ref="BQ55:CV55" si="62" xml:space="preserve"> BQ$44</f>
        <v>70000.000000000015</v>
      </c>
      <c r="BR55" s="268">
        <f t="shared" si="62"/>
        <v>71250.000000000015</v>
      </c>
      <c r="BS55" s="268">
        <f t="shared" si="62"/>
        <v>72500.000000000015</v>
      </c>
      <c r="BT55" s="268">
        <f t="shared" si="62"/>
        <v>73750.000000000015</v>
      </c>
      <c r="BU55" s="268">
        <f t="shared" si="62"/>
        <v>75000.000000000015</v>
      </c>
      <c r="BV55" s="268">
        <f t="shared" si="62"/>
        <v>76250.000000000015</v>
      </c>
      <c r="BW55" s="268">
        <f t="shared" si="62"/>
        <v>77500.000000000015</v>
      </c>
      <c r="BX55" s="268">
        <f t="shared" si="62"/>
        <v>78750.000000000015</v>
      </c>
      <c r="BY55" s="268">
        <f t="shared" si="62"/>
        <v>80000.000000000015</v>
      </c>
      <c r="BZ55" s="268">
        <f t="shared" si="62"/>
        <v>81250.000000000029</v>
      </c>
      <c r="CA55" s="268">
        <f t="shared" si="62"/>
        <v>82500.000000000029</v>
      </c>
      <c r="CB55" s="268">
        <f t="shared" si="62"/>
        <v>83750.000000000029</v>
      </c>
      <c r="CC55" s="268">
        <f t="shared" si="62"/>
        <v>85000.000000000029</v>
      </c>
      <c r="CD55" s="268">
        <f t="shared" si="62"/>
        <v>86250.000000000029</v>
      </c>
      <c r="CE55" s="268">
        <f t="shared" si="62"/>
        <v>87500.000000000029</v>
      </c>
      <c r="CF55" s="268">
        <f t="shared" si="62"/>
        <v>88750.000000000029</v>
      </c>
      <c r="CG55" s="268">
        <f t="shared" si="62"/>
        <v>90000.000000000029</v>
      </c>
      <c r="CH55" s="268">
        <f t="shared" si="62"/>
        <v>91250.000000000029</v>
      </c>
      <c r="CI55" s="268">
        <f t="shared" si="62"/>
        <v>92500.000000000029</v>
      </c>
      <c r="CJ55" s="268">
        <f t="shared" si="62"/>
        <v>93750.000000000029</v>
      </c>
      <c r="CK55" s="268">
        <f t="shared" si="62"/>
        <v>95000.000000000029</v>
      </c>
      <c r="CL55" s="268">
        <f t="shared" si="62"/>
        <v>96250.000000000029</v>
      </c>
      <c r="CM55" s="268">
        <f t="shared" si="62"/>
        <v>97500.000000000029</v>
      </c>
      <c r="CN55" s="268">
        <f t="shared" si="62"/>
        <v>98750.000000000029</v>
      </c>
      <c r="CO55" s="268">
        <f t="shared" si="62"/>
        <v>-24427.705433709896</v>
      </c>
      <c r="CP55" s="268">
        <f t="shared" si="62"/>
        <v>-24427.705433709896</v>
      </c>
      <c r="CQ55" s="268">
        <f t="shared" si="62"/>
        <v>-24427.705433709896</v>
      </c>
      <c r="CR55" s="268">
        <f t="shared" si="62"/>
        <v>-24427.705433709896</v>
      </c>
      <c r="CS55" s="268">
        <f t="shared" si="62"/>
        <v>-24427.705433709896</v>
      </c>
      <c r="CT55" s="268">
        <f t="shared" si="62"/>
        <v>-24427.705433709896</v>
      </c>
      <c r="CU55" s="268">
        <f t="shared" si="62"/>
        <v>-24427.705433709896</v>
      </c>
      <c r="CV55" s="268">
        <f t="shared" si="62"/>
        <v>-24427.705433709896</v>
      </c>
      <c r="CW55" s="268">
        <f t="shared" ref="CW55:EB55" si="63" xml:space="preserve"> CW$44</f>
        <v>-24427.705433709896</v>
      </c>
      <c r="CX55" s="268">
        <f t="shared" si="63"/>
        <v>-24427.705433709896</v>
      </c>
      <c r="CY55" s="268">
        <f t="shared" si="63"/>
        <v>-24427.705433709896</v>
      </c>
      <c r="CZ55" s="268">
        <f t="shared" si="63"/>
        <v>-24427.705433709896</v>
      </c>
      <c r="DA55" s="268">
        <f t="shared" si="63"/>
        <v>-24427.705433709896</v>
      </c>
      <c r="DB55" s="268">
        <f t="shared" si="63"/>
        <v>-24427.705433709896</v>
      </c>
      <c r="DC55" s="268">
        <f t="shared" si="63"/>
        <v>-24427.705433709896</v>
      </c>
      <c r="DD55" s="268">
        <f t="shared" si="63"/>
        <v>-24427.705433709896</v>
      </c>
      <c r="DE55" s="268">
        <f t="shared" si="63"/>
        <v>-24427.705433709896</v>
      </c>
      <c r="DF55" s="268">
        <f t="shared" si="63"/>
        <v>-24427.705433709896</v>
      </c>
      <c r="DG55" s="268">
        <f t="shared" si="63"/>
        <v>-24427.705433709896</v>
      </c>
      <c r="DH55" s="268">
        <f t="shared" si="63"/>
        <v>-24427.705433709896</v>
      </c>
      <c r="DI55" s="268">
        <f t="shared" si="63"/>
        <v>-24427.705433709896</v>
      </c>
      <c r="DJ55" s="268">
        <f t="shared" si="63"/>
        <v>-24427.705433709896</v>
      </c>
      <c r="DK55" s="268">
        <f t="shared" si="63"/>
        <v>-24427.705433709896</v>
      </c>
      <c r="DL55" s="268">
        <f t="shared" si="63"/>
        <v>-24427.705433709896</v>
      </c>
      <c r="DM55" s="268">
        <f t="shared" si="63"/>
        <v>-24427.705433709896</v>
      </c>
      <c r="DN55" s="268">
        <f t="shared" si="63"/>
        <v>-24427.705433709896</v>
      </c>
      <c r="DO55" s="268">
        <f t="shared" si="63"/>
        <v>-24427.705433709896</v>
      </c>
      <c r="DP55" s="268">
        <f t="shared" si="63"/>
        <v>-24427.705433709896</v>
      </c>
      <c r="DQ55" s="268">
        <f t="shared" si="63"/>
        <v>-24427.705433709896</v>
      </c>
      <c r="DR55" s="268">
        <f t="shared" si="63"/>
        <v>-24427.705433709896</v>
      </c>
      <c r="DS55" s="268">
        <f t="shared" si="63"/>
        <v>-24427.705433709896</v>
      </c>
      <c r="DT55" s="268">
        <f t="shared" si="63"/>
        <v>-24427.705433709896</v>
      </c>
      <c r="DU55" s="268">
        <f t="shared" si="63"/>
        <v>-24427.705433709896</v>
      </c>
      <c r="DV55" s="268">
        <f t="shared" si="63"/>
        <v>-24427.705433709896</v>
      </c>
      <c r="DW55" s="268">
        <f t="shared" si="63"/>
        <v>-24427.705433709896</v>
      </c>
      <c r="DX55" s="268">
        <f t="shared" si="63"/>
        <v>-24427.705433709896</v>
      </c>
      <c r="DY55" s="268">
        <f t="shared" si="63"/>
        <v>-24427.705433709896</v>
      </c>
      <c r="DZ55" s="268">
        <f t="shared" si="63"/>
        <v>-24427.705433709896</v>
      </c>
      <c r="EA55" s="268">
        <f t="shared" si="63"/>
        <v>-24427.705433709896</v>
      </c>
      <c r="EB55" s="268">
        <f t="shared" si="63"/>
        <v>-24427.705433709896</v>
      </c>
      <c r="EC55" s="268">
        <f t="shared" ref="EC55:FH55" si="64" xml:space="preserve"> EC$44</f>
        <v>-24427.705433709896</v>
      </c>
      <c r="ED55" s="268">
        <f t="shared" si="64"/>
        <v>-24427.705433709896</v>
      </c>
      <c r="EE55" s="268">
        <f t="shared" si="64"/>
        <v>-24427.705433709896</v>
      </c>
      <c r="EF55" s="268">
        <f t="shared" si="64"/>
        <v>-24427.705433709896</v>
      </c>
      <c r="EG55" s="268">
        <f t="shared" si="64"/>
        <v>-24427.705433709896</v>
      </c>
      <c r="EH55" s="268">
        <f t="shared" si="64"/>
        <v>-24427.705433709896</v>
      </c>
      <c r="EI55" s="268">
        <f t="shared" si="64"/>
        <v>-24427.705433709896</v>
      </c>
      <c r="EJ55" s="268">
        <f t="shared" si="64"/>
        <v>-24427.705433709896</v>
      </c>
      <c r="EK55" s="268">
        <f t="shared" si="64"/>
        <v>-24427.705433709896</v>
      </c>
      <c r="EL55" s="268">
        <f t="shared" si="64"/>
        <v>-24427.705433709896</v>
      </c>
      <c r="EM55" s="268">
        <f t="shared" si="64"/>
        <v>-24427.705433709896</v>
      </c>
      <c r="EN55" s="268">
        <f t="shared" si="64"/>
        <v>-24427.705433709896</v>
      </c>
      <c r="EO55" s="268">
        <f t="shared" si="64"/>
        <v>-24427.705433709896</v>
      </c>
      <c r="EP55" s="268">
        <f t="shared" si="64"/>
        <v>-24427.705433709896</v>
      </c>
      <c r="EQ55" s="268">
        <f t="shared" si="64"/>
        <v>-24427.705433709896</v>
      </c>
      <c r="ER55" s="268">
        <f t="shared" si="64"/>
        <v>-24427.705433709896</v>
      </c>
      <c r="ES55" s="268">
        <f t="shared" si="64"/>
        <v>-24427.705433709896</v>
      </c>
      <c r="ET55" s="268">
        <f t="shared" si="64"/>
        <v>-24427.705433709896</v>
      </c>
      <c r="EU55" s="268">
        <f t="shared" si="64"/>
        <v>-24427.705433709896</v>
      </c>
      <c r="EV55" s="268">
        <f t="shared" si="64"/>
        <v>-24427.705433709896</v>
      </c>
      <c r="EW55" s="268">
        <f t="shared" si="64"/>
        <v>-24427.705433709896</v>
      </c>
      <c r="EX55" s="268">
        <f t="shared" si="64"/>
        <v>-24427.705433709896</v>
      </c>
      <c r="EY55" s="268">
        <f t="shared" si="64"/>
        <v>-24427.705433709896</v>
      </c>
      <c r="EZ55" s="268">
        <f t="shared" si="64"/>
        <v>-24427.705433709896</v>
      </c>
      <c r="FA55" s="268">
        <f t="shared" si="64"/>
        <v>-24427.705433709896</v>
      </c>
      <c r="FB55" s="268">
        <f t="shared" si="64"/>
        <v>-24427.705433709896</v>
      </c>
      <c r="FC55" s="268">
        <f t="shared" si="64"/>
        <v>-24427.705433709896</v>
      </c>
      <c r="FD55" s="268">
        <f t="shared" si="64"/>
        <v>-24427.705433709896</v>
      </c>
      <c r="FE55" s="268">
        <f t="shared" si="64"/>
        <v>-24427.705433709896</v>
      </c>
      <c r="FF55" s="268">
        <f t="shared" si="64"/>
        <v>-24427.705433709896</v>
      </c>
      <c r="FG55" s="268">
        <f t="shared" si="64"/>
        <v>-24427.705433709896</v>
      </c>
      <c r="FH55" s="268">
        <f t="shared" si="64"/>
        <v>-24427.705433709896</v>
      </c>
      <c r="FI55" s="268">
        <f t="shared" ref="FI55:GJ55" si="65" xml:space="preserve"> FI$44</f>
        <v>-24427.705433709896</v>
      </c>
      <c r="FJ55" s="268">
        <f t="shared" si="65"/>
        <v>-24427.705433709896</v>
      </c>
      <c r="FK55" s="268">
        <f t="shared" si="65"/>
        <v>-24427.705433709896</v>
      </c>
      <c r="FL55" s="268">
        <f t="shared" si="65"/>
        <v>-24427.705433709896</v>
      </c>
      <c r="FM55" s="268">
        <f t="shared" si="65"/>
        <v>-24427.705433709896</v>
      </c>
      <c r="FN55" s="268">
        <f t="shared" si="65"/>
        <v>-24427.705433709896</v>
      </c>
      <c r="FO55" s="268">
        <f t="shared" si="65"/>
        <v>-24427.705433709896</v>
      </c>
      <c r="FP55" s="268">
        <f t="shared" si="65"/>
        <v>-24427.705433709896</v>
      </c>
      <c r="FQ55" s="268">
        <f t="shared" si="65"/>
        <v>-24427.705433709896</v>
      </c>
      <c r="FR55" s="268">
        <f t="shared" si="65"/>
        <v>-24427.705433709896</v>
      </c>
      <c r="FS55" s="268">
        <f t="shared" si="65"/>
        <v>-24427.705433709896</v>
      </c>
      <c r="FT55" s="268">
        <f t="shared" si="65"/>
        <v>-24427.705433709896</v>
      </c>
      <c r="FU55" s="268">
        <f t="shared" si="65"/>
        <v>-24427.705433709896</v>
      </c>
      <c r="FV55" s="268">
        <f t="shared" si="65"/>
        <v>-24427.705433709896</v>
      </c>
      <c r="FW55" s="268">
        <f t="shared" si="65"/>
        <v>-24427.705433709896</v>
      </c>
      <c r="FX55" s="268">
        <f t="shared" si="65"/>
        <v>-24427.705433709896</v>
      </c>
      <c r="FY55" s="268">
        <f t="shared" si="65"/>
        <v>-24427.705433709896</v>
      </c>
      <c r="FZ55" s="268">
        <f t="shared" si="65"/>
        <v>-24427.705433709896</v>
      </c>
      <c r="GA55" s="268">
        <f t="shared" si="65"/>
        <v>-24427.705433709896</v>
      </c>
      <c r="GB55" s="268">
        <f t="shared" si="65"/>
        <v>-24427.705433709896</v>
      </c>
      <c r="GC55" s="268">
        <f t="shared" si="65"/>
        <v>-24427.705433709896</v>
      </c>
      <c r="GD55" s="268">
        <f t="shared" si="65"/>
        <v>-24427.705433709896</v>
      </c>
      <c r="GE55" s="268">
        <f t="shared" si="65"/>
        <v>-24427.705433709896</v>
      </c>
      <c r="GF55" s="268">
        <f t="shared" si="65"/>
        <v>-24427.705433709896</v>
      </c>
      <c r="GG55" s="268">
        <f t="shared" si="65"/>
        <v>-24427.705433709896</v>
      </c>
      <c r="GH55" s="268">
        <f t="shared" si="65"/>
        <v>-24427.705433709896</v>
      </c>
      <c r="GI55" s="268">
        <f t="shared" si="65"/>
        <v>-24427.705433709896</v>
      </c>
      <c r="GJ55" s="268">
        <f t="shared" si="65"/>
        <v>-24427.705433709896</v>
      </c>
    </row>
    <row r="56" spans="1:255" s="534" customFormat="1" x14ac:dyDescent="0.25">
      <c r="A56" s="15"/>
      <c r="B56" s="15"/>
      <c r="C56" s="21"/>
      <c r="D56" s="60"/>
      <c r="E56" s="533" t="str">
        <f xml:space="preserve"> 'FS Qtr'!E$50</f>
        <v>Cash flow available for dividends</v>
      </c>
      <c r="F56" s="533">
        <f xml:space="preserve"> 'FS Qtr'!F$50</f>
        <v>0</v>
      </c>
      <c r="G56" s="533" t="str">
        <f xml:space="preserve"> 'FS Qtr'!G$50</f>
        <v>$ 000s</v>
      </c>
      <c r="H56" s="533">
        <f xml:space="preserve"> 'FS Qtr'!H$50</f>
        <v>143785.6402708808</v>
      </c>
      <c r="I56" s="533">
        <f xml:space="preserve"> 'FS Qtr'!I$50</f>
        <v>0</v>
      </c>
      <c r="J56" s="533">
        <f xml:space="preserve"> 'FS Qtr'!J$50</f>
        <v>0</v>
      </c>
      <c r="K56" s="533">
        <f xml:space="preserve"> 'FS Qtr'!K$50</f>
        <v>0</v>
      </c>
      <c r="L56" s="533">
        <f xml:space="preserve"> 'FS Qtr'!L$50</f>
        <v>0</v>
      </c>
      <c r="M56" s="533">
        <f xml:space="preserve"> 'FS Qtr'!M$50</f>
        <v>4801.6250000000018</v>
      </c>
      <c r="N56" s="533">
        <f xml:space="preserve"> 'FS Qtr'!N$50</f>
        <v>5274.5000000000009</v>
      </c>
      <c r="O56" s="533">
        <f xml:space="preserve"> 'FS Qtr'!O$50</f>
        <v>2043.1874999999986</v>
      </c>
      <c r="P56" s="533">
        <f xml:space="preserve"> 'FS Qtr'!P$50</f>
        <v>2043.1875</v>
      </c>
      <c r="Q56" s="533">
        <f xml:space="preserve"> 'FS Qtr'!Q$50</f>
        <v>4775.7462686567187</v>
      </c>
      <c r="R56" s="533">
        <f xml:space="preserve"> 'FS Qtr'!R$50</f>
        <v>5246.2686567164192</v>
      </c>
      <c r="S56" s="533">
        <f xml:space="preserve"> 'FS Qtr'!S$50</f>
        <v>2031.0323383084569</v>
      </c>
      <c r="T56" s="533">
        <f xml:space="preserve"> 'FS Qtr'!T$50</f>
        <v>2031.0323383084583</v>
      </c>
      <c r="U56" s="533">
        <f xml:space="preserve"> 'FS Qtr'!U$50</f>
        <v>4749.9962872206161</v>
      </c>
      <c r="V56" s="533">
        <f xml:space="preserve"> 'FS Qtr'!V$50</f>
        <v>5218.177767877035</v>
      </c>
      <c r="W56" s="533">
        <f xml:space="preserve"> 'FS Qtr'!W$50</f>
        <v>2018.937650058167</v>
      </c>
      <c r="X56" s="533">
        <f xml:space="preserve"> 'FS Qtr'!X$50</f>
        <v>2018.9376500581684</v>
      </c>
      <c r="Y56" s="533">
        <f xml:space="preserve"> 'FS Qtr'!Y$50</f>
        <v>4724.3744151448909</v>
      </c>
      <c r="Z56" s="533">
        <f xml:space="preserve"> 'FS Qtr'!Z$50</f>
        <v>5190.2266347035174</v>
      </c>
      <c r="AA56" s="533">
        <f xml:space="preserve"> 'FS Qtr'!AA$50</f>
        <v>2006.9031343862353</v>
      </c>
      <c r="AB56" s="533">
        <f xml:space="preserve"> 'FS Qtr'!AB$50</f>
        <v>2006.9031343862371</v>
      </c>
      <c r="AC56" s="533">
        <f xml:space="preserve"> 'FS Qtr'!AC$50</f>
        <v>4698.8800150695452</v>
      </c>
      <c r="AD56" s="533">
        <f xml:space="preserve"> 'FS Qtr'!AD$50</f>
        <v>5162.4145618940493</v>
      </c>
      <c r="AE56" s="533">
        <f xml:space="preserve"> 'FS Qtr'!AE$50</f>
        <v>1994.9284919266029</v>
      </c>
      <c r="AF56" s="533">
        <f xml:space="preserve"> 'FS Qtr'!AF$50</f>
        <v>1994.9284919266047</v>
      </c>
      <c r="AG56" s="533">
        <f xml:space="preserve"> 'FS Qtr'!AG$50</f>
        <v>4673.5124528055185</v>
      </c>
      <c r="AH56" s="533">
        <f xml:space="preserve"> 'FS Qtr'!AH$50</f>
        <v>5134.7408576060197</v>
      </c>
      <c r="AI56" s="533">
        <f xml:space="preserve"> 'FS Qtr'!AI$50</f>
        <v>1983.0134248025911</v>
      </c>
      <c r="AJ56" s="533">
        <f xml:space="preserve"> 'FS Qtr'!AJ$50</f>
        <v>1983.013424802592</v>
      </c>
      <c r="AK56" s="533">
        <f xml:space="preserve"> 'FS Qtr'!AK$50</f>
        <v>4648.2710973189251</v>
      </c>
      <c r="AL56" s="533">
        <f xml:space="preserve"> 'FS Qtr'!AL$50</f>
        <v>5107.2048334388264</v>
      </c>
      <c r="AM56" s="533">
        <f xml:space="preserve"> 'FS Qtr'!AM$50</f>
        <v>1971.1576366194936</v>
      </c>
      <c r="AN56" s="533">
        <f xml:space="preserve"> 'FS Qtr'!AN$50</f>
        <v>1971.157636619495</v>
      </c>
      <c r="AO56" s="533">
        <f xml:space="preserve"> 'FS Qtr'!AO$50</f>
        <v>4623.1553207153484</v>
      </c>
      <c r="AP56" s="533">
        <f xml:space="preserve"> 'FS Qtr'!AP$50</f>
        <v>5079.8058044167419</v>
      </c>
      <c r="AQ56" s="533">
        <f xml:space="preserve"> 'FS Qtr'!AQ$50</f>
        <v>1959.3608324572078</v>
      </c>
      <c r="AR56" s="533">
        <f xml:space="preserve"> 'FS Qtr'!AR$50</f>
        <v>1959.3608324572092</v>
      </c>
      <c r="AS56" s="533">
        <f xml:space="preserve"> 'FS Qtr'!AS$50</f>
        <v>4598.1644982242278</v>
      </c>
      <c r="AT56" s="533">
        <f xml:space="preserve"> 'FS Qtr'!AT$50</f>
        <v>5052.5430889718846</v>
      </c>
      <c r="AU56" s="533">
        <f xml:space="preserve"> 'FS Qtr'!AU$50</f>
        <v>1947.6227188628936</v>
      </c>
      <c r="AV56" s="533">
        <f xml:space="preserve"> 'FS Qtr'!AV$50</f>
        <v>1947.6227188628945</v>
      </c>
      <c r="AW56" s="533">
        <f xml:space="preserve"> 'FS Qtr'!AW$50</f>
        <v>4573.298008183313</v>
      </c>
      <c r="AX56" s="533">
        <f xml:space="preserve"> 'FS Qtr'!AX$50</f>
        <v>5025.4160089272491</v>
      </c>
      <c r="AY56" s="533">
        <f xml:space="preserve"> 'FS Qtr'!AY$50</f>
        <v>1935.9430038436753</v>
      </c>
      <c r="AZ56" s="533">
        <f xml:space="preserve"> 'FS Qtr'!AZ$50</f>
        <v>1935.9430038436767</v>
      </c>
      <c r="BA56" s="533">
        <f xml:space="preserve"> 'FS Qtr'!BA$50</f>
        <v>4548.5552320231973</v>
      </c>
      <c r="BB56" s="533">
        <f xml:space="preserve"> 'FS Qtr'!BB$50</f>
        <v>4998.42388947985</v>
      </c>
      <c r="BC56" s="533">
        <f xml:space="preserve"> 'FS Qtr'!BC$50</f>
        <v>1924.3213968593791</v>
      </c>
      <c r="BD56" s="533">
        <f xml:space="preserve"> 'FS Qtr'!BD$50</f>
        <v>1924.3213968593805</v>
      </c>
      <c r="BE56" s="533">
        <f xml:space="preserve"> 'FS Qtr'!BE$50</f>
        <v>4523.9355542519379</v>
      </c>
      <c r="BF56" s="533">
        <f xml:space="preserve"> 'FS Qtr'!BF$50</f>
        <v>4971.5660591839314</v>
      </c>
      <c r="BG56" s="533">
        <f xml:space="preserve"> 'FS Qtr'!BG$50</f>
        <v>1912.7576088153023</v>
      </c>
      <c r="BH56" s="533">
        <f xml:space="preserve"> 'FS Qtr'!BH$50</f>
        <v>1912.7576088153037</v>
      </c>
      <c r="BI56" s="533">
        <f xml:space="preserve"> 'FS Qtr'!BI$50</f>
        <v>4499.4383624397406</v>
      </c>
      <c r="BJ56" s="533">
        <f xml:space="preserve"> 'FS Qtr'!BJ$50</f>
        <v>4944.8418499342615</v>
      </c>
      <c r="BK56" s="533">
        <f xml:space="preserve"> 'FS Qtr'!BK$50</f>
        <v>1901.2513520550283</v>
      </c>
      <c r="BL56" s="533">
        <f xml:space="preserve"> 'FS Qtr'!BL$50</f>
        <v>1901.2513520550297</v>
      </c>
      <c r="BM56" s="533">
        <f xml:space="preserve"> 'FS Qtr'!BM$50</f>
        <v>4475.0630472037219</v>
      </c>
      <c r="BN56" s="533">
        <f xml:space="preserve"> 'FS Qtr'!BN$50</f>
        <v>4918.2505969495141</v>
      </c>
      <c r="BO56" s="533">
        <f xml:space="preserve"> 'FS Qtr'!BO$50</f>
        <v>1889.8023403532616</v>
      </c>
      <c r="BP56" s="533">
        <f xml:space="preserve"> 'FS Qtr'!BP$50</f>
        <v>1889.8023403532634</v>
      </c>
      <c r="BQ56" s="533">
        <f xml:space="preserve"> 'FS Qtr'!BQ$50</f>
        <v>4450.8090021927592</v>
      </c>
      <c r="BR56" s="533">
        <f xml:space="preserve"> 'FS Qtr'!BR$50</f>
        <v>4891.791638755737</v>
      </c>
      <c r="BS56" s="533">
        <f xml:space="preserve"> 'FS Qtr'!BS$50</f>
        <v>1878.4102889087189</v>
      </c>
      <c r="BT56" s="533">
        <f xml:space="preserve"> 'FS Qtr'!BT$50</f>
        <v>1878.4102889087203</v>
      </c>
      <c r="BU56" s="533">
        <f xml:space="preserve"> 'FS Qtr'!BU$50</f>
        <v>4426.675624072398</v>
      </c>
      <c r="BV56" s="533">
        <f xml:space="preserve"> 'FS Qtr'!BV$50</f>
        <v>4865.464317169889</v>
      </c>
      <c r="BW56" s="533">
        <f xml:space="preserve"> 'FS Qtr'!BW$50</f>
        <v>1867.0749143370344</v>
      </c>
      <c r="BX56" s="533">
        <f xml:space="preserve"> 'FS Qtr'!BX$50</f>
        <v>1867.0749143370358</v>
      </c>
      <c r="BY56" s="533">
        <f xml:space="preserve"> 'FS Qtr'!BY$50</f>
        <v>4402.6623125098486</v>
      </c>
      <c r="BZ56" s="533">
        <f xml:space="preserve"> 'FS Qtr'!BZ$50</f>
        <v>4839.2679772834717</v>
      </c>
      <c r="CA56" s="533">
        <f xml:space="preserve"> 'FS Qtr'!CA$50</f>
        <v>1855.7959346637153</v>
      </c>
      <c r="CB56" s="533">
        <f xml:space="preserve"> 'FS Qtr'!CB$50</f>
        <v>1855.7959346637167</v>
      </c>
      <c r="CC56" s="533">
        <f xml:space="preserve"> 'FS Qtr'!CC$50</f>
        <v>4378.7684701590542</v>
      </c>
      <c r="CD56" s="533">
        <f xml:space="preserve"> 'FS Qtr'!CD$50</f>
        <v>4813.2019674462408</v>
      </c>
      <c r="CE56" s="533">
        <f xml:space="preserve"> 'FS Qtr'!CE$50</f>
        <v>1844.5730693171304</v>
      </c>
      <c r="CF56" s="533">
        <f xml:space="preserve"> 'FS Qtr'!CF$50</f>
        <v>1844.5730693171317</v>
      </c>
      <c r="CG56" s="533">
        <f xml:space="preserve"> 'FS Qtr'!CG$50</f>
        <v>4354.993502645827</v>
      </c>
      <c r="CH56" s="533">
        <f xml:space="preserve"> 'FS Qtr'!CH$50</f>
        <v>4787.265639249993</v>
      </c>
      <c r="CI56" s="533">
        <f xml:space="preserve"> 'FS Qtr'!CI$50</f>
        <v>1833.4060391215235</v>
      </c>
      <c r="CJ56" s="533">
        <f xml:space="preserve"> 'FS Qtr'!CJ$50</f>
        <v>1833.4060391215244</v>
      </c>
      <c r="CK56" s="533">
        <f xml:space="preserve"> 'FS Qtr'!CK$50</f>
        <v>4331.3368185530626</v>
      </c>
      <c r="CL56" s="533">
        <f xml:space="preserve"> 'FS Qtr'!CL$50</f>
        <v>4761.45834751243</v>
      </c>
      <c r="CM56" s="533">
        <f xml:space="preserve"> 'FS Qtr'!CM$50</f>
        <v>1822.2945662900729</v>
      </c>
      <c r="CN56" s="533">
        <f xml:space="preserve"> 'FS Qtr'!CN$50</f>
        <v>-123177.70543370993</v>
      </c>
      <c r="CO56" s="533">
        <f xml:space="preserve"> 'FS Qtr'!CO$50</f>
        <v>0</v>
      </c>
      <c r="CP56" s="533">
        <f xml:space="preserve"> 'FS Qtr'!CP$50</f>
        <v>0</v>
      </c>
      <c r="CQ56" s="533">
        <f xml:space="preserve"> 'FS Qtr'!CQ$50</f>
        <v>0</v>
      </c>
      <c r="CR56" s="533">
        <f xml:space="preserve"> 'FS Qtr'!CR$50</f>
        <v>0</v>
      </c>
      <c r="CS56" s="533">
        <f xml:space="preserve"> 'FS Qtr'!CS$50</f>
        <v>0</v>
      </c>
      <c r="CT56" s="533">
        <f xml:space="preserve"> 'FS Qtr'!CT$50</f>
        <v>0</v>
      </c>
      <c r="CU56" s="533">
        <f xml:space="preserve"> 'FS Qtr'!CU$50</f>
        <v>0</v>
      </c>
      <c r="CV56" s="533">
        <f xml:space="preserve"> 'FS Qtr'!CV$50</f>
        <v>0</v>
      </c>
      <c r="CW56" s="533">
        <f xml:space="preserve"> 'FS Qtr'!CW$50</f>
        <v>0</v>
      </c>
      <c r="CX56" s="533">
        <f xml:space="preserve"> 'FS Qtr'!CX$50</f>
        <v>0</v>
      </c>
      <c r="CY56" s="533">
        <f xml:space="preserve"> 'FS Qtr'!CY$50</f>
        <v>0</v>
      </c>
      <c r="CZ56" s="533">
        <f xml:space="preserve"> 'FS Qtr'!CZ$50</f>
        <v>0</v>
      </c>
      <c r="DA56" s="533">
        <f xml:space="preserve"> 'FS Qtr'!DA$50</f>
        <v>0</v>
      </c>
      <c r="DB56" s="533">
        <f xml:space="preserve"> 'FS Qtr'!DB$50</f>
        <v>0</v>
      </c>
      <c r="DC56" s="533">
        <f xml:space="preserve"> 'FS Qtr'!DC$50</f>
        <v>0</v>
      </c>
      <c r="DD56" s="533">
        <f xml:space="preserve"> 'FS Qtr'!DD$50</f>
        <v>0</v>
      </c>
      <c r="DE56" s="533">
        <f xml:space="preserve"> 'FS Qtr'!DE$50</f>
        <v>0</v>
      </c>
      <c r="DF56" s="533">
        <f xml:space="preserve"> 'FS Qtr'!DF$50</f>
        <v>0</v>
      </c>
      <c r="DG56" s="533">
        <f xml:space="preserve"> 'FS Qtr'!DG$50</f>
        <v>0</v>
      </c>
      <c r="DH56" s="533">
        <f xml:space="preserve"> 'FS Qtr'!DH$50</f>
        <v>0</v>
      </c>
      <c r="DI56" s="533">
        <f xml:space="preserve"> 'FS Qtr'!DI$50</f>
        <v>0</v>
      </c>
      <c r="DJ56" s="533">
        <f xml:space="preserve"> 'FS Qtr'!DJ$50</f>
        <v>0</v>
      </c>
      <c r="DK56" s="533">
        <f xml:space="preserve"> 'FS Qtr'!DK$50</f>
        <v>0</v>
      </c>
      <c r="DL56" s="533">
        <f xml:space="preserve"> 'FS Qtr'!DL$50</f>
        <v>0</v>
      </c>
      <c r="DM56" s="533">
        <f xml:space="preserve"> 'FS Qtr'!DM$50</f>
        <v>0</v>
      </c>
      <c r="DN56" s="533">
        <f xml:space="preserve"> 'FS Qtr'!DN$50</f>
        <v>0</v>
      </c>
      <c r="DO56" s="533">
        <f xml:space="preserve"> 'FS Qtr'!DO$50</f>
        <v>0</v>
      </c>
      <c r="DP56" s="533">
        <f xml:space="preserve"> 'FS Qtr'!DP$50</f>
        <v>0</v>
      </c>
      <c r="DQ56" s="533">
        <f xml:space="preserve"> 'FS Qtr'!DQ$50</f>
        <v>0</v>
      </c>
      <c r="DR56" s="533">
        <f xml:space="preserve"> 'FS Qtr'!DR$50</f>
        <v>0</v>
      </c>
      <c r="DS56" s="533">
        <f xml:space="preserve"> 'FS Qtr'!DS$50</f>
        <v>0</v>
      </c>
      <c r="DT56" s="533">
        <f xml:space="preserve"> 'FS Qtr'!DT$50</f>
        <v>0</v>
      </c>
      <c r="DU56" s="533">
        <f xml:space="preserve"> 'FS Qtr'!DU$50</f>
        <v>0</v>
      </c>
      <c r="DV56" s="533">
        <f xml:space="preserve"> 'FS Qtr'!DV$50</f>
        <v>0</v>
      </c>
      <c r="DW56" s="533">
        <f xml:space="preserve"> 'FS Qtr'!DW$50</f>
        <v>0</v>
      </c>
      <c r="DX56" s="533">
        <f xml:space="preserve"> 'FS Qtr'!DX$50</f>
        <v>0</v>
      </c>
      <c r="DY56" s="533">
        <f xml:space="preserve"> 'FS Qtr'!DY$50</f>
        <v>0</v>
      </c>
      <c r="DZ56" s="533">
        <f xml:space="preserve"> 'FS Qtr'!DZ$50</f>
        <v>0</v>
      </c>
      <c r="EA56" s="533">
        <f xml:space="preserve"> 'FS Qtr'!EA$50</f>
        <v>0</v>
      </c>
      <c r="EB56" s="533">
        <f xml:space="preserve"> 'FS Qtr'!EB$50</f>
        <v>0</v>
      </c>
      <c r="EC56" s="533">
        <f xml:space="preserve"> 'FS Qtr'!EC$50</f>
        <v>0</v>
      </c>
      <c r="ED56" s="533">
        <f xml:space="preserve"> 'FS Qtr'!ED$50</f>
        <v>0</v>
      </c>
      <c r="EE56" s="533">
        <f xml:space="preserve"> 'FS Qtr'!EE$50</f>
        <v>0</v>
      </c>
      <c r="EF56" s="533">
        <f xml:space="preserve"> 'FS Qtr'!EF$50</f>
        <v>0</v>
      </c>
      <c r="EG56" s="533">
        <f xml:space="preserve"> 'FS Qtr'!EG$50</f>
        <v>0</v>
      </c>
      <c r="EH56" s="533">
        <f xml:space="preserve"> 'FS Qtr'!EH$50</f>
        <v>0</v>
      </c>
      <c r="EI56" s="533">
        <f xml:space="preserve"> 'FS Qtr'!EI$50</f>
        <v>0</v>
      </c>
      <c r="EJ56" s="533">
        <f xml:space="preserve"> 'FS Qtr'!EJ$50</f>
        <v>0</v>
      </c>
      <c r="EK56" s="533">
        <f xml:space="preserve"> 'FS Qtr'!EK$50</f>
        <v>0</v>
      </c>
      <c r="EL56" s="533">
        <f xml:space="preserve"> 'FS Qtr'!EL$50</f>
        <v>0</v>
      </c>
      <c r="EM56" s="533">
        <f xml:space="preserve"> 'FS Qtr'!EM$50</f>
        <v>0</v>
      </c>
      <c r="EN56" s="533">
        <f xml:space="preserve"> 'FS Qtr'!EN$50</f>
        <v>0</v>
      </c>
      <c r="EO56" s="533">
        <f xml:space="preserve"> 'FS Qtr'!EO$50</f>
        <v>0</v>
      </c>
      <c r="EP56" s="533">
        <f xml:space="preserve"> 'FS Qtr'!EP$50</f>
        <v>0</v>
      </c>
      <c r="EQ56" s="533">
        <f xml:space="preserve"> 'FS Qtr'!EQ$50</f>
        <v>0</v>
      </c>
      <c r="ER56" s="533">
        <f xml:space="preserve"> 'FS Qtr'!ER$50</f>
        <v>0</v>
      </c>
      <c r="ES56" s="533">
        <f xml:space="preserve"> 'FS Qtr'!ES$50</f>
        <v>0</v>
      </c>
      <c r="ET56" s="533">
        <f xml:space="preserve"> 'FS Qtr'!ET$50</f>
        <v>0</v>
      </c>
      <c r="EU56" s="533">
        <f xml:space="preserve"> 'FS Qtr'!EU$50</f>
        <v>0</v>
      </c>
      <c r="EV56" s="533">
        <f xml:space="preserve"> 'FS Qtr'!EV$50</f>
        <v>0</v>
      </c>
      <c r="EW56" s="533">
        <f xml:space="preserve"> 'FS Qtr'!EW$50</f>
        <v>0</v>
      </c>
      <c r="EX56" s="533">
        <f xml:space="preserve"> 'FS Qtr'!EX$50</f>
        <v>0</v>
      </c>
      <c r="EY56" s="533">
        <f xml:space="preserve"> 'FS Qtr'!EY$50</f>
        <v>0</v>
      </c>
      <c r="EZ56" s="533">
        <f xml:space="preserve"> 'FS Qtr'!EZ$50</f>
        <v>0</v>
      </c>
      <c r="FA56" s="533">
        <f xml:space="preserve"> 'FS Qtr'!FA$50</f>
        <v>0</v>
      </c>
      <c r="FB56" s="533">
        <f xml:space="preserve"> 'FS Qtr'!FB$50</f>
        <v>0</v>
      </c>
      <c r="FC56" s="533">
        <f xml:space="preserve"> 'FS Qtr'!FC$50</f>
        <v>0</v>
      </c>
      <c r="FD56" s="533">
        <f xml:space="preserve"> 'FS Qtr'!FD$50</f>
        <v>0</v>
      </c>
      <c r="FE56" s="533">
        <f xml:space="preserve"> 'FS Qtr'!FE$50</f>
        <v>0</v>
      </c>
      <c r="FF56" s="533">
        <f xml:space="preserve"> 'FS Qtr'!FF$50</f>
        <v>0</v>
      </c>
      <c r="FG56" s="533">
        <f xml:space="preserve"> 'FS Qtr'!FG$50</f>
        <v>0</v>
      </c>
      <c r="FH56" s="533">
        <f xml:space="preserve"> 'FS Qtr'!FH$50</f>
        <v>0</v>
      </c>
      <c r="FI56" s="533">
        <f xml:space="preserve"> 'FS Qtr'!FI$50</f>
        <v>0</v>
      </c>
      <c r="FJ56" s="533">
        <f xml:space="preserve"> 'FS Qtr'!FJ$50</f>
        <v>0</v>
      </c>
      <c r="FK56" s="533">
        <f xml:space="preserve"> 'FS Qtr'!FK$50</f>
        <v>0</v>
      </c>
      <c r="FL56" s="533">
        <f xml:space="preserve"> 'FS Qtr'!FL$50</f>
        <v>0</v>
      </c>
      <c r="FM56" s="533">
        <f xml:space="preserve"> 'FS Qtr'!FM$50</f>
        <v>0</v>
      </c>
      <c r="FN56" s="533">
        <f xml:space="preserve"> 'FS Qtr'!FN$50</f>
        <v>0</v>
      </c>
      <c r="FO56" s="533">
        <f xml:space="preserve"> 'FS Qtr'!FO$50</f>
        <v>0</v>
      </c>
      <c r="FP56" s="533">
        <f xml:space="preserve"> 'FS Qtr'!FP$50</f>
        <v>0</v>
      </c>
      <c r="FQ56" s="533">
        <f xml:space="preserve"> 'FS Qtr'!FQ$50</f>
        <v>0</v>
      </c>
      <c r="FR56" s="533">
        <f xml:space="preserve"> 'FS Qtr'!FR$50</f>
        <v>0</v>
      </c>
      <c r="FS56" s="533">
        <f xml:space="preserve"> 'FS Qtr'!FS$50</f>
        <v>0</v>
      </c>
      <c r="FT56" s="533">
        <f xml:space="preserve"> 'FS Qtr'!FT$50</f>
        <v>0</v>
      </c>
      <c r="FU56" s="533">
        <f xml:space="preserve"> 'FS Qtr'!FU$50</f>
        <v>0</v>
      </c>
      <c r="FV56" s="533">
        <f xml:space="preserve"> 'FS Qtr'!FV$50</f>
        <v>0</v>
      </c>
      <c r="FW56" s="533">
        <f xml:space="preserve"> 'FS Qtr'!FW$50</f>
        <v>0</v>
      </c>
      <c r="FX56" s="533">
        <f xml:space="preserve"> 'FS Qtr'!FX$50</f>
        <v>0</v>
      </c>
      <c r="FY56" s="533">
        <f xml:space="preserve"> 'FS Qtr'!FY$50</f>
        <v>0</v>
      </c>
      <c r="FZ56" s="533">
        <f xml:space="preserve"> 'FS Qtr'!FZ$50</f>
        <v>0</v>
      </c>
      <c r="GA56" s="533">
        <f xml:space="preserve"> 'FS Qtr'!GA$50</f>
        <v>0</v>
      </c>
      <c r="GB56" s="533">
        <f xml:space="preserve"> 'FS Qtr'!GB$50</f>
        <v>0</v>
      </c>
      <c r="GC56" s="533">
        <f xml:space="preserve"> 'FS Qtr'!GC$50</f>
        <v>0</v>
      </c>
      <c r="GD56" s="533">
        <f xml:space="preserve"> 'FS Qtr'!GD$50</f>
        <v>0</v>
      </c>
      <c r="GE56" s="533">
        <f xml:space="preserve"> 'FS Qtr'!GE$50</f>
        <v>0</v>
      </c>
      <c r="GF56" s="533">
        <f xml:space="preserve"> 'FS Qtr'!GF$50</f>
        <v>0</v>
      </c>
      <c r="GG56" s="533">
        <f xml:space="preserve"> 'FS Qtr'!GG$50</f>
        <v>0</v>
      </c>
      <c r="GH56" s="533">
        <f xml:space="preserve"> 'FS Qtr'!GH$50</f>
        <v>0</v>
      </c>
      <c r="GI56" s="533">
        <f xml:space="preserve"> 'FS Qtr'!GI$50</f>
        <v>0</v>
      </c>
      <c r="GJ56" s="533">
        <f xml:space="preserve"> 'FS Qtr'!GJ$50</f>
        <v>0</v>
      </c>
    </row>
    <row r="57" spans="1:255" s="534" customFormat="1" x14ac:dyDescent="0.25">
      <c r="A57" s="15"/>
      <c r="B57" s="15"/>
      <c r="C57" s="21"/>
      <c r="D57" s="60"/>
      <c r="E57" s="43" t="s">
        <v>205</v>
      </c>
      <c r="F57" s="43"/>
      <c r="G57" s="43" t="str">
        <f xml:space="preserve"> SMU</f>
        <v>$ 000s</v>
      </c>
      <c r="H57" s="43"/>
      <c r="I57" s="43"/>
      <c r="J57" s="43">
        <f t="shared" ref="J57:AO57" si="66">MAX(0, SUM(J55:J56))</f>
        <v>0</v>
      </c>
      <c r="K57" s="43">
        <f t="shared" si="66"/>
        <v>0</v>
      </c>
      <c r="L57" s="43">
        <f t="shared" si="66"/>
        <v>0</v>
      </c>
      <c r="M57" s="43">
        <f t="shared" si="66"/>
        <v>4801.6250000000018</v>
      </c>
      <c r="N57" s="43">
        <f t="shared" si="66"/>
        <v>6524.5000000000009</v>
      </c>
      <c r="O57" s="43">
        <f t="shared" si="66"/>
        <v>4543.1874999999982</v>
      </c>
      <c r="P57" s="43">
        <f t="shared" si="66"/>
        <v>5793.1875</v>
      </c>
      <c r="Q57" s="43">
        <f t="shared" si="66"/>
        <v>9775.7462686567196</v>
      </c>
      <c r="R57" s="43">
        <f t="shared" si="66"/>
        <v>11496.26865671642</v>
      </c>
      <c r="S57" s="43">
        <f t="shared" si="66"/>
        <v>9531.0323383084578</v>
      </c>
      <c r="T57" s="43">
        <f t="shared" si="66"/>
        <v>10781.032338308458</v>
      </c>
      <c r="U57" s="43">
        <f t="shared" si="66"/>
        <v>14749.996287220616</v>
      </c>
      <c r="V57" s="43">
        <f t="shared" si="66"/>
        <v>16468.177767877034</v>
      </c>
      <c r="W57" s="43">
        <f t="shared" si="66"/>
        <v>14518.937650058167</v>
      </c>
      <c r="X57" s="43">
        <f t="shared" si="66"/>
        <v>15768.937650058167</v>
      </c>
      <c r="Y57" s="43">
        <f t="shared" si="66"/>
        <v>19724.374415144892</v>
      </c>
      <c r="Z57" s="43">
        <f t="shared" si="66"/>
        <v>21440.226634703518</v>
      </c>
      <c r="AA57" s="43">
        <f t="shared" si="66"/>
        <v>19506.903134386237</v>
      </c>
      <c r="AB57" s="43">
        <f t="shared" si="66"/>
        <v>20756.903134386237</v>
      </c>
      <c r="AC57" s="43">
        <f t="shared" si="66"/>
        <v>24698.880015069546</v>
      </c>
      <c r="AD57" s="43">
        <f t="shared" si="66"/>
        <v>26412.414561894049</v>
      </c>
      <c r="AE57" s="43">
        <f t="shared" si="66"/>
        <v>24494.928491926603</v>
      </c>
      <c r="AF57" s="43">
        <f t="shared" si="66"/>
        <v>25744.928491926607</v>
      </c>
      <c r="AG57" s="43">
        <f t="shared" si="66"/>
        <v>29673.512452805517</v>
      </c>
      <c r="AH57" s="43">
        <f t="shared" si="66"/>
        <v>31384.740857606019</v>
      </c>
      <c r="AI57" s="43">
        <f t="shared" si="66"/>
        <v>29483.01342480259</v>
      </c>
      <c r="AJ57" s="43">
        <f t="shared" si="66"/>
        <v>30733.013424802593</v>
      </c>
      <c r="AK57" s="43">
        <f t="shared" si="66"/>
        <v>34648.271097318924</v>
      </c>
      <c r="AL57" s="43">
        <f t="shared" si="66"/>
        <v>36357.204833438824</v>
      </c>
      <c r="AM57" s="43">
        <f t="shared" si="66"/>
        <v>34471.157636619493</v>
      </c>
      <c r="AN57" s="43">
        <f t="shared" si="66"/>
        <v>35721.157636619493</v>
      </c>
      <c r="AO57" s="43">
        <f t="shared" si="66"/>
        <v>39623.155320715348</v>
      </c>
      <c r="AP57" s="43">
        <f t="shared" ref="AP57:BU57" si="67">MAX(0, SUM(AP55:AP56))</f>
        <v>41329.805804416741</v>
      </c>
      <c r="AQ57" s="43">
        <f t="shared" si="67"/>
        <v>39459.360832457205</v>
      </c>
      <c r="AR57" s="43">
        <f t="shared" si="67"/>
        <v>40709.360832457212</v>
      </c>
      <c r="AS57" s="43">
        <f t="shared" si="67"/>
        <v>44598.164498224229</v>
      </c>
      <c r="AT57" s="43">
        <f t="shared" si="67"/>
        <v>46302.543088971885</v>
      </c>
      <c r="AU57" s="43">
        <f t="shared" si="67"/>
        <v>44447.622718862891</v>
      </c>
      <c r="AV57" s="43">
        <f t="shared" si="67"/>
        <v>45697.622718862898</v>
      </c>
      <c r="AW57" s="43">
        <f t="shared" si="67"/>
        <v>49573.298008183316</v>
      </c>
      <c r="AX57" s="43">
        <f t="shared" si="67"/>
        <v>51275.416008927248</v>
      </c>
      <c r="AY57" s="43">
        <f t="shared" si="67"/>
        <v>49435.943003843677</v>
      </c>
      <c r="AZ57" s="43">
        <f t="shared" si="67"/>
        <v>50685.943003843677</v>
      </c>
      <c r="BA57" s="43">
        <f t="shared" si="67"/>
        <v>54548.555232023195</v>
      </c>
      <c r="BB57" s="43">
        <f t="shared" si="67"/>
        <v>56248.423889479847</v>
      </c>
      <c r="BC57" s="43">
        <f t="shared" si="67"/>
        <v>54424.321396859377</v>
      </c>
      <c r="BD57" s="43">
        <f t="shared" si="67"/>
        <v>55674.321396859377</v>
      </c>
      <c r="BE57" s="43">
        <f t="shared" si="67"/>
        <v>59523.935554251941</v>
      </c>
      <c r="BF57" s="43">
        <f t="shared" si="67"/>
        <v>61221.566059183933</v>
      </c>
      <c r="BG57" s="43">
        <f t="shared" si="67"/>
        <v>59412.7576088153</v>
      </c>
      <c r="BH57" s="43">
        <f t="shared" si="67"/>
        <v>60662.7576088153</v>
      </c>
      <c r="BI57" s="43">
        <f t="shared" si="67"/>
        <v>64499.438362439738</v>
      </c>
      <c r="BJ57" s="43">
        <f t="shared" si="67"/>
        <v>66194.841849934266</v>
      </c>
      <c r="BK57" s="43">
        <f t="shared" si="67"/>
        <v>64401.251352055035</v>
      </c>
      <c r="BL57" s="43">
        <f t="shared" si="67"/>
        <v>65651.251352055042</v>
      </c>
      <c r="BM57" s="43">
        <f t="shared" si="67"/>
        <v>69475.06304720373</v>
      </c>
      <c r="BN57" s="43">
        <f t="shared" si="67"/>
        <v>71168.250596949525</v>
      </c>
      <c r="BO57" s="43">
        <f t="shared" si="67"/>
        <v>69389.802340353272</v>
      </c>
      <c r="BP57" s="43">
        <f t="shared" si="67"/>
        <v>70639.802340353272</v>
      </c>
      <c r="BQ57" s="43">
        <f t="shared" si="67"/>
        <v>74450.809002192778</v>
      </c>
      <c r="BR57" s="43">
        <f t="shared" si="67"/>
        <v>76141.791638755749</v>
      </c>
      <c r="BS57" s="43">
        <f t="shared" si="67"/>
        <v>74378.410288908737</v>
      </c>
      <c r="BT57" s="43">
        <f t="shared" si="67"/>
        <v>75628.410288908737</v>
      </c>
      <c r="BU57" s="43">
        <f t="shared" si="67"/>
        <v>79426.675624072406</v>
      </c>
      <c r="BV57" s="43">
        <f t="shared" ref="BV57:DA57" si="68">MAX(0, SUM(BV55:BV56))</f>
        <v>81115.464317169899</v>
      </c>
      <c r="BW57" s="43">
        <f t="shared" si="68"/>
        <v>79367.074914337049</v>
      </c>
      <c r="BX57" s="43">
        <f t="shared" si="68"/>
        <v>80617.074914337049</v>
      </c>
      <c r="BY57" s="43">
        <f t="shared" si="68"/>
        <v>84402.66231250987</v>
      </c>
      <c r="BZ57" s="43">
        <f t="shared" si="68"/>
        <v>86089.267977283496</v>
      </c>
      <c r="CA57" s="43">
        <f t="shared" si="68"/>
        <v>84355.795934663751</v>
      </c>
      <c r="CB57" s="43">
        <f t="shared" si="68"/>
        <v>85605.795934663751</v>
      </c>
      <c r="CC57" s="43">
        <f t="shared" si="68"/>
        <v>89378.768470159077</v>
      </c>
      <c r="CD57" s="43">
        <f t="shared" si="68"/>
        <v>91063.201967446264</v>
      </c>
      <c r="CE57" s="43">
        <f t="shared" si="68"/>
        <v>89344.573069317164</v>
      </c>
      <c r="CF57" s="43">
        <f t="shared" si="68"/>
        <v>90594.573069317164</v>
      </c>
      <c r="CG57" s="43">
        <f t="shared" si="68"/>
        <v>94354.993502645855</v>
      </c>
      <c r="CH57" s="43">
        <f t="shared" si="68"/>
        <v>96037.265639250021</v>
      </c>
      <c r="CI57" s="43">
        <f t="shared" si="68"/>
        <v>94333.406039121546</v>
      </c>
      <c r="CJ57" s="43">
        <f t="shared" si="68"/>
        <v>95583.406039121561</v>
      </c>
      <c r="CK57" s="43">
        <f t="shared" si="68"/>
        <v>99331.336818553085</v>
      </c>
      <c r="CL57" s="43">
        <f t="shared" si="68"/>
        <v>101011.45834751245</v>
      </c>
      <c r="CM57" s="43">
        <f t="shared" si="68"/>
        <v>99322.294566290104</v>
      </c>
      <c r="CN57" s="43">
        <f t="shared" si="68"/>
        <v>0</v>
      </c>
      <c r="CO57" s="43">
        <f t="shared" si="68"/>
        <v>0</v>
      </c>
      <c r="CP57" s="43">
        <f t="shared" si="68"/>
        <v>0</v>
      </c>
      <c r="CQ57" s="43">
        <f t="shared" si="68"/>
        <v>0</v>
      </c>
      <c r="CR57" s="43">
        <f t="shared" si="68"/>
        <v>0</v>
      </c>
      <c r="CS57" s="43">
        <f t="shared" si="68"/>
        <v>0</v>
      </c>
      <c r="CT57" s="43">
        <f t="shared" si="68"/>
        <v>0</v>
      </c>
      <c r="CU57" s="43">
        <f t="shared" si="68"/>
        <v>0</v>
      </c>
      <c r="CV57" s="43">
        <f t="shared" si="68"/>
        <v>0</v>
      </c>
      <c r="CW57" s="43">
        <f t="shared" si="68"/>
        <v>0</v>
      </c>
      <c r="CX57" s="43">
        <f t="shared" si="68"/>
        <v>0</v>
      </c>
      <c r="CY57" s="43">
        <f t="shared" si="68"/>
        <v>0</v>
      </c>
      <c r="CZ57" s="43">
        <f t="shared" si="68"/>
        <v>0</v>
      </c>
      <c r="DA57" s="43">
        <f t="shared" si="68"/>
        <v>0</v>
      </c>
      <c r="DB57" s="43">
        <f t="shared" ref="DB57:EG57" si="69">MAX(0, SUM(DB55:DB56))</f>
        <v>0</v>
      </c>
      <c r="DC57" s="43">
        <f t="shared" si="69"/>
        <v>0</v>
      </c>
      <c r="DD57" s="43">
        <f t="shared" si="69"/>
        <v>0</v>
      </c>
      <c r="DE57" s="43">
        <f t="shared" si="69"/>
        <v>0</v>
      </c>
      <c r="DF57" s="43">
        <f t="shared" si="69"/>
        <v>0</v>
      </c>
      <c r="DG57" s="43">
        <f t="shared" si="69"/>
        <v>0</v>
      </c>
      <c r="DH57" s="43">
        <f t="shared" si="69"/>
        <v>0</v>
      </c>
      <c r="DI57" s="43">
        <f t="shared" si="69"/>
        <v>0</v>
      </c>
      <c r="DJ57" s="43">
        <f t="shared" si="69"/>
        <v>0</v>
      </c>
      <c r="DK57" s="43">
        <f t="shared" si="69"/>
        <v>0</v>
      </c>
      <c r="DL57" s="43">
        <f t="shared" si="69"/>
        <v>0</v>
      </c>
      <c r="DM57" s="43">
        <f t="shared" si="69"/>
        <v>0</v>
      </c>
      <c r="DN57" s="43">
        <f t="shared" si="69"/>
        <v>0</v>
      </c>
      <c r="DO57" s="43">
        <f t="shared" si="69"/>
        <v>0</v>
      </c>
      <c r="DP57" s="43">
        <f t="shared" si="69"/>
        <v>0</v>
      </c>
      <c r="DQ57" s="43">
        <f t="shared" si="69"/>
        <v>0</v>
      </c>
      <c r="DR57" s="43">
        <f t="shared" si="69"/>
        <v>0</v>
      </c>
      <c r="DS57" s="43">
        <f t="shared" si="69"/>
        <v>0</v>
      </c>
      <c r="DT57" s="43">
        <f t="shared" si="69"/>
        <v>0</v>
      </c>
      <c r="DU57" s="43">
        <f t="shared" si="69"/>
        <v>0</v>
      </c>
      <c r="DV57" s="43">
        <f t="shared" si="69"/>
        <v>0</v>
      </c>
      <c r="DW57" s="43">
        <f t="shared" si="69"/>
        <v>0</v>
      </c>
      <c r="DX57" s="43">
        <f t="shared" si="69"/>
        <v>0</v>
      </c>
      <c r="DY57" s="43">
        <f t="shared" si="69"/>
        <v>0</v>
      </c>
      <c r="DZ57" s="43">
        <f t="shared" si="69"/>
        <v>0</v>
      </c>
      <c r="EA57" s="43">
        <f t="shared" si="69"/>
        <v>0</v>
      </c>
      <c r="EB57" s="43">
        <f t="shared" si="69"/>
        <v>0</v>
      </c>
      <c r="EC57" s="43">
        <f t="shared" si="69"/>
        <v>0</v>
      </c>
      <c r="ED57" s="43">
        <f t="shared" si="69"/>
        <v>0</v>
      </c>
      <c r="EE57" s="43">
        <f t="shared" si="69"/>
        <v>0</v>
      </c>
      <c r="EF57" s="43">
        <f t="shared" si="69"/>
        <v>0</v>
      </c>
      <c r="EG57" s="43">
        <f t="shared" si="69"/>
        <v>0</v>
      </c>
      <c r="EH57" s="43">
        <f t="shared" ref="EH57:FM57" si="70">MAX(0, SUM(EH55:EH56))</f>
        <v>0</v>
      </c>
      <c r="EI57" s="43">
        <f t="shared" si="70"/>
        <v>0</v>
      </c>
      <c r="EJ57" s="43">
        <f t="shared" si="70"/>
        <v>0</v>
      </c>
      <c r="EK57" s="43">
        <f t="shared" si="70"/>
        <v>0</v>
      </c>
      <c r="EL57" s="43">
        <f t="shared" si="70"/>
        <v>0</v>
      </c>
      <c r="EM57" s="43">
        <f t="shared" si="70"/>
        <v>0</v>
      </c>
      <c r="EN57" s="43">
        <f t="shared" si="70"/>
        <v>0</v>
      </c>
      <c r="EO57" s="43">
        <f t="shared" si="70"/>
        <v>0</v>
      </c>
      <c r="EP57" s="43">
        <f t="shared" si="70"/>
        <v>0</v>
      </c>
      <c r="EQ57" s="43">
        <f t="shared" si="70"/>
        <v>0</v>
      </c>
      <c r="ER57" s="43">
        <f t="shared" si="70"/>
        <v>0</v>
      </c>
      <c r="ES57" s="43">
        <f t="shared" si="70"/>
        <v>0</v>
      </c>
      <c r="ET57" s="43">
        <f t="shared" si="70"/>
        <v>0</v>
      </c>
      <c r="EU57" s="43">
        <f t="shared" si="70"/>
        <v>0</v>
      </c>
      <c r="EV57" s="43">
        <f t="shared" si="70"/>
        <v>0</v>
      </c>
      <c r="EW57" s="43">
        <f t="shared" si="70"/>
        <v>0</v>
      </c>
      <c r="EX57" s="43">
        <f t="shared" si="70"/>
        <v>0</v>
      </c>
      <c r="EY57" s="43">
        <f t="shared" si="70"/>
        <v>0</v>
      </c>
      <c r="EZ57" s="43">
        <f t="shared" si="70"/>
        <v>0</v>
      </c>
      <c r="FA57" s="43">
        <f t="shared" si="70"/>
        <v>0</v>
      </c>
      <c r="FB57" s="43">
        <f t="shared" si="70"/>
        <v>0</v>
      </c>
      <c r="FC57" s="43">
        <f t="shared" si="70"/>
        <v>0</v>
      </c>
      <c r="FD57" s="43">
        <f t="shared" si="70"/>
        <v>0</v>
      </c>
      <c r="FE57" s="43">
        <f t="shared" si="70"/>
        <v>0</v>
      </c>
      <c r="FF57" s="43">
        <f t="shared" si="70"/>
        <v>0</v>
      </c>
      <c r="FG57" s="43">
        <f t="shared" si="70"/>
        <v>0</v>
      </c>
      <c r="FH57" s="43">
        <f t="shared" si="70"/>
        <v>0</v>
      </c>
      <c r="FI57" s="43">
        <f t="shared" si="70"/>
        <v>0</v>
      </c>
      <c r="FJ57" s="43">
        <f t="shared" si="70"/>
        <v>0</v>
      </c>
      <c r="FK57" s="43">
        <f t="shared" si="70"/>
        <v>0</v>
      </c>
      <c r="FL57" s="43">
        <f t="shared" si="70"/>
        <v>0</v>
      </c>
      <c r="FM57" s="43">
        <f t="shared" si="70"/>
        <v>0</v>
      </c>
      <c r="FN57" s="43">
        <f t="shared" ref="FN57:GJ57" si="71">MAX(0, SUM(FN55:FN56))</f>
        <v>0</v>
      </c>
      <c r="FO57" s="43">
        <f t="shared" si="71"/>
        <v>0</v>
      </c>
      <c r="FP57" s="43">
        <f t="shared" si="71"/>
        <v>0</v>
      </c>
      <c r="FQ57" s="43">
        <f t="shared" si="71"/>
        <v>0</v>
      </c>
      <c r="FR57" s="43">
        <f t="shared" si="71"/>
        <v>0</v>
      </c>
      <c r="FS57" s="43">
        <f t="shared" si="71"/>
        <v>0</v>
      </c>
      <c r="FT57" s="43">
        <f t="shared" si="71"/>
        <v>0</v>
      </c>
      <c r="FU57" s="43">
        <f t="shared" si="71"/>
        <v>0</v>
      </c>
      <c r="FV57" s="43">
        <f t="shared" si="71"/>
        <v>0</v>
      </c>
      <c r="FW57" s="43">
        <f t="shared" si="71"/>
        <v>0</v>
      </c>
      <c r="FX57" s="43">
        <f t="shared" si="71"/>
        <v>0</v>
      </c>
      <c r="FY57" s="43">
        <f t="shared" si="71"/>
        <v>0</v>
      </c>
      <c r="FZ57" s="43">
        <f t="shared" si="71"/>
        <v>0</v>
      </c>
      <c r="GA57" s="43">
        <f t="shared" si="71"/>
        <v>0</v>
      </c>
      <c r="GB57" s="43">
        <f t="shared" si="71"/>
        <v>0</v>
      </c>
      <c r="GC57" s="43">
        <f t="shared" si="71"/>
        <v>0</v>
      </c>
      <c r="GD57" s="43">
        <f t="shared" si="71"/>
        <v>0</v>
      </c>
      <c r="GE57" s="43">
        <f t="shared" si="71"/>
        <v>0</v>
      </c>
      <c r="GF57" s="43">
        <f t="shared" si="71"/>
        <v>0</v>
      </c>
      <c r="GG57" s="43">
        <f t="shared" si="71"/>
        <v>0</v>
      </c>
      <c r="GH57" s="43">
        <f t="shared" si="71"/>
        <v>0</v>
      </c>
      <c r="GI57" s="43">
        <f t="shared" si="71"/>
        <v>0</v>
      </c>
      <c r="GJ57" s="43">
        <f t="shared" si="71"/>
        <v>0</v>
      </c>
    </row>
    <row r="59" spans="1:255" x14ac:dyDescent="0.25">
      <c r="E59" s="268" t="str">
        <f t="shared" ref="E59:AJ59" si="72" xml:space="preserve"> E$53</f>
        <v>Earnings available for dividend</v>
      </c>
      <c r="F59" s="268">
        <f t="shared" si="72"/>
        <v>0</v>
      </c>
      <c r="G59" s="268" t="str">
        <f t="shared" si="72"/>
        <v>$ 000s</v>
      </c>
      <c r="H59" s="268">
        <f t="shared" si="72"/>
        <v>0</v>
      </c>
      <c r="I59" s="268">
        <f t="shared" si="72"/>
        <v>0</v>
      </c>
      <c r="J59" s="268">
        <f t="shared" si="72"/>
        <v>0</v>
      </c>
      <c r="K59" s="268">
        <f t="shared" si="72"/>
        <v>0</v>
      </c>
      <c r="L59" s="268">
        <f t="shared" si="72"/>
        <v>0</v>
      </c>
      <c r="M59" s="268">
        <f t="shared" si="72"/>
        <v>3551.6250000000018</v>
      </c>
      <c r="N59" s="268">
        <f t="shared" si="72"/>
        <v>4024.5000000000009</v>
      </c>
      <c r="O59" s="268">
        <f t="shared" si="72"/>
        <v>793.18749999999864</v>
      </c>
      <c r="P59" s="268">
        <f t="shared" si="72"/>
        <v>793.1875</v>
      </c>
      <c r="Q59" s="268">
        <f t="shared" si="72"/>
        <v>3525.7462686567187</v>
      </c>
      <c r="R59" s="268">
        <f t="shared" si="72"/>
        <v>3996.2686567164192</v>
      </c>
      <c r="S59" s="268">
        <f t="shared" si="72"/>
        <v>781.03233830845693</v>
      </c>
      <c r="T59" s="268">
        <f t="shared" si="72"/>
        <v>781.03233830845829</v>
      </c>
      <c r="U59" s="268">
        <f t="shared" si="72"/>
        <v>3499.9962872206161</v>
      </c>
      <c r="V59" s="268">
        <f t="shared" si="72"/>
        <v>3968.177767877035</v>
      </c>
      <c r="W59" s="268">
        <f t="shared" si="72"/>
        <v>768.93765005816704</v>
      </c>
      <c r="X59" s="268">
        <f t="shared" si="72"/>
        <v>768.9376500581684</v>
      </c>
      <c r="Y59" s="268">
        <f t="shared" si="72"/>
        <v>3474.3744151448909</v>
      </c>
      <c r="Z59" s="268">
        <f t="shared" si="72"/>
        <v>3940.2266347035174</v>
      </c>
      <c r="AA59" s="268">
        <f t="shared" si="72"/>
        <v>756.90313438623525</v>
      </c>
      <c r="AB59" s="268">
        <f t="shared" si="72"/>
        <v>756.90313438623707</v>
      </c>
      <c r="AC59" s="268">
        <f t="shared" si="72"/>
        <v>3448.8800150695452</v>
      </c>
      <c r="AD59" s="268">
        <f t="shared" si="72"/>
        <v>3912.4145618940493</v>
      </c>
      <c r="AE59" s="268">
        <f t="shared" si="72"/>
        <v>744.92849192660287</v>
      </c>
      <c r="AF59" s="268">
        <f t="shared" si="72"/>
        <v>744.92849192660469</v>
      </c>
      <c r="AG59" s="268">
        <f t="shared" si="72"/>
        <v>3423.5124528055185</v>
      </c>
      <c r="AH59" s="268">
        <f t="shared" si="72"/>
        <v>3884.7408576060197</v>
      </c>
      <c r="AI59" s="268">
        <f t="shared" si="72"/>
        <v>733.01342480259109</v>
      </c>
      <c r="AJ59" s="268">
        <f t="shared" si="72"/>
        <v>733.013424802592</v>
      </c>
      <c r="AK59" s="268">
        <f t="shared" ref="AK59:BP59" si="73" xml:space="preserve"> AK$53</f>
        <v>3398.2710973189251</v>
      </c>
      <c r="AL59" s="268">
        <f t="shared" si="73"/>
        <v>3857.2048334388264</v>
      </c>
      <c r="AM59" s="268">
        <f t="shared" si="73"/>
        <v>721.15763661949359</v>
      </c>
      <c r="AN59" s="268">
        <f t="shared" si="73"/>
        <v>721.15763661949495</v>
      </c>
      <c r="AO59" s="268">
        <f t="shared" si="73"/>
        <v>3373.1553207153484</v>
      </c>
      <c r="AP59" s="268">
        <f t="shared" si="73"/>
        <v>3829.8058044167419</v>
      </c>
      <c r="AQ59" s="268">
        <f t="shared" si="73"/>
        <v>709.36083245720783</v>
      </c>
      <c r="AR59" s="268">
        <f t="shared" si="73"/>
        <v>709.3608324572092</v>
      </c>
      <c r="AS59" s="268">
        <f t="shared" si="73"/>
        <v>3348.1644982242278</v>
      </c>
      <c r="AT59" s="268">
        <f t="shared" si="73"/>
        <v>3802.5430889718846</v>
      </c>
      <c r="AU59" s="268">
        <f t="shared" si="73"/>
        <v>697.62271886289363</v>
      </c>
      <c r="AV59" s="268">
        <f t="shared" si="73"/>
        <v>697.62271886289454</v>
      </c>
      <c r="AW59" s="268">
        <f t="shared" si="73"/>
        <v>3323.298008183313</v>
      </c>
      <c r="AX59" s="268">
        <f t="shared" si="73"/>
        <v>3775.4160089272491</v>
      </c>
      <c r="AY59" s="268">
        <f t="shared" si="73"/>
        <v>685.94300384367534</v>
      </c>
      <c r="AZ59" s="268">
        <f t="shared" si="73"/>
        <v>685.94300384367671</v>
      </c>
      <c r="BA59" s="268">
        <f t="shared" si="73"/>
        <v>3298.5552320231973</v>
      </c>
      <c r="BB59" s="268">
        <f t="shared" si="73"/>
        <v>3748.42388947985</v>
      </c>
      <c r="BC59" s="268">
        <f t="shared" si="73"/>
        <v>674.32139685937909</v>
      </c>
      <c r="BD59" s="268">
        <f t="shared" si="73"/>
        <v>674.32139685938046</v>
      </c>
      <c r="BE59" s="268">
        <f t="shared" si="73"/>
        <v>3273.9355542519379</v>
      </c>
      <c r="BF59" s="268">
        <f t="shared" si="73"/>
        <v>3721.5660591839314</v>
      </c>
      <c r="BG59" s="268">
        <f t="shared" si="73"/>
        <v>662.75760881530232</v>
      </c>
      <c r="BH59" s="268">
        <f t="shared" si="73"/>
        <v>662.75760881530368</v>
      </c>
      <c r="BI59" s="268">
        <f t="shared" si="73"/>
        <v>3249.4383624397406</v>
      </c>
      <c r="BJ59" s="268">
        <f t="shared" si="73"/>
        <v>3694.8418499342615</v>
      </c>
      <c r="BK59" s="268">
        <f t="shared" si="73"/>
        <v>651.25135205502829</v>
      </c>
      <c r="BL59" s="268">
        <f t="shared" si="73"/>
        <v>651.25135205502966</v>
      </c>
      <c r="BM59" s="268">
        <f t="shared" si="73"/>
        <v>3225.0630472037219</v>
      </c>
      <c r="BN59" s="268">
        <f t="shared" si="73"/>
        <v>3668.2505969495141</v>
      </c>
      <c r="BO59" s="268">
        <f t="shared" si="73"/>
        <v>639.80234035326157</v>
      </c>
      <c r="BP59" s="268">
        <f t="shared" si="73"/>
        <v>639.80234035326339</v>
      </c>
      <c r="BQ59" s="268">
        <f t="shared" ref="BQ59:CV59" si="74" xml:space="preserve"> BQ$53</f>
        <v>3200.8090021927592</v>
      </c>
      <c r="BR59" s="268">
        <f t="shared" si="74"/>
        <v>3641.791638755737</v>
      </c>
      <c r="BS59" s="268">
        <f t="shared" si="74"/>
        <v>628.41028890871894</v>
      </c>
      <c r="BT59" s="268">
        <f t="shared" si="74"/>
        <v>628.4102889087203</v>
      </c>
      <c r="BU59" s="268">
        <f t="shared" si="74"/>
        <v>3176.675624072398</v>
      </c>
      <c r="BV59" s="268">
        <f t="shared" si="74"/>
        <v>3615.464317169889</v>
      </c>
      <c r="BW59" s="268">
        <f t="shared" si="74"/>
        <v>617.07491433703444</v>
      </c>
      <c r="BX59" s="268">
        <f t="shared" si="74"/>
        <v>617.07491433703581</v>
      </c>
      <c r="BY59" s="268">
        <f t="shared" si="74"/>
        <v>3152.6623125098486</v>
      </c>
      <c r="BZ59" s="268">
        <f t="shared" si="74"/>
        <v>3589.2679772834717</v>
      </c>
      <c r="CA59" s="268">
        <f t="shared" si="74"/>
        <v>605.79593466371534</v>
      </c>
      <c r="CB59" s="268">
        <f t="shared" si="74"/>
        <v>605.79593466371671</v>
      </c>
      <c r="CC59" s="268">
        <f t="shared" si="74"/>
        <v>3128.7684701590542</v>
      </c>
      <c r="CD59" s="268">
        <f t="shared" si="74"/>
        <v>3563.2019674462408</v>
      </c>
      <c r="CE59" s="268">
        <f t="shared" si="74"/>
        <v>594.57306931713038</v>
      </c>
      <c r="CF59" s="268">
        <f t="shared" si="74"/>
        <v>594.57306931713174</v>
      </c>
      <c r="CG59" s="268">
        <f t="shared" si="74"/>
        <v>3104.993502645827</v>
      </c>
      <c r="CH59" s="268">
        <f t="shared" si="74"/>
        <v>3537.265639249993</v>
      </c>
      <c r="CI59" s="268">
        <f t="shared" si="74"/>
        <v>583.40603912152346</v>
      </c>
      <c r="CJ59" s="268">
        <f t="shared" si="74"/>
        <v>583.40603912152437</v>
      </c>
      <c r="CK59" s="268">
        <f t="shared" si="74"/>
        <v>3081.3368185530626</v>
      </c>
      <c r="CL59" s="268">
        <f t="shared" si="74"/>
        <v>3511.45834751243</v>
      </c>
      <c r="CM59" s="268">
        <f t="shared" si="74"/>
        <v>572.29456629007291</v>
      </c>
      <c r="CN59" s="268">
        <f t="shared" si="74"/>
        <v>572.29456629007427</v>
      </c>
      <c r="CO59" s="268">
        <f t="shared" si="74"/>
        <v>0</v>
      </c>
      <c r="CP59" s="268">
        <f t="shared" si="74"/>
        <v>0</v>
      </c>
      <c r="CQ59" s="268">
        <f t="shared" si="74"/>
        <v>0</v>
      </c>
      <c r="CR59" s="268">
        <f t="shared" si="74"/>
        <v>0</v>
      </c>
      <c r="CS59" s="268">
        <f t="shared" si="74"/>
        <v>0</v>
      </c>
      <c r="CT59" s="268">
        <f t="shared" si="74"/>
        <v>0</v>
      </c>
      <c r="CU59" s="268">
        <f t="shared" si="74"/>
        <v>0</v>
      </c>
      <c r="CV59" s="268">
        <f t="shared" si="74"/>
        <v>0</v>
      </c>
      <c r="CW59" s="268">
        <f t="shared" ref="CW59:EB59" si="75" xml:space="preserve"> CW$53</f>
        <v>0</v>
      </c>
      <c r="CX59" s="268">
        <f t="shared" si="75"/>
        <v>0</v>
      </c>
      <c r="CY59" s="268">
        <f t="shared" si="75"/>
        <v>0</v>
      </c>
      <c r="CZ59" s="268">
        <f t="shared" si="75"/>
        <v>0</v>
      </c>
      <c r="DA59" s="268">
        <f t="shared" si="75"/>
        <v>0</v>
      </c>
      <c r="DB59" s="268">
        <f t="shared" si="75"/>
        <v>0</v>
      </c>
      <c r="DC59" s="268">
        <f t="shared" si="75"/>
        <v>0</v>
      </c>
      <c r="DD59" s="268">
        <f t="shared" si="75"/>
        <v>0</v>
      </c>
      <c r="DE59" s="268">
        <f t="shared" si="75"/>
        <v>0</v>
      </c>
      <c r="DF59" s="268">
        <f t="shared" si="75"/>
        <v>0</v>
      </c>
      <c r="DG59" s="268">
        <f t="shared" si="75"/>
        <v>0</v>
      </c>
      <c r="DH59" s="268">
        <f t="shared" si="75"/>
        <v>0</v>
      </c>
      <c r="DI59" s="268">
        <f t="shared" si="75"/>
        <v>0</v>
      </c>
      <c r="DJ59" s="268">
        <f t="shared" si="75"/>
        <v>0</v>
      </c>
      <c r="DK59" s="268">
        <f t="shared" si="75"/>
        <v>0</v>
      </c>
      <c r="DL59" s="268">
        <f t="shared" si="75"/>
        <v>0</v>
      </c>
      <c r="DM59" s="268">
        <f t="shared" si="75"/>
        <v>0</v>
      </c>
      <c r="DN59" s="268">
        <f t="shared" si="75"/>
        <v>0</v>
      </c>
      <c r="DO59" s="268">
        <f t="shared" si="75"/>
        <v>0</v>
      </c>
      <c r="DP59" s="268">
        <f t="shared" si="75"/>
        <v>0</v>
      </c>
      <c r="DQ59" s="268">
        <f t="shared" si="75"/>
        <v>0</v>
      </c>
      <c r="DR59" s="268">
        <f t="shared" si="75"/>
        <v>0</v>
      </c>
      <c r="DS59" s="268">
        <f t="shared" si="75"/>
        <v>0</v>
      </c>
      <c r="DT59" s="268">
        <f t="shared" si="75"/>
        <v>0</v>
      </c>
      <c r="DU59" s="268">
        <f t="shared" si="75"/>
        <v>0</v>
      </c>
      <c r="DV59" s="268">
        <f t="shared" si="75"/>
        <v>0</v>
      </c>
      <c r="DW59" s="268">
        <f t="shared" si="75"/>
        <v>0</v>
      </c>
      <c r="DX59" s="268">
        <f t="shared" si="75"/>
        <v>0</v>
      </c>
      <c r="DY59" s="268">
        <f t="shared" si="75"/>
        <v>0</v>
      </c>
      <c r="DZ59" s="268">
        <f t="shared" si="75"/>
        <v>0</v>
      </c>
      <c r="EA59" s="268">
        <f t="shared" si="75"/>
        <v>0</v>
      </c>
      <c r="EB59" s="268">
        <f t="shared" si="75"/>
        <v>0</v>
      </c>
      <c r="EC59" s="268">
        <f t="shared" ref="EC59:FH59" si="76" xml:space="preserve"> EC$53</f>
        <v>0</v>
      </c>
      <c r="ED59" s="268">
        <f t="shared" si="76"/>
        <v>0</v>
      </c>
      <c r="EE59" s="268">
        <f t="shared" si="76"/>
        <v>0</v>
      </c>
      <c r="EF59" s="268">
        <f t="shared" si="76"/>
        <v>0</v>
      </c>
      <c r="EG59" s="268">
        <f t="shared" si="76"/>
        <v>0</v>
      </c>
      <c r="EH59" s="268">
        <f t="shared" si="76"/>
        <v>0</v>
      </c>
      <c r="EI59" s="268">
        <f t="shared" si="76"/>
        <v>0</v>
      </c>
      <c r="EJ59" s="268">
        <f t="shared" si="76"/>
        <v>0</v>
      </c>
      <c r="EK59" s="268">
        <f t="shared" si="76"/>
        <v>0</v>
      </c>
      <c r="EL59" s="268">
        <f t="shared" si="76"/>
        <v>0</v>
      </c>
      <c r="EM59" s="268">
        <f t="shared" si="76"/>
        <v>0</v>
      </c>
      <c r="EN59" s="268">
        <f t="shared" si="76"/>
        <v>0</v>
      </c>
      <c r="EO59" s="268">
        <f t="shared" si="76"/>
        <v>0</v>
      </c>
      <c r="EP59" s="268">
        <f t="shared" si="76"/>
        <v>0</v>
      </c>
      <c r="EQ59" s="268">
        <f t="shared" si="76"/>
        <v>0</v>
      </c>
      <c r="ER59" s="268">
        <f t="shared" si="76"/>
        <v>0</v>
      </c>
      <c r="ES59" s="268">
        <f t="shared" si="76"/>
        <v>0</v>
      </c>
      <c r="ET59" s="268">
        <f t="shared" si="76"/>
        <v>0</v>
      </c>
      <c r="EU59" s="268">
        <f t="shared" si="76"/>
        <v>0</v>
      </c>
      <c r="EV59" s="268">
        <f t="shared" si="76"/>
        <v>0</v>
      </c>
      <c r="EW59" s="268">
        <f t="shared" si="76"/>
        <v>0</v>
      </c>
      <c r="EX59" s="268">
        <f t="shared" si="76"/>
        <v>0</v>
      </c>
      <c r="EY59" s="268">
        <f t="shared" si="76"/>
        <v>0</v>
      </c>
      <c r="EZ59" s="268">
        <f t="shared" si="76"/>
        <v>0</v>
      </c>
      <c r="FA59" s="268">
        <f t="shared" si="76"/>
        <v>0</v>
      </c>
      <c r="FB59" s="268">
        <f t="shared" si="76"/>
        <v>0</v>
      </c>
      <c r="FC59" s="268">
        <f t="shared" si="76"/>
        <v>0</v>
      </c>
      <c r="FD59" s="268">
        <f t="shared" si="76"/>
        <v>0</v>
      </c>
      <c r="FE59" s="268">
        <f t="shared" si="76"/>
        <v>0</v>
      </c>
      <c r="FF59" s="268">
        <f t="shared" si="76"/>
        <v>0</v>
      </c>
      <c r="FG59" s="268">
        <f t="shared" si="76"/>
        <v>0</v>
      </c>
      <c r="FH59" s="268">
        <f t="shared" si="76"/>
        <v>0</v>
      </c>
      <c r="FI59" s="268">
        <f t="shared" ref="FI59:GJ59" si="77" xml:space="preserve"> FI$53</f>
        <v>0</v>
      </c>
      <c r="FJ59" s="268">
        <f t="shared" si="77"/>
        <v>0</v>
      </c>
      <c r="FK59" s="268">
        <f t="shared" si="77"/>
        <v>0</v>
      </c>
      <c r="FL59" s="268">
        <f t="shared" si="77"/>
        <v>0</v>
      </c>
      <c r="FM59" s="268">
        <f t="shared" si="77"/>
        <v>0</v>
      </c>
      <c r="FN59" s="268">
        <f t="shared" si="77"/>
        <v>0</v>
      </c>
      <c r="FO59" s="268">
        <f t="shared" si="77"/>
        <v>0</v>
      </c>
      <c r="FP59" s="268">
        <f t="shared" si="77"/>
        <v>0</v>
      </c>
      <c r="FQ59" s="268">
        <f t="shared" si="77"/>
        <v>0</v>
      </c>
      <c r="FR59" s="268">
        <f t="shared" si="77"/>
        <v>0</v>
      </c>
      <c r="FS59" s="268">
        <f t="shared" si="77"/>
        <v>0</v>
      </c>
      <c r="FT59" s="268">
        <f t="shared" si="77"/>
        <v>0</v>
      </c>
      <c r="FU59" s="268">
        <f t="shared" si="77"/>
        <v>0</v>
      </c>
      <c r="FV59" s="268">
        <f t="shared" si="77"/>
        <v>0</v>
      </c>
      <c r="FW59" s="268">
        <f t="shared" si="77"/>
        <v>0</v>
      </c>
      <c r="FX59" s="268">
        <f t="shared" si="77"/>
        <v>0</v>
      </c>
      <c r="FY59" s="268">
        <f t="shared" si="77"/>
        <v>0</v>
      </c>
      <c r="FZ59" s="268">
        <f t="shared" si="77"/>
        <v>0</v>
      </c>
      <c r="GA59" s="268">
        <f t="shared" si="77"/>
        <v>0</v>
      </c>
      <c r="GB59" s="268">
        <f t="shared" si="77"/>
        <v>0</v>
      </c>
      <c r="GC59" s="268">
        <f t="shared" si="77"/>
        <v>0</v>
      </c>
      <c r="GD59" s="268">
        <f t="shared" si="77"/>
        <v>0</v>
      </c>
      <c r="GE59" s="268">
        <f t="shared" si="77"/>
        <v>0</v>
      </c>
      <c r="GF59" s="268">
        <f t="shared" si="77"/>
        <v>0</v>
      </c>
      <c r="GG59" s="268">
        <f t="shared" si="77"/>
        <v>0</v>
      </c>
      <c r="GH59" s="268">
        <f t="shared" si="77"/>
        <v>0</v>
      </c>
      <c r="GI59" s="268">
        <f t="shared" si="77"/>
        <v>0</v>
      </c>
      <c r="GJ59" s="268">
        <f t="shared" si="77"/>
        <v>0</v>
      </c>
    </row>
    <row r="60" spans="1:255" x14ac:dyDescent="0.25">
      <c r="E60" s="268" t="str">
        <f t="shared" ref="E60:AJ60" si="78" xml:space="preserve"> E$57</f>
        <v>Cash available for dividends</v>
      </c>
      <c r="F60" s="268">
        <f t="shared" si="78"/>
        <v>0</v>
      </c>
      <c r="G60" s="268" t="str">
        <f t="shared" si="78"/>
        <v>$ 000s</v>
      </c>
      <c r="H60" s="268">
        <f t="shared" si="78"/>
        <v>0</v>
      </c>
      <c r="I60" s="268">
        <f t="shared" si="78"/>
        <v>0</v>
      </c>
      <c r="J60" s="268">
        <f t="shared" si="78"/>
        <v>0</v>
      </c>
      <c r="K60" s="268">
        <f t="shared" si="78"/>
        <v>0</v>
      </c>
      <c r="L60" s="268">
        <f t="shared" si="78"/>
        <v>0</v>
      </c>
      <c r="M60" s="268">
        <f t="shared" si="78"/>
        <v>4801.6250000000018</v>
      </c>
      <c r="N60" s="268">
        <f t="shared" si="78"/>
        <v>6524.5000000000009</v>
      </c>
      <c r="O60" s="268">
        <f t="shared" si="78"/>
        <v>4543.1874999999982</v>
      </c>
      <c r="P60" s="268">
        <f t="shared" si="78"/>
        <v>5793.1875</v>
      </c>
      <c r="Q60" s="268">
        <f t="shared" si="78"/>
        <v>9775.7462686567196</v>
      </c>
      <c r="R60" s="268">
        <f t="shared" si="78"/>
        <v>11496.26865671642</v>
      </c>
      <c r="S60" s="268">
        <f t="shared" si="78"/>
        <v>9531.0323383084578</v>
      </c>
      <c r="T60" s="268">
        <f t="shared" si="78"/>
        <v>10781.032338308458</v>
      </c>
      <c r="U60" s="268">
        <f t="shared" si="78"/>
        <v>14749.996287220616</v>
      </c>
      <c r="V60" s="268">
        <f t="shared" si="78"/>
        <v>16468.177767877034</v>
      </c>
      <c r="W60" s="268">
        <f t="shared" si="78"/>
        <v>14518.937650058167</v>
      </c>
      <c r="X60" s="268">
        <f t="shared" si="78"/>
        <v>15768.937650058167</v>
      </c>
      <c r="Y60" s="268">
        <f t="shared" si="78"/>
        <v>19724.374415144892</v>
      </c>
      <c r="Z60" s="268">
        <f t="shared" si="78"/>
        <v>21440.226634703518</v>
      </c>
      <c r="AA60" s="268">
        <f t="shared" si="78"/>
        <v>19506.903134386237</v>
      </c>
      <c r="AB60" s="268">
        <f t="shared" si="78"/>
        <v>20756.903134386237</v>
      </c>
      <c r="AC60" s="268">
        <f t="shared" si="78"/>
        <v>24698.880015069546</v>
      </c>
      <c r="AD60" s="268">
        <f t="shared" si="78"/>
        <v>26412.414561894049</v>
      </c>
      <c r="AE60" s="268">
        <f t="shared" si="78"/>
        <v>24494.928491926603</v>
      </c>
      <c r="AF60" s="268">
        <f t="shared" si="78"/>
        <v>25744.928491926607</v>
      </c>
      <c r="AG60" s="268">
        <f t="shared" si="78"/>
        <v>29673.512452805517</v>
      </c>
      <c r="AH60" s="268">
        <f t="shared" si="78"/>
        <v>31384.740857606019</v>
      </c>
      <c r="AI60" s="268">
        <f t="shared" si="78"/>
        <v>29483.01342480259</v>
      </c>
      <c r="AJ60" s="268">
        <f t="shared" si="78"/>
        <v>30733.013424802593</v>
      </c>
      <c r="AK60" s="268">
        <f t="shared" ref="AK60:BP60" si="79" xml:space="preserve"> AK$57</f>
        <v>34648.271097318924</v>
      </c>
      <c r="AL60" s="268">
        <f t="shared" si="79"/>
        <v>36357.204833438824</v>
      </c>
      <c r="AM60" s="268">
        <f t="shared" si="79"/>
        <v>34471.157636619493</v>
      </c>
      <c r="AN60" s="268">
        <f t="shared" si="79"/>
        <v>35721.157636619493</v>
      </c>
      <c r="AO60" s="268">
        <f t="shared" si="79"/>
        <v>39623.155320715348</v>
      </c>
      <c r="AP60" s="268">
        <f t="shared" si="79"/>
        <v>41329.805804416741</v>
      </c>
      <c r="AQ60" s="268">
        <f t="shared" si="79"/>
        <v>39459.360832457205</v>
      </c>
      <c r="AR60" s="268">
        <f t="shared" si="79"/>
        <v>40709.360832457212</v>
      </c>
      <c r="AS60" s="268">
        <f t="shared" si="79"/>
        <v>44598.164498224229</v>
      </c>
      <c r="AT60" s="268">
        <f t="shared" si="79"/>
        <v>46302.543088971885</v>
      </c>
      <c r="AU60" s="268">
        <f t="shared" si="79"/>
        <v>44447.622718862891</v>
      </c>
      <c r="AV60" s="268">
        <f t="shared" si="79"/>
        <v>45697.622718862898</v>
      </c>
      <c r="AW60" s="268">
        <f t="shared" si="79"/>
        <v>49573.298008183316</v>
      </c>
      <c r="AX60" s="268">
        <f t="shared" si="79"/>
        <v>51275.416008927248</v>
      </c>
      <c r="AY60" s="268">
        <f t="shared" si="79"/>
        <v>49435.943003843677</v>
      </c>
      <c r="AZ60" s="268">
        <f t="shared" si="79"/>
        <v>50685.943003843677</v>
      </c>
      <c r="BA60" s="268">
        <f t="shared" si="79"/>
        <v>54548.555232023195</v>
      </c>
      <c r="BB60" s="268">
        <f t="shared" si="79"/>
        <v>56248.423889479847</v>
      </c>
      <c r="BC60" s="268">
        <f t="shared" si="79"/>
        <v>54424.321396859377</v>
      </c>
      <c r="BD60" s="268">
        <f t="shared" si="79"/>
        <v>55674.321396859377</v>
      </c>
      <c r="BE60" s="268">
        <f t="shared" si="79"/>
        <v>59523.935554251941</v>
      </c>
      <c r="BF60" s="268">
        <f t="shared" si="79"/>
        <v>61221.566059183933</v>
      </c>
      <c r="BG60" s="268">
        <f t="shared" si="79"/>
        <v>59412.7576088153</v>
      </c>
      <c r="BH60" s="268">
        <f t="shared" si="79"/>
        <v>60662.7576088153</v>
      </c>
      <c r="BI60" s="268">
        <f t="shared" si="79"/>
        <v>64499.438362439738</v>
      </c>
      <c r="BJ60" s="268">
        <f t="shared" si="79"/>
        <v>66194.841849934266</v>
      </c>
      <c r="BK60" s="268">
        <f t="shared" si="79"/>
        <v>64401.251352055035</v>
      </c>
      <c r="BL60" s="268">
        <f t="shared" si="79"/>
        <v>65651.251352055042</v>
      </c>
      <c r="BM60" s="268">
        <f t="shared" si="79"/>
        <v>69475.06304720373</v>
      </c>
      <c r="BN60" s="268">
        <f t="shared" si="79"/>
        <v>71168.250596949525</v>
      </c>
      <c r="BO60" s="268">
        <f t="shared" si="79"/>
        <v>69389.802340353272</v>
      </c>
      <c r="BP60" s="268">
        <f t="shared" si="79"/>
        <v>70639.802340353272</v>
      </c>
      <c r="BQ60" s="268">
        <f t="shared" ref="BQ60:CV60" si="80" xml:space="preserve"> BQ$57</f>
        <v>74450.809002192778</v>
      </c>
      <c r="BR60" s="268">
        <f t="shared" si="80"/>
        <v>76141.791638755749</v>
      </c>
      <c r="BS60" s="268">
        <f t="shared" si="80"/>
        <v>74378.410288908737</v>
      </c>
      <c r="BT60" s="268">
        <f t="shared" si="80"/>
        <v>75628.410288908737</v>
      </c>
      <c r="BU60" s="268">
        <f t="shared" si="80"/>
        <v>79426.675624072406</v>
      </c>
      <c r="BV60" s="268">
        <f t="shared" si="80"/>
        <v>81115.464317169899</v>
      </c>
      <c r="BW60" s="268">
        <f t="shared" si="80"/>
        <v>79367.074914337049</v>
      </c>
      <c r="BX60" s="268">
        <f t="shared" si="80"/>
        <v>80617.074914337049</v>
      </c>
      <c r="BY60" s="268">
        <f t="shared" si="80"/>
        <v>84402.66231250987</v>
      </c>
      <c r="BZ60" s="268">
        <f t="shared" si="80"/>
        <v>86089.267977283496</v>
      </c>
      <c r="CA60" s="268">
        <f t="shared" si="80"/>
        <v>84355.795934663751</v>
      </c>
      <c r="CB60" s="268">
        <f t="shared" si="80"/>
        <v>85605.795934663751</v>
      </c>
      <c r="CC60" s="268">
        <f t="shared" si="80"/>
        <v>89378.768470159077</v>
      </c>
      <c r="CD60" s="268">
        <f t="shared" si="80"/>
        <v>91063.201967446264</v>
      </c>
      <c r="CE60" s="268">
        <f t="shared" si="80"/>
        <v>89344.573069317164</v>
      </c>
      <c r="CF60" s="268">
        <f t="shared" si="80"/>
        <v>90594.573069317164</v>
      </c>
      <c r="CG60" s="268">
        <f t="shared" si="80"/>
        <v>94354.993502645855</v>
      </c>
      <c r="CH60" s="268">
        <f t="shared" si="80"/>
        <v>96037.265639250021</v>
      </c>
      <c r="CI60" s="268">
        <f t="shared" si="80"/>
        <v>94333.406039121546</v>
      </c>
      <c r="CJ60" s="268">
        <f t="shared" si="80"/>
        <v>95583.406039121561</v>
      </c>
      <c r="CK60" s="268">
        <f t="shared" si="80"/>
        <v>99331.336818553085</v>
      </c>
      <c r="CL60" s="268">
        <f t="shared" si="80"/>
        <v>101011.45834751245</v>
      </c>
      <c r="CM60" s="268">
        <f t="shared" si="80"/>
        <v>99322.294566290104</v>
      </c>
      <c r="CN60" s="268">
        <f t="shared" si="80"/>
        <v>0</v>
      </c>
      <c r="CO60" s="268">
        <f t="shared" si="80"/>
        <v>0</v>
      </c>
      <c r="CP60" s="268">
        <f t="shared" si="80"/>
        <v>0</v>
      </c>
      <c r="CQ60" s="268">
        <f t="shared" si="80"/>
        <v>0</v>
      </c>
      <c r="CR60" s="268">
        <f t="shared" si="80"/>
        <v>0</v>
      </c>
      <c r="CS60" s="268">
        <f t="shared" si="80"/>
        <v>0</v>
      </c>
      <c r="CT60" s="268">
        <f t="shared" si="80"/>
        <v>0</v>
      </c>
      <c r="CU60" s="268">
        <f t="shared" si="80"/>
        <v>0</v>
      </c>
      <c r="CV60" s="268">
        <f t="shared" si="80"/>
        <v>0</v>
      </c>
      <c r="CW60" s="268">
        <f t="shared" ref="CW60:EB60" si="81" xml:space="preserve"> CW$57</f>
        <v>0</v>
      </c>
      <c r="CX60" s="268">
        <f t="shared" si="81"/>
        <v>0</v>
      </c>
      <c r="CY60" s="268">
        <f t="shared" si="81"/>
        <v>0</v>
      </c>
      <c r="CZ60" s="268">
        <f t="shared" si="81"/>
        <v>0</v>
      </c>
      <c r="DA60" s="268">
        <f t="shared" si="81"/>
        <v>0</v>
      </c>
      <c r="DB60" s="268">
        <f t="shared" si="81"/>
        <v>0</v>
      </c>
      <c r="DC60" s="268">
        <f t="shared" si="81"/>
        <v>0</v>
      </c>
      <c r="DD60" s="268">
        <f t="shared" si="81"/>
        <v>0</v>
      </c>
      <c r="DE60" s="268">
        <f t="shared" si="81"/>
        <v>0</v>
      </c>
      <c r="DF60" s="268">
        <f t="shared" si="81"/>
        <v>0</v>
      </c>
      <c r="DG60" s="268">
        <f t="shared" si="81"/>
        <v>0</v>
      </c>
      <c r="DH60" s="268">
        <f t="shared" si="81"/>
        <v>0</v>
      </c>
      <c r="DI60" s="268">
        <f t="shared" si="81"/>
        <v>0</v>
      </c>
      <c r="DJ60" s="268">
        <f t="shared" si="81"/>
        <v>0</v>
      </c>
      <c r="DK60" s="268">
        <f t="shared" si="81"/>
        <v>0</v>
      </c>
      <c r="DL60" s="268">
        <f t="shared" si="81"/>
        <v>0</v>
      </c>
      <c r="DM60" s="268">
        <f t="shared" si="81"/>
        <v>0</v>
      </c>
      <c r="DN60" s="268">
        <f t="shared" si="81"/>
        <v>0</v>
      </c>
      <c r="DO60" s="268">
        <f t="shared" si="81"/>
        <v>0</v>
      </c>
      <c r="DP60" s="268">
        <f t="shared" si="81"/>
        <v>0</v>
      </c>
      <c r="DQ60" s="268">
        <f t="shared" si="81"/>
        <v>0</v>
      </c>
      <c r="DR60" s="268">
        <f t="shared" si="81"/>
        <v>0</v>
      </c>
      <c r="DS60" s="268">
        <f t="shared" si="81"/>
        <v>0</v>
      </c>
      <c r="DT60" s="268">
        <f t="shared" si="81"/>
        <v>0</v>
      </c>
      <c r="DU60" s="268">
        <f t="shared" si="81"/>
        <v>0</v>
      </c>
      <c r="DV60" s="268">
        <f t="shared" si="81"/>
        <v>0</v>
      </c>
      <c r="DW60" s="268">
        <f t="shared" si="81"/>
        <v>0</v>
      </c>
      <c r="DX60" s="268">
        <f t="shared" si="81"/>
        <v>0</v>
      </c>
      <c r="DY60" s="268">
        <f t="shared" si="81"/>
        <v>0</v>
      </c>
      <c r="DZ60" s="268">
        <f t="shared" si="81"/>
        <v>0</v>
      </c>
      <c r="EA60" s="268">
        <f t="shared" si="81"/>
        <v>0</v>
      </c>
      <c r="EB60" s="268">
        <f t="shared" si="81"/>
        <v>0</v>
      </c>
      <c r="EC60" s="268">
        <f t="shared" ref="EC60:FH60" si="82" xml:space="preserve"> EC$57</f>
        <v>0</v>
      </c>
      <c r="ED60" s="268">
        <f t="shared" si="82"/>
        <v>0</v>
      </c>
      <c r="EE60" s="268">
        <f t="shared" si="82"/>
        <v>0</v>
      </c>
      <c r="EF60" s="268">
        <f t="shared" si="82"/>
        <v>0</v>
      </c>
      <c r="EG60" s="268">
        <f t="shared" si="82"/>
        <v>0</v>
      </c>
      <c r="EH60" s="268">
        <f t="shared" si="82"/>
        <v>0</v>
      </c>
      <c r="EI60" s="268">
        <f t="shared" si="82"/>
        <v>0</v>
      </c>
      <c r="EJ60" s="268">
        <f t="shared" si="82"/>
        <v>0</v>
      </c>
      <c r="EK60" s="268">
        <f t="shared" si="82"/>
        <v>0</v>
      </c>
      <c r="EL60" s="268">
        <f t="shared" si="82"/>
        <v>0</v>
      </c>
      <c r="EM60" s="268">
        <f t="shared" si="82"/>
        <v>0</v>
      </c>
      <c r="EN60" s="268">
        <f t="shared" si="82"/>
        <v>0</v>
      </c>
      <c r="EO60" s="268">
        <f t="shared" si="82"/>
        <v>0</v>
      </c>
      <c r="EP60" s="268">
        <f t="shared" si="82"/>
        <v>0</v>
      </c>
      <c r="EQ60" s="268">
        <f t="shared" si="82"/>
        <v>0</v>
      </c>
      <c r="ER60" s="268">
        <f t="shared" si="82"/>
        <v>0</v>
      </c>
      <c r="ES60" s="268">
        <f t="shared" si="82"/>
        <v>0</v>
      </c>
      <c r="ET60" s="268">
        <f t="shared" si="82"/>
        <v>0</v>
      </c>
      <c r="EU60" s="268">
        <f t="shared" si="82"/>
        <v>0</v>
      </c>
      <c r="EV60" s="268">
        <f t="shared" si="82"/>
        <v>0</v>
      </c>
      <c r="EW60" s="268">
        <f t="shared" si="82"/>
        <v>0</v>
      </c>
      <c r="EX60" s="268">
        <f t="shared" si="82"/>
        <v>0</v>
      </c>
      <c r="EY60" s="268">
        <f t="shared" si="82"/>
        <v>0</v>
      </c>
      <c r="EZ60" s="268">
        <f t="shared" si="82"/>
        <v>0</v>
      </c>
      <c r="FA60" s="268">
        <f t="shared" si="82"/>
        <v>0</v>
      </c>
      <c r="FB60" s="268">
        <f t="shared" si="82"/>
        <v>0</v>
      </c>
      <c r="FC60" s="268">
        <f t="shared" si="82"/>
        <v>0</v>
      </c>
      <c r="FD60" s="268">
        <f t="shared" si="82"/>
        <v>0</v>
      </c>
      <c r="FE60" s="268">
        <f t="shared" si="82"/>
        <v>0</v>
      </c>
      <c r="FF60" s="268">
        <f t="shared" si="82"/>
        <v>0</v>
      </c>
      <c r="FG60" s="268">
        <f t="shared" si="82"/>
        <v>0</v>
      </c>
      <c r="FH60" s="268">
        <f t="shared" si="82"/>
        <v>0</v>
      </c>
      <c r="FI60" s="268">
        <f t="shared" ref="FI60:GJ60" si="83" xml:space="preserve"> FI$57</f>
        <v>0</v>
      </c>
      <c r="FJ60" s="268">
        <f t="shared" si="83"/>
        <v>0</v>
      </c>
      <c r="FK60" s="268">
        <f t="shared" si="83"/>
        <v>0</v>
      </c>
      <c r="FL60" s="268">
        <f t="shared" si="83"/>
        <v>0</v>
      </c>
      <c r="FM60" s="268">
        <f t="shared" si="83"/>
        <v>0</v>
      </c>
      <c r="FN60" s="268">
        <f t="shared" si="83"/>
        <v>0</v>
      </c>
      <c r="FO60" s="268">
        <f t="shared" si="83"/>
        <v>0</v>
      </c>
      <c r="FP60" s="268">
        <f t="shared" si="83"/>
        <v>0</v>
      </c>
      <c r="FQ60" s="268">
        <f t="shared" si="83"/>
        <v>0</v>
      </c>
      <c r="FR60" s="268">
        <f t="shared" si="83"/>
        <v>0</v>
      </c>
      <c r="FS60" s="268">
        <f t="shared" si="83"/>
        <v>0</v>
      </c>
      <c r="FT60" s="268">
        <f t="shared" si="83"/>
        <v>0</v>
      </c>
      <c r="FU60" s="268">
        <f t="shared" si="83"/>
        <v>0</v>
      </c>
      <c r="FV60" s="268">
        <f t="shared" si="83"/>
        <v>0</v>
      </c>
      <c r="FW60" s="268">
        <f t="shared" si="83"/>
        <v>0</v>
      </c>
      <c r="FX60" s="268">
        <f t="shared" si="83"/>
        <v>0</v>
      </c>
      <c r="FY60" s="268">
        <f t="shared" si="83"/>
        <v>0</v>
      </c>
      <c r="FZ60" s="268">
        <f t="shared" si="83"/>
        <v>0</v>
      </c>
      <c r="GA60" s="268">
        <f t="shared" si="83"/>
        <v>0</v>
      </c>
      <c r="GB60" s="268">
        <f t="shared" si="83"/>
        <v>0</v>
      </c>
      <c r="GC60" s="268">
        <f t="shared" si="83"/>
        <v>0</v>
      </c>
      <c r="GD60" s="268">
        <f t="shared" si="83"/>
        <v>0</v>
      </c>
      <c r="GE60" s="268">
        <f t="shared" si="83"/>
        <v>0</v>
      </c>
      <c r="GF60" s="268">
        <f t="shared" si="83"/>
        <v>0</v>
      </c>
      <c r="GG60" s="268">
        <f t="shared" si="83"/>
        <v>0</v>
      </c>
      <c r="GH60" s="268">
        <f t="shared" si="83"/>
        <v>0</v>
      </c>
      <c r="GI60" s="268">
        <f t="shared" si="83"/>
        <v>0</v>
      </c>
      <c r="GJ60" s="268">
        <f t="shared" si="83"/>
        <v>0</v>
      </c>
    </row>
    <row r="61" spans="1:255" s="555" customFormat="1" x14ac:dyDescent="0.25">
      <c r="A61" s="189"/>
      <c r="B61" s="189"/>
      <c r="C61" s="190"/>
      <c r="D61" s="191"/>
      <c r="E61" s="249" t="s">
        <v>206</v>
      </c>
      <c r="F61" s="249"/>
      <c r="G61" s="249" t="str">
        <f xml:space="preserve"> SMU</f>
        <v>$ 000s</v>
      </c>
      <c r="H61" s="249">
        <f xml:space="preserve"> SUM(J61:GJ61)</f>
        <v>168213.34570459067</v>
      </c>
      <c r="I61" s="192"/>
      <c r="J61" s="249">
        <f t="shared" ref="J61:AO61" si="84" xml:space="preserve"> MIN(J59:J60)</f>
        <v>0</v>
      </c>
      <c r="K61" s="249">
        <f t="shared" si="84"/>
        <v>0</v>
      </c>
      <c r="L61" s="249">
        <f t="shared" si="84"/>
        <v>0</v>
      </c>
      <c r="M61" s="249">
        <f t="shared" si="84"/>
        <v>3551.6250000000018</v>
      </c>
      <c r="N61" s="249">
        <f t="shared" si="84"/>
        <v>4024.5000000000009</v>
      </c>
      <c r="O61" s="249">
        <f t="shared" si="84"/>
        <v>793.18749999999864</v>
      </c>
      <c r="P61" s="249">
        <f t="shared" si="84"/>
        <v>793.1875</v>
      </c>
      <c r="Q61" s="249">
        <f t="shared" si="84"/>
        <v>3525.7462686567187</v>
      </c>
      <c r="R61" s="249">
        <f t="shared" si="84"/>
        <v>3996.2686567164192</v>
      </c>
      <c r="S61" s="249">
        <f t="shared" si="84"/>
        <v>781.03233830845693</v>
      </c>
      <c r="T61" s="249">
        <f t="shared" si="84"/>
        <v>781.03233830845829</v>
      </c>
      <c r="U61" s="249">
        <f t="shared" si="84"/>
        <v>3499.9962872206161</v>
      </c>
      <c r="V61" s="249">
        <f t="shared" si="84"/>
        <v>3968.177767877035</v>
      </c>
      <c r="W61" s="249">
        <f t="shared" si="84"/>
        <v>768.93765005816704</v>
      </c>
      <c r="X61" s="249">
        <f t="shared" si="84"/>
        <v>768.9376500581684</v>
      </c>
      <c r="Y61" s="249">
        <f t="shared" si="84"/>
        <v>3474.3744151448909</v>
      </c>
      <c r="Z61" s="249">
        <f t="shared" si="84"/>
        <v>3940.2266347035174</v>
      </c>
      <c r="AA61" s="249">
        <f t="shared" si="84"/>
        <v>756.90313438623525</v>
      </c>
      <c r="AB61" s="249">
        <f t="shared" si="84"/>
        <v>756.90313438623707</v>
      </c>
      <c r="AC61" s="249">
        <f t="shared" si="84"/>
        <v>3448.8800150695452</v>
      </c>
      <c r="AD61" s="249">
        <f t="shared" si="84"/>
        <v>3912.4145618940493</v>
      </c>
      <c r="AE61" s="249">
        <f t="shared" si="84"/>
        <v>744.92849192660287</v>
      </c>
      <c r="AF61" s="249">
        <f t="shared" si="84"/>
        <v>744.92849192660469</v>
      </c>
      <c r="AG61" s="249">
        <f t="shared" si="84"/>
        <v>3423.5124528055185</v>
      </c>
      <c r="AH61" s="249">
        <f t="shared" si="84"/>
        <v>3884.7408576060197</v>
      </c>
      <c r="AI61" s="249">
        <f t="shared" si="84"/>
        <v>733.01342480259109</v>
      </c>
      <c r="AJ61" s="249">
        <f t="shared" si="84"/>
        <v>733.013424802592</v>
      </c>
      <c r="AK61" s="249">
        <f t="shared" si="84"/>
        <v>3398.2710973189251</v>
      </c>
      <c r="AL61" s="249">
        <f t="shared" si="84"/>
        <v>3857.2048334388264</v>
      </c>
      <c r="AM61" s="249">
        <f t="shared" si="84"/>
        <v>721.15763661949359</v>
      </c>
      <c r="AN61" s="249">
        <f t="shared" si="84"/>
        <v>721.15763661949495</v>
      </c>
      <c r="AO61" s="249">
        <f t="shared" si="84"/>
        <v>3373.1553207153484</v>
      </c>
      <c r="AP61" s="249">
        <f t="shared" ref="AP61:BU61" si="85" xml:space="preserve"> MIN(AP59:AP60)</f>
        <v>3829.8058044167419</v>
      </c>
      <c r="AQ61" s="249">
        <f t="shared" si="85"/>
        <v>709.36083245720783</v>
      </c>
      <c r="AR61" s="249">
        <f t="shared" si="85"/>
        <v>709.3608324572092</v>
      </c>
      <c r="AS61" s="249">
        <f t="shared" si="85"/>
        <v>3348.1644982242278</v>
      </c>
      <c r="AT61" s="249">
        <f t="shared" si="85"/>
        <v>3802.5430889718846</v>
      </c>
      <c r="AU61" s="249">
        <f t="shared" si="85"/>
        <v>697.62271886289363</v>
      </c>
      <c r="AV61" s="249">
        <f t="shared" si="85"/>
        <v>697.62271886289454</v>
      </c>
      <c r="AW61" s="249">
        <f t="shared" si="85"/>
        <v>3323.298008183313</v>
      </c>
      <c r="AX61" s="249">
        <f t="shared" si="85"/>
        <v>3775.4160089272491</v>
      </c>
      <c r="AY61" s="249">
        <f t="shared" si="85"/>
        <v>685.94300384367534</v>
      </c>
      <c r="AZ61" s="249">
        <f t="shared" si="85"/>
        <v>685.94300384367671</v>
      </c>
      <c r="BA61" s="249">
        <f t="shared" si="85"/>
        <v>3298.5552320231973</v>
      </c>
      <c r="BB61" s="249">
        <f t="shared" si="85"/>
        <v>3748.42388947985</v>
      </c>
      <c r="BC61" s="249">
        <f t="shared" si="85"/>
        <v>674.32139685937909</v>
      </c>
      <c r="BD61" s="249">
        <f t="shared" si="85"/>
        <v>674.32139685938046</v>
      </c>
      <c r="BE61" s="249">
        <f t="shared" si="85"/>
        <v>3273.9355542519379</v>
      </c>
      <c r="BF61" s="249">
        <f t="shared" si="85"/>
        <v>3721.5660591839314</v>
      </c>
      <c r="BG61" s="249">
        <f t="shared" si="85"/>
        <v>662.75760881530232</v>
      </c>
      <c r="BH61" s="249">
        <f t="shared" si="85"/>
        <v>662.75760881530368</v>
      </c>
      <c r="BI61" s="249">
        <f t="shared" si="85"/>
        <v>3249.4383624397406</v>
      </c>
      <c r="BJ61" s="249">
        <f t="shared" si="85"/>
        <v>3694.8418499342615</v>
      </c>
      <c r="BK61" s="249">
        <f t="shared" si="85"/>
        <v>651.25135205502829</v>
      </c>
      <c r="BL61" s="249">
        <f t="shared" si="85"/>
        <v>651.25135205502966</v>
      </c>
      <c r="BM61" s="249">
        <f t="shared" si="85"/>
        <v>3225.0630472037219</v>
      </c>
      <c r="BN61" s="249">
        <f t="shared" si="85"/>
        <v>3668.2505969495141</v>
      </c>
      <c r="BO61" s="249">
        <f t="shared" si="85"/>
        <v>639.80234035326157</v>
      </c>
      <c r="BP61" s="249">
        <f t="shared" si="85"/>
        <v>639.80234035326339</v>
      </c>
      <c r="BQ61" s="249">
        <f t="shared" si="85"/>
        <v>3200.8090021927592</v>
      </c>
      <c r="BR61" s="249">
        <f t="shared" si="85"/>
        <v>3641.791638755737</v>
      </c>
      <c r="BS61" s="249">
        <f t="shared" si="85"/>
        <v>628.41028890871894</v>
      </c>
      <c r="BT61" s="249">
        <f t="shared" si="85"/>
        <v>628.4102889087203</v>
      </c>
      <c r="BU61" s="249">
        <f t="shared" si="85"/>
        <v>3176.675624072398</v>
      </c>
      <c r="BV61" s="249">
        <f t="shared" ref="BV61:DA61" si="86" xml:space="preserve"> MIN(BV59:BV60)</f>
        <v>3615.464317169889</v>
      </c>
      <c r="BW61" s="249">
        <f t="shared" si="86"/>
        <v>617.07491433703444</v>
      </c>
      <c r="BX61" s="249">
        <f t="shared" si="86"/>
        <v>617.07491433703581</v>
      </c>
      <c r="BY61" s="249">
        <f t="shared" si="86"/>
        <v>3152.6623125098486</v>
      </c>
      <c r="BZ61" s="249">
        <f t="shared" si="86"/>
        <v>3589.2679772834717</v>
      </c>
      <c r="CA61" s="249">
        <f t="shared" si="86"/>
        <v>605.79593466371534</v>
      </c>
      <c r="CB61" s="249">
        <f t="shared" si="86"/>
        <v>605.79593466371671</v>
      </c>
      <c r="CC61" s="249">
        <f t="shared" si="86"/>
        <v>3128.7684701590542</v>
      </c>
      <c r="CD61" s="249">
        <f t="shared" si="86"/>
        <v>3563.2019674462408</v>
      </c>
      <c r="CE61" s="249">
        <f t="shared" si="86"/>
        <v>594.57306931713038</v>
      </c>
      <c r="CF61" s="249">
        <f t="shared" si="86"/>
        <v>594.57306931713174</v>
      </c>
      <c r="CG61" s="249">
        <f t="shared" si="86"/>
        <v>3104.993502645827</v>
      </c>
      <c r="CH61" s="249">
        <f t="shared" si="86"/>
        <v>3537.265639249993</v>
      </c>
      <c r="CI61" s="249">
        <f t="shared" si="86"/>
        <v>583.40603912152346</v>
      </c>
      <c r="CJ61" s="249">
        <f t="shared" si="86"/>
        <v>583.40603912152437</v>
      </c>
      <c r="CK61" s="249">
        <f t="shared" si="86"/>
        <v>3081.3368185530626</v>
      </c>
      <c r="CL61" s="249">
        <f t="shared" si="86"/>
        <v>3511.45834751243</v>
      </c>
      <c r="CM61" s="249">
        <f t="shared" si="86"/>
        <v>572.29456629007291</v>
      </c>
      <c r="CN61" s="249">
        <f t="shared" si="86"/>
        <v>0</v>
      </c>
      <c r="CO61" s="249">
        <f t="shared" si="86"/>
        <v>0</v>
      </c>
      <c r="CP61" s="249">
        <f t="shared" si="86"/>
        <v>0</v>
      </c>
      <c r="CQ61" s="249">
        <f t="shared" si="86"/>
        <v>0</v>
      </c>
      <c r="CR61" s="249">
        <f t="shared" si="86"/>
        <v>0</v>
      </c>
      <c r="CS61" s="249">
        <f t="shared" si="86"/>
        <v>0</v>
      </c>
      <c r="CT61" s="249">
        <f t="shared" si="86"/>
        <v>0</v>
      </c>
      <c r="CU61" s="249">
        <f t="shared" si="86"/>
        <v>0</v>
      </c>
      <c r="CV61" s="249">
        <f t="shared" si="86"/>
        <v>0</v>
      </c>
      <c r="CW61" s="249">
        <f t="shared" si="86"/>
        <v>0</v>
      </c>
      <c r="CX61" s="249">
        <f t="shared" si="86"/>
        <v>0</v>
      </c>
      <c r="CY61" s="249">
        <f t="shared" si="86"/>
        <v>0</v>
      </c>
      <c r="CZ61" s="249">
        <f t="shared" si="86"/>
        <v>0</v>
      </c>
      <c r="DA61" s="249">
        <f t="shared" si="86"/>
        <v>0</v>
      </c>
      <c r="DB61" s="249">
        <f t="shared" ref="DB61:EG61" si="87" xml:space="preserve"> MIN(DB59:DB60)</f>
        <v>0</v>
      </c>
      <c r="DC61" s="249">
        <f t="shared" si="87"/>
        <v>0</v>
      </c>
      <c r="DD61" s="249">
        <f t="shared" si="87"/>
        <v>0</v>
      </c>
      <c r="DE61" s="249">
        <f t="shared" si="87"/>
        <v>0</v>
      </c>
      <c r="DF61" s="249">
        <f t="shared" si="87"/>
        <v>0</v>
      </c>
      <c r="DG61" s="249">
        <f t="shared" si="87"/>
        <v>0</v>
      </c>
      <c r="DH61" s="249">
        <f t="shared" si="87"/>
        <v>0</v>
      </c>
      <c r="DI61" s="249">
        <f t="shared" si="87"/>
        <v>0</v>
      </c>
      <c r="DJ61" s="249">
        <f t="shared" si="87"/>
        <v>0</v>
      </c>
      <c r="DK61" s="249">
        <f t="shared" si="87"/>
        <v>0</v>
      </c>
      <c r="DL61" s="249">
        <f t="shared" si="87"/>
        <v>0</v>
      </c>
      <c r="DM61" s="249">
        <f t="shared" si="87"/>
        <v>0</v>
      </c>
      <c r="DN61" s="249">
        <f t="shared" si="87"/>
        <v>0</v>
      </c>
      <c r="DO61" s="249">
        <f t="shared" si="87"/>
        <v>0</v>
      </c>
      <c r="DP61" s="249">
        <f t="shared" si="87"/>
        <v>0</v>
      </c>
      <c r="DQ61" s="249">
        <f t="shared" si="87"/>
        <v>0</v>
      </c>
      <c r="DR61" s="249">
        <f t="shared" si="87"/>
        <v>0</v>
      </c>
      <c r="DS61" s="249">
        <f t="shared" si="87"/>
        <v>0</v>
      </c>
      <c r="DT61" s="249">
        <f t="shared" si="87"/>
        <v>0</v>
      </c>
      <c r="DU61" s="249">
        <f t="shared" si="87"/>
        <v>0</v>
      </c>
      <c r="DV61" s="249">
        <f t="shared" si="87"/>
        <v>0</v>
      </c>
      <c r="DW61" s="249">
        <f t="shared" si="87"/>
        <v>0</v>
      </c>
      <c r="DX61" s="249">
        <f t="shared" si="87"/>
        <v>0</v>
      </c>
      <c r="DY61" s="249">
        <f t="shared" si="87"/>
        <v>0</v>
      </c>
      <c r="DZ61" s="249">
        <f t="shared" si="87"/>
        <v>0</v>
      </c>
      <c r="EA61" s="249">
        <f t="shared" si="87"/>
        <v>0</v>
      </c>
      <c r="EB61" s="249">
        <f t="shared" si="87"/>
        <v>0</v>
      </c>
      <c r="EC61" s="249">
        <f t="shared" si="87"/>
        <v>0</v>
      </c>
      <c r="ED61" s="249">
        <f t="shared" si="87"/>
        <v>0</v>
      </c>
      <c r="EE61" s="249">
        <f t="shared" si="87"/>
        <v>0</v>
      </c>
      <c r="EF61" s="249">
        <f t="shared" si="87"/>
        <v>0</v>
      </c>
      <c r="EG61" s="249">
        <f t="shared" si="87"/>
        <v>0</v>
      </c>
      <c r="EH61" s="249">
        <f t="shared" ref="EH61:FM61" si="88" xml:space="preserve"> MIN(EH59:EH60)</f>
        <v>0</v>
      </c>
      <c r="EI61" s="249">
        <f t="shared" si="88"/>
        <v>0</v>
      </c>
      <c r="EJ61" s="249">
        <f t="shared" si="88"/>
        <v>0</v>
      </c>
      <c r="EK61" s="249">
        <f t="shared" si="88"/>
        <v>0</v>
      </c>
      <c r="EL61" s="249">
        <f t="shared" si="88"/>
        <v>0</v>
      </c>
      <c r="EM61" s="249">
        <f t="shared" si="88"/>
        <v>0</v>
      </c>
      <c r="EN61" s="249">
        <f t="shared" si="88"/>
        <v>0</v>
      </c>
      <c r="EO61" s="249">
        <f t="shared" si="88"/>
        <v>0</v>
      </c>
      <c r="EP61" s="249">
        <f t="shared" si="88"/>
        <v>0</v>
      </c>
      <c r="EQ61" s="249">
        <f t="shared" si="88"/>
        <v>0</v>
      </c>
      <c r="ER61" s="249">
        <f t="shared" si="88"/>
        <v>0</v>
      </c>
      <c r="ES61" s="249">
        <f t="shared" si="88"/>
        <v>0</v>
      </c>
      <c r="ET61" s="249">
        <f t="shared" si="88"/>
        <v>0</v>
      </c>
      <c r="EU61" s="249">
        <f t="shared" si="88"/>
        <v>0</v>
      </c>
      <c r="EV61" s="249">
        <f t="shared" si="88"/>
        <v>0</v>
      </c>
      <c r="EW61" s="249">
        <f t="shared" si="88"/>
        <v>0</v>
      </c>
      <c r="EX61" s="249">
        <f t="shared" si="88"/>
        <v>0</v>
      </c>
      <c r="EY61" s="249">
        <f t="shared" si="88"/>
        <v>0</v>
      </c>
      <c r="EZ61" s="249">
        <f t="shared" si="88"/>
        <v>0</v>
      </c>
      <c r="FA61" s="249">
        <f t="shared" si="88"/>
        <v>0</v>
      </c>
      <c r="FB61" s="249">
        <f t="shared" si="88"/>
        <v>0</v>
      </c>
      <c r="FC61" s="249">
        <f t="shared" si="88"/>
        <v>0</v>
      </c>
      <c r="FD61" s="249">
        <f t="shared" si="88"/>
        <v>0</v>
      </c>
      <c r="FE61" s="249">
        <f t="shared" si="88"/>
        <v>0</v>
      </c>
      <c r="FF61" s="249">
        <f t="shared" si="88"/>
        <v>0</v>
      </c>
      <c r="FG61" s="249">
        <f t="shared" si="88"/>
        <v>0</v>
      </c>
      <c r="FH61" s="249">
        <f t="shared" si="88"/>
        <v>0</v>
      </c>
      <c r="FI61" s="249">
        <f t="shared" si="88"/>
        <v>0</v>
      </c>
      <c r="FJ61" s="249">
        <f t="shared" si="88"/>
        <v>0</v>
      </c>
      <c r="FK61" s="249">
        <f t="shared" si="88"/>
        <v>0</v>
      </c>
      <c r="FL61" s="249">
        <f t="shared" si="88"/>
        <v>0</v>
      </c>
      <c r="FM61" s="249">
        <f t="shared" si="88"/>
        <v>0</v>
      </c>
      <c r="FN61" s="249">
        <f t="shared" ref="FN61:GJ61" si="89" xml:space="preserve"> MIN(FN59:FN60)</f>
        <v>0</v>
      </c>
      <c r="FO61" s="249">
        <f t="shared" si="89"/>
        <v>0</v>
      </c>
      <c r="FP61" s="249">
        <f t="shared" si="89"/>
        <v>0</v>
      </c>
      <c r="FQ61" s="249">
        <f t="shared" si="89"/>
        <v>0</v>
      </c>
      <c r="FR61" s="249">
        <f t="shared" si="89"/>
        <v>0</v>
      </c>
      <c r="FS61" s="249">
        <f t="shared" si="89"/>
        <v>0</v>
      </c>
      <c r="FT61" s="249">
        <f t="shared" si="89"/>
        <v>0</v>
      </c>
      <c r="FU61" s="249">
        <f t="shared" si="89"/>
        <v>0</v>
      </c>
      <c r="FV61" s="249">
        <f t="shared" si="89"/>
        <v>0</v>
      </c>
      <c r="FW61" s="249">
        <f t="shared" si="89"/>
        <v>0</v>
      </c>
      <c r="FX61" s="249">
        <f t="shared" si="89"/>
        <v>0</v>
      </c>
      <c r="FY61" s="249">
        <f t="shared" si="89"/>
        <v>0</v>
      </c>
      <c r="FZ61" s="249">
        <f t="shared" si="89"/>
        <v>0</v>
      </c>
      <c r="GA61" s="249">
        <f t="shared" si="89"/>
        <v>0</v>
      </c>
      <c r="GB61" s="249">
        <f t="shared" si="89"/>
        <v>0</v>
      </c>
      <c r="GC61" s="249">
        <f t="shared" si="89"/>
        <v>0</v>
      </c>
      <c r="GD61" s="249">
        <f t="shared" si="89"/>
        <v>0</v>
      </c>
      <c r="GE61" s="249">
        <f t="shared" si="89"/>
        <v>0</v>
      </c>
      <c r="GF61" s="249">
        <f t="shared" si="89"/>
        <v>0</v>
      </c>
      <c r="GG61" s="249">
        <f t="shared" si="89"/>
        <v>0</v>
      </c>
      <c r="GH61" s="249">
        <f t="shared" si="89"/>
        <v>0</v>
      </c>
      <c r="GI61" s="249">
        <f t="shared" si="89"/>
        <v>0</v>
      </c>
      <c r="GJ61" s="249">
        <f t="shared" si="89"/>
        <v>0</v>
      </c>
    </row>
    <row r="62" spans="1:255" s="250" customFormat="1" x14ac:dyDescent="0.25">
      <c r="A62" s="189"/>
      <c r="B62" s="189"/>
      <c r="C62" s="190"/>
      <c r="D62" s="191"/>
      <c r="E62" s="249" t="str">
        <f xml:space="preserve"> LEFT(E61, LEN(E61) - 4)</f>
        <v>Dividends paid</v>
      </c>
      <c r="F62" s="249"/>
      <c r="G62" s="249" t="str">
        <f xml:space="preserve"> SMU</f>
        <v>$ 000s</v>
      </c>
      <c r="H62" s="249">
        <f xml:space="preserve"> SUM(J62:GJ62)</f>
        <v>-168213.34570459067</v>
      </c>
      <c r="I62" s="192"/>
      <c r="J62" s="249">
        <f t="shared" ref="J62:BU62" si="90" xml:space="preserve"> -1 * J61</f>
        <v>0</v>
      </c>
      <c r="K62" s="249">
        <f t="shared" si="90"/>
        <v>0</v>
      </c>
      <c r="L62" s="249">
        <f t="shared" si="90"/>
        <v>0</v>
      </c>
      <c r="M62" s="249">
        <f t="shared" si="90"/>
        <v>-3551.6250000000018</v>
      </c>
      <c r="N62" s="249">
        <f t="shared" si="90"/>
        <v>-4024.5000000000009</v>
      </c>
      <c r="O62" s="249">
        <f t="shared" si="90"/>
        <v>-793.18749999999864</v>
      </c>
      <c r="P62" s="249">
        <f t="shared" si="90"/>
        <v>-793.1875</v>
      </c>
      <c r="Q62" s="249">
        <f t="shared" si="90"/>
        <v>-3525.7462686567187</v>
      </c>
      <c r="R62" s="249">
        <f t="shared" si="90"/>
        <v>-3996.2686567164192</v>
      </c>
      <c r="S62" s="249">
        <f t="shared" si="90"/>
        <v>-781.03233830845693</v>
      </c>
      <c r="T62" s="249">
        <f t="shared" si="90"/>
        <v>-781.03233830845829</v>
      </c>
      <c r="U62" s="249">
        <f t="shared" si="90"/>
        <v>-3499.9962872206161</v>
      </c>
      <c r="V62" s="249">
        <f t="shared" si="90"/>
        <v>-3968.177767877035</v>
      </c>
      <c r="W62" s="249">
        <f t="shared" si="90"/>
        <v>-768.93765005816704</v>
      </c>
      <c r="X62" s="249">
        <f t="shared" si="90"/>
        <v>-768.9376500581684</v>
      </c>
      <c r="Y62" s="249">
        <f t="shared" si="90"/>
        <v>-3474.3744151448909</v>
      </c>
      <c r="Z62" s="249">
        <f t="shared" si="90"/>
        <v>-3940.2266347035174</v>
      </c>
      <c r="AA62" s="249">
        <f t="shared" si="90"/>
        <v>-756.90313438623525</v>
      </c>
      <c r="AB62" s="249">
        <f t="shared" si="90"/>
        <v>-756.90313438623707</v>
      </c>
      <c r="AC62" s="249">
        <f t="shared" si="90"/>
        <v>-3448.8800150695452</v>
      </c>
      <c r="AD62" s="249">
        <f t="shared" si="90"/>
        <v>-3912.4145618940493</v>
      </c>
      <c r="AE62" s="249">
        <f t="shared" si="90"/>
        <v>-744.92849192660287</v>
      </c>
      <c r="AF62" s="249">
        <f t="shared" si="90"/>
        <v>-744.92849192660469</v>
      </c>
      <c r="AG62" s="249">
        <f t="shared" si="90"/>
        <v>-3423.5124528055185</v>
      </c>
      <c r="AH62" s="249">
        <f t="shared" si="90"/>
        <v>-3884.7408576060197</v>
      </c>
      <c r="AI62" s="249">
        <f t="shared" si="90"/>
        <v>-733.01342480259109</v>
      </c>
      <c r="AJ62" s="249">
        <f t="shared" si="90"/>
        <v>-733.013424802592</v>
      </c>
      <c r="AK62" s="249">
        <f t="shared" si="90"/>
        <v>-3398.2710973189251</v>
      </c>
      <c r="AL62" s="249">
        <f t="shared" si="90"/>
        <v>-3857.2048334388264</v>
      </c>
      <c r="AM62" s="249">
        <f t="shared" si="90"/>
        <v>-721.15763661949359</v>
      </c>
      <c r="AN62" s="249">
        <f t="shared" si="90"/>
        <v>-721.15763661949495</v>
      </c>
      <c r="AO62" s="249">
        <f t="shared" si="90"/>
        <v>-3373.1553207153484</v>
      </c>
      <c r="AP62" s="249">
        <f t="shared" si="90"/>
        <v>-3829.8058044167419</v>
      </c>
      <c r="AQ62" s="249">
        <f t="shared" si="90"/>
        <v>-709.36083245720783</v>
      </c>
      <c r="AR62" s="249">
        <f t="shared" si="90"/>
        <v>-709.3608324572092</v>
      </c>
      <c r="AS62" s="249">
        <f t="shared" si="90"/>
        <v>-3348.1644982242278</v>
      </c>
      <c r="AT62" s="249">
        <f t="shared" si="90"/>
        <v>-3802.5430889718846</v>
      </c>
      <c r="AU62" s="249">
        <f t="shared" si="90"/>
        <v>-697.62271886289363</v>
      </c>
      <c r="AV62" s="249">
        <f t="shared" si="90"/>
        <v>-697.62271886289454</v>
      </c>
      <c r="AW62" s="249">
        <f t="shared" si="90"/>
        <v>-3323.298008183313</v>
      </c>
      <c r="AX62" s="249">
        <f t="shared" si="90"/>
        <v>-3775.4160089272491</v>
      </c>
      <c r="AY62" s="249">
        <f t="shared" si="90"/>
        <v>-685.94300384367534</v>
      </c>
      <c r="AZ62" s="249">
        <f t="shared" si="90"/>
        <v>-685.94300384367671</v>
      </c>
      <c r="BA62" s="249">
        <f t="shared" si="90"/>
        <v>-3298.5552320231973</v>
      </c>
      <c r="BB62" s="249">
        <f t="shared" si="90"/>
        <v>-3748.42388947985</v>
      </c>
      <c r="BC62" s="249">
        <f t="shared" si="90"/>
        <v>-674.32139685937909</v>
      </c>
      <c r="BD62" s="249">
        <f t="shared" si="90"/>
        <v>-674.32139685938046</v>
      </c>
      <c r="BE62" s="249">
        <f t="shared" si="90"/>
        <v>-3273.9355542519379</v>
      </c>
      <c r="BF62" s="249">
        <f t="shared" si="90"/>
        <v>-3721.5660591839314</v>
      </c>
      <c r="BG62" s="249">
        <f t="shared" si="90"/>
        <v>-662.75760881530232</v>
      </c>
      <c r="BH62" s="249">
        <f t="shared" si="90"/>
        <v>-662.75760881530368</v>
      </c>
      <c r="BI62" s="249">
        <f t="shared" si="90"/>
        <v>-3249.4383624397406</v>
      </c>
      <c r="BJ62" s="249">
        <f t="shared" si="90"/>
        <v>-3694.8418499342615</v>
      </c>
      <c r="BK62" s="249">
        <f t="shared" si="90"/>
        <v>-651.25135205502829</v>
      </c>
      <c r="BL62" s="249">
        <f t="shared" si="90"/>
        <v>-651.25135205502966</v>
      </c>
      <c r="BM62" s="249">
        <f t="shared" si="90"/>
        <v>-3225.0630472037219</v>
      </c>
      <c r="BN62" s="249">
        <f t="shared" si="90"/>
        <v>-3668.2505969495141</v>
      </c>
      <c r="BO62" s="249">
        <f t="shared" si="90"/>
        <v>-639.80234035326157</v>
      </c>
      <c r="BP62" s="249">
        <f t="shared" si="90"/>
        <v>-639.80234035326339</v>
      </c>
      <c r="BQ62" s="249">
        <f t="shared" si="90"/>
        <v>-3200.8090021927592</v>
      </c>
      <c r="BR62" s="249">
        <f t="shared" si="90"/>
        <v>-3641.791638755737</v>
      </c>
      <c r="BS62" s="249">
        <f t="shared" si="90"/>
        <v>-628.41028890871894</v>
      </c>
      <c r="BT62" s="249">
        <f t="shared" si="90"/>
        <v>-628.4102889087203</v>
      </c>
      <c r="BU62" s="249">
        <f t="shared" si="90"/>
        <v>-3176.675624072398</v>
      </c>
      <c r="BV62" s="249">
        <f t="shared" ref="BV62:EG62" si="91" xml:space="preserve"> -1 * BV61</f>
        <v>-3615.464317169889</v>
      </c>
      <c r="BW62" s="249">
        <f t="shared" si="91"/>
        <v>-617.07491433703444</v>
      </c>
      <c r="BX62" s="249">
        <f t="shared" si="91"/>
        <v>-617.07491433703581</v>
      </c>
      <c r="BY62" s="249">
        <f t="shared" si="91"/>
        <v>-3152.6623125098486</v>
      </c>
      <c r="BZ62" s="249">
        <f t="shared" si="91"/>
        <v>-3589.2679772834717</v>
      </c>
      <c r="CA62" s="249">
        <f t="shared" si="91"/>
        <v>-605.79593466371534</v>
      </c>
      <c r="CB62" s="249">
        <f t="shared" si="91"/>
        <v>-605.79593466371671</v>
      </c>
      <c r="CC62" s="249">
        <f t="shared" si="91"/>
        <v>-3128.7684701590542</v>
      </c>
      <c r="CD62" s="249">
        <f t="shared" si="91"/>
        <v>-3563.2019674462408</v>
      </c>
      <c r="CE62" s="249">
        <f t="shared" si="91"/>
        <v>-594.57306931713038</v>
      </c>
      <c r="CF62" s="249">
        <f t="shared" si="91"/>
        <v>-594.57306931713174</v>
      </c>
      <c r="CG62" s="249">
        <f t="shared" si="91"/>
        <v>-3104.993502645827</v>
      </c>
      <c r="CH62" s="249">
        <f t="shared" si="91"/>
        <v>-3537.265639249993</v>
      </c>
      <c r="CI62" s="249">
        <f t="shared" si="91"/>
        <v>-583.40603912152346</v>
      </c>
      <c r="CJ62" s="249">
        <f t="shared" si="91"/>
        <v>-583.40603912152437</v>
      </c>
      <c r="CK62" s="249">
        <f t="shared" si="91"/>
        <v>-3081.3368185530626</v>
      </c>
      <c r="CL62" s="249">
        <f t="shared" si="91"/>
        <v>-3511.45834751243</v>
      </c>
      <c r="CM62" s="249">
        <f t="shared" si="91"/>
        <v>-572.29456629007291</v>
      </c>
      <c r="CN62" s="249">
        <f t="shared" si="91"/>
        <v>0</v>
      </c>
      <c r="CO62" s="249">
        <f t="shared" si="91"/>
        <v>0</v>
      </c>
      <c r="CP62" s="249">
        <f t="shared" si="91"/>
        <v>0</v>
      </c>
      <c r="CQ62" s="249">
        <f t="shared" si="91"/>
        <v>0</v>
      </c>
      <c r="CR62" s="249">
        <f t="shared" si="91"/>
        <v>0</v>
      </c>
      <c r="CS62" s="249">
        <f t="shared" si="91"/>
        <v>0</v>
      </c>
      <c r="CT62" s="249">
        <f t="shared" si="91"/>
        <v>0</v>
      </c>
      <c r="CU62" s="249">
        <f t="shared" si="91"/>
        <v>0</v>
      </c>
      <c r="CV62" s="249">
        <f t="shared" si="91"/>
        <v>0</v>
      </c>
      <c r="CW62" s="249">
        <f t="shared" si="91"/>
        <v>0</v>
      </c>
      <c r="CX62" s="249">
        <f t="shared" si="91"/>
        <v>0</v>
      </c>
      <c r="CY62" s="249">
        <f t="shared" si="91"/>
        <v>0</v>
      </c>
      <c r="CZ62" s="249">
        <f t="shared" si="91"/>
        <v>0</v>
      </c>
      <c r="DA62" s="249">
        <f t="shared" si="91"/>
        <v>0</v>
      </c>
      <c r="DB62" s="249">
        <f t="shared" si="91"/>
        <v>0</v>
      </c>
      <c r="DC62" s="249">
        <f t="shared" si="91"/>
        <v>0</v>
      </c>
      <c r="DD62" s="249">
        <f t="shared" si="91"/>
        <v>0</v>
      </c>
      <c r="DE62" s="249">
        <f t="shared" si="91"/>
        <v>0</v>
      </c>
      <c r="DF62" s="249">
        <f t="shared" si="91"/>
        <v>0</v>
      </c>
      <c r="DG62" s="249">
        <f t="shared" si="91"/>
        <v>0</v>
      </c>
      <c r="DH62" s="249">
        <f t="shared" si="91"/>
        <v>0</v>
      </c>
      <c r="DI62" s="249">
        <f t="shared" si="91"/>
        <v>0</v>
      </c>
      <c r="DJ62" s="249">
        <f t="shared" si="91"/>
        <v>0</v>
      </c>
      <c r="DK62" s="249">
        <f t="shared" si="91"/>
        <v>0</v>
      </c>
      <c r="DL62" s="249">
        <f t="shared" si="91"/>
        <v>0</v>
      </c>
      <c r="DM62" s="249">
        <f t="shared" si="91"/>
        <v>0</v>
      </c>
      <c r="DN62" s="249">
        <f t="shared" si="91"/>
        <v>0</v>
      </c>
      <c r="DO62" s="249">
        <f t="shared" si="91"/>
        <v>0</v>
      </c>
      <c r="DP62" s="249">
        <f t="shared" si="91"/>
        <v>0</v>
      </c>
      <c r="DQ62" s="249">
        <f t="shared" si="91"/>
        <v>0</v>
      </c>
      <c r="DR62" s="249">
        <f t="shared" si="91"/>
        <v>0</v>
      </c>
      <c r="DS62" s="249">
        <f t="shared" si="91"/>
        <v>0</v>
      </c>
      <c r="DT62" s="249">
        <f t="shared" si="91"/>
        <v>0</v>
      </c>
      <c r="DU62" s="249">
        <f t="shared" si="91"/>
        <v>0</v>
      </c>
      <c r="DV62" s="249">
        <f t="shared" si="91"/>
        <v>0</v>
      </c>
      <c r="DW62" s="249">
        <f t="shared" si="91"/>
        <v>0</v>
      </c>
      <c r="DX62" s="249">
        <f t="shared" si="91"/>
        <v>0</v>
      </c>
      <c r="DY62" s="249">
        <f t="shared" si="91"/>
        <v>0</v>
      </c>
      <c r="DZ62" s="249">
        <f t="shared" si="91"/>
        <v>0</v>
      </c>
      <c r="EA62" s="249">
        <f t="shared" si="91"/>
        <v>0</v>
      </c>
      <c r="EB62" s="249">
        <f t="shared" si="91"/>
        <v>0</v>
      </c>
      <c r="EC62" s="249">
        <f t="shared" si="91"/>
        <v>0</v>
      </c>
      <c r="ED62" s="249">
        <f t="shared" si="91"/>
        <v>0</v>
      </c>
      <c r="EE62" s="249">
        <f t="shared" si="91"/>
        <v>0</v>
      </c>
      <c r="EF62" s="249">
        <f t="shared" si="91"/>
        <v>0</v>
      </c>
      <c r="EG62" s="249">
        <f t="shared" si="91"/>
        <v>0</v>
      </c>
      <c r="EH62" s="249">
        <f t="shared" ref="EH62:GJ62" si="92" xml:space="preserve"> -1 * EH61</f>
        <v>0</v>
      </c>
      <c r="EI62" s="249">
        <f t="shared" si="92"/>
        <v>0</v>
      </c>
      <c r="EJ62" s="249">
        <f t="shared" si="92"/>
        <v>0</v>
      </c>
      <c r="EK62" s="249">
        <f t="shared" si="92"/>
        <v>0</v>
      </c>
      <c r="EL62" s="249">
        <f t="shared" si="92"/>
        <v>0</v>
      </c>
      <c r="EM62" s="249">
        <f t="shared" si="92"/>
        <v>0</v>
      </c>
      <c r="EN62" s="249">
        <f t="shared" si="92"/>
        <v>0</v>
      </c>
      <c r="EO62" s="249">
        <f t="shared" si="92"/>
        <v>0</v>
      </c>
      <c r="EP62" s="249">
        <f t="shared" si="92"/>
        <v>0</v>
      </c>
      <c r="EQ62" s="249">
        <f t="shared" si="92"/>
        <v>0</v>
      </c>
      <c r="ER62" s="249">
        <f t="shared" si="92"/>
        <v>0</v>
      </c>
      <c r="ES62" s="249">
        <f t="shared" si="92"/>
        <v>0</v>
      </c>
      <c r="ET62" s="249">
        <f t="shared" si="92"/>
        <v>0</v>
      </c>
      <c r="EU62" s="249">
        <f t="shared" si="92"/>
        <v>0</v>
      </c>
      <c r="EV62" s="249">
        <f t="shared" si="92"/>
        <v>0</v>
      </c>
      <c r="EW62" s="249">
        <f t="shared" si="92"/>
        <v>0</v>
      </c>
      <c r="EX62" s="249">
        <f t="shared" si="92"/>
        <v>0</v>
      </c>
      <c r="EY62" s="249">
        <f t="shared" si="92"/>
        <v>0</v>
      </c>
      <c r="EZ62" s="249">
        <f t="shared" si="92"/>
        <v>0</v>
      </c>
      <c r="FA62" s="249">
        <f t="shared" si="92"/>
        <v>0</v>
      </c>
      <c r="FB62" s="249">
        <f t="shared" si="92"/>
        <v>0</v>
      </c>
      <c r="FC62" s="249">
        <f t="shared" si="92"/>
        <v>0</v>
      </c>
      <c r="FD62" s="249">
        <f t="shared" si="92"/>
        <v>0</v>
      </c>
      <c r="FE62" s="249">
        <f t="shared" si="92"/>
        <v>0</v>
      </c>
      <c r="FF62" s="249">
        <f t="shared" si="92"/>
        <v>0</v>
      </c>
      <c r="FG62" s="249">
        <f t="shared" si="92"/>
        <v>0</v>
      </c>
      <c r="FH62" s="249">
        <f t="shared" si="92"/>
        <v>0</v>
      </c>
      <c r="FI62" s="249">
        <f t="shared" si="92"/>
        <v>0</v>
      </c>
      <c r="FJ62" s="249">
        <f t="shared" si="92"/>
        <v>0</v>
      </c>
      <c r="FK62" s="249">
        <f t="shared" si="92"/>
        <v>0</v>
      </c>
      <c r="FL62" s="249">
        <f t="shared" si="92"/>
        <v>0</v>
      </c>
      <c r="FM62" s="249">
        <f t="shared" si="92"/>
        <v>0</v>
      </c>
      <c r="FN62" s="249">
        <f t="shared" si="92"/>
        <v>0</v>
      </c>
      <c r="FO62" s="249">
        <f t="shared" si="92"/>
        <v>0</v>
      </c>
      <c r="FP62" s="249">
        <f t="shared" si="92"/>
        <v>0</v>
      </c>
      <c r="FQ62" s="249">
        <f t="shared" si="92"/>
        <v>0</v>
      </c>
      <c r="FR62" s="249">
        <f t="shared" si="92"/>
        <v>0</v>
      </c>
      <c r="FS62" s="249">
        <f t="shared" si="92"/>
        <v>0</v>
      </c>
      <c r="FT62" s="249">
        <f t="shared" si="92"/>
        <v>0</v>
      </c>
      <c r="FU62" s="249">
        <f t="shared" si="92"/>
        <v>0</v>
      </c>
      <c r="FV62" s="249">
        <f t="shared" si="92"/>
        <v>0</v>
      </c>
      <c r="FW62" s="249">
        <f t="shared" si="92"/>
        <v>0</v>
      </c>
      <c r="FX62" s="249">
        <f t="shared" si="92"/>
        <v>0</v>
      </c>
      <c r="FY62" s="249">
        <f t="shared" si="92"/>
        <v>0</v>
      </c>
      <c r="FZ62" s="249">
        <f t="shared" si="92"/>
        <v>0</v>
      </c>
      <c r="GA62" s="249">
        <f t="shared" si="92"/>
        <v>0</v>
      </c>
      <c r="GB62" s="249">
        <f t="shared" si="92"/>
        <v>0</v>
      </c>
      <c r="GC62" s="249">
        <f t="shared" si="92"/>
        <v>0</v>
      </c>
      <c r="GD62" s="249">
        <f t="shared" si="92"/>
        <v>0</v>
      </c>
      <c r="GE62" s="249">
        <f t="shared" si="92"/>
        <v>0</v>
      </c>
      <c r="GF62" s="249">
        <f t="shared" si="92"/>
        <v>0</v>
      </c>
      <c r="GG62" s="249">
        <f t="shared" si="92"/>
        <v>0</v>
      </c>
      <c r="GH62" s="249">
        <f t="shared" si="92"/>
        <v>0</v>
      </c>
      <c r="GI62" s="249">
        <f t="shared" si="92"/>
        <v>0</v>
      </c>
      <c r="GJ62" s="249">
        <f t="shared" si="92"/>
        <v>0</v>
      </c>
      <c r="GK62" s="555"/>
      <c r="GL62" s="555"/>
      <c r="GM62" s="555"/>
      <c r="GN62" s="555"/>
      <c r="GO62" s="555"/>
      <c r="GP62" s="555"/>
      <c r="GQ62" s="555"/>
      <c r="GR62" s="555"/>
      <c r="GS62" s="555"/>
      <c r="GT62" s="555"/>
      <c r="GU62" s="555"/>
      <c r="GV62" s="555"/>
      <c r="GW62" s="555"/>
      <c r="GX62" s="555"/>
      <c r="GY62" s="555"/>
      <c r="GZ62" s="555"/>
      <c r="HA62" s="555"/>
      <c r="HB62" s="555"/>
      <c r="HC62" s="555"/>
      <c r="HD62" s="555"/>
      <c r="HE62" s="555"/>
      <c r="HF62" s="555"/>
      <c r="HG62" s="555"/>
      <c r="HH62" s="555"/>
      <c r="HI62" s="555"/>
      <c r="HJ62" s="555"/>
      <c r="HK62" s="555"/>
      <c r="HL62" s="555"/>
      <c r="HM62" s="555"/>
      <c r="HN62" s="555"/>
      <c r="HO62" s="555"/>
      <c r="HP62" s="555"/>
      <c r="HQ62" s="555"/>
      <c r="HR62" s="555"/>
      <c r="HS62" s="555"/>
      <c r="HT62" s="555"/>
      <c r="HU62" s="555"/>
      <c r="HV62" s="555"/>
      <c r="HW62" s="555"/>
      <c r="HX62" s="555"/>
      <c r="HY62" s="555"/>
      <c r="HZ62" s="555"/>
      <c r="IA62" s="555"/>
      <c r="IB62" s="555"/>
      <c r="IC62" s="555"/>
      <c r="ID62" s="555"/>
      <c r="IE62" s="555"/>
      <c r="IF62" s="555"/>
      <c r="IG62" s="555"/>
      <c r="IH62" s="555"/>
      <c r="II62" s="555"/>
      <c r="IJ62" s="555"/>
      <c r="IK62" s="555"/>
      <c r="IL62" s="555"/>
      <c r="IM62" s="555"/>
      <c r="IN62" s="555"/>
      <c r="IO62" s="555"/>
      <c r="IP62" s="555"/>
      <c r="IQ62" s="555"/>
      <c r="IR62" s="555"/>
      <c r="IS62" s="555"/>
      <c r="IT62" s="555"/>
      <c r="IU62" s="555"/>
    </row>
    <row r="66" spans="1:1" x14ac:dyDescent="0.25">
      <c r="A66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0:H10 E18:H18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5"/>
  <sheetViews>
    <sheetView defaultGridColor="0" colorId="22" zoomScaleNormal="10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K22" sqref="K2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207</v>
      </c>
    </row>
    <row r="10" spans="1:441" x14ac:dyDescent="0.25">
      <c r="E10" s="252" t="str">
        <f xml:space="preserve"> InpC!E$58</f>
        <v>Small negative value for IRR</v>
      </c>
      <c r="F10" s="252">
        <f xml:space="preserve"> InpC!F$58</f>
        <v>-1.0000000000000001E-9</v>
      </c>
      <c r="G10" s="252" t="str">
        <f xml:space="preserve"> InpC!G$58</f>
        <v>$ 000s</v>
      </c>
    </row>
    <row r="11" spans="1:441" s="561" customFormat="1" x14ac:dyDescent="0.25">
      <c r="A11" s="129"/>
      <c r="B11" s="129"/>
      <c r="C11" s="130"/>
      <c r="D11" s="131"/>
      <c r="E11" s="248" t="str">
        <f xml:space="preserve"> Equity!E$11</f>
        <v>Share capital drawdown</v>
      </c>
      <c r="F11" s="248">
        <f xml:space="preserve"> Equity!F$11</f>
        <v>125000</v>
      </c>
      <c r="G11" s="252" t="str">
        <f xml:space="preserve"> Equity!G$11</f>
        <v>$ 000s</v>
      </c>
      <c r="H11" s="560"/>
      <c r="I11" s="197"/>
      <c r="J11" s="560"/>
      <c r="K11" s="560"/>
      <c r="L11" s="560"/>
      <c r="M11" s="560"/>
      <c r="N11" s="560"/>
      <c r="O11" s="560"/>
      <c r="P11" s="560"/>
      <c r="Q11" s="560"/>
      <c r="R11" s="560"/>
      <c r="S11" s="560"/>
      <c r="T11" s="560"/>
      <c r="U11" s="560"/>
      <c r="V11" s="560"/>
      <c r="W11" s="560"/>
      <c r="X11" s="560"/>
      <c r="Y11" s="560"/>
      <c r="Z11" s="560"/>
      <c r="AA11" s="560"/>
      <c r="AB11" s="560"/>
      <c r="AC11" s="560"/>
      <c r="AD11" s="560"/>
      <c r="AE11" s="560"/>
      <c r="AF11" s="560"/>
      <c r="AG11" s="560"/>
      <c r="AH11" s="560"/>
      <c r="AI11" s="560"/>
      <c r="AJ11" s="560"/>
      <c r="AK11" s="560"/>
      <c r="AL11" s="560"/>
      <c r="AM11" s="560"/>
      <c r="AN11" s="560"/>
      <c r="AO11" s="560"/>
      <c r="AP11" s="560"/>
      <c r="AQ11" s="560"/>
      <c r="AR11" s="560"/>
      <c r="AS11" s="560"/>
      <c r="AT11" s="560"/>
      <c r="AU11" s="560"/>
      <c r="AV11" s="560"/>
      <c r="AW11" s="560"/>
      <c r="AX11" s="560"/>
      <c r="AY11" s="560"/>
      <c r="AZ11" s="560"/>
      <c r="BA11" s="560"/>
      <c r="BB11" s="560"/>
      <c r="BC11" s="560"/>
      <c r="BD11" s="560"/>
      <c r="BE11" s="560"/>
      <c r="BF11" s="560"/>
      <c r="BG11" s="560"/>
      <c r="BH11" s="560"/>
      <c r="BI11" s="560"/>
      <c r="BJ11" s="560"/>
      <c r="BK11" s="560"/>
      <c r="BL11" s="560"/>
      <c r="BM11" s="560"/>
      <c r="BN11" s="560"/>
      <c r="BO11" s="560"/>
      <c r="BP11" s="560"/>
      <c r="BQ11" s="560"/>
      <c r="BR11" s="560"/>
      <c r="BS11" s="560"/>
      <c r="BT11" s="560"/>
      <c r="BU11" s="560"/>
      <c r="BV11" s="560"/>
      <c r="BW11" s="560"/>
      <c r="BX11" s="560"/>
      <c r="BY11" s="560"/>
      <c r="BZ11" s="560"/>
      <c r="CA11" s="560"/>
      <c r="CB11" s="560"/>
      <c r="CC11" s="560"/>
      <c r="CD11" s="560"/>
      <c r="CE11" s="560"/>
      <c r="CF11" s="560"/>
      <c r="CG11" s="560"/>
      <c r="CH11" s="560"/>
      <c r="CI11" s="560"/>
      <c r="CJ11" s="560"/>
      <c r="CK11" s="560"/>
      <c r="CL11" s="560"/>
      <c r="CM11" s="560"/>
      <c r="CN11" s="560"/>
      <c r="CO11" s="560"/>
      <c r="CP11" s="560"/>
      <c r="CQ11" s="560"/>
      <c r="CR11" s="560"/>
      <c r="CS11" s="560"/>
      <c r="CT11" s="560"/>
      <c r="CU11" s="560"/>
      <c r="CV11" s="560"/>
      <c r="CW11" s="560"/>
      <c r="CX11" s="560"/>
      <c r="CY11" s="560"/>
      <c r="CZ11" s="560"/>
      <c r="DA11" s="560"/>
      <c r="DB11" s="560"/>
      <c r="DC11" s="560"/>
      <c r="DD11" s="560"/>
      <c r="DE11" s="560"/>
      <c r="DF11" s="560"/>
      <c r="DG11" s="560"/>
      <c r="DH11" s="560"/>
      <c r="DI11" s="560"/>
      <c r="DJ11" s="560"/>
      <c r="DK11" s="560"/>
      <c r="DL11" s="560"/>
      <c r="DM11" s="560"/>
      <c r="DN11" s="560"/>
      <c r="DO11" s="560"/>
      <c r="DP11" s="560"/>
      <c r="DQ11" s="560"/>
      <c r="DR11" s="560"/>
      <c r="DS11" s="560"/>
      <c r="DT11" s="560"/>
      <c r="DU11" s="560"/>
      <c r="DV11" s="560"/>
      <c r="DW11" s="560"/>
      <c r="DX11" s="560"/>
      <c r="DY11" s="560"/>
      <c r="DZ11" s="560"/>
      <c r="EA11" s="560"/>
      <c r="EB11" s="560"/>
      <c r="EC11" s="560"/>
      <c r="ED11" s="560"/>
      <c r="EE11" s="560"/>
      <c r="EF11" s="560"/>
      <c r="EG11" s="560"/>
      <c r="EH11" s="560"/>
      <c r="EI11" s="560"/>
      <c r="EJ11" s="560"/>
      <c r="EK11" s="560"/>
      <c r="EL11" s="560"/>
      <c r="EM11" s="560"/>
      <c r="EN11" s="560"/>
      <c r="EO11" s="560"/>
      <c r="EP11" s="560"/>
      <c r="EQ11" s="560"/>
      <c r="ER11" s="560"/>
      <c r="ES11" s="560"/>
      <c r="ET11" s="560"/>
      <c r="EU11" s="560"/>
      <c r="EV11" s="560"/>
      <c r="EW11" s="560"/>
      <c r="EX11" s="560"/>
      <c r="EY11" s="560"/>
      <c r="EZ11" s="560"/>
      <c r="FA11" s="560"/>
      <c r="FB11" s="560"/>
      <c r="FC11" s="560"/>
      <c r="FD11" s="560"/>
      <c r="FE11" s="560"/>
      <c r="FF11" s="560"/>
      <c r="FG11" s="560"/>
      <c r="FH11" s="560"/>
      <c r="FI11" s="560"/>
      <c r="FJ11" s="560"/>
      <c r="FK11" s="560"/>
      <c r="FL11" s="560"/>
      <c r="FM11" s="560"/>
      <c r="FN11" s="560"/>
      <c r="FO11" s="560"/>
      <c r="FP11" s="560"/>
      <c r="FQ11" s="560"/>
      <c r="FR11" s="560"/>
      <c r="FS11" s="560"/>
      <c r="FT11" s="560"/>
      <c r="FU11" s="560"/>
      <c r="FV11" s="560"/>
      <c r="FW11" s="560"/>
      <c r="FX11" s="560"/>
      <c r="FY11" s="560"/>
      <c r="FZ11" s="560"/>
      <c r="GA11" s="560"/>
      <c r="GB11" s="560"/>
      <c r="GC11" s="560"/>
      <c r="GD11" s="560"/>
      <c r="GE11" s="560"/>
      <c r="GF11" s="560"/>
      <c r="GG11" s="560"/>
      <c r="GH11" s="560"/>
      <c r="GI11" s="560"/>
      <c r="GJ11" s="560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Equity!E$61</f>
        <v>Dividends paid POS</v>
      </c>
      <c r="F14" s="252">
        <f xml:space="preserve"> Equity!F$61</f>
        <v>0</v>
      </c>
      <c r="G14" s="252" t="str">
        <f xml:space="preserve"> Equity!G$61</f>
        <v>$ 000s</v>
      </c>
      <c r="H14" s="252">
        <f xml:space="preserve"> Equity!H$61</f>
        <v>168213.34570459067</v>
      </c>
      <c r="I14" s="252">
        <f xml:space="preserve"> Equity!I$61</f>
        <v>0</v>
      </c>
      <c r="J14" s="252">
        <f xml:space="preserve"> Equity!J$61</f>
        <v>0</v>
      </c>
      <c r="K14" s="252">
        <f xml:space="preserve"> Equity!K$61</f>
        <v>0</v>
      </c>
      <c r="L14" s="252">
        <f xml:space="preserve"> Equity!L$61</f>
        <v>0</v>
      </c>
      <c r="M14" s="252">
        <f xml:space="preserve"> Equity!M$61</f>
        <v>3551.6250000000018</v>
      </c>
      <c r="N14" s="252">
        <f xml:space="preserve"> Equity!N$61</f>
        <v>4024.5000000000009</v>
      </c>
      <c r="O14" s="252">
        <f xml:space="preserve"> Equity!O$61</f>
        <v>793.18749999999864</v>
      </c>
      <c r="P14" s="252">
        <f xml:space="preserve"> Equity!P$61</f>
        <v>793.1875</v>
      </c>
      <c r="Q14" s="252">
        <f xml:space="preserve"> Equity!Q$61</f>
        <v>3525.7462686567187</v>
      </c>
      <c r="R14" s="252">
        <f xml:space="preserve"> Equity!R$61</f>
        <v>3996.2686567164192</v>
      </c>
      <c r="S14" s="252">
        <f xml:space="preserve"> Equity!S$61</f>
        <v>781.03233830845693</v>
      </c>
      <c r="T14" s="252">
        <f xml:space="preserve"> Equity!T$61</f>
        <v>781.03233830845829</v>
      </c>
      <c r="U14" s="252">
        <f xml:space="preserve"> Equity!U$61</f>
        <v>3499.9962872206161</v>
      </c>
      <c r="V14" s="252">
        <f xml:space="preserve"> Equity!V$61</f>
        <v>3968.177767877035</v>
      </c>
      <c r="W14" s="252">
        <f xml:space="preserve"> Equity!W$61</f>
        <v>768.93765005816704</v>
      </c>
      <c r="X14" s="252">
        <f xml:space="preserve"> Equity!X$61</f>
        <v>768.9376500581684</v>
      </c>
      <c r="Y14" s="252">
        <f xml:space="preserve"> Equity!Y$61</f>
        <v>3474.3744151448909</v>
      </c>
      <c r="Z14" s="252">
        <f xml:space="preserve"> Equity!Z$61</f>
        <v>3940.2266347035174</v>
      </c>
      <c r="AA14" s="252">
        <f xml:space="preserve"> Equity!AA$61</f>
        <v>756.90313438623525</v>
      </c>
      <c r="AB14" s="252">
        <f xml:space="preserve"> Equity!AB$61</f>
        <v>756.90313438623707</v>
      </c>
      <c r="AC14" s="252">
        <f xml:space="preserve"> Equity!AC$61</f>
        <v>3448.8800150695452</v>
      </c>
      <c r="AD14" s="252">
        <f xml:space="preserve"> Equity!AD$61</f>
        <v>3912.4145618940493</v>
      </c>
      <c r="AE14" s="252">
        <f xml:space="preserve"> Equity!AE$61</f>
        <v>744.92849192660287</v>
      </c>
      <c r="AF14" s="252">
        <f xml:space="preserve"> Equity!AF$61</f>
        <v>744.92849192660469</v>
      </c>
      <c r="AG14" s="252">
        <f xml:space="preserve"> Equity!AG$61</f>
        <v>3423.5124528055185</v>
      </c>
      <c r="AH14" s="252">
        <f xml:space="preserve"> Equity!AH$61</f>
        <v>3884.7408576060197</v>
      </c>
      <c r="AI14" s="252">
        <f xml:space="preserve"> Equity!AI$61</f>
        <v>733.01342480259109</v>
      </c>
      <c r="AJ14" s="252">
        <f xml:space="preserve"> Equity!AJ$61</f>
        <v>733.013424802592</v>
      </c>
      <c r="AK14" s="252">
        <f xml:space="preserve"> Equity!AK$61</f>
        <v>3398.2710973189251</v>
      </c>
      <c r="AL14" s="252">
        <f xml:space="preserve"> Equity!AL$61</f>
        <v>3857.2048334388264</v>
      </c>
      <c r="AM14" s="252">
        <f xml:space="preserve"> Equity!AM$61</f>
        <v>721.15763661949359</v>
      </c>
      <c r="AN14" s="252">
        <f xml:space="preserve"> Equity!AN$61</f>
        <v>721.15763661949495</v>
      </c>
      <c r="AO14" s="252">
        <f xml:space="preserve"> Equity!AO$61</f>
        <v>3373.1553207153484</v>
      </c>
      <c r="AP14" s="252">
        <f xml:space="preserve"> Equity!AP$61</f>
        <v>3829.8058044167419</v>
      </c>
      <c r="AQ14" s="252">
        <f xml:space="preserve"> Equity!AQ$61</f>
        <v>709.36083245720783</v>
      </c>
      <c r="AR14" s="252">
        <f xml:space="preserve"> Equity!AR$61</f>
        <v>709.3608324572092</v>
      </c>
      <c r="AS14" s="252">
        <f xml:space="preserve"> Equity!AS$61</f>
        <v>3348.1644982242278</v>
      </c>
      <c r="AT14" s="252">
        <f xml:space="preserve"> Equity!AT$61</f>
        <v>3802.5430889718846</v>
      </c>
      <c r="AU14" s="252">
        <f xml:space="preserve"> Equity!AU$61</f>
        <v>697.62271886289363</v>
      </c>
      <c r="AV14" s="252">
        <f xml:space="preserve"> Equity!AV$61</f>
        <v>697.62271886289454</v>
      </c>
      <c r="AW14" s="252">
        <f xml:space="preserve"> Equity!AW$61</f>
        <v>3323.298008183313</v>
      </c>
      <c r="AX14" s="252">
        <f xml:space="preserve"> Equity!AX$61</f>
        <v>3775.4160089272491</v>
      </c>
      <c r="AY14" s="252">
        <f xml:space="preserve"> Equity!AY$61</f>
        <v>685.94300384367534</v>
      </c>
      <c r="AZ14" s="252">
        <f xml:space="preserve"> Equity!AZ$61</f>
        <v>685.94300384367671</v>
      </c>
      <c r="BA14" s="252">
        <f xml:space="preserve"> Equity!BA$61</f>
        <v>3298.5552320231973</v>
      </c>
      <c r="BB14" s="252">
        <f xml:space="preserve"> Equity!BB$61</f>
        <v>3748.42388947985</v>
      </c>
      <c r="BC14" s="252">
        <f xml:space="preserve"> Equity!BC$61</f>
        <v>674.32139685937909</v>
      </c>
      <c r="BD14" s="252">
        <f xml:space="preserve"> Equity!BD$61</f>
        <v>674.32139685938046</v>
      </c>
      <c r="BE14" s="252">
        <f xml:space="preserve"> Equity!BE$61</f>
        <v>3273.9355542519379</v>
      </c>
      <c r="BF14" s="252">
        <f xml:space="preserve"> Equity!BF$61</f>
        <v>3721.5660591839314</v>
      </c>
      <c r="BG14" s="252">
        <f xml:space="preserve"> Equity!BG$61</f>
        <v>662.75760881530232</v>
      </c>
      <c r="BH14" s="252">
        <f xml:space="preserve"> Equity!BH$61</f>
        <v>662.75760881530368</v>
      </c>
      <c r="BI14" s="252">
        <f xml:space="preserve"> Equity!BI$61</f>
        <v>3249.4383624397406</v>
      </c>
      <c r="BJ14" s="252">
        <f xml:space="preserve"> Equity!BJ$61</f>
        <v>3694.8418499342615</v>
      </c>
      <c r="BK14" s="252">
        <f xml:space="preserve"> Equity!BK$61</f>
        <v>651.25135205502829</v>
      </c>
      <c r="BL14" s="252">
        <f xml:space="preserve"> Equity!BL$61</f>
        <v>651.25135205502966</v>
      </c>
      <c r="BM14" s="252">
        <f xml:space="preserve"> Equity!BM$61</f>
        <v>3225.0630472037219</v>
      </c>
      <c r="BN14" s="252">
        <f xml:space="preserve"> Equity!BN$61</f>
        <v>3668.2505969495141</v>
      </c>
      <c r="BO14" s="252">
        <f xml:space="preserve"> Equity!BO$61</f>
        <v>639.80234035326157</v>
      </c>
      <c r="BP14" s="252">
        <f xml:space="preserve"> Equity!BP$61</f>
        <v>639.80234035326339</v>
      </c>
      <c r="BQ14" s="252">
        <f xml:space="preserve"> Equity!BQ$61</f>
        <v>3200.8090021927592</v>
      </c>
      <c r="BR14" s="252">
        <f xml:space="preserve"> Equity!BR$61</f>
        <v>3641.791638755737</v>
      </c>
      <c r="BS14" s="252">
        <f xml:space="preserve"> Equity!BS$61</f>
        <v>628.41028890871894</v>
      </c>
      <c r="BT14" s="252">
        <f xml:space="preserve"> Equity!BT$61</f>
        <v>628.4102889087203</v>
      </c>
      <c r="BU14" s="252">
        <f xml:space="preserve"> Equity!BU$61</f>
        <v>3176.675624072398</v>
      </c>
      <c r="BV14" s="252">
        <f xml:space="preserve"> Equity!BV$61</f>
        <v>3615.464317169889</v>
      </c>
      <c r="BW14" s="252">
        <f xml:space="preserve"> Equity!BW$61</f>
        <v>617.07491433703444</v>
      </c>
      <c r="BX14" s="252">
        <f xml:space="preserve"> Equity!BX$61</f>
        <v>617.07491433703581</v>
      </c>
      <c r="BY14" s="252">
        <f xml:space="preserve"> Equity!BY$61</f>
        <v>3152.6623125098486</v>
      </c>
      <c r="BZ14" s="252">
        <f xml:space="preserve"> Equity!BZ$61</f>
        <v>3589.2679772834717</v>
      </c>
      <c r="CA14" s="252">
        <f xml:space="preserve"> Equity!CA$61</f>
        <v>605.79593466371534</v>
      </c>
      <c r="CB14" s="252">
        <f xml:space="preserve"> Equity!CB$61</f>
        <v>605.79593466371671</v>
      </c>
      <c r="CC14" s="252">
        <f xml:space="preserve"> Equity!CC$61</f>
        <v>3128.7684701590542</v>
      </c>
      <c r="CD14" s="252">
        <f xml:space="preserve"> Equity!CD$61</f>
        <v>3563.2019674462408</v>
      </c>
      <c r="CE14" s="252">
        <f xml:space="preserve"> Equity!CE$61</f>
        <v>594.57306931713038</v>
      </c>
      <c r="CF14" s="252">
        <f xml:space="preserve"> Equity!CF$61</f>
        <v>594.57306931713174</v>
      </c>
      <c r="CG14" s="252">
        <f xml:space="preserve"> Equity!CG$61</f>
        <v>3104.993502645827</v>
      </c>
      <c r="CH14" s="252">
        <f xml:space="preserve"> Equity!CH$61</f>
        <v>3537.265639249993</v>
      </c>
      <c r="CI14" s="252">
        <f xml:space="preserve"> Equity!CI$61</f>
        <v>583.40603912152346</v>
      </c>
      <c r="CJ14" s="252">
        <f xml:space="preserve"> Equity!CJ$61</f>
        <v>583.40603912152437</v>
      </c>
      <c r="CK14" s="252">
        <f xml:space="preserve"> Equity!CK$61</f>
        <v>3081.3368185530626</v>
      </c>
      <c r="CL14" s="252">
        <f xml:space="preserve"> Equity!CL$61</f>
        <v>3511.45834751243</v>
      </c>
      <c r="CM14" s="252">
        <f xml:space="preserve"> Equity!CM$61</f>
        <v>572.29456629007291</v>
      </c>
      <c r="CN14" s="252">
        <f xml:space="preserve"> Equity!CN$61</f>
        <v>0</v>
      </c>
      <c r="CO14" s="252">
        <f xml:space="preserve"> Equity!CO$61</f>
        <v>0</v>
      </c>
      <c r="CP14" s="252">
        <f xml:space="preserve"> Equity!CP$61</f>
        <v>0</v>
      </c>
      <c r="CQ14" s="252">
        <f xml:space="preserve"> Equity!CQ$61</f>
        <v>0</v>
      </c>
      <c r="CR14" s="252">
        <f xml:space="preserve"> Equity!CR$61</f>
        <v>0</v>
      </c>
      <c r="CS14" s="252">
        <f xml:space="preserve"> Equity!CS$61</f>
        <v>0</v>
      </c>
      <c r="CT14" s="252">
        <f xml:space="preserve"> Equity!CT$61</f>
        <v>0</v>
      </c>
      <c r="CU14" s="252">
        <f xml:space="preserve"> Equity!CU$61</f>
        <v>0</v>
      </c>
      <c r="CV14" s="252">
        <f xml:space="preserve"> Equity!CV$61</f>
        <v>0</v>
      </c>
      <c r="CW14" s="252">
        <f xml:space="preserve"> Equity!CW$61</f>
        <v>0</v>
      </c>
      <c r="CX14" s="252">
        <f xml:space="preserve"> Equity!CX$61</f>
        <v>0</v>
      </c>
      <c r="CY14" s="252">
        <f xml:space="preserve"> Equity!CY$61</f>
        <v>0</v>
      </c>
      <c r="CZ14" s="252">
        <f xml:space="preserve"> Equity!CZ$61</f>
        <v>0</v>
      </c>
      <c r="DA14" s="252">
        <f xml:space="preserve"> Equity!DA$61</f>
        <v>0</v>
      </c>
      <c r="DB14" s="252">
        <f xml:space="preserve"> Equity!DB$61</f>
        <v>0</v>
      </c>
      <c r="DC14" s="252">
        <f xml:space="preserve"> Equity!DC$61</f>
        <v>0</v>
      </c>
      <c r="DD14" s="252">
        <f xml:space="preserve"> Equity!DD$61</f>
        <v>0</v>
      </c>
      <c r="DE14" s="252">
        <f xml:space="preserve"> Equity!DE$61</f>
        <v>0</v>
      </c>
      <c r="DF14" s="252">
        <f xml:space="preserve"> Equity!DF$61</f>
        <v>0</v>
      </c>
      <c r="DG14" s="252">
        <f xml:space="preserve"> Equity!DG$61</f>
        <v>0</v>
      </c>
      <c r="DH14" s="252">
        <f xml:space="preserve"> Equity!DH$61</f>
        <v>0</v>
      </c>
      <c r="DI14" s="252">
        <f xml:space="preserve"> Equity!DI$61</f>
        <v>0</v>
      </c>
      <c r="DJ14" s="252">
        <f xml:space="preserve"> Equity!DJ$61</f>
        <v>0</v>
      </c>
      <c r="DK14" s="252">
        <f xml:space="preserve"> Equity!DK$61</f>
        <v>0</v>
      </c>
      <c r="DL14" s="252">
        <f xml:space="preserve"> Equity!DL$61</f>
        <v>0</v>
      </c>
      <c r="DM14" s="252">
        <f xml:space="preserve"> Equity!DM$61</f>
        <v>0</v>
      </c>
      <c r="DN14" s="252">
        <f xml:space="preserve"> Equity!DN$61</f>
        <v>0</v>
      </c>
      <c r="DO14" s="252">
        <f xml:space="preserve"> Equity!DO$61</f>
        <v>0</v>
      </c>
      <c r="DP14" s="252">
        <f xml:space="preserve"> Equity!DP$61</f>
        <v>0</v>
      </c>
      <c r="DQ14" s="252">
        <f xml:space="preserve"> Equity!DQ$61</f>
        <v>0</v>
      </c>
      <c r="DR14" s="252">
        <f xml:space="preserve"> Equity!DR$61</f>
        <v>0</v>
      </c>
      <c r="DS14" s="252">
        <f xml:space="preserve"> Equity!DS$61</f>
        <v>0</v>
      </c>
      <c r="DT14" s="252">
        <f xml:space="preserve"> Equity!DT$61</f>
        <v>0</v>
      </c>
      <c r="DU14" s="252">
        <f xml:space="preserve"> Equity!DU$61</f>
        <v>0</v>
      </c>
      <c r="DV14" s="252">
        <f xml:space="preserve"> Equity!DV$61</f>
        <v>0</v>
      </c>
      <c r="DW14" s="252">
        <f xml:space="preserve"> Equity!DW$61</f>
        <v>0</v>
      </c>
      <c r="DX14" s="252">
        <f xml:space="preserve"> Equity!DX$61</f>
        <v>0</v>
      </c>
      <c r="DY14" s="252">
        <f xml:space="preserve"> Equity!DY$61</f>
        <v>0</v>
      </c>
      <c r="DZ14" s="252">
        <f xml:space="preserve"> Equity!DZ$61</f>
        <v>0</v>
      </c>
      <c r="EA14" s="252">
        <f xml:space="preserve"> Equity!EA$61</f>
        <v>0</v>
      </c>
      <c r="EB14" s="252">
        <f xml:space="preserve"> Equity!EB$61</f>
        <v>0</v>
      </c>
      <c r="EC14" s="252">
        <f xml:space="preserve"> Equity!EC$61</f>
        <v>0</v>
      </c>
      <c r="ED14" s="252">
        <f xml:space="preserve"> Equity!ED$61</f>
        <v>0</v>
      </c>
      <c r="EE14" s="252">
        <f xml:space="preserve"> Equity!EE$61</f>
        <v>0</v>
      </c>
      <c r="EF14" s="252">
        <f xml:space="preserve"> Equity!EF$61</f>
        <v>0</v>
      </c>
      <c r="EG14" s="252">
        <f xml:space="preserve"> Equity!EG$61</f>
        <v>0</v>
      </c>
      <c r="EH14" s="252">
        <f xml:space="preserve"> Equity!EH$61</f>
        <v>0</v>
      </c>
      <c r="EI14" s="252">
        <f xml:space="preserve"> Equity!EI$61</f>
        <v>0</v>
      </c>
      <c r="EJ14" s="252">
        <f xml:space="preserve"> Equity!EJ$61</f>
        <v>0</v>
      </c>
      <c r="EK14" s="252">
        <f xml:space="preserve"> Equity!EK$61</f>
        <v>0</v>
      </c>
      <c r="EL14" s="252">
        <f xml:space="preserve"> Equity!EL$61</f>
        <v>0</v>
      </c>
      <c r="EM14" s="252">
        <f xml:space="preserve"> Equity!EM$61</f>
        <v>0</v>
      </c>
      <c r="EN14" s="252">
        <f xml:space="preserve"> Equity!EN$61</f>
        <v>0</v>
      </c>
      <c r="EO14" s="252">
        <f xml:space="preserve"> Equity!EO$61</f>
        <v>0</v>
      </c>
      <c r="EP14" s="252">
        <f xml:space="preserve"> Equity!EP$61</f>
        <v>0</v>
      </c>
      <c r="EQ14" s="252">
        <f xml:space="preserve"> Equity!EQ$61</f>
        <v>0</v>
      </c>
      <c r="ER14" s="252">
        <f xml:space="preserve"> Equity!ER$61</f>
        <v>0</v>
      </c>
      <c r="ES14" s="252">
        <f xml:space="preserve"> Equity!ES$61</f>
        <v>0</v>
      </c>
      <c r="ET14" s="252">
        <f xml:space="preserve"> Equity!ET$61</f>
        <v>0</v>
      </c>
      <c r="EU14" s="252">
        <f xml:space="preserve"> Equity!EU$61</f>
        <v>0</v>
      </c>
      <c r="EV14" s="252">
        <f xml:space="preserve"> Equity!EV$61</f>
        <v>0</v>
      </c>
      <c r="EW14" s="252">
        <f xml:space="preserve"> Equity!EW$61</f>
        <v>0</v>
      </c>
      <c r="EX14" s="252">
        <f xml:space="preserve"> Equity!EX$61</f>
        <v>0</v>
      </c>
      <c r="EY14" s="252">
        <f xml:space="preserve"> Equity!EY$61</f>
        <v>0</v>
      </c>
      <c r="EZ14" s="252">
        <f xml:space="preserve"> Equity!EZ$61</f>
        <v>0</v>
      </c>
      <c r="FA14" s="252">
        <f xml:space="preserve"> Equity!FA$61</f>
        <v>0</v>
      </c>
      <c r="FB14" s="252">
        <f xml:space="preserve"> Equity!FB$61</f>
        <v>0</v>
      </c>
      <c r="FC14" s="252">
        <f xml:space="preserve"> Equity!FC$61</f>
        <v>0</v>
      </c>
      <c r="FD14" s="252">
        <f xml:space="preserve"> Equity!FD$61</f>
        <v>0</v>
      </c>
      <c r="FE14" s="252">
        <f xml:space="preserve"> Equity!FE$61</f>
        <v>0</v>
      </c>
      <c r="FF14" s="252">
        <f xml:space="preserve"> Equity!FF$61</f>
        <v>0</v>
      </c>
      <c r="FG14" s="252">
        <f xml:space="preserve"> Equity!FG$61</f>
        <v>0</v>
      </c>
      <c r="FH14" s="252">
        <f xml:space="preserve"> Equity!FH$61</f>
        <v>0</v>
      </c>
      <c r="FI14" s="252">
        <f xml:space="preserve"> Equity!FI$61</f>
        <v>0</v>
      </c>
      <c r="FJ14" s="252">
        <f xml:space="preserve"> Equity!FJ$61</f>
        <v>0</v>
      </c>
      <c r="FK14" s="252">
        <f xml:space="preserve"> Equity!FK$61</f>
        <v>0</v>
      </c>
      <c r="FL14" s="252">
        <f xml:space="preserve"> Equity!FL$61</f>
        <v>0</v>
      </c>
      <c r="FM14" s="252">
        <f xml:space="preserve"> Equity!FM$61</f>
        <v>0</v>
      </c>
      <c r="FN14" s="252">
        <f xml:space="preserve"> Equity!FN$61</f>
        <v>0</v>
      </c>
      <c r="FO14" s="252">
        <f xml:space="preserve"> Equity!FO$61</f>
        <v>0</v>
      </c>
      <c r="FP14" s="252">
        <f xml:space="preserve"> Equity!FP$61</f>
        <v>0</v>
      </c>
      <c r="FQ14" s="252">
        <f xml:space="preserve"> Equity!FQ$61</f>
        <v>0</v>
      </c>
      <c r="FR14" s="252">
        <f xml:space="preserve"> Equity!FR$61</f>
        <v>0</v>
      </c>
      <c r="FS14" s="252">
        <f xml:space="preserve"> Equity!FS$61</f>
        <v>0</v>
      </c>
      <c r="FT14" s="252">
        <f xml:space="preserve"> Equity!FT$61</f>
        <v>0</v>
      </c>
      <c r="FU14" s="252">
        <f xml:space="preserve"> Equity!FU$61</f>
        <v>0</v>
      </c>
      <c r="FV14" s="252">
        <f xml:space="preserve"> Equity!FV$61</f>
        <v>0</v>
      </c>
      <c r="FW14" s="252">
        <f xml:space="preserve"> Equity!FW$61</f>
        <v>0</v>
      </c>
      <c r="FX14" s="252">
        <f xml:space="preserve"> Equity!FX$61</f>
        <v>0</v>
      </c>
      <c r="FY14" s="252">
        <f xml:space="preserve"> Equity!FY$61</f>
        <v>0</v>
      </c>
      <c r="FZ14" s="252">
        <f xml:space="preserve"> Equity!FZ$61</f>
        <v>0</v>
      </c>
      <c r="GA14" s="252">
        <f xml:space="preserve"> Equity!GA$61</f>
        <v>0</v>
      </c>
      <c r="GB14" s="252">
        <f xml:space="preserve"> Equity!GB$61</f>
        <v>0</v>
      </c>
      <c r="GC14" s="252">
        <f xml:space="preserve"> Equity!GC$61</f>
        <v>0</v>
      </c>
      <c r="GD14" s="252">
        <f xml:space="preserve"> Equity!GD$61</f>
        <v>0</v>
      </c>
      <c r="GE14" s="252">
        <f xml:space="preserve"> Equity!GE$61</f>
        <v>0</v>
      </c>
      <c r="GF14" s="252">
        <f xml:space="preserve"> Equity!GF$61</f>
        <v>0</v>
      </c>
      <c r="GG14" s="252">
        <f xml:space="preserve"> Equity!GG$61</f>
        <v>0</v>
      </c>
      <c r="GH14" s="252">
        <f xml:space="preserve"> Equity!GH$61</f>
        <v>0</v>
      </c>
      <c r="GI14" s="252">
        <f xml:space="preserve"> Equity!GI$61</f>
        <v>0</v>
      </c>
      <c r="GJ14" s="252">
        <f xml:space="preserve"> Equity!GJ$61</f>
        <v>0</v>
      </c>
    </row>
    <row r="15" spans="1:441" x14ac:dyDescent="0.25">
      <c r="E15" s="252" t="str">
        <f xml:space="preserve"> Equity!E$15</f>
        <v>Share capital redemption POS</v>
      </c>
      <c r="F15" s="252">
        <f xml:space="preserve"> Equity!F$15</f>
        <v>0</v>
      </c>
      <c r="G15" s="252" t="str">
        <f xml:space="preserve"> Equity!G$15</f>
        <v>$ 000s</v>
      </c>
      <c r="H15" s="252">
        <f xml:space="preserve"> Equity!H$15</f>
        <v>125000</v>
      </c>
      <c r="I15" s="252">
        <f xml:space="preserve"> Equity!I$15</f>
        <v>0</v>
      </c>
      <c r="J15" s="252">
        <f xml:space="preserve"> Equity!J$15</f>
        <v>0</v>
      </c>
      <c r="K15" s="252">
        <f xml:space="preserve"> Equity!K$15</f>
        <v>0</v>
      </c>
      <c r="L15" s="252">
        <f xml:space="preserve"> Equity!L$15</f>
        <v>0</v>
      </c>
      <c r="M15" s="252">
        <f xml:space="preserve"> Equity!M$15</f>
        <v>0</v>
      </c>
      <c r="N15" s="252">
        <f xml:space="preserve"> Equity!N$15</f>
        <v>0</v>
      </c>
      <c r="O15" s="252">
        <f xml:space="preserve"> Equity!O$15</f>
        <v>0</v>
      </c>
      <c r="P15" s="252">
        <f xml:space="preserve"> Equity!P$15</f>
        <v>0</v>
      </c>
      <c r="Q15" s="252">
        <f xml:space="preserve"> Equity!Q$15</f>
        <v>0</v>
      </c>
      <c r="R15" s="252">
        <f xml:space="preserve"> Equity!R$15</f>
        <v>0</v>
      </c>
      <c r="S15" s="252">
        <f xml:space="preserve"> Equity!S$15</f>
        <v>0</v>
      </c>
      <c r="T15" s="252">
        <f xml:space="preserve"> Equity!T$15</f>
        <v>0</v>
      </c>
      <c r="U15" s="252">
        <f xml:space="preserve"> Equity!U$15</f>
        <v>0</v>
      </c>
      <c r="V15" s="252">
        <f xml:space="preserve"> Equity!V$15</f>
        <v>0</v>
      </c>
      <c r="W15" s="252">
        <f xml:space="preserve"> Equity!W$15</f>
        <v>0</v>
      </c>
      <c r="X15" s="252">
        <f xml:space="preserve"> Equity!X$15</f>
        <v>0</v>
      </c>
      <c r="Y15" s="252">
        <f xml:space="preserve"> Equity!Y$15</f>
        <v>0</v>
      </c>
      <c r="Z15" s="252">
        <f xml:space="preserve"> Equity!Z$15</f>
        <v>0</v>
      </c>
      <c r="AA15" s="252">
        <f xml:space="preserve"> Equity!AA$15</f>
        <v>0</v>
      </c>
      <c r="AB15" s="252">
        <f xml:space="preserve"> Equity!AB$15</f>
        <v>0</v>
      </c>
      <c r="AC15" s="252">
        <f xml:space="preserve"> Equity!AC$15</f>
        <v>0</v>
      </c>
      <c r="AD15" s="252">
        <f xml:space="preserve"> Equity!AD$15</f>
        <v>0</v>
      </c>
      <c r="AE15" s="252">
        <f xml:space="preserve"> Equity!AE$15</f>
        <v>0</v>
      </c>
      <c r="AF15" s="252">
        <f xml:space="preserve"> Equity!AF$15</f>
        <v>0</v>
      </c>
      <c r="AG15" s="252">
        <f xml:space="preserve"> Equity!AG$15</f>
        <v>0</v>
      </c>
      <c r="AH15" s="252">
        <f xml:space="preserve"> Equity!AH$15</f>
        <v>0</v>
      </c>
      <c r="AI15" s="252">
        <f xml:space="preserve"> Equity!AI$15</f>
        <v>0</v>
      </c>
      <c r="AJ15" s="252">
        <f xml:space="preserve"> Equity!AJ$15</f>
        <v>0</v>
      </c>
      <c r="AK15" s="252">
        <f xml:space="preserve"> Equity!AK$15</f>
        <v>0</v>
      </c>
      <c r="AL15" s="252">
        <f xml:space="preserve"> Equity!AL$15</f>
        <v>0</v>
      </c>
      <c r="AM15" s="252">
        <f xml:space="preserve"> Equity!AM$15</f>
        <v>0</v>
      </c>
      <c r="AN15" s="252">
        <f xml:space="preserve"> Equity!AN$15</f>
        <v>0</v>
      </c>
      <c r="AO15" s="252">
        <f xml:space="preserve"> Equity!AO$15</f>
        <v>0</v>
      </c>
      <c r="AP15" s="252">
        <f xml:space="preserve"> Equity!AP$15</f>
        <v>0</v>
      </c>
      <c r="AQ15" s="252">
        <f xml:space="preserve"> Equity!AQ$15</f>
        <v>0</v>
      </c>
      <c r="AR15" s="252">
        <f xml:space="preserve"> Equity!AR$15</f>
        <v>0</v>
      </c>
      <c r="AS15" s="252">
        <f xml:space="preserve"> Equity!AS$15</f>
        <v>0</v>
      </c>
      <c r="AT15" s="252">
        <f xml:space="preserve"> Equity!AT$15</f>
        <v>0</v>
      </c>
      <c r="AU15" s="252">
        <f xml:space="preserve"> Equity!AU$15</f>
        <v>0</v>
      </c>
      <c r="AV15" s="252">
        <f xml:space="preserve"> Equity!AV$15</f>
        <v>0</v>
      </c>
      <c r="AW15" s="252">
        <f xml:space="preserve"> Equity!AW$15</f>
        <v>0</v>
      </c>
      <c r="AX15" s="252">
        <f xml:space="preserve"> Equity!AX$15</f>
        <v>0</v>
      </c>
      <c r="AY15" s="252">
        <f xml:space="preserve"> Equity!AY$15</f>
        <v>0</v>
      </c>
      <c r="AZ15" s="252">
        <f xml:space="preserve"> Equity!AZ$15</f>
        <v>0</v>
      </c>
      <c r="BA15" s="252">
        <f xml:space="preserve"> Equity!BA$15</f>
        <v>0</v>
      </c>
      <c r="BB15" s="252">
        <f xml:space="preserve"> Equity!BB$15</f>
        <v>0</v>
      </c>
      <c r="BC15" s="252">
        <f xml:space="preserve"> Equity!BC$15</f>
        <v>0</v>
      </c>
      <c r="BD15" s="252">
        <f xml:space="preserve"> Equity!BD$15</f>
        <v>0</v>
      </c>
      <c r="BE15" s="252">
        <f xml:space="preserve"> Equity!BE$15</f>
        <v>0</v>
      </c>
      <c r="BF15" s="252">
        <f xml:space="preserve"> Equity!BF$15</f>
        <v>0</v>
      </c>
      <c r="BG15" s="252">
        <f xml:space="preserve"> Equity!BG$15</f>
        <v>0</v>
      </c>
      <c r="BH15" s="252">
        <f xml:space="preserve"> Equity!BH$15</f>
        <v>0</v>
      </c>
      <c r="BI15" s="252">
        <f xml:space="preserve"> Equity!BI$15</f>
        <v>0</v>
      </c>
      <c r="BJ15" s="252">
        <f xml:space="preserve"> Equity!BJ$15</f>
        <v>0</v>
      </c>
      <c r="BK15" s="252">
        <f xml:space="preserve"> Equity!BK$15</f>
        <v>0</v>
      </c>
      <c r="BL15" s="252">
        <f xml:space="preserve"> Equity!BL$15</f>
        <v>0</v>
      </c>
      <c r="BM15" s="252">
        <f xml:space="preserve"> Equity!BM$15</f>
        <v>0</v>
      </c>
      <c r="BN15" s="252">
        <f xml:space="preserve"> Equity!BN$15</f>
        <v>0</v>
      </c>
      <c r="BO15" s="252">
        <f xml:space="preserve"> Equity!BO$15</f>
        <v>0</v>
      </c>
      <c r="BP15" s="252">
        <f xml:space="preserve"> Equity!BP$15</f>
        <v>0</v>
      </c>
      <c r="BQ15" s="252">
        <f xml:space="preserve"> Equity!BQ$15</f>
        <v>0</v>
      </c>
      <c r="BR15" s="252">
        <f xml:space="preserve"> Equity!BR$15</f>
        <v>0</v>
      </c>
      <c r="BS15" s="252">
        <f xml:space="preserve"> Equity!BS$15</f>
        <v>0</v>
      </c>
      <c r="BT15" s="252">
        <f xml:space="preserve"> Equity!BT$15</f>
        <v>0</v>
      </c>
      <c r="BU15" s="252">
        <f xml:space="preserve"> Equity!BU$15</f>
        <v>0</v>
      </c>
      <c r="BV15" s="252">
        <f xml:space="preserve"> Equity!BV$15</f>
        <v>0</v>
      </c>
      <c r="BW15" s="252">
        <f xml:space="preserve"> Equity!BW$15</f>
        <v>0</v>
      </c>
      <c r="BX15" s="252">
        <f xml:space="preserve"> Equity!BX$15</f>
        <v>0</v>
      </c>
      <c r="BY15" s="252">
        <f xml:space="preserve"> Equity!BY$15</f>
        <v>0</v>
      </c>
      <c r="BZ15" s="252">
        <f xml:space="preserve"> Equity!BZ$15</f>
        <v>0</v>
      </c>
      <c r="CA15" s="252">
        <f xml:space="preserve"> Equity!CA$15</f>
        <v>0</v>
      </c>
      <c r="CB15" s="252">
        <f xml:space="preserve"> Equity!CB$15</f>
        <v>0</v>
      </c>
      <c r="CC15" s="252">
        <f xml:space="preserve"> Equity!CC$15</f>
        <v>0</v>
      </c>
      <c r="CD15" s="252">
        <f xml:space="preserve"> Equity!CD$15</f>
        <v>0</v>
      </c>
      <c r="CE15" s="252">
        <f xml:space="preserve"> Equity!CE$15</f>
        <v>0</v>
      </c>
      <c r="CF15" s="252">
        <f xml:space="preserve"> Equity!CF$15</f>
        <v>0</v>
      </c>
      <c r="CG15" s="252">
        <f xml:space="preserve"> Equity!CG$15</f>
        <v>0</v>
      </c>
      <c r="CH15" s="252">
        <f xml:space="preserve"> Equity!CH$15</f>
        <v>0</v>
      </c>
      <c r="CI15" s="252">
        <f xml:space="preserve"> Equity!CI$15</f>
        <v>0</v>
      </c>
      <c r="CJ15" s="252">
        <f xml:space="preserve"> Equity!CJ$15</f>
        <v>0</v>
      </c>
      <c r="CK15" s="252">
        <f xml:space="preserve"> Equity!CK$15</f>
        <v>0</v>
      </c>
      <c r="CL15" s="252">
        <f xml:space="preserve"> Equity!CL$15</f>
        <v>0</v>
      </c>
      <c r="CM15" s="252">
        <f xml:space="preserve"> Equity!CM$15</f>
        <v>0</v>
      </c>
      <c r="CN15" s="252">
        <f xml:space="preserve"> Equity!CN$15</f>
        <v>125000</v>
      </c>
      <c r="CO15" s="252">
        <f xml:space="preserve"> Equity!CO$15</f>
        <v>0</v>
      </c>
      <c r="CP15" s="252">
        <f xml:space="preserve"> Equity!CP$15</f>
        <v>0</v>
      </c>
      <c r="CQ15" s="252">
        <f xml:space="preserve"> Equity!CQ$15</f>
        <v>0</v>
      </c>
      <c r="CR15" s="252">
        <f xml:space="preserve"> Equity!CR$15</f>
        <v>0</v>
      </c>
      <c r="CS15" s="252">
        <f xml:space="preserve"> Equity!CS$15</f>
        <v>0</v>
      </c>
      <c r="CT15" s="252">
        <f xml:space="preserve"> Equity!CT$15</f>
        <v>0</v>
      </c>
      <c r="CU15" s="252">
        <f xml:space="preserve"> Equity!CU$15</f>
        <v>0</v>
      </c>
      <c r="CV15" s="252">
        <f xml:space="preserve"> Equity!CV$15</f>
        <v>0</v>
      </c>
      <c r="CW15" s="252">
        <f xml:space="preserve"> Equity!CW$15</f>
        <v>0</v>
      </c>
      <c r="CX15" s="252">
        <f xml:space="preserve"> Equity!CX$15</f>
        <v>0</v>
      </c>
      <c r="CY15" s="252">
        <f xml:space="preserve"> Equity!CY$15</f>
        <v>0</v>
      </c>
      <c r="CZ15" s="252">
        <f xml:space="preserve"> Equity!CZ$15</f>
        <v>0</v>
      </c>
      <c r="DA15" s="252">
        <f xml:space="preserve"> Equity!DA$15</f>
        <v>0</v>
      </c>
      <c r="DB15" s="252">
        <f xml:space="preserve"> Equity!DB$15</f>
        <v>0</v>
      </c>
      <c r="DC15" s="252">
        <f xml:space="preserve"> Equity!DC$15</f>
        <v>0</v>
      </c>
      <c r="DD15" s="252">
        <f xml:space="preserve"> Equity!DD$15</f>
        <v>0</v>
      </c>
      <c r="DE15" s="252">
        <f xml:space="preserve"> Equity!DE$15</f>
        <v>0</v>
      </c>
      <c r="DF15" s="252">
        <f xml:space="preserve"> Equity!DF$15</f>
        <v>0</v>
      </c>
      <c r="DG15" s="252">
        <f xml:space="preserve"> Equity!DG$15</f>
        <v>0</v>
      </c>
      <c r="DH15" s="252">
        <f xml:space="preserve"> Equity!DH$15</f>
        <v>0</v>
      </c>
      <c r="DI15" s="252">
        <f xml:space="preserve"> Equity!DI$15</f>
        <v>0</v>
      </c>
      <c r="DJ15" s="252">
        <f xml:space="preserve"> Equity!DJ$15</f>
        <v>0</v>
      </c>
      <c r="DK15" s="252">
        <f xml:space="preserve"> Equity!DK$15</f>
        <v>0</v>
      </c>
      <c r="DL15" s="252">
        <f xml:space="preserve"> Equity!DL$15</f>
        <v>0</v>
      </c>
      <c r="DM15" s="252">
        <f xml:space="preserve"> Equity!DM$15</f>
        <v>0</v>
      </c>
      <c r="DN15" s="252">
        <f xml:space="preserve"> Equity!DN$15</f>
        <v>0</v>
      </c>
      <c r="DO15" s="252">
        <f xml:space="preserve"> Equity!DO$15</f>
        <v>0</v>
      </c>
      <c r="DP15" s="252">
        <f xml:space="preserve"> Equity!DP$15</f>
        <v>0</v>
      </c>
      <c r="DQ15" s="252">
        <f xml:space="preserve"> Equity!DQ$15</f>
        <v>0</v>
      </c>
      <c r="DR15" s="252">
        <f xml:space="preserve"> Equity!DR$15</f>
        <v>0</v>
      </c>
      <c r="DS15" s="252">
        <f xml:space="preserve"> Equity!DS$15</f>
        <v>0</v>
      </c>
      <c r="DT15" s="252">
        <f xml:space="preserve"> Equity!DT$15</f>
        <v>0</v>
      </c>
      <c r="DU15" s="252">
        <f xml:space="preserve"> Equity!DU$15</f>
        <v>0</v>
      </c>
      <c r="DV15" s="252">
        <f xml:space="preserve"> Equity!DV$15</f>
        <v>0</v>
      </c>
      <c r="DW15" s="252">
        <f xml:space="preserve"> Equity!DW$15</f>
        <v>0</v>
      </c>
      <c r="DX15" s="252">
        <f xml:space="preserve"> Equity!DX$15</f>
        <v>0</v>
      </c>
      <c r="DY15" s="252">
        <f xml:space="preserve"> Equity!DY$15</f>
        <v>0</v>
      </c>
      <c r="DZ15" s="252">
        <f xml:space="preserve"> Equity!DZ$15</f>
        <v>0</v>
      </c>
      <c r="EA15" s="252">
        <f xml:space="preserve"> Equity!EA$15</f>
        <v>0</v>
      </c>
      <c r="EB15" s="252">
        <f xml:space="preserve"> Equity!EB$15</f>
        <v>0</v>
      </c>
      <c r="EC15" s="252">
        <f xml:space="preserve"> Equity!EC$15</f>
        <v>0</v>
      </c>
      <c r="ED15" s="252">
        <f xml:space="preserve"> Equity!ED$15</f>
        <v>0</v>
      </c>
      <c r="EE15" s="252">
        <f xml:space="preserve"> Equity!EE$15</f>
        <v>0</v>
      </c>
      <c r="EF15" s="252">
        <f xml:space="preserve"> Equity!EF$15</f>
        <v>0</v>
      </c>
      <c r="EG15" s="252">
        <f xml:space="preserve"> Equity!EG$15</f>
        <v>0</v>
      </c>
      <c r="EH15" s="252">
        <f xml:space="preserve"> Equity!EH$15</f>
        <v>0</v>
      </c>
      <c r="EI15" s="252">
        <f xml:space="preserve"> Equity!EI$15</f>
        <v>0</v>
      </c>
      <c r="EJ15" s="252">
        <f xml:space="preserve"> Equity!EJ$15</f>
        <v>0</v>
      </c>
      <c r="EK15" s="252">
        <f xml:space="preserve"> Equity!EK$15</f>
        <v>0</v>
      </c>
      <c r="EL15" s="252">
        <f xml:space="preserve"> Equity!EL$15</f>
        <v>0</v>
      </c>
      <c r="EM15" s="252">
        <f xml:space="preserve"> Equity!EM$15</f>
        <v>0</v>
      </c>
      <c r="EN15" s="252">
        <f xml:space="preserve"> Equity!EN$15</f>
        <v>0</v>
      </c>
      <c r="EO15" s="252">
        <f xml:space="preserve"> Equity!EO$15</f>
        <v>0</v>
      </c>
      <c r="EP15" s="252">
        <f xml:space="preserve"> Equity!EP$15</f>
        <v>0</v>
      </c>
      <c r="EQ15" s="252">
        <f xml:space="preserve"> Equity!EQ$15</f>
        <v>0</v>
      </c>
      <c r="ER15" s="252">
        <f xml:space="preserve"> Equity!ER$15</f>
        <v>0</v>
      </c>
      <c r="ES15" s="252">
        <f xml:space="preserve"> Equity!ES$15</f>
        <v>0</v>
      </c>
      <c r="ET15" s="252">
        <f xml:space="preserve"> Equity!ET$15</f>
        <v>0</v>
      </c>
      <c r="EU15" s="252">
        <f xml:space="preserve"> Equity!EU$15</f>
        <v>0</v>
      </c>
      <c r="EV15" s="252">
        <f xml:space="preserve"> Equity!EV$15</f>
        <v>0</v>
      </c>
      <c r="EW15" s="252">
        <f xml:space="preserve"> Equity!EW$15</f>
        <v>0</v>
      </c>
      <c r="EX15" s="252">
        <f xml:space="preserve"> Equity!EX$15</f>
        <v>0</v>
      </c>
      <c r="EY15" s="252">
        <f xml:space="preserve"> Equity!EY$15</f>
        <v>0</v>
      </c>
      <c r="EZ15" s="252">
        <f xml:space="preserve"> Equity!EZ$15</f>
        <v>0</v>
      </c>
      <c r="FA15" s="252">
        <f xml:space="preserve"> Equity!FA$15</f>
        <v>0</v>
      </c>
      <c r="FB15" s="252">
        <f xml:space="preserve"> Equity!FB$15</f>
        <v>0</v>
      </c>
      <c r="FC15" s="252">
        <f xml:space="preserve"> Equity!FC$15</f>
        <v>0</v>
      </c>
      <c r="FD15" s="252">
        <f xml:space="preserve"> Equity!FD$15</f>
        <v>0</v>
      </c>
      <c r="FE15" s="252">
        <f xml:space="preserve"> Equity!FE$15</f>
        <v>0</v>
      </c>
      <c r="FF15" s="252">
        <f xml:space="preserve"> Equity!FF$15</f>
        <v>0</v>
      </c>
      <c r="FG15" s="252">
        <f xml:space="preserve"> Equity!FG$15</f>
        <v>0</v>
      </c>
      <c r="FH15" s="252">
        <f xml:space="preserve"> Equity!FH$15</f>
        <v>0</v>
      </c>
      <c r="FI15" s="252">
        <f xml:space="preserve"> Equity!FI$15</f>
        <v>0</v>
      </c>
      <c r="FJ15" s="252">
        <f xml:space="preserve"> Equity!FJ$15</f>
        <v>0</v>
      </c>
      <c r="FK15" s="252">
        <f xml:space="preserve"> Equity!FK$15</f>
        <v>0</v>
      </c>
      <c r="FL15" s="252">
        <f xml:space="preserve"> Equity!FL$15</f>
        <v>0</v>
      </c>
      <c r="FM15" s="252">
        <f xml:space="preserve"> Equity!FM$15</f>
        <v>0</v>
      </c>
      <c r="FN15" s="252">
        <f xml:space="preserve"> Equity!FN$15</f>
        <v>0</v>
      </c>
      <c r="FO15" s="252">
        <f xml:space="preserve"> Equity!FO$15</f>
        <v>0</v>
      </c>
      <c r="FP15" s="252">
        <f xml:space="preserve"> Equity!FP$15</f>
        <v>0</v>
      </c>
      <c r="FQ15" s="252">
        <f xml:space="preserve"> Equity!FQ$15</f>
        <v>0</v>
      </c>
      <c r="FR15" s="252">
        <f xml:space="preserve"> Equity!FR$15</f>
        <v>0</v>
      </c>
      <c r="FS15" s="252">
        <f xml:space="preserve"> Equity!FS$15</f>
        <v>0</v>
      </c>
      <c r="FT15" s="252">
        <f xml:space="preserve"> Equity!FT$15</f>
        <v>0</v>
      </c>
      <c r="FU15" s="252">
        <f xml:space="preserve"> Equity!FU$15</f>
        <v>0</v>
      </c>
      <c r="FV15" s="252">
        <f xml:space="preserve"> Equity!FV$15</f>
        <v>0</v>
      </c>
      <c r="FW15" s="252">
        <f xml:space="preserve"> Equity!FW$15</f>
        <v>0</v>
      </c>
      <c r="FX15" s="252">
        <f xml:space="preserve"> Equity!FX$15</f>
        <v>0</v>
      </c>
      <c r="FY15" s="252">
        <f xml:space="preserve"> Equity!FY$15</f>
        <v>0</v>
      </c>
      <c r="FZ15" s="252">
        <f xml:space="preserve"> Equity!FZ$15</f>
        <v>0</v>
      </c>
      <c r="GA15" s="252">
        <f xml:space="preserve"> Equity!GA$15</f>
        <v>0</v>
      </c>
      <c r="GB15" s="252">
        <f xml:space="preserve"> Equity!GB$15</f>
        <v>0</v>
      </c>
      <c r="GC15" s="252">
        <f xml:space="preserve"> Equity!GC$15</f>
        <v>0</v>
      </c>
      <c r="GD15" s="252">
        <f xml:space="preserve"> Equity!GD$15</f>
        <v>0</v>
      </c>
      <c r="GE15" s="252">
        <f xml:space="preserve"> Equity!GE$15</f>
        <v>0</v>
      </c>
      <c r="GF15" s="252">
        <f xml:space="preserve"> Equity!GF$15</f>
        <v>0</v>
      </c>
      <c r="GG15" s="252">
        <f xml:space="preserve"> Equity!GG$15</f>
        <v>0</v>
      </c>
      <c r="GH15" s="252">
        <f xml:space="preserve"> Equity!GH$15</f>
        <v>0</v>
      </c>
      <c r="GI15" s="252">
        <f xml:space="preserve"> Equity!GI$15</f>
        <v>0</v>
      </c>
      <c r="GJ15" s="252">
        <f xml:space="preserve"> Equity!GJ$15</f>
        <v>0</v>
      </c>
    </row>
    <row r="16" spans="1:441" x14ac:dyDescent="0.25">
      <c r="E16" s="12" t="s">
        <v>209</v>
      </c>
      <c r="G16" s="12" t="str">
        <f xml:space="preserve"> SMU</f>
        <v>$ 000s</v>
      </c>
      <c r="H16" s="12">
        <f xml:space="preserve"> SUM(J16:GJ16)</f>
        <v>168213.34570458965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-125000</v>
      </c>
      <c r="M16" s="12">
        <f t="shared" si="0"/>
        <v>3551.6250000000018</v>
      </c>
      <c r="N16" s="12">
        <f t="shared" si="0"/>
        <v>4024.5000000000009</v>
      </c>
      <c r="O16" s="12">
        <f t="shared" si="0"/>
        <v>793.18749999999864</v>
      </c>
      <c r="P16" s="12">
        <f t="shared" si="0"/>
        <v>793.1875</v>
      </c>
      <c r="Q16" s="12">
        <f t="shared" si="0"/>
        <v>3525.7462686567187</v>
      </c>
      <c r="R16" s="12">
        <f t="shared" si="0"/>
        <v>3996.2686567164192</v>
      </c>
      <c r="S16" s="12">
        <f t="shared" si="0"/>
        <v>781.03233830845693</v>
      </c>
      <c r="T16" s="12">
        <f t="shared" si="0"/>
        <v>781.03233830845829</v>
      </c>
      <c r="U16" s="12">
        <f t="shared" si="0"/>
        <v>3499.9962872206161</v>
      </c>
      <c r="V16" s="12">
        <f t="shared" si="0"/>
        <v>3968.177767877035</v>
      </c>
      <c r="W16" s="12">
        <f t="shared" si="0"/>
        <v>768.93765005816704</v>
      </c>
      <c r="X16" s="12">
        <f t="shared" si="0"/>
        <v>768.9376500581684</v>
      </c>
      <c r="Y16" s="12">
        <f t="shared" si="0"/>
        <v>3474.3744151448909</v>
      </c>
      <c r="Z16" s="12">
        <f t="shared" si="0"/>
        <v>3940.2266347035174</v>
      </c>
      <c r="AA16" s="12">
        <f t="shared" si="0"/>
        <v>756.90313438623525</v>
      </c>
      <c r="AB16" s="12">
        <f t="shared" si="0"/>
        <v>756.90313438623707</v>
      </c>
      <c r="AC16" s="12">
        <f t="shared" si="0"/>
        <v>3448.8800150695452</v>
      </c>
      <c r="AD16" s="12">
        <f t="shared" si="0"/>
        <v>3912.4145618940493</v>
      </c>
      <c r="AE16" s="12">
        <f t="shared" si="0"/>
        <v>744.92849192660287</v>
      </c>
      <c r="AF16" s="12">
        <f t="shared" si="0"/>
        <v>744.92849192660469</v>
      </c>
      <c r="AG16" s="12">
        <f t="shared" si="0"/>
        <v>3423.5124528055185</v>
      </c>
      <c r="AH16" s="12">
        <f t="shared" si="0"/>
        <v>3884.7408576060197</v>
      </c>
      <c r="AI16" s="12">
        <f t="shared" si="0"/>
        <v>733.01342480259109</v>
      </c>
      <c r="AJ16" s="12">
        <f t="shared" si="0"/>
        <v>733.013424802592</v>
      </c>
      <c r="AK16" s="12">
        <f t="shared" si="0"/>
        <v>3398.2710973189251</v>
      </c>
      <c r="AL16" s="12">
        <f t="shared" si="0"/>
        <v>3857.2048334388264</v>
      </c>
      <c r="AM16" s="12">
        <f t="shared" si="0"/>
        <v>721.15763661949359</v>
      </c>
      <c r="AN16" s="12">
        <f t="shared" si="0"/>
        <v>721.15763661949495</v>
      </c>
      <c r="AO16" s="12">
        <f t="shared" si="0"/>
        <v>3373.1553207153484</v>
      </c>
      <c r="AP16" s="12">
        <f t="shared" ref="AP16:BU16" si="1" xml:space="preserve"> $F10 * AP12 - $F11 * AP13 + AP14 + AP15</f>
        <v>3829.8058044167419</v>
      </c>
      <c r="AQ16" s="12">
        <f t="shared" si="1"/>
        <v>709.36083245720783</v>
      </c>
      <c r="AR16" s="12">
        <f t="shared" si="1"/>
        <v>709.3608324572092</v>
      </c>
      <c r="AS16" s="12">
        <f t="shared" si="1"/>
        <v>3348.1644982242278</v>
      </c>
      <c r="AT16" s="12">
        <f t="shared" si="1"/>
        <v>3802.5430889718846</v>
      </c>
      <c r="AU16" s="12">
        <f t="shared" si="1"/>
        <v>697.62271886289363</v>
      </c>
      <c r="AV16" s="12">
        <f t="shared" si="1"/>
        <v>697.62271886289454</v>
      </c>
      <c r="AW16" s="12">
        <f t="shared" si="1"/>
        <v>3323.298008183313</v>
      </c>
      <c r="AX16" s="12">
        <f t="shared" si="1"/>
        <v>3775.4160089272491</v>
      </c>
      <c r="AY16" s="12">
        <f t="shared" si="1"/>
        <v>685.94300384367534</v>
      </c>
      <c r="AZ16" s="12">
        <f t="shared" si="1"/>
        <v>685.94300384367671</v>
      </c>
      <c r="BA16" s="12">
        <f t="shared" si="1"/>
        <v>3298.5552320231973</v>
      </c>
      <c r="BB16" s="12">
        <f t="shared" si="1"/>
        <v>3748.42388947985</v>
      </c>
      <c r="BC16" s="12">
        <f t="shared" si="1"/>
        <v>674.32139685937909</v>
      </c>
      <c r="BD16" s="12">
        <f t="shared" si="1"/>
        <v>674.32139685938046</v>
      </c>
      <c r="BE16" s="12">
        <f t="shared" si="1"/>
        <v>3273.9355542519379</v>
      </c>
      <c r="BF16" s="12">
        <f t="shared" si="1"/>
        <v>3721.5660591839314</v>
      </c>
      <c r="BG16" s="12">
        <f t="shared" si="1"/>
        <v>662.75760881530232</v>
      </c>
      <c r="BH16" s="12">
        <f t="shared" si="1"/>
        <v>662.75760881530368</v>
      </c>
      <c r="BI16" s="12">
        <f t="shared" si="1"/>
        <v>3249.4383624397406</v>
      </c>
      <c r="BJ16" s="12">
        <f t="shared" si="1"/>
        <v>3694.8418499342615</v>
      </c>
      <c r="BK16" s="12">
        <f t="shared" si="1"/>
        <v>651.25135205502829</v>
      </c>
      <c r="BL16" s="12">
        <f t="shared" si="1"/>
        <v>651.25135205502966</v>
      </c>
      <c r="BM16" s="12">
        <f t="shared" si="1"/>
        <v>3225.0630472037219</v>
      </c>
      <c r="BN16" s="12">
        <f t="shared" si="1"/>
        <v>3668.2505969495141</v>
      </c>
      <c r="BO16" s="12">
        <f t="shared" si="1"/>
        <v>639.80234035326157</v>
      </c>
      <c r="BP16" s="12">
        <f t="shared" si="1"/>
        <v>639.80234035326339</v>
      </c>
      <c r="BQ16" s="12">
        <f t="shared" si="1"/>
        <v>3200.8090021927592</v>
      </c>
      <c r="BR16" s="12">
        <f t="shared" si="1"/>
        <v>3641.791638755737</v>
      </c>
      <c r="BS16" s="12">
        <f t="shared" si="1"/>
        <v>628.41028890871894</v>
      </c>
      <c r="BT16" s="12">
        <f t="shared" si="1"/>
        <v>628.4102889087203</v>
      </c>
      <c r="BU16" s="12">
        <f t="shared" si="1"/>
        <v>3176.675624072398</v>
      </c>
      <c r="BV16" s="12">
        <f t="shared" ref="BV16:DA16" si="2" xml:space="preserve"> $F10 * BV12 - $F11 * BV13 + BV14 + BV15</f>
        <v>3615.464317169889</v>
      </c>
      <c r="BW16" s="12">
        <f t="shared" si="2"/>
        <v>617.07491433703444</v>
      </c>
      <c r="BX16" s="12">
        <f t="shared" si="2"/>
        <v>617.07491433703581</v>
      </c>
      <c r="BY16" s="12">
        <f t="shared" si="2"/>
        <v>3152.6623125098486</v>
      </c>
      <c r="BZ16" s="12">
        <f t="shared" si="2"/>
        <v>3589.2679772834717</v>
      </c>
      <c r="CA16" s="12">
        <f t="shared" si="2"/>
        <v>605.79593466371534</v>
      </c>
      <c r="CB16" s="12">
        <f t="shared" si="2"/>
        <v>605.79593466371671</v>
      </c>
      <c r="CC16" s="12">
        <f t="shared" si="2"/>
        <v>3128.7684701590542</v>
      </c>
      <c r="CD16" s="12">
        <f t="shared" si="2"/>
        <v>3563.2019674462408</v>
      </c>
      <c r="CE16" s="12">
        <f t="shared" si="2"/>
        <v>594.57306931713038</v>
      </c>
      <c r="CF16" s="12">
        <f t="shared" si="2"/>
        <v>594.57306931713174</v>
      </c>
      <c r="CG16" s="12">
        <f t="shared" si="2"/>
        <v>3104.993502645827</v>
      </c>
      <c r="CH16" s="12">
        <f t="shared" si="2"/>
        <v>3537.265639249993</v>
      </c>
      <c r="CI16" s="12">
        <f t="shared" si="2"/>
        <v>583.40603912152346</v>
      </c>
      <c r="CJ16" s="12">
        <f t="shared" si="2"/>
        <v>583.40603912152437</v>
      </c>
      <c r="CK16" s="12">
        <f t="shared" si="2"/>
        <v>3081.3368185530626</v>
      </c>
      <c r="CL16" s="12">
        <f t="shared" si="2"/>
        <v>3511.45834751243</v>
      </c>
      <c r="CM16" s="12">
        <f t="shared" si="2"/>
        <v>572.29456629007291</v>
      </c>
      <c r="CN16" s="12">
        <f t="shared" si="2"/>
        <v>125000</v>
      </c>
      <c r="CO16" s="12">
        <f t="shared" si="2"/>
        <v>0</v>
      </c>
      <c r="CP16" s="12">
        <f t="shared" si="2"/>
        <v>0</v>
      </c>
      <c r="CQ16" s="12">
        <f t="shared" si="2"/>
        <v>0</v>
      </c>
      <c r="CR16" s="12">
        <f t="shared" si="2"/>
        <v>0</v>
      </c>
      <c r="CS16" s="12">
        <f t="shared" si="2"/>
        <v>0</v>
      </c>
      <c r="CT16" s="12">
        <f t="shared" si="2"/>
        <v>0</v>
      </c>
      <c r="CU16" s="12">
        <f t="shared" si="2"/>
        <v>0</v>
      </c>
      <c r="CV16" s="12">
        <f t="shared" si="2"/>
        <v>0</v>
      </c>
      <c r="CW16" s="12">
        <f t="shared" si="2"/>
        <v>0</v>
      </c>
      <c r="CX16" s="12">
        <f t="shared" si="2"/>
        <v>0</v>
      </c>
      <c r="CY16" s="12">
        <f t="shared" si="2"/>
        <v>0</v>
      </c>
      <c r="CZ16" s="12">
        <f t="shared" si="2"/>
        <v>0</v>
      </c>
      <c r="DA16" s="12">
        <f t="shared" si="2"/>
        <v>0</v>
      </c>
      <c r="DB16" s="12">
        <f t="shared" ref="DB16:EG16" si="3" xml:space="preserve"> $F10 * DB12 - $F11 * DB13 + DB14 + DB15</f>
        <v>0</v>
      </c>
      <c r="DC16" s="12">
        <f t="shared" si="3"/>
        <v>0</v>
      </c>
      <c r="DD16" s="12">
        <f t="shared" si="3"/>
        <v>0</v>
      </c>
      <c r="DE16" s="12">
        <f t="shared" si="3"/>
        <v>0</v>
      </c>
      <c r="DF16" s="12">
        <f t="shared" si="3"/>
        <v>0</v>
      </c>
      <c r="DG16" s="12">
        <f t="shared" si="3"/>
        <v>0</v>
      </c>
      <c r="DH16" s="12">
        <f t="shared" si="3"/>
        <v>0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65" t="str">
        <f xml:space="preserve"> Time!E$25</f>
        <v>Model period ending</v>
      </c>
      <c r="F18" s="565">
        <f xml:space="preserve"> Time!F$25</f>
        <v>0</v>
      </c>
      <c r="G18" s="565" t="str">
        <f xml:space="preserve"> Time!G$25</f>
        <v>date</v>
      </c>
      <c r="H18" s="565">
        <f xml:space="preserve"> Time!H$25</f>
        <v>0</v>
      </c>
      <c r="I18" s="565">
        <f xml:space="preserve"> Time!I$25</f>
        <v>0</v>
      </c>
      <c r="J18" s="565">
        <f xml:space="preserve"> Time!J$25</f>
        <v>44104</v>
      </c>
      <c r="K18" s="565">
        <f xml:space="preserve"> Time!K$25</f>
        <v>44196</v>
      </c>
      <c r="L18" s="565">
        <f xml:space="preserve"> Time!L$25</f>
        <v>44286</v>
      </c>
      <c r="M18" s="565">
        <f xml:space="preserve"> Time!M$25</f>
        <v>44377</v>
      </c>
      <c r="N18" s="565">
        <f xml:space="preserve"> Time!N$25</f>
        <v>44469</v>
      </c>
      <c r="O18" s="565">
        <f xml:space="preserve"> Time!O$25</f>
        <v>44561</v>
      </c>
      <c r="P18" s="565">
        <f xml:space="preserve"> Time!P$25</f>
        <v>44651</v>
      </c>
      <c r="Q18" s="565">
        <f xml:space="preserve"> Time!Q$25</f>
        <v>44742</v>
      </c>
      <c r="R18" s="565">
        <f xml:space="preserve"> Time!R$25</f>
        <v>44834</v>
      </c>
      <c r="S18" s="565">
        <f xml:space="preserve"> Time!S$25</f>
        <v>44926</v>
      </c>
      <c r="T18" s="565">
        <f xml:space="preserve"> Time!T$25</f>
        <v>45016</v>
      </c>
      <c r="U18" s="565">
        <f xml:space="preserve"> Time!U$25</f>
        <v>45107</v>
      </c>
      <c r="V18" s="565">
        <f xml:space="preserve"> Time!V$25</f>
        <v>45199</v>
      </c>
      <c r="W18" s="565">
        <f xml:space="preserve"> Time!W$25</f>
        <v>45291</v>
      </c>
      <c r="X18" s="565">
        <f xml:space="preserve"> Time!X$25</f>
        <v>45382</v>
      </c>
      <c r="Y18" s="565">
        <f xml:space="preserve"> Time!Y$25</f>
        <v>45473</v>
      </c>
      <c r="Z18" s="565">
        <f xml:space="preserve"> Time!Z$25</f>
        <v>45565</v>
      </c>
      <c r="AA18" s="565">
        <f xml:space="preserve"> Time!AA$25</f>
        <v>45657</v>
      </c>
      <c r="AB18" s="565">
        <f xml:space="preserve"> Time!AB$25</f>
        <v>45747</v>
      </c>
      <c r="AC18" s="565">
        <f xml:space="preserve"> Time!AC$25</f>
        <v>45838</v>
      </c>
      <c r="AD18" s="565">
        <f xml:space="preserve"> Time!AD$25</f>
        <v>45930</v>
      </c>
      <c r="AE18" s="565">
        <f xml:space="preserve"> Time!AE$25</f>
        <v>46022</v>
      </c>
      <c r="AF18" s="565">
        <f xml:space="preserve"> Time!AF$25</f>
        <v>46112</v>
      </c>
      <c r="AG18" s="565">
        <f xml:space="preserve"> Time!AG$25</f>
        <v>46203</v>
      </c>
      <c r="AH18" s="565">
        <f xml:space="preserve"> Time!AH$25</f>
        <v>46295</v>
      </c>
      <c r="AI18" s="565">
        <f xml:space="preserve"> Time!AI$25</f>
        <v>46387</v>
      </c>
      <c r="AJ18" s="565">
        <f xml:space="preserve"> Time!AJ$25</f>
        <v>46477</v>
      </c>
      <c r="AK18" s="565">
        <f xml:space="preserve"> Time!AK$25</f>
        <v>46568</v>
      </c>
      <c r="AL18" s="565">
        <f xml:space="preserve"> Time!AL$25</f>
        <v>46660</v>
      </c>
      <c r="AM18" s="565">
        <f xml:space="preserve"> Time!AM$25</f>
        <v>46752</v>
      </c>
      <c r="AN18" s="565">
        <f xml:space="preserve"> Time!AN$25</f>
        <v>46843</v>
      </c>
      <c r="AO18" s="565">
        <f xml:space="preserve"> Time!AO$25</f>
        <v>46934</v>
      </c>
      <c r="AP18" s="565">
        <f xml:space="preserve"> Time!AP$25</f>
        <v>47026</v>
      </c>
      <c r="AQ18" s="565">
        <f xml:space="preserve"> Time!AQ$25</f>
        <v>47118</v>
      </c>
      <c r="AR18" s="565">
        <f xml:space="preserve"> Time!AR$25</f>
        <v>47208</v>
      </c>
      <c r="AS18" s="565">
        <f xml:space="preserve"> Time!AS$25</f>
        <v>47299</v>
      </c>
      <c r="AT18" s="565">
        <f xml:space="preserve"> Time!AT$25</f>
        <v>47391</v>
      </c>
      <c r="AU18" s="565">
        <f xml:space="preserve"> Time!AU$25</f>
        <v>47483</v>
      </c>
      <c r="AV18" s="565">
        <f xml:space="preserve"> Time!AV$25</f>
        <v>47573</v>
      </c>
      <c r="AW18" s="565">
        <f xml:space="preserve"> Time!AW$25</f>
        <v>47664</v>
      </c>
      <c r="AX18" s="565">
        <f xml:space="preserve"> Time!AX$25</f>
        <v>47756</v>
      </c>
      <c r="AY18" s="565">
        <f xml:space="preserve"> Time!AY$25</f>
        <v>47848</v>
      </c>
      <c r="AZ18" s="565">
        <f xml:space="preserve"> Time!AZ$25</f>
        <v>47938</v>
      </c>
      <c r="BA18" s="565">
        <f xml:space="preserve"> Time!BA$25</f>
        <v>48029</v>
      </c>
      <c r="BB18" s="565">
        <f xml:space="preserve"> Time!BB$25</f>
        <v>48121</v>
      </c>
      <c r="BC18" s="565">
        <f xml:space="preserve"> Time!BC$25</f>
        <v>48213</v>
      </c>
      <c r="BD18" s="565">
        <f xml:space="preserve"> Time!BD$25</f>
        <v>48304</v>
      </c>
      <c r="BE18" s="565">
        <f xml:space="preserve"> Time!BE$25</f>
        <v>48395</v>
      </c>
      <c r="BF18" s="565">
        <f xml:space="preserve"> Time!BF$25</f>
        <v>48487</v>
      </c>
      <c r="BG18" s="565">
        <f xml:space="preserve"> Time!BG$25</f>
        <v>48579</v>
      </c>
      <c r="BH18" s="565">
        <f xml:space="preserve"> Time!BH$25</f>
        <v>48669</v>
      </c>
      <c r="BI18" s="565">
        <f xml:space="preserve"> Time!BI$25</f>
        <v>48760</v>
      </c>
      <c r="BJ18" s="565">
        <f xml:space="preserve"> Time!BJ$25</f>
        <v>48852</v>
      </c>
      <c r="BK18" s="565">
        <f xml:space="preserve"> Time!BK$25</f>
        <v>48944</v>
      </c>
      <c r="BL18" s="565">
        <f xml:space="preserve"> Time!BL$25</f>
        <v>49034</v>
      </c>
      <c r="BM18" s="565">
        <f xml:space="preserve"> Time!BM$25</f>
        <v>49125</v>
      </c>
      <c r="BN18" s="565">
        <f xml:space="preserve"> Time!BN$25</f>
        <v>49217</v>
      </c>
      <c r="BO18" s="565">
        <f xml:space="preserve"> Time!BO$25</f>
        <v>49309</v>
      </c>
      <c r="BP18" s="565">
        <f xml:space="preserve"> Time!BP$25</f>
        <v>49399</v>
      </c>
      <c r="BQ18" s="565">
        <f xml:space="preserve"> Time!BQ$25</f>
        <v>49490</v>
      </c>
      <c r="BR18" s="565">
        <f xml:space="preserve"> Time!BR$25</f>
        <v>49582</v>
      </c>
      <c r="BS18" s="565">
        <f xml:space="preserve"> Time!BS$25</f>
        <v>49674</v>
      </c>
      <c r="BT18" s="565">
        <f xml:space="preserve"> Time!BT$25</f>
        <v>49765</v>
      </c>
      <c r="BU18" s="565">
        <f xml:space="preserve"> Time!BU$25</f>
        <v>49856</v>
      </c>
      <c r="BV18" s="565">
        <f xml:space="preserve"> Time!BV$25</f>
        <v>49948</v>
      </c>
      <c r="BW18" s="565">
        <f xml:space="preserve"> Time!BW$25</f>
        <v>50040</v>
      </c>
      <c r="BX18" s="565">
        <f xml:space="preserve"> Time!BX$25</f>
        <v>50130</v>
      </c>
      <c r="BY18" s="565">
        <f xml:space="preserve"> Time!BY$25</f>
        <v>50221</v>
      </c>
      <c r="BZ18" s="565">
        <f xml:space="preserve"> Time!BZ$25</f>
        <v>50313</v>
      </c>
      <c r="CA18" s="565">
        <f xml:space="preserve"> Time!CA$25</f>
        <v>50405</v>
      </c>
      <c r="CB18" s="565">
        <f xml:space="preserve"> Time!CB$25</f>
        <v>50495</v>
      </c>
      <c r="CC18" s="565">
        <f xml:space="preserve"> Time!CC$25</f>
        <v>50586</v>
      </c>
      <c r="CD18" s="565">
        <f xml:space="preserve"> Time!CD$25</f>
        <v>50678</v>
      </c>
      <c r="CE18" s="565">
        <f xml:space="preserve"> Time!CE$25</f>
        <v>50770</v>
      </c>
      <c r="CF18" s="565">
        <f xml:space="preserve"> Time!CF$25</f>
        <v>50860</v>
      </c>
      <c r="CG18" s="565">
        <f xml:space="preserve"> Time!CG$25</f>
        <v>50951</v>
      </c>
      <c r="CH18" s="565">
        <f xml:space="preserve"> Time!CH$25</f>
        <v>51043</v>
      </c>
      <c r="CI18" s="565">
        <f xml:space="preserve"> Time!CI$25</f>
        <v>51135</v>
      </c>
      <c r="CJ18" s="565">
        <f xml:space="preserve"> Time!CJ$25</f>
        <v>51226</v>
      </c>
      <c r="CK18" s="565">
        <f xml:space="preserve"> Time!CK$25</f>
        <v>51317</v>
      </c>
      <c r="CL18" s="565">
        <f xml:space="preserve"> Time!CL$25</f>
        <v>51409</v>
      </c>
      <c r="CM18" s="565">
        <f xml:space="preserve"> Time!CM$25</f>
        <v>51501</v>
      </c>
      <c r="CN18" s="565">
        <f xml:space="preserve"> Time!CN$25</f>
        <v>51591</v>
      </c>
      <c r="CO18" s="565">
        <f xml:space="preserve"> Time!CO$25</f>
        <v>51682</v>
      </c>
      <c r="CP18" s="565">
        <f xml:space="preserve"> Time!CP$25</f>
        <v>51774</v>
      </c>
      <c r="CQ18" s="565">
        <f xml:space="preserve"> Time!CQ$25</f>
        <v>51866</v>
      </c>
      <c r="CR18" s="565">
        <f xml:space="preserve"> Time!CR$25</f>
        <v>51956</v>
      </c>
      <c r="CS18" s="565">
        <f xml:space="preserve"> Time!CS$25</f>
        <v>52047</v>
      </c>
      <c r="CT18" s="565">
        <f xml:space="preserve"> Time!CT$25</f>
        <v>52139</v>
      </c>
      <c r="CU18" s="565">
        <f xml:space="preserve"> Time!CU$25</f>
        <v>52231</v>
      </c>
      <c r="CV18" s="565">
        <f xml:space="preserve"> Time!CV$25</f>
        <v>52321</v>
      </c>
      <c r="CW18" s="565">
        <f xml:space="preserve"> Time!CW$25</f>
        <v>52412</v>
      </c>
      <c r="CX18" s="565">
        <f xml:space="preserve"> Time!CX$25</f>
        <v>52504</v>
      </c>
      <c r="CY18" s="565">
        <f xml:space="preserve"> Time!CY$25</f>
        <v>52596</v>
      </c>
      <c r="CZ18" s="565">
        <f xml:space="preserve"> Time!CZ$25</f>
        <v>52687</v>
      </c>
      <c r="DA18" s="565">
        <f xml:space="preserve"> Time!DA$25</f>
        <v>52778</v>
      </c>
      <c r="DB18" s="565">
        <f xml:space="preserve"> Time!DB$25</f>
        <v>52870</v>
      </c>
      <c r="DC18" s="565">
        <f xml:space="preserve"> Time!DC$25</f>
        <v>52962</v>
      </c>
      <c r="DD18" s="565">
        <f xml:space="preserve"> Time!DD$25</f>
        <v>53052</v>
      </c>
      <c r="DE18" s="565">
        <f xml:space="preserve"> Time!DE$25</f>
        <v>53143</v>
      </c>
      <c r="DF18" s="565">
        <f xml:space="preserve"> Time!DF$25</f>
        <v>53235</v>
      </c>
      <c r="DG18" s="565">
        <f xml:space="preserve"> Time!DG$25</f>
        <v>53327</v>
      </c>
      <c r="DH18" s="565">
        <f xml:space="preserve"> Time!DH$25</f>
        <v>53417</v>
      </c>
      <c r="DI18" s="565">
        <f xml:space="preserve"> Time!DI$25</f>
        <v>53508</v>
      </c>
      <c r="DJ18" s="565">
        <f xml:space="preserve"> Time!DJ$25</f>
        <v>53600</v>
      </c>
      <c r="DK18" s="565">
        <f xml:space="preserve"> Time!DK$25</f>
        <v>53692</v>
      </c>
      <c r="DL18" s="565">
        <f xml:space="preserve"> Time!DL$25</f>
        <v>53782</v>
      </c>
      <c r="DM18" s="565">
        <f xml:space="preserve"> Time!DM$25</f>
        <v>53873</v>
      </c>
      <c r="DN18" s="565">
        <f xml:space="preserve"> Time!DN$25</f>
        <v>53965</v>
      </c>
      <c r="DO18" s="565">
        <f xml:space="preserve"> Time!DO$25</f>
        <v>54057</v>
      </c>
      <c r="DP18" s="565">
        <f xml:space="preserve"> Time!DP$25</f>
        <v>54148</v>
      </c>
      <c r="DQ18" s="565">
        <f xml:space="preserve"> Time!DQ$25</f>
        <v>54239</v>
      </c>
      <c r="DR18" s="565">
        <f xml:space="preserve"> Time!DR$25</f>
        <v>54331</v>
      </c>
      <c r="DS18" s="565">
        <f xml:space="preserve"> Time!DS$25</f>
        <v>54423</v>
      </c>
      <c r="DT18" s="565">
        <f xml:space="preserve"> Time!DT$25</f>
        <v>54513</v>
      </c>
      <c r="DU18" s="565">
        <f xml:space="preserve"> Time!DU$25</f>
        <v>54604</v>
      </c>
      <c r="DV18" s="565">
        <f xml:space="preserve"> Time!DV$25</f>
        <v>54696</v>
      </c>
      <c r="DW18" s="565">
        <f xml:space="preserve"> Time!DW$25</f>
        <v>54788</v>
      </c>
      <c r="DX18" s="565">
        <f xml:space="preserve"> Time!DX$25</f>
        <v>54878</v>
      </c>
      <c r="DY18" s="565">
        <f xml:space="preserve"> Time!DY$25</f>
        <v>54969</v>
      </c>
      <c r="DZ18" s="565">
        <f xml:space="preserve"> Time!DZ$25</f>
        <v>55061</v>
      </c>
      <c r="EA18" s="565">
        <f xml:space="preserve"> Time!EA$25</f>
        <v>55153</v>
      </c>
      <c r="EB18" s="565">
        <f xml:space="preserve"> Time!EB$25</f>
        <v>55243</v>
      </c>
      <c r="EC18" s="565">
        <f xml:space="preserve"> Time!EC$25</f>
        <v>55334</v>
      </c>
      <c r="ED18" s="565">
        <f xml:space="preserve"> Time!ED$25</f>
        <v>55426</v>
      </c>
      <c r="EE18" s="565">
        <f xml:space="preserve"> Time!EE$25</f>
        <v>55518</v>
      </c>
      <c r="EF18" s="565">
        <f xml:space="preserve"> Time!EF$25</f>
        <v>55609</v>
      </c>
      <c r="EG18" s="565">
        <f xml:space="preserve"> Time!EG$25</f>
        <v>55700</v>
      </c>
      <c r="EH18" s="565">
        <f xml:space="preserve"> Time!EH$25</f>
        <v>55792</v>
      </c>
      <c r="EI18" s="565">
        <f xml:space="preserve"> Time!EI$25</f>
        <v>55884</v>
      </c>
      <c r="EJ18" s="565">
        <f xml:space="preserve"> Time!EJ$25</f>
        <v>55974</v>
      </c>
      <c r="EK18" s="565">
        <f xml:space="preserve"> Time!EK$25</f>
        <v>56065</v>
      </c>
      <c r="EL18" s="565">
        <f xml:space="preserve"> Time!EL$25</f>
        <v>56157</v>
      </c>
      <c r="EM18" s="565">
        <f xml:space="preserve"> Time!EM$25</f>
        <v>56249</v>
      </c>
      <c r="EN18" s="565">
        <f xml:space="preserve"> Time!EN$25</f>
        <v>56339</v>
      </c>
      <c r="EO18" s="565">
        <f xml:space="preserve"> Time!EO$25</f>
        <v>56430</v>
      </c>
      <c r="EP18" s="565">
        <f xml:space="preserve"> Time!EP$25</f>
        <v>56522</v>
      </c>
      <c r="EQ18" s="565">
        <f xml:space="preserve"> Time!EQ$25</f>
        <v>56614</v>
      </c>
      <c r="ER18" s="565">
        <f xml:space="preserve"> Time!ER$25</f>
        <v>56704</v>
      </c>
      <c r="ES18" s="565">
        <f xml:space="preserve"> Time!ES$25</f>
        <v>56795</v>
      </c>
      <c r="ET18" s="565">
        <f xml:space="preserve"> Time!ET$25</f>
        <v>56887</v>
      </c>
      <c r="EU18" s="565">
        <f xml:space="preserve"> Time!EU$25</f>
        <v>56979</v>
      </c>
      <c r="EV18" s="565">
        <f xml:space="preserve"> Time!EV$25</f>
        <v>57070</v>
      </c>
      <c r="EW18" s="565">
        <f xml:space="preserve"> Time!EW$25</f>
        <v>57161</v>
      </c>
      <c r="EX18" s="565">
        <f xml:space="preserve"> Time!EX$25</f>
        <v>57253</v>
      </c>
      <c r="EY18" s="565">
        <f xml:space="preserve"> Time!EY$25</f>
        <v>57345</v>
      </c>
      <c r="EZ18" s="565">
        <f xml:space="preserve"> Time!EZ$25</f>
        <v>57435</v>
      </c>
      <c r="FA18" s="565">
        <f xml:space="preserve"> Time!FA$25</f>
        <v>57526</v>
      </c>
      <c r="FB18" s="565">
        <f xml:space="preserve"> Time!FB$25</f>
        <v>57618</v>
      </c>
      <c r="FC18" s="565">
        <f xml:space="preserve"> Time!FC$25</f>
        <v>57710</v>
      </c>
      <c r="FD18" s="565">
        <f xml:space="preserve"> Time!FD$25</f>
        <v>57800</v>
      </c>
      <c r="FE18" s="565">
        <f xml:space="preserve"> Time!FE$25</f>
        <v>57891</v>
      </c>
      <c r="FF18" s="565">
        <f xml:space="preserve"> Time!FF$25</f>
        <v>57983</v>
      </c>
      <c r="FG18" s="565">
        <f xml:space="preserve"> Time!FG$25</f>
        <v>58075</v>
      </c>
      <c r="FH18" s="565">
        <f xml:space="preserve"> Time!FH$25</f>
        <v>58165</v>
      </c>
      <c r="FI18" s="565">
        <f xml:space="preserve"> Time!FI$25</f>
        <v>58256</v>
      </c>
      <c r="FJ18" s="565">
        <f xml:space="preserve"> Time!FJ$25</f>
        <v>58348</v>
      </c>
      <c r="FK18" s="565">
        <f xml:space="preserve"> Time!FK$25</f>
        <v>58440</v>
      </c>
      <c r="FL18" s="565">
        <f xml:space="preserve"> Time!FL$25</f>
        <v>58531</v>
      </c>
      <c r="FM18" s="565">
        <f xml:space="preserve"> Time!FM$25</f>
        <v>58622</v>
      </c>
      <c r="FN18" s="565">
        <f xml:space="preserve"> Time!FN$25</f>
        <v>58714</v>
      </c>
      <c r="FO18" s="565">
        <f xml:space="preserve"> Time!FO$25</f>
        <v>58806</v>
      </c>
      <c r="FP18" s="565">
        <f xml:space="preserve"> Time!FP$25</f>
        <v>58896</v>
      </c>
      <c r="FQ18" s="565">
        <f xml:space="preserve"> Time!FQ$25</f>
        <v>58987</v>
      </c>
      <c r="FR18" s="565">
        <f xml:space="preserve"> Time!FR$25</f>
        <v>59079</v>
      </c>
      <c r="FS18" s="565">
        <f xml:space="preserve"> Time!FS$25</f>
        <v>59171</v>
      </c>
      <c r="FT18" s="565">
        <f xml:space="preserve"> Time!FT$25</f>
        <v>59261</v>
      </c>
      <c r="FU18" s="565">
        <f xml:space="preserve"> Time!FU$25</f>
        <v>59352</v>
      </c>
      <c r="FV18" s="565">
        <f xml:space="preserve"> Time!FV$25</f>
        <v>59444</v>
      </c>
      <c r="FW18" s="565">
        <f xml:space="preserve"> Time!FW$25</f>
        <v>59536</v>
      </c>
      <c r="FX18" s="565">
        <f xml:space="preserve"> Time!FX$25</f>
        <v>59626</v>
      </c>
      <c r="FY18" s="565">
        <f xml:space="preserve"> Time!FY$25</f>
        <v>59717</v>
      </c>
      <c r="FZ18" s="565">
        <f xml:space="preserve"> Time!FZ$25</f>
        <v>59809</v>
      </c>
      <c r="GA18" s="565">
        <f xml:space="preserve"> Time!GA$25</f>
        <v>59901</v>
      </c>
      <c r="GB18" s="565">
        <f xml:space="preserve"> Time!GB$25</f>
        <v>59992</v>
      </c>
      <c r="GC18" s="565">
        <f xml:space="preserve"> Time!GC$25</f>
        <v>60083</v>
      </c>
      <c r="GD18" s="565">
        <f xml:space="preserve"> Time!GD$25</f>
        <v>60175</v>
      </c>
      <c r="GE18" s="565">
        <f xml:space="preserve"> Time!GE$25</f>
        <v>60267</v>
      </c>
      <c r="GF18" s="565">
        <f xml:space="preserve"> Time!GF$25</f>
        <v>60357</v>
      </c>
      <c r="GG18" s="565">
        <f xml:space="preserve"> Time!GG$25</f>
        <v>60448</v>
      </c>
      <c r="GH18" s="565">
        <f xml:space="preserve"> Time!GH$25</f>
        <v>60540</v>
      </c>
      <c r="GI18" s="565">
        <f xml:space="preserve"> Time!GI$25</f>
        <v>60632</v>
      </c>
      <c r="GJ18" s="565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IRR</v>
      </c>
      <c r="F19" s="268">
        <f t="shared" si="6"/>
        <v>0</v>
      </c>
      <c r="G19" s="268" t="str">
        <f t="shared" si="6"/>
        <v>$ 000s</v>
      </c>
      <c r="H19" s="268">
        <f t="shared" si="6"/>
        <v>168213.34570458965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-125000</v>
      </c>
      <c r="M19" s="268">
        <f t="shared" si="6"/>
        <v>3551.6250000000018</v>
      </c>
      <c r="N19" s="268">
        <f t="shared" si="6"/>
        <v>4024.5000000000009</v>
      </c>
      <c r="O19" s="268">
        <f t="shared" si="6"/>
        <v>793.18749999999864</v>
      </c>
      <c r="P19" s="268">
        <f t="shared" si="6"/>
        <v>793.1875</v>
      </c>
      <c r="Q19" s="268">
        <f t="shared" si="6"/>
        <v>3525.7462686567187</v>
      </c>
      <c r="R19" s="268">
        <f t="shared" si="6"/>
        <v>3996.2686567164192</v>
      </c>
      <c r="S19" s="268">
        <f t="shared" si="6"/>
        <v>781.03233830845693</v>
      </c>
      <c r="T19" s="268">
        <f t="shared" si="6"/>
        <v>781.03233830845829</v>
      </c>
      <c r="U19" s="268">
        <f t="shared" si="6"/>
        <v>3499.9962872206161</v>
      </c>
      <c r="V19" s="268">
        <f t="shared" si="6"/>
        <v>3968.177767877035</v>
      </c>
      <c r="W19" s="268">
        <f t="shared" si="6"/>
        <v>768.93765005816704</v>
      </c>
      <c r="X19" s="268">
        <f t="shared" si="6"/>
        <v>768.9376500581684</v>
      </c>
      <c r="Y19" s="268">
        <f t="shared" si="6"/>
        <v>3474.3744151448909</v>
      </c>
      <c r="Z19" s="268">
        <f t="shared" si="6"/>
        <v>3940.2266347035174</v>
      </c>
      <c r="AA19" s="268">
        <f t="shared" si="6"/>
        <v>756.90313438623525</v>
      </c>
      <c r="AB19" s="268">
        <f t="shared" si="6"/>
        <v>756.90313438623707</v>
      </c>
      <c r="AC19" s="268">
        <f t="shared" si="6"/>
        <v>3448.8800150695452</v>
      </c>
      <c r="AD19" s="268">
        <f t="shared" si="6"/>
        <v>3912.4145618940493</v>
      </c>
      <c r="AE19" s="268">
        <f t="shared" si="6"/>
        <v>744.92849192660287</v>
      </c>
      <c r="AF19" s="268">
        <f t="shared" si="6"/>
        <v>744.92849192660469</v>
      </c>
      <c r="AG19" s="268">
        <f t="shared" si="6"/>
        <v>3423.5124528055185</v>
      </c>
      <c r="AH19" s="268">
        <f t="shared" si="6"/>
        <v>3884.7408576060197</v>
      </c>
      <c r="AI19" s="268">
        <f t="shared" si="6"/>
        <v>733.01342480259109</v>
      </c>
      <c r="AJ19" s="268">
        <f t="shared" si="6"/>
        <v>733.013424802592</v>
      </c>
      <c r="AK19" s="268">
        <f t="shared" ref="AK19:BP19" si="7" xml:space="preserve"> AK$16</f>
        <v>3398.2710973189251</v>
      </c>
      <c r="AL19" s="268">
        <f t="shared" si="7"/>
        <v>3857.2048334388264</v>
      </c>
      <c r="AM19" s="268">
        <f t="shared" si="7"/>
        <v>721.15763661949359</v>
      </c>
      <c r="AN19" s="268">
        <f t="shared" si="7"/>
        <v>721.15763661949495</v>
      </c>
      <c r="AO19" s="268">
        <f t="shared" si="7"/>
        <v>3373.1553207153484</v>
      </c>
      <c r="AP19" s="268">
        <f t="shared" si="7"/>
        <v>3829.8058044167419</v>
      </c>
      <c r="AQ19" s="268">
        <f t="shared" si="7"/>
        <v>709.36083245720783</v>
      </c>
      <c r="AR19" s="268">
        <f t="shared" si="7"/>
        <v>709.3608324572092</v>
      </c>
      <c r="AS19" s="268">
        <f t="shared" si="7"/>
        <v>3348.1644982242278</v>
      </c>
      <c r="AT19" s="268">
        <f t="shared" si="7"/>
        <v>3802.5430889718846</v>
      </c>
      <c r="AU19" s="268">
        <f t="shared" si="7"/>
        <v>697.62271886289363</v>
      </c>
      <c r="AV19" s="268">
        <f t="shared" si="7"/>
        <v>697.62271886289454</v>
      </c>
      <c r="AW19" s="268">
        <f t="shared" si="7"/>
        <v>3323.298008183313</v>
      </c>
      <c r="AX19" s="268">
        <f t="shared" si="7"/>
        <v>3775.4160089272491</v>
      </c>
      <c r="AY19" s="268">
        <f t="shared" si="7"/>
        <v>685.94300384367534</v>
      </c>
      <c r="AZ19" s="268">
        <f t="shared" si="7"/>
        <v>685.94300384367671</v>
      </c>
      <c r="BA19" s="268">
        <f t="shared" si="7"/>
        <v>3298.5552320231973</v>
      </c>
      <c r="BB19" s="268">
        <f t="shared" si="7"/>
        <v>3748.42388947985</v>
      </c>
      <c r="BC19" s="268">
        <f t="shared" si="7"/>
        <v>674.32139685937909</v>
      </c>
      <c r="BD19" s="268">
        <f t="shared" si="7"/>
        <v>674.32139685938046</v>
      </c>
      <c r="BE19" s="268">
        <f t="shared" si="7"/>
        <v>3273.9355542519379</v>
      </c>
      <c r="BF19" s="268">
        <f t="shared" si="7"/>
        <v>3721.5660591839314</v>
      </c>
      <c r="BG19" s="268">
        <f t="shared" si="7"/>
        <v>662.75760881530232</v>
      </c>
      <c r="BH19" s="268">
        <f t="shared" si="7"/>
        <v>662.75760881530368</v>
      </c>
      <c r="BI19" s="268">
        <f t="shared" si="7"/>
        <v>3249.4383624397406</v>
      </c>
      <c r="BJ19" s="268">
        <f t="shared" si="7"/>
        <v>3694.8418499342615</v>
      </c>
      <c r="BK19" s="268">
        <f t="shared" si="7"/>
        <v>651.25135205502829</v>
      </c>
      <c r="BL19" s="268">
        <f t="shared" si="7"/>
        <v>651.25135205502966</v>
      </c>
      <c r="BM19" s="268">
        <f t="shared" si="7"/>
        <v>3225.0630472037219</v>
      </c>
      <c r="BN19" s="268">
        <f t="shared" si="7"/>
        <v>3668.2505969495141</v>
      </c>
      <c r="BO19" s="268">
        <f t="shared" si="7"/>
        <v>639.80234035326157</v>
      </c>
      <c r="BP19" s="268">
        <f t="shared" si="7"/>
        <v>639.80234035326339</v>
      </c>
      <c r="BQ19" s="268">
        <f t="shared" ref="BQ19:CV19" si="8" xml:space="preserve"> BQ$16</f>
        <v>3200.8090021927592</v>
      </c>
      <c r="BR19" s="268">
        <f t="shared" si="8"/>
        <v>3641.791638755737</v>
      </c>
      <c r="BS19" s="268">
        <f t="shared" si="8"/>
        <v>628.41028890871894</v>
      </c>
      <c r="BT19" s="268">
        <f t="shared" si="8"/>
        <v>628.4102889087203</v>
      </c>
      <c r="BU19" s="268">
        <f t="shared" si="8"/>
        <v>3176.675624072398</v>
      </c>
      <c r="BV19" s="268">
        <f t="shared" si="8"/>
        <v>3615.464317169889</v>
      </c>
      <c r="BW19" s="268">
        <f t="shared" si="8"/>
        <v>617.07491433703444</v>
      </c>
      <c r="BX19" s="268">
        <f t="shared" si="8"/>
        <v>617.07491433703581</v>
      </c>
      <c r="BY19" s="268">
        <f t="shared" si="8"/>
        <v>3152.6623125098486</v>
      </c>
      <c r="BZ19" s="268">
        <f t="shared" si="8"/>
        <v>3589.2679772834717</v>
      </c>
      <c r="CA19" s="268">
        <f t="shared" si="8"/>
        <v>605.79593466371534</v>
      </c>
      <c r="CB19" s="268">
        <f t="shared" si="8"/>
        <v>605.79593466371671</v>
      </c>
      <c r="CC19" s="268">
        <f t="shared" si="8"/>
        <v>3128.7684701590542</v>
      </c>
      <c r="CD19" s="268">
        <f t="shared" si="8"/>
        <v>3563.2019674462408</v>
      </c>
      <c r="CE19" s="268">
        <f t="shared" si="8"/>
        <v>594.57306931713038</v>
      </c>
      <c r="CF19" s="268">
        <f t="shared" si="8"/>
        <v>594.57306931713174</v>
      </c>
      <c r="CG19" s="268">
        <f t="shared" si="8"/>
        <v>3104.993502645827</v>
      </c>
      <c r="CH19" s="268">
        <f t="shared" si="8"/>
        <v>3537.265639249993</v>
      </c>
      <c r="CI19" s="268">
        <f t="shared" si="8"/>
        <v>583.40603912152346</v>
      </c>
      <c r="CJ19" s="268">
        <f t="shared" si="8"/>
        <v>583.40603912152437</v>
      </c>
      <c r="CK19" s="268">
        <f t="shared" si="8"/>
        <v>3081.3368185530626</v>
      </c>
      <c r="CL19" s="268">
        <f t="shared" si="8"/>
        <v>3511.45834751243</v>
      </c>
      <c r="CM19" s="268">
        <f t="shared" si="8"/>
        <v>572.29456629007291</v>
      </c>
      <c r="CN19" s="268">
        <f t="shared" si="8"/>
        <v>125000</v>
      </c>
      <c r="CO19" s="268">
        <f t="shared" si="8"/>
        <v>0</v>
      </c>
      <c r="CP19" s="268">
        <f t="shared" si="8"/>
        <v>0</v>
      </c>
      <c r="CQ19" s="268">
        <f t="shared" si="8"/>
        <v>0</v>
      </c>
      <c r="CR19" s="268">
        <f t="shared" si="8"/>
        <v>0</v>
      </c>
      <c r="CS19" s="268">
        <f t="shared" si="8"/>
        <v>0</v>
      </c>
      <c r="CT19" s="268">
        <f t="shared" si="8"/>
        <v>0</v>
      </c>
      <c r="CU19" s="268">
        <f t="shared" si="8"/>
        <v>0</v>
      </c>
      <c r="CV19" s="268">
        <f t="shared" si="8"/>
        <v>0</v>
      </c>
      <c r="CW19" s="268">
        <f t="shared" ref="CW19:EB19" si="9" xml:space="preserve"> CW$16</f>
        <v>0</v>
      </c>
      <c r="CX19" s="268">
        <f t="shared" si="9"/>
        <v>0</v>
      </c>
      <c r="CY19" s="268">
        <f t="shared" si="9"/>
        <v>0</v>
      </c>
      <c r="CZ19" s="268">
        <f t="shared" si="9"/>
        <v>0</v>
      </c>
      <c r="DA19" s="268">
        <f t="shared" si="9"/>
        <v>0</v>
      </c>
      <c r="DB19" s="268">
        <f t="shared" si="9"/>
        <v>0</v>
      </c>
      <c r="DC19" s="268">
        <f t="shared" si="9"/>
        <v>0</v>
      </c>
      <c r="DD19" s="268">
        <f t="shared" si="9"/>
        <v>0</v>
      </c>
      <c r="DE19" s="268">
        <f t="shared" si="9"/>
        <v>0</v>
      </c>
      <c r="DF19" s="268">
        <f t="shared" si="9"/>
        <v>0</v>
      </c>
      <c r="DG19" s="268">
        <f t="shared" si="9"/>
        <v>0</v>
      </c>
      <c r="DH19" s="268">
        <f t="shared" si="9"/>
        <v>0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x14ac:dyDescent="0.25">
      <c r="E20" s="12" t="s">
        <v>210</v>
      </c>
      <c r="F20" s="361">
        <f xml:space="preserve"> XIRR(J19:GJ19, J18:GJ18)</f>
        <v>7.1289595961570751E-2</v>
      </c>
      <c r="G20" s="12" t="s">
        <v>109</v>
      </c>
    </row>
    <row r="22" spans="1:192" x14ac:dyDescent="0.25">
      <c r="K22" s="12" t="e">
        <f ca="1">IF(AND(InpC!K4=Debt!H10,InpC!#REF!=Debt!L17),IF(OR(Debt!K2=Output!J30,Tax!H9=Debt!G10),OFFSET(Debt!F8,Debt!F2,Debt!F3),IF(ROUNDUP(INDEX(Debt!E17:E32,MATCH(Metrics!F10,Tax!F9:F15,0)),InpC!F38),Ops!F29,InpC!F15)))</f>
        <v>#REF!</v>
      </c>
    </row>
    <row r="25" spans="1:192" x14ac:dyDescent="0.25">
      <c r="A25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28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Scenario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16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Post ops</v>
      </c>
      <c r="CP3" s="384" t="str">
        <f xml:space="preserve"> Time!CP$67</f>
        <v>Post ops</v>
      </c>
      <c r="CQ3" s="384" t="str">
        <f xml:space="preserve"> Time!CQ$67</f>
        <v>Post ops</v>
      </c>
      <c r="CR3" s="384" t="str">
        <f xml:space="preserve"> Time!CR$67</f>
        <v>Post ops</v>
      </c>
      <c r="CS3" s="384" t="str">
        <f xml:space="preserve"> Time!CS$67</f>
        <v>Post ops</v>
      </c>
      <c r="CT3" s="384" t="str">
        <f xml:space="preserve"> Time!CT$67</f>
        <v>Post ops</v>
      </c>
      <c r="CU3" s="384" t="str">
        <f xml:space="preserve"> Time!CU$67</f>
        <v>Post ops</v>
      </c>
      <c r="CV3" s="384" t="str">
        <f xml:space="preserve"> Time!CV$67</f>
        <v>Post ops</v>
      </c>
      <c r="CW3" s="384" t="str">
        <f xml:space="preserve"> Time!CW$67</f>
        <v>Post ops</v>
      </c>
      <c r="CX3" s="384" t="str">
        <f xml:space="preserve"> Time!CX$67</f>
        <v>Post ops</v>
      </c>
      <c r="CY3" s="384" t="str">
        <f xml:space="preserve"> Time!CY$67</f>
        <v>Post ops</v>
      </c>
      <c r="CZ3" s="384" t="str">
        <f xml:space="preserve"> Time!CZ$67</f>
        <v>Post ops</v>
      </c>
      <c r="DA3" s="384" t="str">
        <f xml:space="preserve"> Time!DA$67</f>
        <v>Post ops</v>
      </c>
      <c r="DB3" s="384" t="str">
        <f xml:space="preserve"> Time!DB$67</f>
        <v>Post ops</v>
      </c>
      <c r="DC3" s="384" t="str">
        <f xml:space="preserve"> Time!DC$67</f>
        <v>Post ops</v>
      </c>
      <c r="DD3" s="384" t="str">
        <f xml:space="preserve"> Time!DD$67</f>
        <v>Post ops</v>
      </c>
      <c r="DE3" s="384" t="str">
        <f xml:space="preserve"> Time!DE$67</f>
        <v>Post ops</v>
      </c>
      <c r="DF3" s="384" t="str">
        <f xml:space="preserve"> Time!DF$67</f>
        <v>Post ops</v>
      </c>
      <c r="DG3" s="384" t="str">
        <f xml:space="preserve"> Time!DG$67</f>
        <v>Post ops</v>
      </c>
      <c r="DH3" s="384" t="str">
        <f xml:space="preserve"> Time!DH$67</f>
        <v>Post ops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1" t="str">
        <f xml:space="preserve"> Ops!E$34</f>
        <v>Electricity generation revenue</v>
      </c>
      <c r="F9" s="541">
        <f xml:space="preserve"> Ops!F$34</f>
        <v>0</v>
      </c>
      <c r="G9" s="541" t="str">
        <f xml:space="preserve"> Ops!G$34</f>
        <v>$ 000s</v>
      </c>
      <c r="H9" s="541">
        <f xml:space="preserve"> Ops!H$34</f>
        <v>300785.64027088066</v>
      </c>
      <c r="I9" s="541">
        <f xml:space="preserve"> Ops!I$34</f>
        <v>0</v>
      </c>
      <c r="J9" s="541">
        <f xml:space="preserve"> Ops!J$34</f>
        <v>0</v>
      </c>
      <c r="K9" s="541">
        <f xml:space="preserve"> Ops!K$34</f>
        <v>0</v>
      </c>
      <c r="L9" s="541">
        <f xml:space="preserve"> Ops!L$34</f>
        <v>0</v>
      </c>
      <c r="M9" s="541">
        <f xml:space="preserve"> Ops!M$34</f>
        <v>5201.6250000000018</v>
      </c>
      <c r="N9" s="541">
        <f xml:space="preserve"> Ops!N$34</f>
        <v>5674.5000000000009</v>
      </c>
      <c r="O9" s="541">
        <f xml:space="preserve"> Ops!O$34</f>
        <v>2443.1874999999986</v>
      </c>
      <c r="P9" s="541">
        <f xml:space="preserve"> Ops!P$34</f>
        <v>2443.1875</v>
      </c>
      <c r="Q9" s="541">
        <f xml:space="preserve"> Ops!Q$34</f>
        <v>5175.7462686567187</v>
      </c>
      <c r="R9" s="541">
        <f xml:space="preserve"> Ops!R$34</f>
        <v>5646.2686567164192</v>
      </c>
      <c r="S9" s="541">
        <f xml:space="preserve"> Ops!S$34</f>
        <v>2431.0323383084569</v>
      </c>
      <c r="T9" s="541">
        <f xml:space="preserve"> Ops!T$34</f>
        <v>2431.0323383084583</v>
      </c>
      <c r="U9" s="541">
        <f xml:space="preserve"> Ops!U$34</f>
        <v>5149.9962872206161</v>
      </c>
      <c r="V9" s="541">
        <f xml:space="preserve"> Ops!V$34</f>
        <v>5618.177767877035</v>
      </c>
      <c r="W9" s="541">
        <f xml:space="preserve"> Ops!W$34</f>
        <v>2418.937650058167</v>
      </c>
      <c r="X9" s="541">
        <f xml:space="preserve"> Ops!X$34</f>
        <v>2418.9376500581684</v>
      </c>
      <c r="Y9" s="541">
        <f xml:space="preserve"> Ops!Y$34</f>
        <v>5124.3744151448909</v>
      </c>
      <c r="Z9" s="541">
        <f xml:space="preserve"> Ops!Z$34</f>
        <v>5590.2266347035174</v>
      </c>
      <c r="AA9" s="541">
        <f xml:space="preserve"> Ops!AA$34</f>
        <v>2406.9031343862353</v>
      </c>
      <c r="AB9" s="541">
        <f xml:space="preserve"> Ops!AB$34</f>
        <v>2406.9031343862371</v>
      </c>
      <c r="AC9" s="541">
        <f xml:space="preserve"> Ops!AC$34</f>
        <v>5098.8800150695452</v>
      </c>
      <c r="AD9" s="541">
        <f xml:space="preserve"> Ops!AD$34</f>
        <v>5562.4145618940493</v>
      </c>
      <c r="AE9" s="541">
        <f xml:space="preserve"> Ops!AE$34</f>
        <v>2394.9284919266029</v>
      </c>
      <c r="AF9" s="541">
        <f xml:space="preserve"> Ops!AF$34</f>
        <v>2394.9284919266047</v>
      </c>
      <c r="AG9" s="541">
        <f xml:space="preserve"> Ops!AG$34</f>
        <v>5073.5124528055185</v>
      </c>
      <c r="AH9" s="541">
        <f xml:space="preserve"> Ops!AH$34</f>
        <v>5534.7408576060197</v>
      </c>
      <c r="AI9" s="541">
        <f xml:space="preserve"> Ops!AI$34</f>
        <v>2383.0134248025911</v>
      </c>
      <c r="AJ9" s="541">
        <f xml:space="preserve"> Ops!AJ$34</f>
        <v>2383.013424802592</v>
      </c>
      <c r="AK9" s="541">
        <f xml:space="preserve"> Ops!AK$34</f>
        <v>5048.2710973189251</v>
      </c>
      <c r="AL9" s="541">
        <f xml:space="preserve"> Ops!AL$34</f>
        <v>5507.2048334388264</v>
      </c>
      <c r="AM9" s="541">
        <f xml:space="preserve"> Ops!AM$34</f>
        <v>2371.1576366194936</v>
      </c>
      <c r="AN9" s="541">
        <f xml:space="preserve"> Ops!AN$34</f>
        <v>2371.157636619495</v>
      </c>
      <c r="AO9" s="541">
        <f xml:space="preserve"> Ops!AO$34</f>
        <v>5023.1553207153484</v>
      </c>
      <c r="AP9" s="541">
        <f xml:space="preserve"> Ops!AP$34</f>
        <v>5479.8058044167419</v>
      </c>
      <c r="AQ9" s="541">
        <f xml:space="preserve"> Ops!AQ$34</f>
        <v>2359.3608324572078</v>
      </c>
      <c r="AR9" s="541">
        <f xml:space="preserve"> Ops!AR$34</f>
        <v>2359.3608324572092</v>
      </c>
      <c r="AS9" s="541">
        <f xml:space="preserve"> Ops!AS$34</f>
        <v>4998.1644982242278</v>
      </c>
      <c r="AT9" s="541">
        <f xml:space="preserve"> Ops!AT$34</f>
        <v>5452.5430889718846</v>
      </c>
      <c r="AU9" s="541">
        <f xml:space="preserve"> Ops!AU$34</f>
        <v>2347.6227188628936</v>
      </c>
      <c r="AV9" s="541">
        <f xml:space="preserve"> Ops!AV$34</f>
        <v>2347.6227188628945</v>
      </c>
      <c r="AW9" s="541">
        <f xml:space="preserve"> Ops!AW$34</f>
        <v>4973.298008183313</v>
      </c>
      <c r="AX9" s="541">
        <f xml:space="preserve"> Ops!AX$34</f>
        <v>5425.4160089272491</v>
      </c>
      <c r="AY9" s="541">
        <f xml:space="preserve"> Ops!AY$34</f>
        <v>2335.9430038436753</v>
      </c>
      <c r="AZ9" s="541">
        <f xml:space="preserve"> Ops!AZ$34</f>
        <v>2335.9430038436767</v>
      </c>
      <c r="BA9" s="541">
        <f xml:space="preserve"> Ops!BA$34</f>
        <v>4948.5552320231973</v>
      </c>
      <c r="BB9" s="541">
        <f xml:space="preserve"> Ops!BB$34</f>
        <v>5398.42388947985</v>
      </c>
      <c r="BC9" s="541">
        <f xml:space="preserve"> Ops!BC$34</f>
        <v>2324.3213968593791</v>
      </c>
      <c r="BD9" s="541">
        <f xml:space="preserve"> Ops!BD$34</f>
        <v>2324.3213968593805</v>
      </c>
      <c r="BE9" s="541">
        <f xml:space="preserve"> Ops!BE$34</f>
        <v>4923.9355542519379</v>
      </c>
      <c r="BF9" s="541">
        <f xml:space="preserve"> Ops!BF$34</f>
        <v>5371.5660591839314</v>
      </c>
      <c r="BG9" s="541">
        <f xml:space="preserve"> Ops!BG$34</f>
        <v>2312.7576088153023</v>
      </c>
      <c r="BH9" s="541">
        <f xml:space="preserve"> Ops!BH$34</f>
        <v>2312.7576088153037</v>
      </c>
      <c r="BI9" s="541">
        <f xml:space="preserve"> Ops!BI$34</f>
        <v>4899.4383624397406</v>
      </c>
      <c r="BJ9" s="541">
        <f xml:space="preserve"> Ops!BJ$34</f>
        <v>5344.8418499342615</v>
      </c>
      <c r="BK9" s="541">
        <f xml:space="preserve"> Ops!BK$34</f>
        <v>2301.2513520550283</v>
      </c>
      <c r="BL9" s="541">
        <f xml:space="preserve"> Ops!BL$34</f>
        <v>2301.2513520550297</v>
      </c>
      <c r="BM9" s="541">
        <f xml:space="preserve"> Ops!BM$34</f>
        <v>4875.0630472037219</v>
      </c>
      <c r="BN9" s="541">
        <f xml:space="preserve"> Ops!BN$34</f>
        <v>5318.2505969495141</v>
      </c>
      <c r="BO9" s="541">
        <f xml:space="preserve"> Ops!BO$34</f>
        <v>2289.8023403532616</v>
      </c>
      <c r="BP9" s="541">
        <f xml:space="preserve"> Ops!BP$34</f>
        <v>2289.8023403532634</v>
      </c>
      <c r="BQ9" s="541">
        <f xml:space="preserve"> Ops!BQ$34</f>
        <v>4850.8090021927592</v>
      </c>
      <c r="BR9" s="541">
        <f xml:space="preserve"> Ops!BR$34</f>
        <v>5291.791638755737</v>
      </c>
      <c r="BS9" s="541">
        <f xml:space="preserve"> Ops!BS$34</f>
        <v>2278.4102889087189</v>
      </c>
      <c r="BT9" s="541">
        <f xml:space="preserve"> Ops!BT$34</f>
        <v>2278.4102889087203</v>
      </c>
      <c r="BU9" s="541">
        <f xml:space="preserve"> Ops!BU$34</f>
        <v>4826.675624072398</v>
      </c>
      <c r="BV9" s="541">
        <f xml:space="preserve"> Ops!BV$34</f>
        <v>5265.464317169889</v>
      </c>
      <c r="BW9" s="541">
        <f xml:space="preserve"> Ops!BW$34</f>
        <v>2267.0749143370344</v>
      </c>
      <c r="BX9" s="541">
        <f xml:space="preserve"> Ops!BX$34</f>
        <v>2267.0749143370358</v>
      </c>
      <c r="BY9" s="541">
        <f xml:space="preserve"> Ops!BY$34</f>
        <v>4802.6623125098486</v>
      </c>
      <c r="BZ9" s="541">
        <f xml:space="preserve"> Ops!BZ$34</f>
        <v>5239.2679772834717</v>
      </c>
      <c r="CA9" s="541">
        <f xml:space="preserve"> Ops!CA$34</f>
        <v>2255.7959346637153</v>
      </c>
      <c r="CB9" s="541">
        <f xml:space="preserve"> Ops!CB$34</f>
        <v>2255.7959346637167</v>
      </c>
      <c r="CC9" s="541">
        <f xml:space="preserve"> Ops!CC$34</f>
        <v>4778.7684701590542</v>
      </c>
      <c r="CD9" s="541">
        <f xml:space="preserve"> Ops!CD$34</f>
        <v>5213.2019674462408</v>
      </c>
      <c r="CE9" s="541">
        <f xml:space="preserve"> Ops!CE$34</f>
        <v>2244.5730693171304</v>
      </c>
      <c r="CF9" s="541">
        <f xml:space="preserve"> Ops!CF$34</f>
        <v>2244.5730693171317</v>
      </c>
      <c r="CG9" s="541">
        <f xml:space="preserve"> Ops!CG$34</f>
        <v>4754.993502645827</v>
      </c>
      <c r="CH9" s="541">
        <f xml:space="preserve"> Ops!CH$34</f>
        <v>5187.265639249993</v>
      </c>
      <c r="CI9" s="541">
        <f xml:space="preserve"> Ops!CI$34</f>
        <v>2233.4060391215235</v>
      </c>
      <c r="CJ9" s="541">
        <f xml:space="preserve"> Ops!CJ$34</f>
        <v>2233.4060391215244</v>
      </c>
      <c r="CK9" s="541">
        <f xml:space="preserve"> Ops!CK$34</f>
        <v>4731.3368185530626</v>
      </c>
      <c r="CL9" s="541">
        <f xml:space="preserve"> Ops!CL$34</f>
        <v>5161.45834751243</v>
      </c>
      <c r="CM9" s="541">
        <f xml:space="preserve"> Ops!CM$34</f>
        <v>2222.2945662900729</v>
      </c>
      <c r="CN9" s="541">
        <f xml:space="preserve"> Ops!CN$34</f>
        <v>2222.2945662900743</v>
      </c>
      <c r="CO9" s="541">
        <f xml:space="preserve"> Ops!CO$34</f>
        <v>0</v>
      </c>
      <c r="CP9" s="541">
        <f xml:space="preserve"> Ops!CP$34</f>
        <v>0</v>
      </c>
      <c r="CQ9" s="541">
        <f xml:space="preserve"> Ops!CQ$34</f>
        <v>0</v>
      </c>
      <c r="CR9" s="541">
        <f xml:space="preserve"> Ops!CR$34</f>
        <v>0</v>
      </c>
      <c r="CS9" s="541">
        <f xml:space="preserve"> Ops!CS$34</f>
        <v>0</v>
      </c>
      <c r="CT9" s="541">
        <f xml:space="preserve"> Ops!CT$34</f>
        <v>0</v>
      </c>
      <c r="CU9" s="541">
        <f xml:space="preserve"> Ops!CU$34</f>
        <v>0</v>
      </c>
      <c r="CV9" s="541">
        <f xml:space="preserve"> Ops!CV$34</f>
        <v>0</v>
      </c>
      <c r="CW9" s="541">
        <f xml:space="preserve"> Ops!CW$34</f>
        <v>0</v>
      </c>
      <c r="CX9" s="541">
        <f xml:space="preserve"> Ops!CX$34</f>
        <v>0</v>
      </c>
      <c r="CY9" s="541">
        <f xml:space="preserve"> Ops!CY$34</f>
        <v>0</v>
      </c>
      <c r="CZ9" s="541">
        <f xml:space="preserve"> Ops!CZ$34</f>
        <v>0</v>
      </c>
      <c r="DA9" s="541">
        <f xml:space="preserve"> Ops!DA$34</f>
        <v>0</v>
      </c>
      <c r="DB9" s="541">
        <f xml:space="preserve"> Ops!DB$34</f>
        <v>0</v>
      </c>
      <c r="DC9" s="541">
        <f xml:space="preserve"> Ops!DC$34</f>
        <v>0</v>
      </c>
      <c r="DD9" s="541">
        <f xml:space="preserve"> Ops!DD$34</f>
        <v>0</v>
      </c>
      <c r="DE9" s="541">
        <f xml:space="preserve"> Ops!DE$34</f>
        <v>0</v>
      </c>
      <c r="DF9" s="541">
        <f xml:space="preserve"> Ops!DF$34</f>
        <v>0</v>
      </c>
      <c r="DG9" s="541">
        <f xml:space="preserve"> Ops!DG$34</f>
        <v>0</v>
      </c>
      <c r="DH9" s="541">
        <f xml:space="preserve"> Ops!DH$34</f>
        <v>0</v>
      </c>
      <c r="DI9" s="541">
        <f xml:space="preserve"> Ops!DI$34</f>
        <v>0</v>
      </c>
      <c r="DJ9" s="541">
        <f xml:space="preserve"> Ops!DJ$34</f>
        <v>0</v>
      </c>
      <c r="DK9" s="541">
        <f xml:space="preserve"> Ops!DK$34</f>
        <v>0</v>
      </c>
      <c r="DL9" s="541">
        <f xml:space="preserve"> Ops!DL$34</f>
        <v>0</v>
      </c>
      <c r="DM9" s="541">
        <f xml:space="preserve"> Ops!DM$34</f>
        <v>0</v>
      </c>
      <c r="DN9" s="541">
        <f xml:space="preserve"> Ops!DN$34</f>
        <v>0</v>
      </c>
      <c r="DO9" s="541">
        <f xml:space="preserve"> Ops!DO$34</f>
        <v>0</v>
      </c>
      <c r="DP9" s="541">
        <f xml:space="preserve"> Ops!DP$34</f>
        <v>0</v>
      </c>
      <c r="DQ9" s="541">
        <f xml:space="preserve"> Ops!DQ$34</f>
        <v>0</v>
      </c>
      <c r="DR9" s="541">
        <f xml:space="preserve"> Ops!DR$34</f>
        <v>0</v>
      </c>
      <c r="DS9" s="541">
        <f xml:space="preserve"> Ops!DS$34</f>
        <v>0</v>
      </c>
      <c r="DT9" s="541">
        <f xml:space="preserve"> Ops!DT$34</f>
        <v>0</v>
      </c>
      <c r="DU9" s="541">
        <f xml:space="preserve"> Ops!DU$34</f>
        <v>0</v>
      </c>
      <c r="DV9" s="541">
        <f xml:space="preserve"> Ops!DV$34</f>
        <v>0</v>
      </c>
      <c r="DW9" s="541">
        <f xml:space="preserve"> Ops!DW$34</f>
        <v>0</v>
      </c>
      <c r="DX9" s="541">
        <f xml:space="preserve"> Ops!DX$34</f>
        <v>0</v>
      </c>
      <c r="DY9" s="541">
        <f xml:space="preserve"> Ops!DY$34</f>
        <v>0</v>
      </c>
      <c r="DZ9" s="541">
        <f xml:space="preserve"> Ops!DZ$34</f>
        <v>0</v>
      </c>
      <c r="EA9" s="541">
        <f xml:space="preserve"> Ops!EA$34</f>
        <v>0</v>
      </c>
      <c r="EB9" s="541">
        <f xml:space="preserve"> Ops!EB$34</f>
        <v>0</v>
      </c>
      <c r="EC9" s="541">
        <f xml:space="preserve"> Ops!EC$34</f>
        <v>0</v>
      </c>
      <c r="ED9" s="541">
        <f xml:space="preserve"> Ops!ED$34</f>
        <v>0</v>
      </c>
      <c r="EE9" s="541">
        <f xml:space="preserve"> Ops!EE$34</f>
        <v>0</v>
      </c>
      <c r="EF9" s="541">
        <f xml:space="preserve"> Ops!EF$34</f>
        <v>0</v>
      </c>
      <c r="EG9" s="541">
        <f xml:space="preserve"> Ops!EG$34</f>
        <v>0</v>
      </c>
      <c r="EH9" s="541">
        <f xml:space="preserve"> Ops!EH$34</f>
        <v>0</v>
      </c>
      <c r="EI9" s="541">
        <f xml:space="preserve"> Ops!EI$34</f>
        <v>0</v>
      </c>
      <c r="EJ9" s="541">
        <f xml:space="preserve"> Ops!EJ$34</f>
        <v>0</v>
      </c>
      <c r="EK9" s="541">
        <f xml:space="preserve"> Ops!EK$34</f>
        <v>0</v>
      </c>
      <c r="EL9" s="541">
        <f xml:space="preserve"> Ops!EL$34</f>
        <v>0</v>
      </c>
      <c r="EM9" s="541">
        <f xml:space="preserve"> Ops!EM$34</f>
        <v>0</v>
      </c>
      <c r="EN9" s="541">
        <f xml:space="preserve"> Ops!EN$34</f>
        <v>0</v>
      </c>
      <c r="EO9" s="541">
        <f xml:space="preserve"> Ops!EO$34</f>
        <v>0</v>
      </c>
      <c r="EP9" s="541">
        <f xml:space="preserve"> Ops!EP$34</f>
        <v>0</v>
      </c>
      <c r="EQ9" s="541">
        <f xml:space="preserve"> Ops!EQ$34</f>
        <v>0</v>
      </c>
      <c r="ER9" s="541">
        <f xml:space="preserve"> Ops!ER$34</f>
        <v>0</v>
      </c>
      <c r="ES9" s="541">
        <f xml:space="preserve"> Ops!ES$34</f>
        <v>0</v>
      </c>
      <c r="ET9" s="541">
        <f xml:space="preserve"> Ops!ET$34</f>
        <v>0</v>
      </c>
      <c r="EU9" s="541">
        <f xml:space="preserve"> Ops!EU$34</f>
        <v>0</v>
      </c>
      <c r="EV9" s="541">
        <f xml:space="preserve"> Ops!EV$34</f>
        <v>0</v>
      </c>
      <c r="EW9" s="541">
        <f xml:space="preserve"> Ops!EW$34</f>
        <v>0</v>
      </c>
      <c r="EX9" s="541">
        <f xml:space="preserve"> Ops!EX$34</f>
        <v>0</v>
      </c>
      <c r="EY9" s="541">
        <f xml:space="preserve"> Ops!EY$34</f>
        <v>0</v>
      </c>
      <c r="EZ9" s="541">
        <f xml:space="preserve"> Ops!EZ$34</f>
        <v>0</v>
      </c>
      <c r="FA9" s="541">
        <f xml:space="preserve"> Ops!FA$34</f>
        <v>0</v>
      </c>
      <c r="FB9" s="541">
        <f xml:space="preserve"> Ops!FB$34</f>
        <v>0</v>
      </c>
      <c r="FC9" s="541">
        <f xml:space="preserve"> Ops!FC$34</f>
        <v>0</v>
      </c>
      <c r="FD9" s="541">
        <f xml:space="preserve"> Ops!FD$34</f>
        <v>0</v>
      </c>
      <c r="FE9" s="541">
        <f xml:space="preserve"> Ops!FE$34</f>
        <v>0</v>
      </c>
      <c r="FF9" s="541">
        <f xml:space="preserve"> Ops!FF$34</f>
        <v>0</v>
      </c>
      <c r="FG9" s="541">
        <f xml:space="preserve"> Ops!FG$34</f>
        <v>0</v>
      </c>
      <c r="FH9" s="541">
        <f xml:space="preserve"> Ops!FH$34</f>
        <v>0</v>
      </c>
      <c r="FI9" s="541">
        <f xml:space="preserve"> Ops!FI$34</f>
        <v>0</v>
      </c>
      <c r="FJ9" s="541">
        <f xml:space="preserve"> Ops!FJ$34</f>
        <v>0</v>
      </c>
      <c r="FK9" s="541">
        <f xml:space="preserve"> Ops!FK$34</f>
        <v>0</v>
      </c>
      <c r="FL9" s="541">
        <f xml:space="preserve"> Ops!FL$34</f>
        <v>0</v>
      </c>
      <c r="FM9" s="541">
        <f xml:space="preserve"> Ops!FM$34</f>
        <v>0</v>
      </c>
      <c r="FN9" s="541">
        <f xml:space="preserve"> Ops!FN$34</f>
        <v>0</v>
      </c>
      <c r="FO9" s="541">
        <f xml:space="preserve"> Ops!FO$34</f>
        <v>0</v>
      </c>
      <c r="FP9" s="541">
        <f xml:space="preserve"> Ops!FP$34</f>
        <v>0</v>
      </c>
      <c r="FQ9" s="541">
        <f xml:space="preserve"> Ops!FQ$34</f>
        <v>0</v>
      </c>
      <c r="FR9" s="541">
        <f xml:space="preserve"> Ops!FR$34</f>
        <v>0</v>
      </c>
      <c r="FS9" s="541">
        <f xml:space="preserve"> Ops!FS$34</f>
        <v>0</v>
      </c>
      <c r="FT9" s="541">
        <f xml:space="preserve"> Ops!FT$34</f>
        <v>0</v>
      </c>
      <c r="FU9" s="541">
        <f xml:space="preserve"> Ops!FU$34</f>
        <v>0</v>
      </c>
      <c r="FV9" s="541">
        <f xml:space="preserve"> Ops!FV$34</f>
        <v>0</v>
      </c>
      <c r="FW9" s="541">
        <f xml:space="preserve"> Ops!FW$34</f>
        <v>0</v>
      </c>
      <c r="FX9" s="541">
        <f xml:space="preserve"> Ops!FX$34</f>
        <v>0</v>
      </c>
      <c r="FY9" s="541">
        <f xml:space="preserve"> Ops!FY$34</f>
        <v>0</v>
      </c>
      <c r="FZ9" s="541">
        <f xml:space="preserve"> Ops!FZ$34</f>
        <v>0</v>
      </c>
      <c r="GA9" s="541">
        <f xml:space="preserve"> Ops!GA$34</f>
        <v>0</v>
      </c>
      <c r="GB9" s="541">
        <f xml:space="preserve"> Ops!GB$34</f>
        <v>0</v>
      </c>
      <c r="GC9" s="541">
        <f xml:space="preserve"> Ops!GC$34</f>
        <v>0</v>
      </c>
      <c r="GD9" s="541">
        <f xml:space="preserve"> Ops!GD$34</f>
        <v>0</v>
      </c>
      <c r="GE9" s="541">
        <f xml:space="preserve"> Ops!GE$34</f>
        <v>0</v>
      </c>
      <c r="GF9" s="541">
        <f xml:space="preserve"> Ops!GF$34</f>
        <v>0</v>
      </c>
      <c r="GG9" s="541">
        <f xml:space="preserve"> Ops!GG$34</f>
        <v>0</v>
      </c>
      <c r="GH9" s="541">
        <f xml:space="preserve"> Ops!GH$34</f>
        <v>0</v>
      </c>
      <c r="GI9" s="541">
        <f xml:space="preserve"> Ops!GI$34</f>
        <v>0</v>
      </c>
      <c r="GJ9" s="54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41" t="str">
        <f xml:space="preserve"> Ops!E$43</f>
        <v>O&amp;M expense</v>
      </c>
      <c r="F10" s="541">
        <f xml:space="preserve"> Ops!F$43</f>
        <v>0</v>
      </c>
      <c r="G10" s="541" t="str">
        <f xml:space="preserve"> Ops!G$43</f>
        <v>$ 000s</v>
      </c>
      <c r="H10" s="541">
        <f xml:space="preserve"> Ops!H$43</f>
        <v>-32000</v>
      </c>
      <c r="I10" s="541">
        <f xml:space="preserve"> Ops!I$43</f>
        <v>0</v>
      </c>
      <c r="J10" s="541">
        <f xml:space="preserve"> Ops!J$43</f>
        <v>0</v>
      </c>
      <c r="K10" s="541">
        <f xml:space="preserve"> Ops!K$43</f>
        <v>0</v>
      </c>
      <c r="L10" s="541">
        <f xml:space="preserve"> Ops!L$43</f>
        <v>0</v>
      </c>
      <c r="M10" s="541">
        <f xml:space="preserve"> Ops!M$43</f>
        <v>-400</v>
      </c>
      <c r="N10" s="541">
        <f xml:space="preserve"> Ops!N$43</f>
        <v>-400</v>
      </c>
      <c r="O10" s="541">
        <f xml:space="preserve"> Ops!O$43</f>
        <v>-400</v>
      </c>
      <c r="P10" s="541">
        <f xml:space="preserve"> Ops!P$43</f>
        <v>-400</v>
      </c>
      <c r="Q10" s="541">
        <f xml:space="preserve"> Ops!Q$43</f>
        <v>-400</v>
      </c>
      <c r="R10" s="541">
        <f xml:space="preserve"> Ops!R$43</f>
        <v>-400</v>
      </c>
      <c r="S10" s="541">
        <f xml:space="preserve"> Ops!S$43</f>
        <v>-400</v>
      </c>
      <c r="T10" s="541">
        <f xml:space="preserve"> Ops!T$43</f>
        <v>-400</v>
      </c>
      <c r="U10" s="541">
        <f xml:space="preserve"> Ops!U$43</f>
        <v>-400</v>
      </c>
      <c r="V10" s="541">
        <f xml:space="preserve"> Ops!V$43</f>
        <v>-400</v>
      </c>
      <c r="W10" s="541">
        <f xml:space="preserve"> Ops!W$43</f>
        <v>-400</v>
      </c>
      <c r="X10" s="541">
        <f xml:space="preserve"> Ops!X$43</f>
        <v>-400</v>
      </c>
      <c r="Y10" s="541">
        <f xml:space="preserve"> Ops!Y$43</f>
        <v>-400</v>
      </c>
      <c r="Z10" s="541">
        <f xml:space="preserve"> Ops!Z$43</f>
        <v>-400</v>
      </c>
      <c r="AA10" s="541">
        <f xml:space="preserve"> Ops!AA$43</f>
        <v>-400</v>
      </c>
      <c r="AB10" s="541">
        <f xml:space="preserve"> Ops!AB$43</f>
        <v>-400</v>
      </c>
      <c r="AC10" s="541">
        <f xml:space="preserve"> Ops!AC$43</f>
        <v>-400</v>
      </c>
      <c r="AD10" s="541">
        <f xml:space="preserve"> Ops!AD$43</f>
        <v>-400</v>
      </c>
      <c r="AE10" s="541">
        <f xml:space="preserve"> Ops!AE$43</f>
        <v>-400</v>
      </c>
      <c r="AF10" s="541">
        <f xml:space="preserve"> Ops!AF$43</f>
        <v>-400</v>
      </c>
      <c r="AG10" s="541">
        <f xml:space="preserve"> Ops!AG$43</f>
        <v>-400</v>
      </c>
      <c r="AH10" s="541">
        <f xml:space="preserve"> Ops!AH$43</f>
        <v>-400</v>
      </c>
      <c r="AI10" s="541">
        <f xml:space="preserve"> Ops!AI$43</f>
        <v>-400</v>
      </c>
      <c r="AJ10" s="541">
        <f xml:space="preserve"> Ops!AJ$43</f>
        <v>-400</v>
      </c>
      <c r="AK10" s="541">
        <f xml:space="preserve"> Ops!AK$43</f>
        <v>-400</v>
      </c>
      <c r="AL10" s="541">
        <f xml:space="preserve"> Ops!AL$43</f>
        <v>-400</v>
      </c>
      <c r="AM10" s="541">
        <f xml:space="preserve"> Ops!AM$43</f>
        <v>-400</v>
      </c>
      <c r="AN10" s="541">
        <f xml:space="preserve"> Ops!AN$43</f>
        <v>-400</v>
      </c>
      <c r="AO10" s="541">
        <f xml:space="preserve"> Ops!AO$43</f>
        <v>-400</v>
      </c>
      <c r="AP10" s="541">
        <f xml:space="preserve"> Ops!AP$43</f>
        <v>-400</v>
      </c>
      <c r="AQ10" s="541">
        <f xml:space="preserve"> Ops!AQ$43</f>
        <v>-400</v>
      </c>
      <c r="AR10" s="541">
        <f xml:space="preserve"> Ops!AR$43</f>
        <v>-400</v>
      </c>
      <c r="AS10" s="541">
        <f xml:space="preserve"> Ops!AS$43</f>
        <v>-400</v>
      </c>
      <c r="AT10" s="541">
        <f xml:space="preserve"> Ops!AT$43</f>
        <v>-400</v>
      </c>
      <c r="AU10" s="541">
        <f xml:space="preserve"> Ops!AU$43</f>
        <v>-400</v>
      </c>
      <c r="AV10" s="541">
        <f xml:space="preserve"> Ops!AV$43</f>
        <v>-400</v>
      </c>
      <c r="AW10" s="541">
        <f xml:space="preserve"> Ops!AW$43</f>
        <v>-400</v>
      </c>
      <c r="AX10" s="541">
        <f xml:space="preserve"> Ops!AX$43</f>
        <v>-400</v>
      </c>
      <c r="AY10" s="541">
        <f xml:space="preserve"> Ops!AY$43</f>
        <v>-400</v>
      </c>
      <c r="AZ10" s="541">
        <f xml:space="preserve"> Ops!AZ$43</f>
        <v>-400</v>
      </c>
      <c r="BA10" s="541">
        <f xml:space="preserve"> Ops!BA$43</f>
        <v>-400</v>
      </c>
      <c r="BB10" s="541">
        <f xml:space="preserve"> Ops!BB$43</f>
        <v>-400</v>
      </c>
      <c r="BC10" s="541">
        <f xml:space="preserve"> Ops!BC$43</f>
        <v>-400</v>
      </c>
      <c r="BD10" s="541">
        <f xml:space="preserve"> Ops!BD$43</f>
        <v>-400</v>
      </c>
      <c r="BE10" s="541">
        <f xml:space="preserve"> Ops!BE$43</f>
        <v>-400</v>
      </c>
      <c r="BF10" s="541">
        <f xml:space="preserve"> Ops!BF$43</f>
        <v>-400</v>
      </c>
      <c r="BG10" s="541">
        <f xml:space="preserve"> Ops!BG$43</f>
        <v>-400</v>
      </c>
      <c r="BH10" s="541">
        <f xml:space="preserve"> Ops!BH$43</f>
        <v>-400</v>
      </c>
      <c r="BI10" s="541">
        <f xml:space="preserve"> Ops!BI$43</f>
        <v>-400</v>
      </c>
      <c r="BJ10" s="541">
        <f xml:space="preserve"> Ops!BJ$43</f>
        <v>-400</v>
      </c>
      <c r="BK10" s="541">
        <f xml:space="preserve"> Ops!BK$43</f>
        <v>-400</v>
      </c>
      <c r="BL10" s="541">
        <f xml:space="preserve"> Ops!BL$43</f>
        <v>-400</v>
      </c>
      <c r="BM10" s="541">
        <f xml:space="preserve"> Ops!BM$43</f>
        <v>-400</v>
      </c>
      <c r="BN10" s="541">
        <f xml:space="preserve"> Ops!BN$43</f>
        <v>-400</v>
      </c>
      <c r="BO10" s="541">
        <f xml:space="preserve"> Ops!BO$43</f>
        <v>-400</v>
      </c>
      <c r="BP10" s="541">
        <f xml:space="preserve"> Ops!BP$43</f>
        <v>-400</v>
      </c>
      <c r="BQ10" s="541">
        <f xml:space="preserve"> Ops!BQ$43</f>
        <v>-400</v>
      </c>
      <c r="BR10" s="541">
        <f xml:space="preserve"> Ops!BR$43</f>
        <v>-400</v>
      </c>
      <c r="BS10" s="541">
        <f xml:space="preserve"> Ops!BS$43</f>
        <v>-400</v>
      </c>
      <c r="BT10" s="541">
        <f xml:space="preserve"> Ops!BT$43</f>
        <v>-400</v>
      </c>
      <c r="BU10" s="541">
        <f xml:space="preserve"> Ops!BU$43</f>
        <v>-400</v>
      </c>
      <c r="BV10" s="541">
        <f xml:space="preserve"> Ops!BV$43</f>
        <v>-400</v>
      </c>
      <c r="BW10" s="541">
        <f xml:space="preserve"> Ops!BW$43</f>
        <v>-400</v>
      </c>
      <c r="BX10" s="541">
        <f xml:space="preserve"> Ops!BX$43</f>
        <v>-400</v>
      </c>
      <c r="BY10" s="541">
        <f xml:space="preserve"> Ops!BY$43</f>
        <v>-400</v>
      </c>
      <c r="BZ10" s="541">
        <f xml:space="preserve"> Ops!BZ$43</f>
        <v>-400</v>
      </c>
      <c r="CA10" s="541">
        <f xml:space="preserve"> Ops!CA$43</f>
        <v>-400</v>
      </c>
      <c r="CB10" s="541">
        <f xml:space="preserve"> Ops!CB$43</f>
        <v>-400</v>
      </c>
      <c r="CC10" s="541">
        <f xml:space="preserve"> Ops!CC$43</f>
        <v>-400</v>
      </c>
      <c r="CD10" s="541">
        <f xml:space="preserve"> Ops!CD$43</f>
        <v>-400</v>
      </c>
      <c r="CE10" s="541">
        <f xml:space="preserve"> Ops!CE$43</f>
        <v>-400</v>
      </c>
      <c r="CF10" s="541">
        <f xml:space="preserve"> Ops!CF$43</f>
        <v>-400</v>
      </c>
      <c r="CG10" s="541">
        <f xml:space="preserve"> Ops!CG$43</f>
        <v>-400</v>
      </c>
      <c r="CH10" s="541">
        <f xml:space="preserve"> Ops!CH$43</f>
        <v>-400</v>
      </c>
      <c r="CI10" s="541">
        <f xml:space="preserve"> Ops!CI$43</f>
        <v>-400</v>
      </c>
      <c r="CJ10" s="541">
        <f xml:space="preserve"> Ops!CJ$43</f>
        <v>-400</v>
      </c>
      <c r="CK10" s="541">
        <f xml:space="preserve"> Ops!CK$43</f>
        <v>-400</v>
      </c>
      <c r="CL10" s="541">
        <f xml:space="preserve"> Ops!CL$43</f>
        <v>-400</v>
      </c>
      <c r="CM10" s="541">
        <f xml:space="preserve"> Ops!CM$43</f>
        <v>-400</v>
      </c>
      <c r="CN10" s="541">
        <f xml:space="preserve"> Ops!CN$43</f>
        <v>-400</v>
      </c>
      <c r="CO10" s="541">
        <f xml:space="preserve"> Ops!CO$43</f>
        <v>0</v>
      </c>
      <c r="CP10" s="541">
        <f xml:space="preserve"> Ops!CP$43</f>
        <v>0</v>
      </c>
      <c r="CQ10" s="541">
        <f xml:space="preserve"> Ops!CQ$43</f>
        <v>0</v>
      </c>
      <c r="CR10" s="541">
        <f xml:space="preserve"> Ops!CR$43</f>
        <v>0</v>
      </c>
      <c r="CS10" s="541">
        <f xml:space="preserve"> Ops!CS$43</f>
        <v>0</v>
      </c>
      <c r="CT10" s="541">
        <f xml:space="preserve"> Ops!CT$43</f>
        <v>0</v>
      </c>
      <c r="CU10" s="541">
        <f xml:space="preserve"> Ops!CU$43</f>
        <v>0</v>
      </c>
      <c r="CV10" s="541">
        <f xml:space="preserve"> Ops!CV$43</f>
        <v>0</v>
      </c>
      <c r="CW10" s="541">
        <f xml:space="preserve"> Ops!CW$43</f>
        <v>0</v>
      </c>
      <c r="CX10" s="541">
        <f xml:space="preserve"> Ops!CX$43</f>
        <v>0</v>
      </c>
      <c r="CY10" s="541">
        <f xml:space="preserve"> Ops!CY$43</f>
        <v>0</v>
      </c>
      <c r="CZ10" s="541">
        <f xml:space="preserve"> Ops!CZ$43</f>
        <v>0</v>
      </c>
      <c r="DA10" s="541">
        <f xml:space="preserve"> Ops!DA$43</f>
        <v>0</v>
      </c>
      <c r="DB10" s="541">
        <f xml:space="preserve"> Ops!DB$43</f>
        <v>0</v>
      </c>
      <c r="DC10" s="541">
        <f xml:space="preserve"> Ops!DC$43</f>
        <v>0</v>
      </c>
      <c r="DD10" s="541">
        <f xml:space="preserve"> Ops!DD$43</f>
        <v>0</v>
      </c>
      <c r="DE10" s="541">
        <f xml:space="preserve"> Ops!DE$43</f>
        <v>0</v>
      </c>
      <c r="DF10" s="541">
        <f xml:space="preserve"> Ops!DF$43</f>
        <v>0</v>
      </c>
      <c r="DG10" s="541">
        <f xml:space="preserve"> Ops!DG$43</f>
        <v>0</v>
      </c>
      <c r="DH10" s="541">
        <f xml:space="preserve"> Ops!DH$43</f>
        <v>0</v>
      </c>
      <c r="DI10" s="541">
        <f xml:space="preserve"> Ops!DI$43</f>
        <v>0</v>
      </c>
      <c r="DJ10" s="541">
        <f xml:space="preserve"> Ops!DJ$43</f>
        <v>0</v>
      </c>
      <c r="DK10" s="541">
        <f xml:space="preserve"> Ops!DK$43</f>
        <v>0</v>
      </c>
      <c r="DL10" s="541">
        <f xml:space="preserve"> Ops!DL$43</f>
        <v>0</v>
      </c>
      <c r="DM10" s="541">
        <f xml:space="preserve"> Ops!DM$43</f>
        <v>0</v>
      </c>
      <c r="DN10" s="541">
        <f xml:space="preserve"> Ops!DN$43</f>
        <v>0</v>
      </c>
      <c r="DO10" s="541">
        <f xml:space="preserve"> Ops!DO$43</f>
        <v>0</v>
      </c>
      <c r="DP10" s="541">
        <f xml:space="preserve"> Ops!DP$43</f>
        <v>0</v>
      </c>
      <c r="DQ10" s="541">
        <f xml:space="preserve"> Ops!DQ$43</f>
        <v>0</v>
      </c>
      <c r="DR10" s="541">
        <f xml:space="preserve"> Ops!DR$43</f>
        <v>0</v>
      </c>
      <c r="DS10" s="541">
        <f xml:space="preserve"> Ops!DS$43</f>
        <v>0</v>
      </c>
      <c r="DT10" s="541">
        <f xml:space="preserve"> Ops!DT$43</f>
        <v>0</v>
      </c>
      <c r="DU10" s="541">
        <f xml:space="preserve"> Ops!DU$43</f>
        <v>0</v>
      </c>
      <c r="DV10" s="541">
        <f xml:space="preserve"> Ops!DV$43</f>
        <v>0</v>
      </c>
      <c r="DW10" s="541">
        <f xml:space="preserve"> Ops!DW$43</f>
        <v>0</v>
      </c>
      <c r="DX10" s="541">
        <f xml:space="preserve"> Ops!DX$43</f>
        <v>0</v>
      </c>
      <c r="DY10" s="541">
        <f xml:space="preserve"> Ops!DY$43</f>
        <v>0</v>
      </c>
      <c r="DZ10" s="541">
        <f xml:space="preserve"> Ops!DZ$43</f>
        <v>0</v>
      </c>
      <c r="EA10" s="541">
        <f xml:space="preserve"> Ops!EA$43</f>
        <v>0</v>
      </c>
      <c r="EB10" s="541">
        <f xml:space="preserve"> Ops!EB$43</f>
        <v>0</v>
      </c>
      <c r="EC10" s="541">
        <f xml:space="preserve"> Ops!EC$43</f>
        <v>0</v>
      </c>
      <c r="ED10" s="541">
        <f xml:space="preserve"> Ops!ED$43</f>
        <v>0</v>
      </c>
      <c r="EE10" s="541">
        <f xml:space="preserve"> Ops!EE$43</f>
        <v>0</v>
      </c>
      <c r="EF10" s="541">
        <f xml:space="preserve"> Ops!EF$43</f>
        <v>0</v>
      </c>
      <c r="EG10" s="541">
        <f xml:space="preserve"> Ops!EG$43</f>
        <v>0</v>
      </c>
      <c r="EH10" s="541">
        <f xml:space="preserve"> Ops!EH$43</f>
        <v>0</v>
      </c>
      <c r="EI10" s="541">
        <f xml:space="preserve"> Ops!EI$43</f>
        <v>0</v>
      </c>
      <c r="EJ10" s="541">
        <f xml:space="preserve"> Ops!EJ$43</f>
        <v>0</v>
      </c>
      <c r="EK10" s="541">
        <f xml:space="preserve"> Ops!EK$43</f>
        <v>0</v>
      </c>
      <c r="EL10" s="541">
        <f xml:space="preserve"> Ops!EL$43</f>
        <v>0</v>
      </c>
      <c r="EM10" s="541">
        <f xml:space="preserve"> Ops!EM$43</f>
        <v>0</v>
      </c>
      <c r="EN10" s="541">
        <f xml:space="preserve"> Ops!EN$43</f>
        <v>0</v>
      </c>
      <c r="EO10" s="541">
        <f xml:space="preserve"> Ops!EO$43</f>
        <v>0</v>
      </c>
      <c r="EP10" s="541">
        <f xml:space="preserve"> Ops!EP$43</f>
        <v>0</v>
      </c>
      <c r="EQ10" s="541">
        <f xml:space="preserve"> Ops!EQ$43</f>
        <v>0</v>
      </c>
      <c r="ER10" s="541">
        <f xml:space="preserve"> Ops!ER$43</f>
        <v>0</v>
      </c>
      <c r="ES10" s="541">
        <f xml:space="preserve"> Ops!ES$43</f>
        <v>0</v>
      </c>
      <c r="ET10" s="541">
        <f xml:space="preserve"> Ops!ET$43</f>
        <v>0</v>
      </c>
      <c r="EU10" s="541">
        <f xml:space="preserve"> Ops!EU$43</f>
        <v>0</v>
      </c>
      <c r="EV10" s="541">
        <f xml:space="preserve"> Ops!EV$43</f>
        <v>0</v>
      </c>
      <c r="EW10" s="541">
        <f xml:space="preserve"> Ops!EW$43</f>
        <v>0</v>
      </c>
      <c r="EX10" s="541">
        <f xml:space="preserve"> Ops!EX$43</f>
        <v>0</v>
      </c>
      <c r="EY10" s="541">
        <f xml:space="preserve"> Ops!EY$43</f>
        <v>0</v>
      </c>
      <c r="EZ10" s="541">
        <f xml:space="preserve"> Ops!EZ$43</f>
        <v>0</v>
      </c>
      <c r="FA10" s="541">
        <f xml:space="preserve"> Ops!FA$43</f>
        <v>0</v>
      </c>
      <c r="FB10" s="541">
        <f xml:space="preserve"> Ops!FB$43</f>
        <v>0</v>
      </c>
      <c r="FC10" s="541">
        <f xml:space="preserve"> Ops!FC$43</f>
        <v>0</v>
      </c>
      <c r="FD10" s="541">
        <f xml:space="preserve"> Ops!FD$43</f>
        <v>0</v>
      </c>
      <c r="FE10" s="541">
        <f xml:space="preserve"> Ops!FE$43</f>
        <v>0</v>
      </c>
      <c r="FF10" s="541">
        <f xml:space="preserve"> Ops!FF$43</f>
        <v>0</v>
      </c>
      <c r="FG10" s="541">
        <f xml:space="preserve"> Ops!FG$43</f>
        <v>0</v>
      </c>
      <c r="FH10" s="541">
        <f xml:space="preserve"> Ops!FH$43</f>
        <v>0</v>
      </c>
      <c r="FI10" s="541">
        <f xml:space="preserve"> Ops!FI$43</f>
        <v>0</v>
      </c>
      <c r="FJ10" s="541">
        <f xml:space="preserve"> Ops!FJ$43</f>
        <v>0</v>
      </c>
      <c r="FK10" s="541">
        <f xml:space="preserve"> Ops!FK$43</f>
        <v>0</v>
      </c>
      <c r="FL10" s="541">
        <f xml:space="preserve"> Ops!FL$43</f>
        <v>0</v>
      </c>
      <c r="FM10" s="541">
        <f xml:space="preserve"> Ops!FM$43</f>
        <v>0</v>
      </c>
      <c r="FN10" s="541">
        <f xml:space="preserve"> Ops!FN$43</f>
        <v>0</v>
      </c>
      <c r="FO10" s="541">
        <f xml:space="preserve"> Ops!FO$43</f>
        <v>0</v>
      </c>
      <c r="FP10" s="541">
        <f xml:space="preserve"> Ops!FP$43</f>
        <v>0</v>
      </c>
      <c r="FQ10" s="541">
        <f xml:space="preserve"> Ops!FQ$43</f>
        <v>0</v>
      </c>
      <c r="FR10" s="541">
        <f xml:space="preserve"> Ops!FR$43</f>
        <v>0</v>
      </c>
      <c r="FS10" s="541">
        <f xml:space="preserve"> Ops!FS$43</f>
        <v>0</v>
      </c>
      <c r="FT10" s="541">
        <f xml:space="preserve"> Ops!FT$43</f>
        <v>0</v>
      </c>
      <c r="FU10" s="541">
        <f xml:space="preserve"> Ops!FU$43</f>
        <v>0</v>
      </c>
      <c r="FV10" s="541">
        <f xml:space="preserve"> Ops!FV$43</f>
        <v>0</v>
      </c>
      <c r="FW10" s="541">
        <f xml:space="preserve"> Ops!FW$43</f>
        <v>0</v>
      </c>
      <c r="FX10" s="541">
        <f xml:space="preserve"> Ops!FX$43</f>
        <v>0</v>
      </c>
      <c r="FY10" s="541">
        <f xml:space="preserve"> Ops!FY$43</f>
        <v>0</v>
      </c>
      <c r="FZ10" s="541">
        <f xml:space="preserve"> Ops!FZ$43</f>
        <v>0</v>
      </c>
      <c r="GA10" s="541">
        <f xml:space="preserve"> Ops!GA$43</f>
        <v>0</v>
      </c>
      <c r="GB10" s="541">
        <f xml:space="preserve"> Ops!GB$43</f>
        <v>0</v>
      </c>
      <c r="GC10" s="541">
        <f xml:space="preserve"> Ops!GC$43</f>
        <v>0</v>
      </c>
      <c r="GD10" s="541">
        <f xml:space="preserve"> Ops!GD$43</f>
        <v>0</v>
      </c>
      <c r="GE10" s="541">
        <f xml:space="preserve"> Ops!GE$43</f>
        <v>0</v>
      </c>
      <c r="GF10" s="541">
        <f xml:space="preserve"> Ops!GF$43</f>
        <v>0</v>
      </c>
      <c r="GG10" s="541">
        <f xml:space="preserve"> Ops!GG$43</f>
        <v>0</v>
      </c>
      <c r="GH10" s="541">
        <f xml:space="preserve"> Ops!GH$43</f>
        <v>0</v>
      </c>
      <c r="GI10" s="541">
        <f xml:space="preserve"> Ops!GI$43</f>
        <v>0</v>
      </c>
      <c r="GJ10" s="54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268785.64027088077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4801.6250000000018</v>
      </c>
      <c r="N11" s="308">
        <f t="shared" si="0"/>
        <v>5274.5000000000009</v>
      </c>
      <c r="O11" s="308">
        <f t="shared" si="0"/>
        <v>2043.1874999999986</v>
      </c>
      <c r="P11" s="308">
        <f t="shared" si="0"/>
        <v>2043.1875</v>
      </c>
      <c r="Q11" s="308">
        <f t="shared" si="0"/>
        <v>4775.7462686567187</v>
      </c>
      <c r="R11" s="308">
        <f t="shared" si="0"/>
        <v>5246.2686567164192</v>
      </c>
      <c r="S11" s="308">
        <f t="shared" si="0"/>
        <v>2031.0323383084569</v>
      </c>
      <c r="T11" s="308">
        <f t="shared" si="0"/>
        <v>2031.0323383084583</v>
      </c>
      <c r="U11" s="308">
        <f t="shared" si="0"/>
        <v>4749.9962872206161</v>
      </c>
      <c r="V11" s="308">
        <f t="shared" si="0"/>
        <v>5218.177767877035</v>
      </c>
      <c r="W11" s="308">
        <f t="shared" si="0"/>
        <v>2018.937650058167</v>
      </c>
      <c r="X11" s="308">
        <f t="shared" si="0"/>
        <v>2018.9376500581684</v>
      </c>
      <c r="Y11" s="308">
        <f t="shared" si="0"/>
        <v>4724.3744151448909</v>
      </c>
      <c r="Z11" s="308">
        <f t="shared" si="0"/>
        <v>5190.2266347035174</v>
      </c>
      <c r="AA11" s="308">
        <f t="shared" si="0"/>
        <v>2006.9031343862353</v>
      </c>
      <c r="AB11" s="308">
        <f t="shared" si="0"/>
        <v>2006.9031343862371</v>
      </c>
      <c r="AC11" s="308">
        <f t="shared" si="0"/>
        <v>4698.8800150695452</v>
      </c>
      <c r="AD11" s="308">
        <f t="shared" si="0"/>
        <v>5162.4145618940493</v>
      </c>
      <c r="AE11" s="308">
        <f t="shared" si="0"/>
        <v>1994.9284919266029</v>
      </c>
      <c r="AF11" s="308">
        <f t="shared" si="0"/>
        <v>1994.9284919266047</v>
      </c>
      <c r="AG11" s="308">
        <f t="shared" si="0"/>
        <v>4673.5124528055185</v>
      </c>
      <c r="AH11" s="308">
        <f t="shared" si="0"/>
        <v>5134.7408576060197</v>
      </c>
      <c r="AI11" s="308">
        <f t="shared" si="0"/>
        <v>1983.0134248025911</v>
      </c>
      <c r="AJ11" s="308">
        <f t="shared" si="0"/>
        <v>1983.013424802592</v>
      </c>
      <c r="AK11" s="308">
        <f t="shared" si="0"/>
        <v>4648.2710973189251</v>
      </c>
      <c r="AL11" s="308">
        <f t="shared" si="0"/>
        <v>5107.2048334388264</v>
      </c>
      <c r="AM11" s="308">
        <f t="shared" si="0"/>
        <v>1971.1576366194936</v>
      </c>
      <c r="AN11" s="308">
        <f t="shared" si="0"/>
        <v>1971.157636619495</v>
      </c>
      <c r="AO11" s="308">
        <f t="shared" si="0"/>
        <v>4623.1553207153484</v>
      </c>
      <c r="AP11" s="308">
        <f t="shared" ref="AP11:BU11" si="1">SUM(AP9:AP10)</f>
        <v>5079.8058044167419</v>
      </c>
      <c r="AQ11" s="308">
        <f t="shared" si="1"/>
        <v>1959.3608324572078</v>
      </c>
      <c r="AR11" s="308">
        <f t="shared" si="1"/>
        <v>1959.3608324572092</v>
      </c>
      <c r="AS11" s="308">
        <f t="shared" si="1"/>
        <v>4598.1644982242278</v>
      </c>
      <c r="AT11" s="308">
        <f t="shared" si="1"/>
        <v>5052.5430889718846</v>
      </c>
      <c r="AU11" s="308">
        <f t="shared" si="1"/>
        <v>1947.6227188628936</v>
      </c>
      <c r="AV11" s="308">
        <f t="shared" si="1"/>
        <v>1947.6227188628945</v>
      </c>
      <c r="AW11" s="308">
        <f t="shared" si="1"/>
        <v>4573.298008183313</v>
      </c>
      <c r="AX11" s="308">
        <f t="shared" si="1"/>
        <v>5025.4160089272491</v>
      </c>
      <c r="AY11" s="308">
        <f t="shared" si="1"/>
        <v>1935.9430038436753</v>
      </c>
      <c r="AZ11" s="308">
        <f t="shared" si="1"/>
        <v>1935.9430038436767</v>
      </c>
      <c r="BA11" s="308">
        <f t="shared" si="1"/>
        <v>4548.5552320231973</v>
      </c>
      <c r="BB11" s="308">
        <f t="shared" si="1"/>
        <v>4998.42388947985</v>
      </c>
      <c r="BC11" s="308">
        <f t="shared" si="1"/>
        <v>1924.3213968593791</v>
      </c>
      <c r="BD11" s="308">
        <f t="shared" si="1"/>
        <v>1924.3213968593805</v>
      </c>
      <c r="BE11" s="308">
        <f t="shared" si="1"/>
        <v>4523.9355542519379</v>
      </c>
      <c r="BF11" s="308">
        <f t="shared" si="1"/>
        <v>4971.5660591839314</v>
      </c>
      <c r="BG11" s="308">
        <f t="shared" si="1"/>
        <v>1912.7576088153023</v>
      </c>
      <c r="BH11" s="308">
        <f t="shared" si="1"/>
        <v>1912.7576088153037</v>
      </c>
      <c r="BI11" s="308">
        <f t="shared" si="1"/>
        <v>4499.4383624397406</v>
      </c>
      <c r="BJ11" s="308">
        <f t="shared" si="1"/>
        <v>4944.8418499342615</v>
      </c>
      <c r="BK11" s="308">
        <f t="shared" si="1"/>
        <v>1901.2513520550283</v>
      </c>
      <c r="BL11" s="308">
        <f t="shared" si="1"/>
        <v>1901.2513520550297</v>
      </c>
      <c r="BM11" s="308">
        <f t="shared" si="1"/>
        <v>4475.0630472037219</v>
      </c>
      <c r="BN11" s="308">
        <f t="shared" si="1"/>
        <v>4918.2505969495141</v>
      </c>
      <c r="BO11" s="308">
        <f t="shared" si="1"/>
        <v>1889.8023403532616</v>
      </c>
      <c r="BP11" s="308">
        <f t="shared" si="1"/>
        <v>1889.8023403532634</v>
      </c>
      <c r="BQ11" s="308">
        <f t="shared" si="1"/>
        <v>4450.8090021927592</v>
      </c>
      <c r="BR11" s="308">
        <f t="shared" si="1"/>
        <v>4891.791638755737</v>
      </c>
      <c r="BS11" s="308">
        <f t="shared" si="1"/>
        <v>1878.4102889087189</v>
      </c>
      <c r="BT11" s="308">
        <f t="shared" si="1"/>
        <v>1878.4102889087203</v>
      </c>
      <c r="BU11" s="308">
        <f t="shared" si="1"/>
        <v>4426.675624072398</v>
      </c>
      <c r="BV11" s="308">
        <f t="shared" ref="BV11:DA11" si="2">SUM(BV9:BV10)</f>
        <v>4865.464317169889</v>
      </c>
      <c r="BW11" s="308">
        <f t="shared" si="2"/>
        <v>1867.0749143370344</v>
      </c>
      <c r="BX11" s="308">
        <f t="shared" si="2"/>
        <v>1867.0749143370358</v>
      </c>
      <c r="BY11" s="308">
        <f t="shared" si="2"/>
        <v>4402.6623125098486</v>
      </c>
      <c r="BZ11" s="308">
        <f t="shared" si="2"/>
        <v>4839.2679772834717</v>
      </c>
      <c r="CA11" s="308">
        <f t="shared" si="2"/>
        <v>1855.7959346637153</v>
      </c>
      <c r="CB11" s="308">
        <f t="shared" si="2"/>
        <v>1855.7959346637167</v>
      </c>
      <c r="CC11" s="308">
        <f t="shared" si="2"/>
        <v>4378.7684701590542</v>
      </c>
      <c r="CD11" s="308">
        <f t="shared" si="2"/>
        <v>4813.2019674462408</v>
      </c>
      <c r="CE11" s="308">
        <f t="shared" si="2"/>
        <v>1844.5730693171304</v>
      </c>
      <c r="CF11" s="308">
        <f t="shared" si="2"/>
        <v>1844.5730693171317</v>
      </c>
      <c r="CG11" s="308">
        <f t="shared" si="2"/>
        <v>4354.993502645827</v>
      </c>
      <c r="CH11" s="308">
        <f t="shared" si="2"/>
        <v>4787.265639249993</v>
      </c>
      <c r="CI11" s="308">
        <f t="shared" si="2"/>
        <v>1833.4060391215235</v>
      </c>
      <c r="CJ11" s="308">
        <f t="shared" si="2"/>
        <v>1833.4060391215244</v>
      </c>
      <c r="CK11" s="308">
        <f t="shared" si="2"/>
        <v>4331.3368185530626</v>
      </c>
      <c r="CL11" s="308">
        <f t="shared" si="2"/>
        <v>4761.45834751243</v>
      </c>
      <c r="CM11" s="308">
        <f t="shared" si="2"/>
        <v>1822.2945662900729</v>
      </c>
      <c r="CN11" s="308">
        <f t="shared" si="2"/>
        <v>1822.2945662900743</v>
      </c>
      <c r="CO11" s="308">
        <f t="shared" si="2"/>
        <v>0</v>
      </c>
      <c r="CP11" s="308">
        <f t="shared" si="2"/>
        <v>0</v>
      </c>
      <c r="CQ11" s="308">
        <f t="shared" si="2"/>
        <v>0</v>
      </c>
      <c r="CR11" s="308">
        <f t="shared" si="2"/>
        <v>0</v>
      </c>
      <c r="CS11" s="308">
        <f t="shared" si="2"/>
        <v>0</v>
      </c>
      <c r="CT11" s="308">
        <f t="shared" si="2"/>
        <v>0</v>
      </c>
      <c r="CU11" s="308">
        <f t="shared" si="2"/>
        <v>0</v>
      </c>
      <c r="CV11" s="308">
        <f t="shared" si="2"/>
        <v>0</v>
      </c>
      <c r="CW11" s="308">
        <f t="shared" si="2"/>
        <v>0</v>
      </c>
      <c r="CX11" s="308">
        <f t="shared" si="2"/>
        <v>0</v>
      </c>
      <c r="CY11" s="308">
        <f t="shared" si="2"/>
        <v>0</v>
      </c>
      <c r="CZ11" s="308">
        <f t="shared" si="2"/>
        <v>0</v>
      </c>
      <c r="DA11" s="308">
        <f t="shared" si="2"/>
        <v>0</v>
      </c>
      <c r="DB11" s="308">
        <f t="shared" ref="DB11:EG11" si="3">SUM(DB9:DB10)</f>
        <v>0</v>
      </c>
      <c r="DC11" s="308">
        <f t="shared" si="3"/>
        <v>0</v>
      </c>
      <c r="DD11" s="308">
        <f t="shared" si="3"/>
        <v>0</v>
      </c>
      <c r="DE11" s="308">
        <f t="shared" si="3"/>
        <v>0</v>
      </c>
      <c r="DF11" s="308">
        <f t="shared" si="3"/>
        <v>0</v>
      </c>
      <c r="DG11" s="308">
        <f t="shared" si="3"/>
        <v>0</v>
      </c>
      <c r="DH11" s="308">
        <f t="shared" si="3"/>
        <v>0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41" t="str">
        <f xml:space="preserve"> Acct!E$13</f>
        <v>Solar asset depreciation</v>
      </c>
      <c r="F13" s="541">
        <f xml:space="preserve"> Acct!F$13</f>
        <v>0</v>
      </c>
      <c r="G13" s="541" t="str">
        <f xml:space="preserve"> Acct!G$13</f>
        <v>$ 000s</v>
      </c>
      <c r="H13" s="541">
        <f xml:space="preserve"> Acct!H$13</f>
        <v>-125000</v>
      </c>
      <c r="I13" s="541">
        <f xml:space="preserve"> Acct!I$13</f>
        <v>0</v>
      </c>
      <c r="J13" s="541">
        <f xml:space="preserve"> Acct!J$13</f>
        <v>0</v>
      </c>
      <c r="K13" s="541">
        <f xml:space="preserve"> Acct!K$13</f>
        <v>0</v>
      </c>
      <c r="L13" s="541">
        <f xml:space="preserve"> Acct!L$13</f>
        <v>0</v>
      </c>
      <c r="M13" s="541">
        <f xml:space="preserve"> Acct!M$13</f>
        <v>-1250</v>
      </c>
      <c r="N13" s="541">
        <f xml:space="preserve"> Acct!N$13</f>
        <v>-1250</v>
      </c>
      <c r="O13" s="541">
        <f xml:space="preserve"> Acct!O$13</f>
        <v>-1250</v>
      </c>
      <c r="P13" s="541">
        <f xml:space="preserve"> Acct!P$13</f>
        <v>-1250</v>
      </c>
      <c r="Q13" s="541">
        <f xml:space="preserve"> Acct!Q$13</f>
        <v>-1250</v>
      </c>
      <c r="R13" s="541">
        <f xml:space="preserve"> Acct!R$13</f>
        <v>-1250</v>
      </c>
      <c r="S13" s="541">
        <f xml:space="preserve"> Acct!S$13</f>
        <v>-1250</v>
      </c>
      <c r="T13" s="541">
        <f xml:space="preserve"> Acct!T$13</f>
        <v>-1250</v>
      </c>
      <c r="U13" s="541">
        <f xml:space="preserve"> Acct!U$13</f>
        <v>-1250</v>
      </c>
      <c r="V13" s="541">
        <f xml:space="preserve"> Acct!V$13</f>
        <v>-1250</v>
      </c>
      <c r="W13" s="541">
        <f xml:space="preserve"> Acct!W$13</f>
        <v>-1250</v>
      </c>
      <c r="X13" s="541">
        <f xml:space="preserve"> Acct!X$13</f>
        <v>-1250</v>
      </c>
      <c r="Y13" s="541">
        <f xml:space="preserve"> Acct!Y$13</f>
        <v>-1250</v>
      </c>
      <c r="Z13" s="541">
        <f xml:space="preserve"> Acct!Z$13</f>
        <v>-1250</v>
      </c>
      <c r="AA13" s="541">
        <f xml:space="preserve"> Acct!AA$13</f>
        <v>-1250</v>
      </c>
      <c r="AB13" s="541">
        <f xml:space="preserve"> Acct!AB$13</f>
        <v>-1250</v>
      </c>
      <c r="AC13" s="541">
        <f xml:space="preserve"> Acct!AC$13</f>
        <v>-1250</v>
      </c>
      <c r="AD13" s="541">
        <f xml:space="preserve"> Acct!AD$13</f>
        <v>-1250</v>
      </c>
      <c r="AE13" s="541">
        <f xml:space="preserve"> Acct!AE$13</f>
        <v>-1250</v>
      </c>
      <c r="AF13" s="541">
        <f xml:space="preserve"> Acct!AF$13</f>
        <v>-1250</v>
      </c>
      <c r="AG13" s="541">
        <f xml:space="preserve"> Acct!AG$13</f>
        <v>-1250</v>
      </c>
      <c r="AH13" s="541">
        <f xml:space="preserve"> Acct!AH$13</f>
        <v>-1250</v>
      </c>
      <c r="AI13" s="541">
        <f xml:space="preserve"> Acct!AI$13</f>
        <v>-1250</v>
      </c>
      <c r="AJ13" s="541">
        <f xml:space="preserve"> Acct!AJ$13</f>
        <v>-1250</v>
      </c>
      <c r="AK13" s="541">
        <f xml:space="preserve"> Acct!AK$13</f>
        <v>-1250</v>
      </c>
      <c r="AL13" s="541">
        <f xml:space="preserve"> Acct!AL$13</f>
        <v>-1250</v>
      </c>
      <c r="AM13" s="541">
        <f xml:space="preserve"> Acct!AM$13</f>
        <v>-1250</v>
      </c>
      <c r="AN13" s="541">
        <f xml:space="preserve"> Acct!AN$13</f>
        <v>-1250</v>
      </c>
      <c r="AO13" s="541">
        <f xml:space="preserve"> Acct!AO$13</f>
        <v>-1250</v>
      </c>
      <c r="AP13" s="541">
        <f xml:space="preserve"> Acct!AP$13</f>
        <v>-1250</v>
      </c>
      <c r="AQ13" s="541">
        <f xml:space="preserve"> Acct!AQ$13</f>
        <v>-1250</v>
      </c>
      <c r="AR13" s="541">
        <f xml:space="preserve"> Acct!AR$13</f>
        <v>-1250</v>
      </c>
      <c r="AS13" s="541">
        <f xml:space="preserve"> Acct!AS$13</f>
        <v>-1250</v>
      </c>
      <c r="AT13" s="541">
        <f xml:space="preserve"> Acct!AT$13</f>
        <v>-1250</v>
      </c>
      <c r="AU13" s="541">
        <f xml:space="preserve"> Acct!AU$13</f>
        <v>-1250</v>
      </c>
      <c r="AV13" s="541">
        <f xml:space="preserve"> Acct!AV$13</f>
        <v>-1250</v>
      </c>
      <c r="AW13" s="541">
        <f xml:space="preserve"> Acct!AW$13</f>
        <v>-1250</v>
      </c>
      <c r="AX13" s="541">
        <f xml:space="preserve"> Acct!AX$13</f>
        <v>-1250</v>
      </c>
      <c r="AY13" s="541">
        <f xml:space="preserve"> Acct!AY$13</f>
        <v>-1250</v>
      </c>
      <c r="AZ13" s="541">
        <f xml:space="preserve"> Acct!AZ$13</f>
        <v>-1250</v>
      </c>
      <c r="BA13" s="541">
        <f xml:space="preserve"> Acct!BA$13</f>
        <v>-1250</v>
      </c>
      <c r="BB13" s="541">
        <f xml:space="preserve"> Acct!BB$13</f>
        <v>-1250</v>
      </c>
      <c r="BC13" s="541">
        <f xml:space="preserve"> Acct!BC$13</f>
        <v>-1250</v>
      </c>
      <c r="BD13" s="541">
        <f xml:space="preserve"> Acct!BD$13</f>
        <v>-1250</v>
      </c>
      <c r="BE13" s="541">
        <f xml:space="preserve"> Acct!BE$13</f>
        <v>-1250</v>
      </c>
      <c r="BF13" s="541">
        <f xml:space="preserve"> Acct!BF$13</f>
        <v>-1250</v>
      </c>
      <c r="BG13" s="541">
        <f xml:space="preserve"> Acct!BG$13</f>
        <v>-1250</v>
      </c>
      <c r="BH13" s="541">
        <f xml:space="preserve"> Acct!BH$13</f>
        <v>-1250</v>
      </c>
      <c r="BI13" s="541">
        <f xml:space="preserve"> Acct!BI$13</f>
        <v>-1250</v>
      </c>
      <c r="BJ13" s="541">
        <f xml:space="preserve"> Acct!BJ$13</f>
        <v>-1250</v>
      </c>
      <c r="BK13" s="541">
        <f xml:space="preserve"> Acct!BK$13</f>
        <v>-1250</v>
      </c>
      <c r="BL13" s="541">
        <f xml:space="preserve"> Acct!BL$13</f>
        <v>-1250</v>
      </c>
      <c r="BM13" s="541">
        <f xml:space="preserve"> Acct!BM$13</f>
        <v>-1250</v>
      </c>
      <c r="BN13" s="541">
        <f xml:space="preserve"> Acct!BN$13</f>
        <v>-1250</v>
      </c>
      <c r="BO13" s="541">
        <f xml:space="preserve"> Acct!BO$13</f>
        <v>-1250</v>
      </c>
      <c r="BP13" s="541">
        <f xml:space="preserve"> Acct!BP$13</f>
        <v>-1250</v>
      </c>
      <c r="BQ13" s="541">
        <f xml:space="preserve"> Acct!BQ$13</f>
        <v>-1250</v>
      </c>
      <c r="BR13" s="541">
        <f xml:space="preserve"> Acct!BR$13</f>
        <v>-1250</v>
      </c>
      <c r="BS13" s="541">
        <f xml:space="preserve"> Acct!BS$13</f>
        <v>-1250</v>
      </c>
      <c r="BT13" s="541">
        <f xml:space="preserve"> Acct!BT$13</f>
        <v>-1250</v>
      </c>
      <c r="BU13" s="541">
        <f xml:space="preserve"> Acct!BU$13</f>
        <v>-1250</v>
      </c>
      <c r="BV13" s="541">
        <f xml:space="preserve"> Acct!BV$13</f>
        <v>-1250</v>
      </c>
      <c r="BW13" s="541">
        <f xml:space="preserve"> Acct!BW$13</f>
        <v>-1250</v>
      </c>
      <c r="BX13" s="541">
        <f xml:space="preserve"> Acct!BX$13</f>
        <v>-1250</v>
      </c>
      <c r="BY13" s="541">
        <f xml:space="preserve"> Acct!BY$13</f>
        <v>-1250</v>
      </c>
      <c r="BZ13" s="541">
        <f xml:space="preserve"> Acct!BZ$13</f>
        <v>-1250</v>
      </c>
      <c r="CA13" s="541">
        <f xml:space="preserve"> Acct!CA$13</f>
        <v>-1250</v>
      </c>
      <c r="CB13" s="541">
        <f xml:space="preserve"> Acct!CB$13</f>
        <v>-1250</v>
      </c>
      <c r="CC13" s="541">
        <f xml:space="preserve"> Acct!CC$13</f>
        <v>-1250</v>
      </c>
      <c r="CD13" s="541">
        <f xml:space="preserve"> Acct!CD$13</f>
        <v>-1250</v>
      </c>
      <c r="CE13" s="541">
        <f xml:space="preserve"> Acct!CE$13</f>
        <v>-1250</v>
      </c>
      <c r="CF13" s="541">
        <f xml:space="preserve"> Acct!CF$13</f>
        <v>-1250</v>
      </c>
      <c r="CG13" s="541">
        <f xml:space="preserve"> Acct!CG$13</f>
        <v>-1250</v>
      </c>
      <c r="CH13" s="541">
        <f xml:space="preserve"> Acct!CH$13</f>
        <v>-1250</v>
      </c>
      <c r="CI13" s="541">
        <f xml:space="preserve"> Acct!CI$13</f>
        <v>-1250</v>
      </c>
      <c r="CJ13" s="541">
        <f xml:space="preserve"> Acct!CJ$13</f>
        <v>-1250</v>
      </c>
      <c r="CK13" s="541">
        <f xml:space="preserve"> Acct!CK$13</f>
        <v>-1250</v>
      </c>
      <c r="CL13" s="541">
        <f xml:space="preserve"> Acct!CL$13</f>
        <v>-1250</v>
      </c>
      <c r="CM13" s="541">
        <f xml:space="preserve"> Acct!CM$13</f>
        <v>-1250</v>
      </c>
      <c r="CN13" s="541">
        <f xml:space="preserve"> Acct!CN$13</f>
        <v>-1250</v>
      </c>
      <c r="CO13" s="541">
        <f xml:space="preserve"> Acct!CO$13</f>
        <v>-1250</v>
      </c>
      <c r="CP13" s="541">
        <f xml:space="preserve"> Acct!CP$13</f>
        <v>-1250</v>
      </c>
      <c r="CQ13" s="541">
        <f xml:space="preserve"> Acct!CQ$13</f>
        <v>-1250</v>
      </c>
      <c r="CR13" s="541">
        <f xml:space="preserve"> Acct!CR$13</f>
        <v>-1250</v>
      </c>
      <c r="CS13" s="541">
        <f xml:space="preserve"> Acct!CS$13</f>
        <v>-1250</v>
      </c>
      <c r="CT13" s="541">
        <f xml:space="preserve"> Acct!CT$13</f>
        <v>-1250</v>
      </c>
      <c r="CU13" s="541">
        <f xml:space="preserve"> Acct!CU$13</f>
        <v>-1250</v>
      </c>
      <c r="CV13" s="541">
        <f xml:space="preserve"> Acct!CV$13</f>
        <v>-1250</v>
      </c>
      <c r="CW13" s="541">
        <f xml:space="preserve"> Acct!CW$13</f>
        <v>-1250</v>
      </c>
      <c r="CX13" s="541">
        <f xml:space="preserve"> Acct!CX$13</f>
        <v>-1250</v>
      </c>
      <c r="CY13" s="541">
        <f xml:space="preserve"> Acct!CY$13</f>
        <v>-1250</v>
      </c>
      <c r="CZ13" s="541">
        <f xml:space="preserve"> Acct!CZ$13</f>
        <v>-1250</v>
      </c>
      <c r="DA13" s="541">
        <f xml:space="preserve"> Acct!DA$13</f>
        <v>-1250</v>
      </c>
      <c r="DB13" s="541">
        <f xml:space="preserve"> Acct!DB$13</f>
        <v>-1250</v>
      </c>
      <c r="DC13" s="541">
        <f xml:space="preserve"> Acct!DC$13</f>
        <v>-1250</v>
      </c>
      <c r="DD13" s="541">
        <f xml:space="preserve"> Acct!DD$13</f>
        <v>-1250</v>
      </c>
      <c r="DE13" s="541">
        <f xml:space="preserve"> Acct!DE$13</f>
        <v>-1250</v>
      </c>
      <c r="DF13" s="541">
        <f xml:space="preserve"> Acct!DF$13</f>
        <v>-1250</v>
      </c>
      <c r="DG13" s="541">
        <f xml:space="preserve"> Acct!DG$13</f>
        <v>-1250</v>
      </c>
      <c r="DH13" s="541">
        <f xml:space="preserve"> Acct!DH$13</f>
        <v>-1250</v>
      </c>
      <c r="DI13" s="541">
        <f xml:space="preserve"> Acct!DI$13</f>
        <v>0</v>
      </c>
      <c r="DJ13" s="541">
        <f xml:space="preserve"> Acct!DJ$13</f>
        <v>0</v>
      </c>
      <c r="DK13" s="541">
        <f xml:space="preserve"> Acct!DK$13</f>
        <v>0</v>
      </c>
      <c r="DL13" s="541">
        <f xml:space="preserve"> Acct!DL$13</f>
        <v>0</v>
      </c>
      <c r="DM13" s="541">
        <f xml:space="preserve"> Acct!DM$13</f>
        <v>0</v>
      </c>
      <c r="DN13" s="541">
        <f xml:space="preserve"> Acct!DN$13</f>
        <v>0</v>
      </c>
      <c r="DO13" s="541">
        <f xml:space="preserve"> Acct!DO$13</f>
        <v>0</v>
      </c>
      <c r="DP13" s="541">
        <f xml:space="preserve"> Acct!DP$13</f>
        <v>0</v>
      </c>
      <c r="DQ13" s="541">
        <f xml:space="preserve"> Acct!DQ$13</f>
        <v>0</v>
      </c>
      <c r="DR13" s="541">
        <f xml:space="preserve"> Acct!DR$13</f>
        <v>0</v>
      </c>
      <c r="DS13" s="541">
        <f xml:space="preserve"> Acct!DS$13</f>
        <v>0</v>
      </c>
      <c r="DT13" s="541">
        <f xml:space="preserve"> Acct!DT$13</f>
        <v>0</v>
      </c>
      <c r="DU13" s="541">
        <f xml:space="preserve"> Acct!DU$13</f>
        <v>0</v>
      </c>
      <c r="DV13" s="541">
        <f xml:space="preserve"> Acct!DV$13</f>
        <v>0</v>
      </c>
      <c r="DW13" s="541">
        <f xml:space="preserve"> Acct!DW$13</f>
        <v>0</v>
      </c>
      <c r="DX13" s="541">
        <f xml:space="preserve"> Acct!DX$13</f>
        <v>0</v>
      </c>
      <c r="DY13" s="541">
        <f xml:space="preserve"> Acct!DY$13</f>
        <v>0</v>
      </c>
      <c r="DZ13" s="541">
        <f xml:space="preserve"> Acct!DZ$13</f>
        <v>0</v>
      </c>
      <c r="EA13" s="541">
        <f xml:space="preserve"> Acct!EA$13</f>
        <v>0</v>
      </c>
      <c r="EB13" s="541">
        <f xml:space="preserve"> Acct!EB$13</f>
        <v>0</v>
      </c>
      <c r="EC13" s="541">
        <f xml:space="preserve"> Acct!EC$13</f>
        <v>0</v>
      </c>
      <c r="ED13" s="541">
        <f xml:space="preserve"> Acct!ED$13</f>
        <v>0</v>
      </c>
      <c r="EE13" s="541">
        <f xml:space="preserve"> Acct!EE$13</f>
        <v>0</v>
      </c>
      <c r="EF13" s="541">
        <f xml:space="preserve"> Acct!EF$13</f>
        <v>0</v>
      </c>
      <c r="EG13" s="541">
        <f xml:space="preserve"> Acct!EG$13</f>
        <v>0</v>
      </c>
      <c r="EH13" s="541">
        <f xml:space="preserve"> Acct!EH$13</f>
        <v>0</v>
      </c>
      <c r="EI13" s="541">
        <f xml:space="preserve"> Acct!EI$13</f>
        <v>0</v>
      </c>
      <c r="EJ13" s="541">
        <f xml:space="preserve"> Acct!EJ$13</f>
        <v>0</v>
      </c>
      <c r="EK13" s="541">
        <f xml:space="preserve"> Acct!EK$13</f>
        <v>0</v>
      </c>
      <c r="EL13" s="541">
        <f xml:space="preserve"> Acct!EL$13</f>
        <v>0</v>
      </c>
      <c r="EM13" s="541">
        <f xml:space="preserve"> Acct!EM$13</f>
        <v>0</v>
      </c>
      <c r="EN13" s="541">
        <f xml:space="preserve"> Acct!EN$13</f>
        <v>0</v>
      </c>
      <c r="EO13" s="541">
        <f xml:space="preserve"> Acct!EO$13</f>
        <v>0</v>
      </c>
      <c r="EP13" s="541">
        <f xml:space="preserve"> Acct!EP$13</f>
        <v>0</v>
      </c>
      <c r="EQ13" s="541">
        <f xml:space="preserve"> Acct!EQ$13</f>
        <v>0</v>
      </c>
      <c r="ER13" s="541">
        <f xml:space="preserve"> Acct!ER$13</f>
        <v>0</v>
      </c>
      <c r="ES13" s="541">
        <f xml:space="preserve"> Acct!ES$13</f>
        <v>0</v>
      </c>
      <c r="ET13" s="541">
        <f xml:space="preserve"> Acct!ET$13</f>
        <v>0</v>
      </c>
      <c r="EU13" s="541">
        <f xml:space="preserve"> Acct!EU$13</f>
        <v>0</v>
      </c>
      <c r="EV13" s="541">
        <f xml:space="preserve"> Acct!EV$13</f>
        <v>0</v>
      </c>
      <c r="EW13" s="541">
        <f xml:space="preserve"> Acct!EW$13</f>
        <v>0</v>
      </c>
      <c r="EX13" s="541">
        <f xml:space="preserve"> Acct!EX$13</f>
        <v>0</v>
      </c>
      <c r="EY13" s="541">
        <f xml:space="preserve"> Acct!EY$13</f>
        <v>0</v>
      </c>
      <c r="EZ13" s="541">
        <f xml:space="preserve"> Acct!EZ$13</f>
        <v>0</v>
      </c>
      <c r="FA13" s="541">
        <f xml:space="preserve"> Acct!FA$13</f>
        <v>0</v>
      </c>
      <c r="FB13" s="541">
        <f xml:space="preserve"> Acct!FB$13</f>
        <v>0</v>
      </c>
      <c r="FC13" s="541">
        <f xml:space="preserve"> Acct!FC$13</f>
        <v>0</v>
      </c>
      <c r="FD13" s="541">
        <f xml:space="preserve"> Acct!FD$13</f>
        <v>0</v>
      </c>
      <c r="FE13" s="541">
        <f xml:space="preserve"> Acct!FE$13</f>
        <v>0</v>
      </c>
      <c r="FF13" s="541">
        <f xml:space="preserve"> Acct!FF$13</f>
        <v>0</v>
      </c>
      <c r="FG13" s="541">
        <f xml:space="preserve"> Acct!FG$13</f>
        <v>0</v>
      </c>
      <c r="FH13" s="541">
        <f xml:space="preserve"> Acct!FH$13</f>
        <v>0</v>
      </c>
      <c r="FI13" s="541">
        <f xml:space="preserve"> Acct!FI$13</f>
        <v>0</v>
      </c>
      <c r="FJ13" s="541">
        <f xml:space="preserve"> Acct!FJ$13</f>
        <v>0</v>
      </c>
      <c r="FK13" s="541">
        <f xml:space="preserve"> Acct!FK$13</f>
        <v>0</v>
      </c>
      <c r="FL13" s="541">
        <f xml:space="preserve"> Acct!FL$13</f>
        <v>0</v>
      </c>
      <c r="FM13" s="541">
        <f xml:space="preserve"> Acct!FM$13</f>
        <v>0</v>
      </c>
      <c r="FN13" s="541">
        <f xml:space="preserve"> Acct!FN$13</f>
        <v>0</v>
      </c>
      <c r="FO13" s="541">
        <f xml:space="preserve"> Acct!FO$13</f>
        <v>0</v>
      </c>
      <c r="FP13" s="541">
        <f xml:space="preserve"> Acct!FP$13</f>
        <v>0</v>
      </c>
      <c r="FQ13" s="541">
        <f xml:space="preserve"> Acct!FQ$13</f>
        <v>0</v>
      </c>
      <c r="FR13" s="541">
        <f xml:space="preserve"> Acct!FR$13</f>
        <v>0</v>
      </c>
      <c r="FS13" s="541">
        <f xml:space="preserve"> Acct!FS$13</f>
        <v>0</v>
      </c>
      <c r="FT13" s="541">
        <f xml:space="preserve"> Acct!FT$13</f>
        <v>0</v>
      </c>
      <c r="FU13" s="541">
        <f xml:space="preserve"> Acct!FU$13</f>
        <v>0</v>
      </c>
      <c r="FV13" s="541">
        <f xml:space="preserve"> Acct!FV$13</f>
        <v>0</v>
      </c>
      <c r="FW13" s="541">
        <f xml:space="preserve"> Acct!FW$13</f>
        <v>0</v>
      </c>
      <c r="FX13" s="541">
        <f xml:space="preserve"> Acct!FX$13</f>
        <v>0</v>
      </c>
      <c r="FY13" s="541">
        <f xml:space="preserve"> Acct!FY$13</f>
        <v>0</v>
      </c>
      <c r="FZ13" s="541">
        <f xml:space="preserve"> Acct!FZ$13</f>
        <v>0</v>
      </c>
      <c r="GA13" s="541">
        <f xml:space="preserve"> Acct!GA$13</f>
        <v>0</v>
      </c>
      <c r="GB13" s="541">
        <f xml:space="preserve"> Acct!GB$13</f>
        <v>0</v>
      </c>
      <c r="GC13" s="541">
        <f xml:space="preserve"> Acct!GC$13</f>
        <v>0</v>
      </c>
      <c r="GD13" s="541">
        <f xml:space="preserve"> Acct!GD$13</f>
        <v>0</v>
      </c>
      <c r="GE13" s="541">
        <f xml:space="preserve"> Acct!GE$13</f>
        <v>0</v>
      </c>
      <c r="GF13" s="541">
        <f xml:space="preserve"> Acct!GF$13</f>
        <v>0</v>
      </c>
      <c r="GG13" s="541">
        <f xml:space="preserve"> Acct!GG$13</f>
        <v>0</v>
      </c>
      <c r="GH13" s="541">
        <f xml:space="preserve"> Acct!GH$13</f>
        <v>0</v>
      </c>
      <c r="GI13" s="541">
        <f xml:space="preserve"> Acct!GI$13</f>
        <v>0</v>
      </c>
      <c r="GJ13" s="54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143785.64027088074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3551.6250000000018</v>
      </c>
      <c r="N14" s="280">
        <f t="shared" si="6"/>
        <v>4024.5000000000009</v>
      </c>
      <c r="O14" s="280">
        <f t="shared" si="6"/>
        <v>793.18749999999864</v>
      </c>
      <c r="P14" s="280">
        <f t="shared" si="6"/>
        <v>793.1875</v>
      </c>
      <c r="Q14" s="280">
        <f t="shared" si="6"/>
        <v>3525.7462686567187</v>
      </c>
      <c r="R14" s="280">
        <f t="shared" si="6"/>
        <v>3996.2686567164192</v>
      </c>
      <c r="S14" s="280">
        <f t="shared" si="6"/>
        <v>781.03233830845693</v>
      </c>
      <c r="T14" s="280">
        <f t="shared" si="6"/>
        <v>781.03233830845829</v>
      </c>
      <c r="U14" s="280">
        <f t="shared" si="6"/>
        <v>3499.9962872206161</v>
      </c>
      <c r="V14" s="280">
        <f t="shared" si="6"/>
        <v>3968.177767877035</v>
      </c>
      <c r="W14" s="280">
        <f t="shared" si="6"/>
        <v>768.93765005816704</v>
      </c>
      <c r="X14" s="280">
        <f t="shared" si="6"/>
        <v>768.9376500581684</v>
      </c>
      <c r="Y14" s="280">
        <f t="shared" si="6"/>
        <v>3474.3744151448909</v>
      </c>
      <c r="Z14" s="280">
        <f t="shared" si="6"/>
        <v>3940.2266347035174</v>
      </c>
      <c r="AA14" s="280">
        <f t="shared" si="6"/>
        <v>756.90313438623525</v>
      </c>
      <c r="AB14" s="280">
        <f t="shared" si="6"/>
        <v>756.90313438623707</v>
      </c>
      <c r="AC14" s="280">
        <f t="shared" si="6"/>
        <v>3448.8800150695452</v>
      </c>
      <c r="AD14" s="280">
        <f t="shared" si="6"/>
        <v>3912.4145618940493</v>
      </c>
      <c r="AE14" s="280">
        <f t="shared" si="6"/>
        <v>744.92849192660287</v>
      </c>
      <c r="AF14" s="280">
        <f t="shared" si="6"/>
        <v>744.92849192660469</v>
      </c>
      <c r="AG14" s="280">
        <f t="shared" si="6"/>
        <v>3423.5124528055185</v>
      </c>
      <c r="AH14" s="280">
        <f t="shared" si="6"/>
        <v>3884.7408576060197</v>
      </c>
      <c r="AI14" s="280">
        <f t="shared" si="6"/>
        <v>733.01342480259109</v>
      </c>
      <c r="AJ14" s="280">
        <f t="shared" si="6"/>
        <v>733.013424802592</v>
      </c>
      <c r="AK14" s="280">
        <f t="shared" si="6"/>
        <v>3398.2710973189251</v>
      </c>
      <c r="AL14" s="280">
        <f t="shared" si="6"/>
        <v>3857.2048334388264</v>
      </c>
      <c r="AM14" s="280">
        <f t="shared" si="6"/>
        <v>721.15763661949359</v>
      </c>
      <c r="AN14" s="280">
        <f t="shared" si="6"/>
        <v>721.15763661949495</v>
      </c>
      <c r="AO14" s="280">
        <f t="shared" si="6"/>
        <v>3373.1553207153484</v>
      </c>
      <c r="AP14" s="280">
        <f t="shared" ref="AP14:BU14" si="7" xml:space="preserve"> AP11 + SUM(AP13:AP13)</f>
        <v>3829.8058044167419</v>
      </c>
      <c r="AQ14" s="280">
        <f t="shared" si="7"/>
        <v>709.36083245720783</v>
      </c>
      <c r="AR14" s="280">
        <f t="shared" si="7"/>
        <v>709.3608324572092</v>
      </c>
      <c r="AS14" s="280">
        <f t="shared" si="7"/>
        <v>3348.1644982242278</v>
      </c>
      <c r="AT14" s="280">
        <f t="shared" si="7"/>
        <v>3802.5430889718846</v>
      </c>
      <c r="AU14" s="280">
        <f t="shared" si="7"/>
        <v>697.62271886289363</v>
      </c>
      <c r="AV14" s="280">
        <f t="shared" si="7"/>
        <v>697.62271886289454</v>
      </c>
      <c r="AW14" s="280">
        <f t="shared" si="7"/>
        <v>3323.298008183313</v>
      </c>
      <c r="AX14" s="280">
        <f t="shared" si="7"/>
        <v>3775.4160089272491</v>
      </c>
      <c r="AY14" s="280">
        <f t="shared" si="7"/>
        <v>685.94300384367534</v>
      </c>
      <c r="AZ14" s="280">
        <f t="shared" si="7"/>
        <v>685.94300384367671</v>
      </c>
      <c r="BA14" s="280">
        <f t="shared" si="7"/>
        <v>3298.5552320231973</v>
      </c>
      <c r="BB14" s="280">
        <f t="shared" si="7"/>
        <v>3748.42388947985</v>
      </c>
      <c r="BC14" s="280">
        <f t="shared" si="7"/>
        <v>674.32139685937909</v>
      </c>
      <c r="BD14" s="280">
        <f t="shared" si="7"/>
        <v>674.32139685938046</v>
      </c>
      <c r="BE14" s="280">
        <f t="shared" si="7"/>
        <v>3273.9355542519379</v>
      </c>
      <c r="BF14" s="280">
        <f t="shared" si="7"/>
        <v>3721.5660591839314</v>
      </c>
      <c r="BG14" s="280">
        <f t="shared" si="7"/>
        <v>662.75760881530232</v>
      </c>
      <c r="BH14" s="280">
        <f t="shared" si="7"/>
        <v>662.75760881530368</v>
      </c>
      <c r="BI14" s="280">
        <f t="shared" si="7"/>
        <v>3249.4383624397406</v>
      </c>
      <c r="BJ14" s="280">
        <f t="shared" si="7"/>
        <v>3694.8418499342615</v>
      </c>
      <c r="BK14" s="280">
        <f t="shared" si="7"/>
        <v>651.25135205502829</v>
      </c>
      <c r="BL14" s="280">
        <f t="shared" si="7"/>
        <v>651.25135205502966</v>
      </c>
      <c r="BM14" s="280">
        <f t="shared" si="7"/>
        <v>3225.0630472037219</v>
      </c>
      <c r="BN14" s="280">
        <f t="shared" si="7"/>
        <v>3668.2505969495141</v>
      </c>
      <c r="BO14" s="280">
        <f t="shared" si="7"/>
        <v>639.80234035326157</v>
      </c>
      <c r="BP14" s="280">
        <f t="shared" si="7"/>
        <v>639.80234035326339</v>
      </c>
      <c r="BQ14" s="280">
        <f t="shared" si="7"/>
        <v>3200.8090021927592</v>
      </c>
      <c r="BR14" s="280">
        <f t="shared" si="7"/>
        <v>3641.791638755737</v>
      </c>
      <c r="BS14" s="280">
        <f t="shared" si="7"/>
        <v>628.41028890871894</v>
      </c>
      <c r="BT14" s="280">
        <f t="shared" si="7"/>
        <v>628.4102889087203</v>
      </c>
      <c r="BU14" s="280">
        <f t="shared" si="7"/>
        <v>3176.675624072398</v>
      </c>
      <c r="BV14" s="280">
        <f t="shared" ref="BV14:DA14" si="8" xml:space="preserve"> BV11 + SUM(BV13:BV13)</f>
        <v>3615.464317169889</v>
      </c>
      <c r="BW14" s="280">
        <f t="shared" si="8"/>
        <v>617.07491433703444</v>
      </c>
      <c r="BX14" s="280">
        <f t="shared" si="8"/>
        <v>617.07491433703581</v>
      </c>
      <c r="BY14" s="280">
        <f t="shared" si="8"/>
        <v>3152.6623125098486</v>
      </c>
      <c r="BZ14" s="280">
        <f t="shared" si="8"/>
        <v>3589.2679772834717</v>
      </c>
      <c r="CA14" s="280">
        <f t="shared" si="8"/>
        <v>605.79593466371534</v>
      </c>
      <c r="CB14" s="280">
        <f t="shared" si="8"/>
        <v>605.79593466371671</v>
      </c>
      <c r="CC14" s="280">
        <f t="shared" si="8"/>
        <v>3128.7684701590542</v>
      </c>
      <c r="CD14" s="280">
        <f t="shared" si="8"/>
        <v>3563.2019674462408</v>
      </c>
      <c r="CE14" s="280">
        <f t="shared" si="8"/>
        <v>594.57306931713038</v>
      </c>
      <c r="CF14" s="280">
        <f t="shared" si="8"/>
        <v>594.57306931713174</v>
      </c>
      <c r="CG14" s="280">
        <f t="shared" si="8"/>
        <v>3104.993502645827</v>
      </c>
      <c r="CH14" s="280">
        <f t="shared" si="8"/>
        <v>3537.265639249993</v>
      </c>
      <c r="CI14" s="280">
        <f t="shared" si="8"/>
        <v>583.40603912152346</v>
      </c>
      <c r="CJ14" s="280">
        <f t="shared" si="8"/>
        <v>583.40603912152437</v>
      </c>
      <c r="CK14" s="280">
        <f t="shared" si="8"/>
        <v>3081.3368185530626</v>
      </c>
      <c r="CL14" s="280">
        <f t="shared" si="8"/>
        <v>3511.45834751243</v>
      </c>
      <c r="CM14" s="280">
        <f t="shared" si="8"/>
        <v>572.29456629007291</v>
      </c>
      <c r="CN14" s="280">
        <f t="shared" si="8"/>
        <v>572.29456629007427</v>
      </c>
      <c r="CO14" s="280">
        <f t="shared" si="8"/>
        <v>-1250</v>
      </c>
      <c r="CP14" s="280">
        <f t="shared" si="8"/>
        <v>-1250</v>
      </c>
      <c r="CQ14" s="280">
        <f t="shared" si="8"/>
        <v>-1250</v>
      </c>
      <c r="CR14" s="280">
        <f t="shared" si="8"/>
        <v>-1250</v>
      </c>
      <c r="CS14" s="280">
        <f t="shared" si="8"/>
        <v>-1250</v>
      </c>
      <c r="CT14" s="280">
        <f t="shared" si="8"/>
        <v>-1250</v>
      </c>
      <c r="CU14" s="280">
        <f t="shared" si="8"/>
        <v>-1250</v>
      </c>
      <c r="CV14" s="280">
        <f t="shared" si="8"/>
        <v>-1250</v>
      </c>
      <c r="CW14" s="280">
        <f t="shared" si="8"/>
        <v>-1250</v>
      </c>
      <c r="CX14" s="280">
        <f t="shared" si="8"/>
        <v>-1250</v>
      </c>
      <c r="CY14" s="280">
        <f t="shared" si="8"/>
        <v>-1250</v>
      </c>
      <c r="CZ14" s="280">
        <f t="shared" si="8"/>
        <v>-1250</v>
      </c>
      <c r="DA14" s="280">
        <f t="shared" si="8"/>
        <v>-1250</v>
      </c>
      <c r="DB14" s="280">
        <f t="shared" ref="DB14:EG14" si="9" xml:space="preserve"> DB11 + SUM(DB13:DB13)</f>
        <v>-1250</v>
      </c>
      <c r="DC14" s="280">
        <f t="shared" si="9"/>
        <v>-1250</v>
      </c>
      <c r="DD14" s="280">
        <f t="shared" si="9"/>
        <v>-1250</v>
      </c>
      <c r="DE14" s="280">
        <f t="shared" si="9"/>
        <v>-1250</v>
      </c>
      <c r="DF14" s="280">
        <f t="shared" si="9"/>
        <v>-1250</v>
      </c>
      <c r="DG14" s="280">
        <f t="shared" si="9"/>
        <v>-1250</v>
      </c>
      <c r="DH14" s="280">
        <f t="shared" si="9"/>
        <v>-1250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144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145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146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143785.64027088074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3551.6250000000018</v>
      </c>
      <c r="N19" s="280">
        <f t="shared" si="12"/>
        <v>4024.5000000000009</v>
      </c>
      <c r="O19" s="280">
        <f t="shared" si="12"/>
        <v>793.18749999999864</v>
      </c>
      <c r="P19" s="280">
        <f t="shared" si="12"/>
        <v>793.1875</v>
      </c>
      <c r="Q19" s="280">
        <f t="shared" si="12"/>
        <v>3525.7462686567187</v>
      </c>
      <c r="R19" s="280">
        <f t="shared" si="12"/>
        <v>3996.2686567164192</v>
      </c>
      <c r="S19" s="280">
        <f t="shared" si="12"/>
        <v>781.03233830845693</v>
      </c>
      <c r="T19" s="280">
        <f t="shared" si="12"/>
        <v>781.03233830845829</v>
      </c>
      <c r="U19" s="280">
        <f t="shared" si="12"/>
        <v>3499.9962872206161</v>
      </c>
      <c r="V19" s="280">
        <f t="shared" si="12"/>
        <v>3968.177767877035</v>
      </c>
      <c r="W19" s="280">
        <f t="shared" si="12"/>
        <v>768.93765005816704</v>
      </c>
      <c r="X19" s="280">
        <f t="shared" si="12"/>
        <v>768.9376500581684</v>
      </c>
      <c r="Y19" s="280">
        <f t="shared" si="12"/>
        <v>3474.3744151448909</v>
      </c>
      <c r="Z19" s="280">
        <f t="shared" si="12"/>
        <v>3940.2266347035174</v>
      </c>
      <c r="AA19" s="280">
        <f t="shared" si="12"/>
        <v>756.90313438623525</v>
      </c>
      <c r="AB19" s="280">
        <f t="shared" si="12"/>
        <v>756.90313438623707</v>
      </c>
      <c r="AC19" s="280">
        <f t="shared" si="12"/>
        <v>3448.8800150695452</v>
      </c>
      <c r="AD19" s="280">
        <f t="shared" si="12"/>
        <v>3912.4145618940493</v>
      </c>
      <c r="AE19" s="280">
        <f t="shared" si="12"/>
        <v>744.92849192660287</v>
      </c>
      <c r="AF19" s="280">
        <f t="shared" si="12"/>
        <v>744.92849192660469</v>
      </c>
      <c r="AG19" s="280">
        <f t="shared" si="12"/>
        <v>3423.5124528055185</v>
      </c>
      <c r="AH19" s="280">
        <f t="shared" si="12"/>
        <v>3884.7408576060197</v>
      </c>
      <c r="AI19" s="280">
        <f t="shared" si="12"/>
        <v>733.01342480259109</v>
      </c>
      <c r="AJ19" s="280">
        <f t="shared" si="12"/>
        <v>733.013424802592</v>
      </c>
      <c r="AK19" s="280">
        <f t="shared" si="12"/>
        <v>3398.2710973189251</v>
      </c>
      <c r="AL19" s="280">
        <f t="shared" si="12"/>
        <v>3857.2048334388264</v>
      </c>
      <c r="AM19" s="280">
        <f t="shared" si="12"/>
        <v>721.15763661949359</v>
      </c>
      <c r="AN19" s="280">
        <f t="shared" si="12"/>
        <v>721.15763661949495</v>
      </c>
      <c r="AO19" s="280">
        <f t="shared" si="12"/>
        <v>3373.1553207153484</v>
      </c>
      <c r="AP19" s="280">
        <f t="shared" ref="AP19:BU19" si="13" xml:space="preserve"> AP14 + SUM(AP16:AP18)</f>
        <v>3829.8058044167419</v>
      </c>
      <c r="AQ19" s="280">
        <f t="shared" si="13"/>
        <v>709.36083245720783</v>
      </c>
      <c r="AR19" s="280">
        <f t="shared" si="13"/>
        <v>709.3608324572092</v>
      </c>
      <c r="AS19" s="280">
        <f t="shared" si="13"/>
        <v>3348.1644982242278</v>
      </c>
      <c r="AT19" s="280">
        <f t="shared" si="13"/>
        <v>3802.5430889718846</v>
      </c>
      <c r="AU19" s="280">
        <f t="shared" si="13"/>
        <v>697.62271886289363</v>
      </c>
      <c r="AV19" s="280">
        <f t="shared" si="13"/>
        <v>697.62271886289454</v>
      </c>
      <c r="AW19" s="280">
        <f t="shared" si="13"/>
        <v>3323.298008183313</v>
      </c>
      <c r="AX19" s="280">
        <f t="shared" si="13"/>
        <v>3775.4160089272491</v>
      </c>
      <c r="AY19" s="280">
        <f t="shared" si="13"/>
        <v>685.94300384367534</v>
      </c>
      <c r="AZ19" s="280">
        <f t="shared" si="13"/>
        <v>685.94300384367671</v>
      </c>
      <c r="BA19" s="280">
        <f t="shared" si="13"/>
        <v>3298.5552320231973</v>
      </c>
      <c r="BB19" s="280">
        <f t="shared" si="13"/>
        <v>3748.42388947985</v>
      </c>
      <c r="BC19" s="280">
        <f t="shared" si="13"/>
        <v>674.32139685937909</v>
      </c>
      <c r="BD19" s="280">
        <f t="shared" si="13"/>
        <v>674.32139685938046</v>
      </c>
      <c r="BE19" s="280">
        <f t="shared" si="13"/>
        <v>3273.9355542519379</v>
      </c>
      <c r="BF19" s="280">
        <f t="shared" si="13"/>
        <v>3721.5660591839314</v>
      </c>
      <c r="BG19" s="280">
        <f t="shared" si="13"/>
        <v>662.75760881530232</v>
      </c>
      <c r="BH19" s="280">
        <f t="shared" si="13"/>
        <v>662.75760881530368</v>
      </c>
      <c r="BI19" s="280">
        <f t="shared" si="13"/>
        <v>3249.4383624397406</v>
      </c>
      <c r="BJ19" s="280">
        <f t="shared" si="13"/>
        <v>3694.8418499342615</v>
      </c>
      <c r="BK19" s="280">
        <f t="shared" si="13"/>
        <v>651.25135205502829</v>
      </c>
      <c r="BL19" s="280">
        <f t="shared" si="13"/>
        <v>651.25135205502966</v>
      </c>
      <c r="BM19" s="280">
        <f t="shared" si="13"/>
        <v>3225.0630472037219</v>
      </c>
      <c r="BN19" s="280">
        <f t="shared" si="13"/>
        <v>3668.2505969495141</v>
      </c>
      <c r="BO19" s="280">
        <f t="shared" si="13"/>
        <v>639.80234035326157</v>
      </c>
      <c r="BP19" s="280">
        <f t="shared" si="13"/>
        <v>639.80234035326339</v>
      </c>
      <c r="BQ19" s="280">
        <f t="shared" si="13"/>
        <v>3200.8090021927592</v>
      </c>
      <c r="BR19" s="280">
        <f t="shared" si="13"/>
        <v>3641.791638755737</v>
      </c>
      <c r="BS19" s="280">
        <f t="shared" si="13"/>
        <v>628.41028890871894</v>
      </c>
      <c r="BT19" s="280">
        <f t="shared" si="13"/>
        <v>628.4102889087203</v>
      </c>
      <c r="BU19" s="280">
        <f t="shared" si="13"/>
        <v>3176.675624072398</v>
      </c>
      <c r="BV19" s="280">
        <f t="shared" ref="BV19:DA19" si="14" xml:space="preserve"> BV14 + SUM(BV16:BV18)</f>
        <v>3615.464317169889</v>
      </c>
      <c r="BW19" s="280">
        <f t="shared" si="14"/>
        <v>617.07491433703444</v>
      </c>
      <c r="BX19" s="280">
        <f t="shared" si="14"/>
        <v>617.07491433703581</v>
      </c>
      <c r="BY19" s="280">
        <f t="shared" si="14"/>
        <v>3152.6623125098486</v>
      </c>
      <c r="BZ19" s="280">
        <f t="shared" si="14"/>
        <v>3589.2679772834717</v>
      </c>
      <c r="CA19" s="280">
        <f t="shared" si="14"/>
        <v>605.79593466371534</v>
      </c>
      <c r="CB19" s="280">
        <f t="shared" si="14"/>
        <v>605.79593466371671</v>
      </c>
      <c r="CC19" s="280">
        <f t="shared" si="14"/>
        <v>3128.7684701590542</v>
      </c>
      <c r="CD19" s="280">
        <f t="shared" si="14"/>
        <v>3563.2019674462408</v>
      </c>
      <c r="CE19" s="280">
        <f t="shared" si="14"/>
        <v>594.57306931713038</v>
      </c>
      <c r="CF19" s="280">
        <f t="shared" si="14"/>
        <v>594.57306931713174</v>
      </c>
      <c r="CG19" s="280">
        <f t="shared" si="14"/>
        <v>3104.993502645827</v>
      </c>
      <c r="CH19" s="280">
        <f t="shared" si="14"/>
        <v>3537.265639249993</v>
      </c>
      <c r="CI19" s="280">
        <f t="shared" si="14"/>
        <v>583.40603912152346</v>
      </c>
      <c r="CJ19" s="280">
        <f t="shared" si="14"/>
        <v>583.40603912152437</v>
      </c>
      <c r="CK19" s="280">
        <f t="shared" si="14"/>
        <v>3081.3368185530626</v>
      </c>
      <c r="CL19" s="280">
        <f t="shared" si="14"/>
        <v>3511.45834751243</v>
      </c>
      <c r="CM19" s="280">
        <f t="shared" si="14"/>
        <v>572.29456629007291</v>
      </c>
      <c r="CN19" s="280">
        <f t="shared" si="14"/>
        <v>572.29456629007427</v>
      </c>
      <c r="CO19" s="280">
        <f t="shared" si="14"/>
        <v>-1250</v>
      </c>
      <c r="CP19" s="280">
        <f t="shared" si="14"/>
        <v>-1250</v>
      </c>
      <c r="CQ19" s="280">
        <f t="shared" si="14"/>
        <v>-1250</v>
      </c>
      <c r="CR19" s="280">
        <f t="shared" si="14"/>
        <v>-1250</v>
      </c>
      <c r="CS19" s="280">
        <f t="shared" si="14"/>
        <v>-1250</v>
      </c>
      <c r="CT19" s="280">
        <f t="shared" si="14"/>
        <v>-1250</v>
      </c>
      <c r="CU19" s="280">
        <f t="shared" si="14"/>
        <v>-1250</v>
      </c>
      <c r="CV19" s="280">
        <f t="shared" si="14"/>
        <v>-1250</v>
      </c>
      <c r="CW19" s="280">
        <f t="shared" si="14"/>
        <v>-1250</v>
      </c>
      <c r="CX19" s="280">
        <f t="shared" si="14"/>
        <v>-1250</v>
      </c>
      <c r="CY19" s="280">
        <f t="shared" si="14"/>
        <v>-1250</v>
      </c>
      <c r="CZ19" s="280">
        <f t="shared" si="14"/>
        <v>-1250</v>
      </c>
      <c r="DA19" s="280">
        <f t="shared" si="14"/>
        <v>-1250</v>
      </c>
      <c r="DB19" s="280">
        <f t="shared" ref="DB19:EG19" si="15" xml:space="preserve"> DB14 + SUM(DB16:DB18)</f>
        <v>-1250</v>
      </c>
      <c r="DC19" s="280">
        <f t="shared" si="15"/>
        <v>-1250</v>
      </c>
      <c r="DD19" s="280">
        <f t="shared" si="15"/>
        <v>-1250</v>
      </c>
      <c r="DE19" s="280">
        <f t="shared" si="15"/>
        <v>-1250</v>
      </c>
      <c r="DF19" s="280">
        <f t="shared" si="15"/>
        <v>-1250</v>
      </c>
      <c r="DG19" s="280">
        <f t="shared" si="15"/>
        <v>-1250</v>
      </c>
      <c r="DH19" s="280">
        <f t="shared" si="15"/>
        <v>-1250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147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143785.64027088074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3551.6250000000018</v>
      </c>
      <c r="N22" s="280">
        <f t="shared" si="18"/>
        <v>4024.5000000000009</v>
      </c>
      <c r="O22" s="280">
        <f t="shared" si="18"/>
        <v>793.18749999999864</v>
      </c>
      <c r="P22" s="280">
        <f t="shared" si="18"/>
        <v>793.1875</v>
      </c>
      <c r="Q22" s="280">
        <f t="shared" si="18"/>
        <v>3525.7462686567187</v>
      </c>
      <c r="R22" s="280">
        <f t="shared" si="18"/>
        <v>3996.2686567164192</v>
      </c>
      <c r="S22" s="280">
        <f t="shared" si="18"/>
        <v>781.03233830845693</v>
      </c>
      <c r="T22" s="280">
        <f t="shared" si="18"/>
        <v>781.03233830845829</v>
      </c>
      <c r="U22" s="280">
        <f t="shared" si="18"/>
        <v>3499.9962872206161</v>
      </c>
      <c r="V22" s="280">
        <f t="shared" si="18"/>
        <v>3968.177767877035</v>
      </c>
      <c r="W22" s="280">
        <f t="shared" si="18"/>
        <v>768.93765005816704</v>
      </c>
      <c r="X22" s="280">
        <f t="shared" si="18"/>
        <v>768.9376500581684</v>
      </c>
      <c r="Y22" s="280">
        <f t="shared" si="18"/>
        <v>3474.3744151448909</v>
      </c>
      <c r="Z22" s="280">
        <f t="shared" si="18"/>
        <v>3940.2266347035174</v>
      </c>
      <c r="AA22" s="280">
        <f t="shared" si="18"/>
        <v>756.90313438623525</v>
      </c>
      <c r="AB22" s="280">
        <f t="shared" si="18"/>
        <v>756.90313438623707</v>
      </c>
      <c r="AC22" s="280">
        <f t="shared" si="18"/>
        <v>3448.8800150695452</v>
      </c>
      <c r="AD22" s="280">
        <f t="shared" si="18"/>
        <v>3912.4145618940493</v>
      </c>
      <c r="AE22" s="280">
        <f t="shared" si="18"/>
        <v>744.92849192660287</v>
      </c>
      <c r="AF22" s="280">
        <f t="shared" si="18"/>
        <v>744.92849192660469</v>
      </c>
      <c r="AG22" s="280">
        <f t="shared" si="18"/>
        <v>3423.5124528055185</v>
      </c>
      <c r="AH22" s="280">
        <f t="shared" si="18"/>
        <v>3884.7408576060197</v>
      </c>
      <c r="AI22" s="280">
        <f t="shared" si="18"/>
        <v>733.01342480259109</v>
      </c>
      <c r="AJ22" s="280">
        <f t="shared" si="18"/>
        <v>733.013424802592</v>
      </c>
      <c r="AK22" s="280">
        <f t="shared" si="18"/>
        <v>3398.2710973189251</v>
      </c>
      <c r="AL22" s="280">
        <f t="shared" si="18"/>
        <v>3857.2048334388264</v>
      </c>
      <c r="AM22" s="280">
        <f t="shared" si="18"/>
        <v>721.15763661949359</v>
      </c>
      <c r="AN22" s="280">
        <f t="shared" si="18"/>
        <v>721.15763661949495</v>
      </c>
      <c r="AO22" s="280">
        <f t="shared" si="18"/>
        <v>3373.1553207153484</v>
      </c>
      <c r="AP22" s="280">
        <f t="shared" si="18"/>
        <v>3829.8058044167419</v>
      </c>
      <c r="AQ22" s="280">
        <f t="shared" si="18"/>
        <v>709.36083245720783</v>
      </c>
      <c r="AR22" s="280">
        <f t="shared" si="18"/>
        <v>709.3608324572092</v>
      </c>
      <c r="AS22" s="280">
        <f t="shared" si="18"/>
        <v>3348.1644982242278</v>
      </c>
      <c r="AT22" s="280">
        <f t="shared" si="18"/>
        <v>3802.5430889718846</v>
      </c>
      <c r="AU22" s="280">
        <f t="shared" si="18"/>
        <v>697.62271886289363</v>
      </c>
      <c r="AV22" s="280">
        <f t="shared" si="18"/>
        <v>697.62271886289454</v>
      </c>
      <c r="AW22" s="280">
        <f t="shared" si="18"/>
        <v>3323.298008183313</v>
      </c>
      <c r="AX22" s="280">
        <f t="shared" si="18"/>
        <v>3775.4160089272491</v>
      </c>
      <c r="AY22" s="280">
        <f t="shared" si="18"/>
        <v>685.94300384367534</v>
      </c>
      <c r="AZ22" s="280">
        <f t="shared" si="18"/>
        <v>685.94300384367671</v>
      </c>
      <c r="BA22" s="280">
        <f t="shared" si="18"/>
        <v>3298.5552320231973</v>
      </c>
      <c r="BB22" s="280">
        <f t="shared" si="18"/>
        <v>3748.42388947985</v>
      </c>
      <c r="BC22" s="280">
        <f t="shared" si="18"/>
        <v>674.32139685937909</v>
      </c>
      <c r="BD22" s="280">
        <f t="shared" si="18"/>
        <v>674.32139685938046</v>
      </c>
      <c r="BE22" s="280">
        <f t="shared" si="18"/>
        <v>3273.9355542519379</v>
      </c>
      <c r="BF22" s="280">
        <f t="shared" si="18"/>
        <v>3721.5660591839314</v>
      </c>
      <c r="BG22" s="280">
        <f t="shared" si="18"/>
        <v>662.75760881530232</v>
      </c>
      <c r="BH22" s="280">
        <f t="shared" si="18"/>
        <v>662.75760881530368</v>
      </c>
      <c r="BI22" s="280">
        <f t="shared" si="18"/>
        <v>3249.4383624397406</v>
      </c>
      <c r="BJ22" s="280">
        <f t="shared" si="18"/>
        <v>3694.8418499342615</v>
      </c>
      <c r="BK22" s="280">
        <f t="shared" si="18"/>
        <v>651.25135205502829</v>
      </c>
      <c r="BL22" s="280">
        <f t="shared" si="18"/>
        <v>651.25135205502966</v>
      </c>
      <c r="BM22" s="280">
        <f t="shared" si="18"/>
        <v>3225.0630472037219</v>
      </c>
      <c r="BN22" s="280">
        <f t="shared" si="18"/>
        <v>3668.2505969495141</v>
      </c>
      <c r="BO22" s="280">
        <f t="shared" si="18"/>
        <v>639.80234035326157</v>
      </c>
      <c r="BP22" s="280">
        <f t="shared" si="18"/>
        <v>639.80234035326339</v>
      </c>
      <c r="BQ22" s="280">
        <f t="shared" si="18"/>
        <v>3200.8090021927592</v>
      </c>
      <c r="BR22" s="280">
        <f t="shared" si="18"/>
        <v>3641.791638755737</v>
      </c>
      <c r="BS22" s="280">
        <f t="shared" si="18"/>
        <v>628.41028890871894</v>
      </c>
      <c r="BT22" s="280">
        <f t="shared" si="18"/>
        <v>628.4102889087203</v>
      </c>
      <c r="BU22" s="280">
        <f t="shared" si="18"/>
        <v>3176.675624072398</v>
      </c>
      <c r="BV22" s="280">
        <f t="shared" si="18"/>
        <v>3615.464317169889</v>
      </c>
      <c r="BW22" s="280">
        <f t="shared" ref="BW22:EH22" si="19" xml:space="preserve"> BW19 + BW21</f>
        <v>617.07491433703444</v>
      </c>
      <c r="BX22" s="280">
        <f t="shared" si="19"/>
        <v>617.07491433703581</v>
      </c>
      <c r="BY22" s="280">
        <f t="shared" si="19"/>
        <v>3152.6623125098486</v>
      </c>
      <c r="BZ22" s="280">
        <f t="shared" si="19"/>
        <v>3589.2679772834717</v>
      </c>
      <c r="CA22" s="280">
        <f t="shared" si="19"/>
        <v>605.79593466371534</v>
      </c>
      <c r="CB22" s="280">
        <f t="shared" si="19"/>
        <v>605.79593466371671</v>
      </c>
      <c r="CC22" s="280">
        <f t="shared" si="19"/>
        <v>3128.7684701590542</v>
      </c>
      <c r="CD22" s="280">
        <f t="shared" si="19"/>
        <v>3563.2019674462408</v>
      </c>
      <c r="CE22" s="280">
        <f t="shared" si="19"/>
        <v>594.57306931713038</v>
      </c>
      <c r="CF22" s="280">
        <f t="shared" si="19"/>
        <v>594.57306931713174</v>
      </c>
      <c r="CG22" s="280">
        <f t="shared" si="19"/>
        <v>3104.993502645827</v>
      </c>
      <c r="CH22" s="280">
        <f t="shared" si="19"/>
        <v>3537.265639249993</v>
      </c>
      <c r="CI22" s="280">
        <f t="shared" si="19"/>
        <v>583.40603912152346</v>
      </c>
      <c r="CJ22" s="280">
        <f t="shared" si="19"/>
        <v>583.40603912152437</v>
      </c>
      <c r="CK22" s="280">
        <f t="shared" si="19"/>
        <v>3081.3368185530626</v>
      </c>
      <c r="CL22" s="280">
        <f t="shared" si="19"/>
        <v>3511.45834751243</v>
      </c>
      <c r="CM22" s="280">
        <f t="shared" si="19"/>
        <v>572.29456629007291</v>
      </c>
      <c r="CN22" s="280">
        <f t="shared" si="19"/>
        <v>572.29456629007427</v>
      </c>
      <c r="CO22" s="280">
        <f t="shared" si="19"/>
        <v>-1250</v>
      </c>
      <c r="CP22" s="280">
        <f t="shared" si="19"/>
        <v>-1250</v>
      </c>
      <c r="CQ22" s="280">
        <f t="shared" si="19"/>
        <v>-1250</v>
      </c>
      <c r="CR22" s="280">
        <f t="shared" si="19"/>
        <v>-1250</v>
      </c>
      <c r="CS22" s="280">
        <f t="shared" si="19"/>
        <v>-1250</v>
      </c>
      <c r="CT22" s="280">
        <f t="shared" si="19"/>
        <v>-1250</v>
      </c>
      <c r="CU22" s="280">
        <f t="shared" si="19"/>
        <v>-1250</v>
      </c>
      <c r="CV22" s="280">
        <f t="shared" si="19"/>
        <v>-1250</v>
      </c>
      <c r="CW22" s="280">
        <f t="shared" si="19"/>
        <v>-1250</v>
      </c>
      <c r="CX22" s="280">
        <f t="shared" si="19"/>
        <v>-1250</v>
      </c>
      <c r="CY22" s="280">
        <f t="shared" si="19"/>
        <v>-1250</v>
      </c>
      <c r="CZ22" s="280">
        <f t="shared" si="19"/>
        <v>-1250</v>
      </c>
      <c r="DA22" s="280">
        <f t="shared" si="19"/>
        <v>-1250</v>
      </c>
      <c r="DB22" s="280">
        <f t="shared" si="19"/>
        <v>-1250</v>
      </c>
      <c r="DC22" s="280">
        <f t="shared" si="19"/>
        <v>-1250</v>
      </c>
      <c r="DD22" s="280">
        <f t="shared" si="19"/>
        <v>-1250</v>
      </c>
      <c r="DE22" s="280">
        <f t="shared" si="19"/>
        <v>-1250</v>
      </c>
      <c r="DF22" s="280">
        <f t="shared" si="19"/>
        <v>-1250</v>
      </c>
      <c r="DG22" s="280">
        <f t="shared" si="19"/>
        <v>-1250</v>
      </c>
      <c r="DH22" s="280">
        <f t="shared" si="19"/>
        <v>-1250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41" t="str">
        <f xml:space="preserve"> Equity!E$62</f>
        <v>Dividends paid</v>
      </c>
      <c r="F24" s="541">
        <f xml:space="preserve"> Equity!F$62</f>
        <v>0</v>
      </c>
      <c r="G24" s="541" t="str">
        <f xml:space="preserve"> Equity!G$62</f>
        <v>$ 000s</v>
      </c>
      <c r="H24" s="541">
        <f xml:space="preserve"> Equity!H$62</f>
        <v>-168213.34570459067</v>
      </c>
      <c r="I24" s="541">
        <f xml:space="preserve"> Equity!I$62</f>
        <v>0</v>
      </c>
      <c r="J24" s="541">
        <f xml:space="preserve"> Equity!J$62</f>
        <v>0</v>
      </c>
      <c r="K24" s="541">
        <f xml:space="preserve"> Equity!K$62</f>
        <v>0</v>
      </c>
      <c r="L24" s="541">
        <f xml:space="preserve"> Equity!L$62</f>
        <v>0</v>
      </c>
      <c r="M24" s="541">
        <f xml:space="preserve"> Equity!M$62</f>
        <v>-3551.6250000000018</v>
      </c>
      <c r="N24" s="541">
        <f xml:space="preserve"> Equity!N$62</f>
        <v>-4024.5000000000009</v>
      </c>
      <c r="O24" s="541">
        <f xml:space="preserve"> Equity!O$62</f>
        <v>-793.18749999999864</v>
      </c>
      <c r="P24" s="541">
        <f xml:space="preserve"> Equity!P$62</f>
        <v>-793.1875</v>
      </c>
      <c r="Q24" s="541">
        <f xml:space="preserve"> Equity!Q$62</f>
        <v>-3525.7462686567187</v>
      </c>
      <c r="R24" s="541">
        <f xml:space="preserve"> Equity!R$62</f>
        <v>-3996.2686567164192</v>
      </c>
      <c r="S24" s="541">
        <f xml:space="preserve"> Equity!S$62</f>
        <v>-781.03233830845693</v>
      </c>
      <c r="T24" s="541">
        <f xml:space="preserve"> Equity!T$62</f>
        <v>-781.03233830845829</v>
      </c>
      <c r="U24" s="541">
        <f xml:space="preserve"> Equity!U$62</f>
        <v>-3499.9962872206161</v>
      </c>
      <c r="V24" s="541">
        <f xml:space="preserve"> Equity!V$62</f>
        <v>-3968.177767877035</v>
      </c>
      <c r="W24" s="541">
        <f xml:space="preserve"> Equity!W$62</f>
        <v>-768.93765005816704</v>
      </c>
      <c r="X24" s="541">
        <f xml:space="preserve"> Equity!X$62</f>
        <v>-768.9376500581684</v>
      </c>
      <c r="Y24" s="541">
        <f xml:space="preserve"> Equity!Y$62</f>
        <v>-3474.3744151448909</v>
      </c>
      <c r="Z24" s="541">
        <f xml:space="preserve"> Equity!Z$62</f>
        <v>-3940.2266347035174</v>
      </c>
      <c r="AA24" s="541">
        <f xml:space="preserve"> Equity!AA$62</f>
        <v>-756.90313438623525</v>
      </c>
      <c r="AB24" s="541">
        <f xml:space="preserve"> Equity!AB$62</f>
        <v>-756.90313438623707</v>
      </c>
      <c r="AC24" s="541">
        <f xml:space="preserve"> Equity!AC$62</f>
        <v>-3448.8800150695452</v>
      </c>
      <c r="AD24" s="541">
        <f xml:space="preserve"> Equity!AD$62</f>
        <v>-3912.4145618940493</v>
      </c>
      <c r="AE24" s="541">
        <f xml:space="preserve"> Equity!AE$62</f>
        <v>-744.92849192660287</v>
      </c>
      <c r="AF24" s="541">
        <f xml:space="preserve"> Equity!AF$62</f>
        <v>-744.92849192660469</v>
      </c>
      <c r="AG24" s="541">
        <f xml:space="preserve"> Equity!AG$62</f>
        <v>-3423.5124528055185</v>
      </c>
      <c r="AH24" s="541">
        <f xml:space="preserve"> Equity!AH$62</f>
        <v>-3884.7408576060197</v>
      </c>
      <c r="AI24" s="541">
        <f xml:space="preserve"> Equity!AI$62</f>
        <v>-733.01342480259109</v>
      </c>
      <c r="AJ24" s="541">
        <f xml:space="preserve"> Equity!AJ$62</f>
        <v>-733.013424802592</v>
      </c>
      <c r="AK24" s="541">
        <f xml:space="preserve"> Equity!AK$62</f>
        <v>-3398.2710973189251</v>
      </c>
      <c r="AL24" s="541">
        <f xml:space="preserve"> Equity!AL$62</f>
        <v>-3857.2048334388264</v>
      </c>
      <c r="AM24" s="541">
        <f xml:space="preserve"> Equity!AM$62</f>
        <v>-721.15763661949359</v>
      </c>
      <c r="AN24" s="541">
        <f xml:space="preserve"> Equity!AN$62</f>
        <v>-721.15763661949495</v>
      </c>
      <c r="AO24" s="541">
        <f xml:space="preserve"> Equity!AO$62</f>
        <v>-3373.1553207153484</v>
      </c>
      <c r="AP24" s="541">
        <f xml:space="preserve"> Equity!AP$62</f>
        <v>-3829.8058044167419</v>
      </c>
      <c r="AQ24" s="541">
        <f xml:space="preserve"> Equity!AQ$62</f>
        <v>-709.36083245720783</v>
      </c>
      <c r="AR24" s="541">
        <f xml:space="preserve"> Equity!AR$62</f>
        <v>-709.3608324572092</v>
      </c>
      <c r="AS24" s="541">
        <f xml:space="preserve"> Equity!AS$62</f>
        <v>-3348.1644982242278</v>
      </c>
      <c r="AT24" s="541">
        <f xml:space="preserve"> Equity!AT$62</f>
        <v>-3802.5430889718846</v>
      </c>
      <c r="AU24" s="541">
        <f xml:space="preserve"> Equity!AU$62</f>
        <v>-697.62271886289363</v>
      </c>
      <c r="AV24" s="541">
        <f xml:space="preserve"> Equity!AV$62</f>
        <v>-697.62271886289454</v>
      </c>
      <c r="AW24" s="541">
        <f xml:space="preserve"> Equity!AW$62</f>
        <v>-3323.298008183313</v>
      </c>
      <c r="AX24" s="541">
        <f xml:space="preserve"> Equity!AX$62</f>
        <v>-3775.4160089272491</v>
      </c>
      <c r="AY24" s="541">
        <f xml:space="preserve"> Equity!AY$62</f>
        <v>-685.94300384367534</v>
      </c>
      <c r="AZ24" s="541">
        <f xml:space="preserve"> Equity!AZ$62</f>
        <v>-685.94300384367671</v>
      </c>
      <c r="BA24" s="541">
        <f xml:space="preserve"> Equity!BA$62</f>
        <v>-3298.5552320231973</v>
      </c>
      <c r="BB24" s="541">
        <f xml:space="preserve"> Equity!BB$62</f>
        <v>-3748.42388947985</v>
      </c>
      <c r="BC24" s="541">
        <f xml:space="preserve"> Equity!BC$62</f>
        <v>-674.32139685937909</v>
      </c>
      <c r="BD24" s="541">
        <f xml:space="preserve"> Equity!BD$62</f>
        <v>-674.32139685938046</v>
      </c>
      <c r="BE24" s="541">
        <f xml:space="preserve"> Equity!BE$62</f>
        <v>-3273.9355542519379</v>
      </c>
      <c r="BF24" s="541">
        <f xml:space="preserve"> Equity!BF$62</f>
        <v>-3721.5660591839314</v>
      </c>
      <c r="BG24" s="541">
        <f xml:space="preserve"> Equity!BG$62</f>
        <v>-662.75760881530232</v>
      </c>
      <c r="BH24" s="541">
        <f xml:space="preserve"> Equity!BH$62</f>
        <v>-662.75760881530368</v>
      </c>
      <c r="BI24" s="541">
        <f xml:space="preserve"> Equity!BI$62</f>
        <v>-3249.4383624397406</v>
      </c>
      <c r="BJ24" s="541">
        <f xml:space="preserve"> Equity!BJ$62</f>
        <v>-3694.8418499342615</v>
      </c>
      <c r="BK24" s="541">
        <f xml:space="preserve"> Equity!BK$62</f>
        <v>-651.25135205502829</v>
      </c>
      <c r="BL24" s="541">
        <f xml:space="preserve"> Equity!BL$62</f>
        <v>-651.25135205502966</v>
      </c>
      <c r="BM24" s="541">
        <f xml:space="preserve"> Equity!BM$62</f>
        <v>-3225.0630472037219</v>
      </c>
      <c r="BN24" s="541">
        <f xml:space="preserve"> Equity!BN$62</f>
        <v>-3668.2505969495141</v>
      </c>
      <c r="BO24" s="541">
        <f xml:space="preserve"> Equity!BO$62</f>
        <v>-639.80234035326157</v>
      </c>
      <c r="BP24" s="541">
        <f xml:space="preserve"> Equity!BP$62</f>
        <v>-639.80234035326339</v>
      </c>
      <c r="BQ24" s="541">
        <f xml:space="preserve"> Equity!BQ$62</f>
        <v>-3200.8090021927592</v>
      </c>
      <c r="BR24" s="541">
        <f xml:space="preserve"> Equity!BR$62</f>
        <v>-3641.791638755737</v>
      </c>
      <c r="BS24" s="541">
        <f xml:space="preserve"> Equity!BS$62</f>
        <v>-628.41028890871894</v>
      </c>
      <c r="BT24" s="541">
        <f xml:space="preserve"> Equity!BT$62</f>
        <v>-628.4102889087203</v>
      </c>
      <c r="BU24" s="541">
        <f xml:space="preserve"> Equity!BU$62</f>
        <v>-3176.675624072398</v>
      </c>
      <c r="BV24" s="541">
        <f xml:space="preserve"> Equity!BV$62</f>
        <v>-3615.464317169889</v>
      </c>
      <c r="BW24" s="541">
        <f xml:space="preserve"> Equity!BW$62</f>
        <v>-617.07491433703444</v>
      </c>
      <c r="BX24" s="541">
        <f xml:space="preserve"> Equity!BX$62</f>
        <v>-617.07491433703581</v>
      </c>
      <c r="BY24" s="541">
        <f xml:space="preserve"> Equity!BY$62</f>
        <v>-3152.6623125098486</v>
      </c>
      <c r="BZ24" s="541">
        <f xml:space="preserve"> Equity!BZ$62</f>
        <v>-3589.2679772834717</v>
      </c>
      <c r="CA24" s="541">
        <f xml:space="preserve"> Equity!CA$62</f>
        <v>-605.79593466371534</v>
      </c>
      <c r="CB24" s="541">
        <f xml:space="preserve"> Equity!CB$62</f>
        <v>-605.79593466371671</v>
      </c>
      <c r="CC24" s="541">
        <f xml:space="preserve"> Equity!CC$62</f>
        <v>-3128.7684701590542</v>
      </c>
      <c r="CD24" s="541">
        <f xml:space="preserve"> Equity!CD$62</f>
        <v>-3563.2019674462408</v>
      </c>
      <c r="CE24" s="541">
        <f xml:space="preserve"> Equity!CE$62</f>
        <v>-594.57306931713038</v>
      </c>
      <c r="CF24" s="541">
        <f xml:space="preserve"> Equity!CF$62</f>
        <v>-594.57306931713174</v>
      </c>
      <c r="CG24" s="541">
        <f xml:space="preserve"> Equity!CG$62</f>
        <v>-3104.993502645827</v>
      </c>
      <c r="CH24" s="541">
        <f xml:space="preserve"> Equity!CH$62</f>
        <v>-3537.265639249993</v>
      </c>
      <c r="CI24" s="541">
        <f xml:space="preserve"> Equity!CI$62</f>
        <v>-583.40603912152346</v>
      </c>
      <c r="CJ24" s="541">
        <f xml:space="preserve"> Equity!CJ$62</f>
        <v>-583.40603912152437</v>
      </c>
      <c r="CK24" s="541">
        <f xml:space="preserve"> Equity!CK$62</f>
        <v>-3081.3368185530626</v>
      </c>
      <c r="CL24" s="541">
        <f xml:space="preserve"> Equity!CL$62</f>
        <v>-3511.45834751243</v>
      </c>
      <c r="CM24" s="541">
        <f xml:space="preserve"> Equity!CM$62</f>
        <v>-572.29456629007291</v>
      </c>
      <c r="CN24" s="541">
        <f xml:space="preserve"> Equity!CN$62</f>
        <v>0</v>
      </c>
      <c r="CO24" s="541">
        <f xml:space="preserve"> Equity!CO$62</f>
        <v>0</v>
      </c>
      <c r="CP24" s="541">
        <f xml:space="preserve"> Equity!CP$62</f>
        <v>0</v>
      </c>
      <c r="CQ24" s="541">
        <f xml:space="preserve"> Equity!CQ$62</f>
        <v>0</v>
      </c>
      <c r="CR24" s="541">
        <f xml:space="preserve"> Equity!CR$62</f>
        <v>0</v>
      </c>
      <c r="CS24" s="541">
        <f xml:space="preserve"> Equity!CS$62</f>
        <v>0</v>
      </c>
      <c r="CT24" s="541">
        <f xml:space="preserve"> Equity!CT$62</f>
        <v>0</v>
      </c>
      <c r="CU24" s="541">
        <f xml:space="preserve"> Equity!CU$62</f>
        <v>0</v>
      </c>
      <c r="CV24" s="541">
        <f xml:space="preserve"> Equity!CV$62</f>
        <v>0</v>
      </c>
      <c r="CW24" s="541">
        <f xml:space="preserve"> Equity!CW$62</f>
        <v>0</v>
      </c>
      <c r="CX24" s="541">
        <f xml:space="preserve"> Equity!CX$62</f>
        <v>0</v>
      </c>
      <c r="CY24" s="541">
        <f xml:space="preserve"> Equity!CY$62</f>
        <v>0</v>
      </c>
      <c r="CZ24" s="541">
        <f xml:space="preserve"> Equity!CZ$62</f>
        <v>0</v>
      </c>
      <c r="DA24" s="541">
        <f xml:space="preserve"> Equity!DA$62</f>
        <v>0</v>
      </c>
      <c r="DB24" s="541">
        <f xml:space="preserve"> Equity!DB$62</f>
        <v>0</v>
      </c>
      <c r="DC24" s="541">
        <f xml:space="preserve"> Equity!DC$62</f>
        <v>0</v>
      </c>
      <c r="DD24" s="541">
        <f xml:space="preserve"> Equity!DD$62</f>
        <v>0</v>
      </c>
      <c r="DE24" s="541">
        <f xml:space="preserve"> Equity!DE$62</f>
        <v>0</v>
      </c>
      <c r="DF24" s="541">
        <f xml:space="preserve"> Equity!DF$62</f>
        <v>0</v>
      </c>
      <c r="DG24" s="541">
        <f xml:space="preserve"> Equity!DG$62</f>
        <v>0</v>
      </c>
      <c r="DH24" s="541">
        <f xml:space="preserve"> Equity!DH$62</f>
        <v>0</v>
      </c>
      <c r="DI24" s="541">
        <f xml:space="preserve"> Equity!DI$62</f>
        <v>0</v>
      </c>
      <c r="DJ24" s="541">
        <f xml:space="preserve"> Equity!DJ$62</f>
        <v>0</v>
      </c>
      <c r="DK24" s="541">
        <f xml:space="preserve"> Equity!DK$62</f>
        <v>0</v>
      </c>
      <c r="DL24" s="541">
        <f xml:space="preserve"> Equity!DL$62</f>
        <v>0</v>
      </c>
      <c r="DM24" s="541">
        <f xml:space="preserve"> Equity!DM$62</f>
        <v>0</v>
      </c>
      <c r="DN24" s="541">
        <f xml:space="preserve"> Equity!DN$62</f>
        <v>0</v>
      </c>
      <c r="DO24" s="541">
        <f xml:space="preserve"> Equity!DO$62</f>
        <v>0</v>
      </c>
      <c r="DP24" s="541">
        <f xml:space="preserve"> Equity!DP$62</f>
        <v>0</v>
      </c>
      <c r="DQ24" s="541">
        <f xml:space="preserve"> Equity!DQ$62</f>
        <v>0</v>
      </c>
      <c r="DR24" s="541">
        <f xml:space="preserve"> Equity!DR$62</f>
        <v>0</v>
      </c>
      <c r="DS24" s="541">
        <f xml:space="preserve"> Equity!DS$62</f>
        <v>0</v>
      </c>
      <c r="DT24" s="541">
        <f xml:space="preserve"> Equity!DT$62</f>
        <v>0</v>
      </c>
      <c r="DU24" s="541">
        <f xml:space="preserve"> Equity!DU$62</f>
        <v>0</v>
      </c>
      <c r="DV24" s="541">
        <f xml:space="preserve"> Equity!DV$62</f>
        <v>0</v>
      </c>
      <c r="DW24" s="541">
        <f xml:space="preserve"> Equity!DW$62</f>
        <v>0</v>
      </c>
      <c r="DX24" s="541">
        <f xml:space="preserve"> Equity!DX$62</f>
        <v>0</v>
      </c>
      <c r="DY24" s="541">
        <f xml:space="preserve"> Equity!DY$62</f>
        <v>0</v>
      </c>
      <c r="DZ24" s="541">
        <f xml:space="preserve"> Equity!DZ$62</f>
        <v>0</v>
      </c>
      <c r="EA24" s="541">
        <f xml:space="preserve"> Equity!EA$62</f>
        <v>0</v>
      </c>
      <c r="EB24" s="541">
        <f xml:space="preserve"> Equity!EB$62</f>
        <v>0</v>
      </c>
      <c r="EC24" s="541">
        <f xml:space="preserve"> Equity!EC$62</f>
        <v>0</v>
      </c>
      <c r="ED24" s="541">
        <f xml:space="preserve"> Equity!ED$62</f>
        <v>0</v>
      </c>
      <c r="EE24" s="541">
        <f xml:space="preserve"> Equity!EE$62</f>
        <v>0</v>
      </c>
      <c r="EF24" s="541">
        <f xml:space="preserve"> Equity!EF$62</f>
        <v>0</v>
      </c>
      <c r="EG24" s="541">
        <f xml:space="preserve"> Equity!EG$62</f>
        <v>0</v>
      </c>
      <c r="EH24" s="541">
        <f xml:space="preserve"> Equity!EH$62</f>
        <v>0</v>
      </c>
      <c r="EI24" s="541">
        <f xml:space="preserve"> Equity!EI$62</f>
        <v>0</v>
      </c>
      <c r="EJ24" s="541">
        <f xml:space="preserve"> Equity!EJ$62</f>
        <v>0</v>
      </c>
      <c r="EK24" s="541">
        <f xml:space="preserve"> Equity!EK$62</f>
        <v>0</v>
      </c>
      <c r="EL24" s="541">
        <f xml:space="preserve"> Equity!EL$62</f>
        <v>0</v>
      </c>
      <c r="EM24" s="541">
        <f xml:space="preserve"> Equity!EM$62</f>
        <v>0</v>
      </c>
      <c r="EN24" s="541">
        <f xml:space="preserve"> Equity!EN$62</f>
        <v>0</v>
      </c>
      <c r="EO24" s="541">
        <f xml:space="preserve"> Equity!EO$62</f>
        <v>0</v>
      </c>
      <c r="EP24" s="541">
        <f xml:space="preserve"> Equity!EP$62</f>
        <v>0</v>
      </c>
      <c r="EQ24" s="541">
        <f xml:space="preserve"> Equity!EQ$62</f>
        <v>0</v>
      </c>
      <c r="ER24" s="541">
        <f xml:space="preserve"> Equity!ER$62</f>
        <v>0</v>
      </c>
      <c r="ES24" s="541">
        <f xml:space="preserve"> Equity!ES$62</f>
        <v>0</v>
      </c>
      <c r="ET24" s="541">
        <f xml:space="preserve"> Equity!ET$62</f>
        <v>0</v>
      </c>
      <c r="EU24" s="541">
        <f xml:space="preserve"> Equity!EU$62</f>
        <v>0</v>
      </c>
      <c r="EV24" s="541">
        <f xml:space="preserve"> Equity!EV$62</f>
        <v>0</v>
      </c>
      <c r="EW24" s="541">
        <f xml:space="preserve"> Equity!EW$62</f>
        <v>0</v>
      </c>
      <c r="EX24" s="541">
        <f xml:space="preserve"> Equity!EX$62</f>
        <v>0</v>
      </c>
      <c r="EY24" s="541">
        <f xml:space="preserve"> Equity!EY$62</f>
        <v>0</v>
      </c>
      <c r="EZ24" s="541">
        <f xml:space="preserve"> Equity!EZ$62</f>
        <v>0</v>
      </c>
      <c r="FA24" s="541">
        <f xml:space="preserve"> Equity!FA$62</f>
        <v>0</v>
      </c>
      <c r="FB24" s="541">
        <f xml:space="preserve"> Equity!FB$62</f>
        <v>0</v>
      </c>
      <c r="FC24" s="541">
        <f xml:space="preserve"> Equity!FC$62</f>
        <v>0</v>
      </c>
      <c r="FD24" s="541">
        <f xml:space="preserve"> Equity!FD$62</f>
        <v>0</v>
      </c>
      <c r="FE24" s="541">
        <f xml:space="preserve"> Equity!FE$62</f>
        <v>0</v>
      </c>
      <c r="FF24" s="541">
        <f xml:space="preserve"> Equity!FF$62</f>
        <v>0</v>
      </c>
      <c r="FG24" s="541">
        <f xml:space="preserve"> Equity!FG$62</f>
        <v>0</v>
      </c>
      <c r="FH24" s="541">
        <f xml:space="preserve"> Equity!FH$62</f>
        <v>0</v>
      </c>
      <c r="FI24" s="541">
        <f xml:space="preserve"> Equity!FI$62</f>
        <v>0</v>
      </c>
      <c r="FJ24" s="541">
        <f xml:space="preserve"> Equity!FJ$62</f>
        <v>0</v>
      </c>
      <c r="FK24" s="541">
        <f xml:space="preserve"> Equity!FK$62</f>
        <v>0</v>
      </c>
      <c r="FL24" s="541">
        <f xml:space="preserve"> Equity!FL$62</f>
        <v>0</v>
      </c>
      <c r="FM24" s="541">
        <f xml:space="preserve"> Equity!FM$62</f>
        <v>0</v>
      </c>
      <c r="FN24" s="541">
        <f xml:space="preserve"> Equity!FN$62</f>
        <v>0</v>
      </c>
      <c r="FO24" s="541">
        <f xml:space="preserve"> Equity!FO$62</f>
        <v>0</v>
      </c>
      <c r="FP24" s="541">
        <f xml:space="preserve"> Equity!FP$62</f>
        <v>0</v>
      </c>
      <c r="FQ24" s="541">
        <f xml:space="preserve"> Equity!FQ$62</f>
        <v>0</v>
      </c>
      <c r="FR24" s="541">
        <f xml:space="preserve"> Equity!FR$62</f>
        <v>0</v>
      </c>
      <c r="FS24" s="541">
        <f xml:space="preserve"> Equity!FS$62</f>
        <v>0</v>
      </c>
      <c r="FT24" s="541">
        <f xml:space="preserve"> Equity!FT$62</f>
        <v>0</v>
      </c>
      <c r="FU24" s="541">
        <f xml:space="preserve"> Equity!FU$62</f>
        <v>0</v>
      </c>
      <c r="FV24" s="541">
        <f xml:space="preserve"> Equity!FV$62</f>
        <v>0</v>
      </c>
      <c r="FW24" s="541">
        <f xml:space="preserve"> Equity!FW$62</f>
        <v>0</v>
      </c>
      <c r="FX24" s="541">
        <f xml:space="preserve"> Equity!FX$62</f>
        <v>0</v>
      </c>
      <c r="FY24" s="541">
        <f xml:space="preserve"> Equity!FY$62</f>
        <v>0</v>
      </c>
      <c r="FZ24" s="541">
        <f xml:space="preserve"> Equity!FZ$62</f>
        <v>0</v>
      </c>
      <c r="GA24" s="541">
        <f xml:space="preserve"> Equity!GA$62</f>
        <v>0</v>
      </c>
      <c r="GB24" s="541">
        <f xml:space="preserve"> Equity!GB$62</f>
        <v>0</v>
      </c>
      <c r="GC24" s="541">
        <f xml:space="preserve"> Equity!GC$62</f>
        <v>0</v>
      </c>
      <c r="GD24" s="541">
        <f xml:space="preserve"> Equity!GD$62</f>
        <v>0</v>
      </c>
      <c r="GE24" s="541">
        <f xml:space="preserve"> Equity!GE$62</f>
        <v>0</v>
      </c>
      <c r="GF24" s="541">
        <f xml:space="preserve"> Equity!GF$62</f>
        <v>0</v>
      </c>
      <c r="GG24" s="541">
        <f xml:space="preserve"> Equity!GG$62</f>
        <v>0</v>
      </c>
      <c r="GH24" s="541">
        <f xml:space="preserve"> Equity!GH$62</f>
        <v>0</v>
      </c>
      <c r="GI24" s="541">
        <f xml:space="preserve"> Equity!GI$62</f>
        <v>0</v>
      </c>
      <c r="GJ24" s="541">
        <f xml:space="preserve"> Equity!GJ$62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-24427.705433709925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0</v>
      </c>
      <c r="P25" s="280">
        <f t="shared" si="22"/>
        <v>0</v>
      </c>
      <c r="Q25" s="280">
        <f t="shared" si="22"/>
        <v>0</v>
      </c>
      <c r="R25" s="280">
        <f t="shared" si="22"/>
        <v>0</v>
      </c>
      <c r="S25" s="280">
        <f t="shared" si="22"/>
        <v>0</v>
      </c>
      <c r="T25" s="280">
        <f t="shared" si="22"/>
        <v>0</v>
      </c>
      <c r="U25" s="280">
        <f t="shared" si="22"/>
        <v>0</v>
      </c>
      <c r="V25" s="280">
        <f t="shared" si="22"/>
        <v>0</v>
      </c>
      <c r="W25" s="280">
        <f t="shared" si="22"/>
        <v>0</v>
      </c>
      <c r="X25" s="280">
        <f t="shared" si="22"/>
        <v>0</v>
      </c>
      <c r="Y25" s="280">
        <f t="shared" si="22"/>
        <v>0</v>
      </c>
      <c r="Z25" s="280">
        <f t="shared" si="22"/>
        <v>0</v>
      </c>
      <c r="AA25" s="280">
        <f t="shared" si="22"/>
        <v>0</v>
      </c>
      <c r="AB25" s="280">
        <f t="shared" si="22"/>
        <v>0</v>
      </c>
      <c r="AC25" s="280">
        <f t="shared" si="22"/>
        <v>0</v>
      </c>
      <c r="AD25" s="280">
        <f t="shared" si="22"/>
        <v>0</v>
      </c>
      <c r="AE25" s="280">
        <f t="shared" si="22"/>
        <v>0</v>
      </c>
      <c r="AF25" s="280">
        <f t="shared" si="22"/>
        <v>0</v>
      </c>
      <c r="AG25" s="280">
        <f t="shared" si="22"/>
        <v>0</v>
      </c>
      <c r="AH25" s="280">
        <f t="shared" si="22"/>
        <v>0</v>
      </c>
      <c r="AI25" s="280">
        <f t="shared" si="22"/>
        <v>0</v>
      </c>
      <c r="AJ25" s="280">
        <f t="shared" si="22"/>
        <v>0</v>
      </c>
      <c r="AK25" s="280">
        <f t="shared" si="22"/>
        <v>0</v>
      </c>
      <c r="AL25" s="280">
        <f t="shared" si="22"/>
        <v>0</v>
      </c>
      <c r="AM25" s="280">
        <f t="shared" si="22"/>
        <v>0</v>
      </c>
      <c r="AN25" s="280">
        <f t="shared" si="22"/>
        <v>0</v>
      </c>
      <c r="AO25" s="280">
        <f t="shared" si="22"/>
        <v>0</v>
      </c>
      <c r="AP25" s="280">
        <f t="shared" si="22"/>
        <v>0</v>
      </c>
      <c r="AQ25" s="280">
        <f t="shared" si="22"/>
        <v>0</v>
      </c>
      <c r="AR25" s="280">
        <f t="shared" si="22"/>
        <v>0</v>
      </c>
      <c r="AS25" s="280">
        <f t="shared" si="22"/>
        <v>0</v>
      </c>
      <c r="AT25" s="280">
        <f t="shared" si="22"/>
        <v>0</v>
      </c>
      <c r="AU25" s="280">
        <f t="shared" si="22"/>
        <v>0</v>
      </c>
      <c r="AV25" s="280">
        <f t="shared" si="22"/>
        <v>0</v>
      </c>
      <c r="AW25" s="280">
        <f t="shared" si="22"/>
        <v>0</v>
      </c>
      <c r="AX25" s="280">
        <f t="shared" si="22"/>
        <v>0</v>
      </c>
      <c r="AY25" s="280">
        <f t="shared" si="22"/>
        <v>0</v>
      </c>
      <c r="AZ25" s="280">
        <f t="shared" si="22"/>
        <v>0</v>
      </c>
      <c r="BA25" s="280">
        <f t="shared" si="22"/>
        <v>0</v>
      </c>
      <c r="BB25" s="280">
        <f t="shared" si="22"/>
        <v>0</v>
      </c>
      <c r="BC25" s="280">
        <f t="shared" si="22"/>
        <v>0</v>
      </c>
      <c r="BD25" s="280">
        <f t="shared" si="22"/>
        <v>0</v>
      </c>
      <c r="BE25" s="280">
        <f t="shared" si="22"/>
        <v>0</v>
      </c>
      <c r="BF25" s="280">
        <f t="shared" si="22"/>
        <v>0</v>
      </c>
      <c r="BG25" s="280">
        <f t="shared" si="22"/>
        <v>0</v>
      </c>
      <c r="BH25" s="280">
        <f t="shared" si="22"/>
        <v>0</v>
      </c>
      <c r="BI25" s="280">
        <f t="shared" si="22"/>
        <v>0</v>
      </c>
      <c r="BJ25" s="280">
        <f t="shared" si="22"/>
        <v>0</v>
      </c>
      <c r="BK25" s="280">
        <f t="shared" si="22"/>
        <v>0</v>
      </c>
      <c r="BL25" s="280">
        <f t="shared" si="22"/>
        <v>0</v>
      </c>
      <c r="BM25" s="280">
        <f t="shared" si="22"/>
        <v>0</v>
      </c>
      <c r="BN25" s="280">
        <f t="shared" si="22"/>
        <v>0</v>
      </c>
      <c r="BO25" s="280">
        <f t="shared" si="22"/>
        <v>0</v>
      </c>
      <c r="BP25" s="280">
        <f t="shared" si="22"/>
        <v>0</v>
      </c>
      <c r="BQ25" s="280">
        <f t="shared" si="22"/>
        <v>0</v>
      </c>
      <c r="BR25" s="280">
        <f t="shared" si="22"/>
        <v>0</v>
      </c>
      <c r="BS25" s="280">
        <f t="shared" si="22"/>
        <v>0</v>
      </c>
      <c r="BT25" s="280">
        <f t="shared" si="22"/>
        <v>0</v>
      </c>
      <c r="BU25" s="280">
        <f t="shared" si="22"/>
        <v>0</v>
      </c>
      <c r="BV25" s="280">
        <f t="shared" si="22"/>
        <v>0</v>
      </c>
      <c r="BW25" s="280">
        <f t="shared" ref="BW25:EH25" si="23" xml:space="preserve"> BW22 + BW24</f>
        <v>0</v>
      </c>
      <c r="BX25" s="280">
        <f t="shared" si="23"/>
        <v>0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572.29456629007427</v>
      </c>
      <c r="CO25" s="280">
        <f t="shared" si="23"/>
        <v>-1250</v>
      </c>
      <c r="CP25" s="280">
        <f t="shared" si="23"/>
        <v>-1250</v>
      </c>
      <c r="CQ25" s="280">
        <f t="shared" si="23"/>
        <v>-1250</v>
      </c>
      <c r="CR25" s="280">
        <f t="shared" si="23"/>
        <v>-1250</v>
      </c>
      <c r="CS25" s="280">
        <f t="shared" si="23"/>
        <v>-1250</v>
      </c>
      <c r="CT25" s="280">
        <f t="shared" si="23"/>
        <v>-1250</v>
      </c>
      <c r="CU25" s="280">
        <f t="shared" si="23"/>
        <v>-1250</v>
      </c>
      <c r="CV25" s="280">
        <f t="shared" si="23"/>
        <v>-1250</v>
      </c>
      <c r="CW25" s="280">
        <f t="shared" si="23"/>
        <v>-1250</v>
      </c>
      <c r="CX25" s="280">
        <f t="shared" si="23"/>
        <v>-1250</v>
      </c>
      <c r="CY25" s="280">
        <f t="shared" si="23"/>
        <v>-1250</v>
      </c>
      <c r="CZ25" s="280">
        <f t="shared" si="23"/>
        <v>-1250</v>
      </c>
      <c r="DA25" s="280">
        <f t="shared" si="23"/>
        <v>-1250</v>
      </c>
      <c r="DB25" s="280">
        <f t="shared" si="23"/>
        <v>-1250</v>
      </c>
      <c r="DC25" s="280">
        <f t="shared" si="23"/>
        <v>-1250</v>
      </c>
      <c r="DD25" s="280">
        <f t="shared" si="23"/>
        <v>-1250</v>
      </c>
      <c r="DE25" s="280">
        <f t="shared" si="23"/>
        <v>-1250</v>
      </c>
      <c r="DF25" s="280">
        <f t="shared" si="23"/>
        <v>-1250</v>
      </c>
      <c r="DG25" s="280">
        <f t="shared" si="23"/>
        <v>-1250</v>
      </c>
      <c r="DH25" s="280">
        <f t="shared" si="23"/>
        <v>-1250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56" t="str">
        <f xml:space="preserve"> Ops!E$34</f>
        <v>Electricity generation revenue</v>
      </c>
      <c r="F30" s="556">
        <f xml:space="preserve"> Ops!F$34</f>
        <v>0</v>
      </c>
      <c r="G30" s="556" t="str">
        <f xml:space="preserve"> Ops!G$34</f>
        <v>$ 000s</v>
      </c>
      <c r="H30" s="556">
        <f xml:space="preserve"> Ops!H$34</f>
        <v>300785.64027088066</v>
      </c>
      <c r="I30" s="556">
        <f xml:space="preserve"> Ops!I$34</f>
        <v>0</v>
      </c>
      <c r="J30" s="556">
        <f xml:space="preserve"> Ops!J$34</f>
        <v>0</v>
      </c>
      <c r="K30" s="556">
        <f xml:space="preserve"> Ops!K$34</f>
        <v>0</v>
      </c>
      <c r="L30" s="556">
        <f xml:space="preserve"> Ops!L$34</f>
        <v>0</v>
      </c>
      <c r="M30" s="556">
        <f xml:space="preserve"> Ops!M$34</f>
        <v>5201.6250000000018</v>
      </c>
      <c r="N30" s="556">
        <f xml:space="preserve"> Ops!N$34</f>
        <v>5674.5000000000009</v>
      </c>
      <c r="O30" s="556">
        <f xml:space="preserve"> Ops!O$34</f>
        <v>2443.1874999999986</v>
      </c>
      <c r="P30" s="556">
        <f xml:space="preserve"> Ops!P$34</f>
        <v>2443.1875</v>
      </c>
      <c r="Q30" s="556">
        <f xml:space="preserve"> Ops!Q$34</f>
        <v>5175.7462686567187</v>
      </c>
      <c r="R30" s="556">
        <f xml:space="preserve"> Ops!R$34</f>
        <v>5646.2686567164192</v>
      </c>
      <c r="S30" s="556">
        <f xml:space="preserve"> Ops!S$34</f>
        <v>2431.0323383084569</v>
      </c>
      <c r="T30" s="556">
        <f xml:space="preserve"> Ops!T$34</f>
        <v>2431.0323383084583</v>
      </c>
      <c r="U30" s="556">
        <f xml:space="preserve"> Ops!U$34</f>
        <v>5149.9962872206161</v>
      </c>
      <c r="V30" s="556">
        <f xml:space="preserve"> Ops!V$34</f>
        <v>5618.177767877035</v>
      </c>
      <c r="W30" s="556">
        <f xml:space="preserve"> Ops!W$34</f>
        <v>2418.937650058167</v>
      </c>
      <c r="X30" s="556">
        <f xml:space="preserve"> Ops!X$34</f>
        <v>2418.9376500581684</v>
      </c>
      <c r="Y30" s="556">
        <f xml:space="preserve"> Ops!Y$34</f>
        <v>5124.3744151448909</v>
      </c>
      <c r="Z30" s="556">
        <f xml:space="preserve"> Ops!Z$34</f>
        <v>5590.2266347035174</v>
      </c>
      <c r="AA30" s="556">
        <f xml:space="preserve"> Ops!AA$34</f>
        <v>2406.9031343862353</v>
      </c>
      <c r="AB30" s="556">
        <f xml:space="preserve"> Ops!AB$34</f>
        <v>2406.9031343862371</v>
      </c>
      <c r="AC30" s="556">
        <f xml:space="preserve"> Ops!AC$34</f>
        <v>5098.8800150695452</v>
      </c>
      <c r="AD30" s="556">
        <f xml:space="preserve"> Ops!AD$34</f>
        <v>5562.4145618940493</v>
      </c>
      <c r="AE30" s="556">
        <f xml:space="preserve"> Ops!AE$34</f>
        <v>2394.9284919266029</v>
      </c>
      <c r="AF30" s="556">
        <f xml:space="preserve"> Ops!AF$34</f>
        <v>2394.9284919266047</v>
      </c>
      <c r="AG30" s="556">
        <f xml:space="preserve"> Ops!AG$34</f>
        <v>5073.5124528055185</v>
      </c>
      <c r="AH30" s="556">
        <f xml:space="preserve"> Ops!AH$34</f>
        <v>5534.7408576060197</v>
      </c>
      <c r="AI30" s="556">
        <f xml:space="preserve"> Ops!AI$34</f>
        <v>2383.0134248025911</v>
      </c>
      <c r="AJ30" s="556">
        <f xml:space="preserve"> Ops!AJ$34</f>
        <v>2383.013424802592</v>
      </c>
      <c r="AK30" s="556">
        <f xml:space="preserve"> Ops!AK$34</f>
        <v>5048.2710973189251</v>
      </c>
      <c r="AL30" s="556">
        <f xml:space="preserve"> Ops!AL$34</f>
        <v>5507.2048334388264</v>
      </c>
      <c r="AM30" s="556">
        <f xml:space="preserve"> Ops!AM$34</f>
        <v>2371.1576366194936</v>
      </c>
      <c r="AN30" s="556">
        <f xml:space="preserve"> Ops!AN$34</f>
        <v>2371.157636619495</v>
      </c>
      <c r="AO30" s="556">
        <f xml:space="preserve"> Ops!AO$34</f>
        <v>5023.1553207153484</v>
      </c>
      <c r="AP30" s="556">
        <f xml:space="preserve"> Ops!AP$34</f>
        <v>5479.8058044167419</v>
      </c>
      <c r="AQ30" s="556">
        <f xml:space="preserve"> Ops!AQ$34</f>
        <v>2359.3608324572078</v>
      </c>
      <c r="AR30" s="556">
        <f xml:space="preserve"> Ops!AR$34</f>
        <v>2359.3608324572092</v>
      </c>
      <c r="AS30" s="556">
        <f xml:space="preserve"> Ops!AS$34</f>
        <v>4998.1644982242278</v>
      </c>
      <c r="AT30" s="556">
        <f xml:space="preserve"> Ops!AT$34</f>
        <v>5452.5430889718846</v>
      </c>
      <c r="AU30" s="556">
        <f xml:space="preserve"> Ops!AU$34</f>
        <v>2347.6227188628936</v>
      </c>
      <c r="AV30" s="556">
        <f xml:space="preserve"> Ops!AV$34</f>
        <v>2347.6227188628945</v>
      </c>
      <c r="AW30" s="556">
        <f xml:space="preserve"> Ops!AW$34</f>
        <v>4973.298008183313</v>
      </c>
      <c r="AX30" s="556">
        <f xml:space="preserve"> Ops!AX$34</f>
        <v>5425.4160089272491</v>
      </c>
      <c r="AY30" s="556">
        <f xml:space="preserve"> Ops!AY$34</f>
        <v>2335.9430038436753</v>
      </c>
      <c r="AZ30" s="556">
        <f xml:space="preserve"> Ops!AZ$34</f>
        <v>2335.9430038436767</v>
      </c>
      <c r="BA30" s="556">
        <f xml:space="preserve"> Ops!BA$34</f>
        <v>4948.5552320231973</v>
      </c>
      <c r="BB30" s="556">
        <f xml:space="preserve"> Ops!BB$34</f>
        <v>5398.42388947985</v>
      </c>
      <c r="BC30" s="556">
        <f xml:space="preserve"> Ops!BC$34</f>
        <v>2324.3213968593791</v>
      </c>
      <c r="BD30" s="556">
        <f xml:space="preserve"> Ops!BD$34</f>
        <v>2324.3213968593805</v>
      </c>
      <c r="BE30" s="556">
        <f xml:space="preserve"> Ops!BE$34</f>
        <v>4923.9355542519379</v>
      </c>
      <c r="BF30" s="556">
        <f xml:space="preserve"> Ops!BF$34</f>
        <v>5371.5660591839314</v>
      </c>
      <c r="BG30" s="556">
        <f xml:space="preserve"> Ops!BG$34</f>
        <v>2312.7576088153023</v>
      </c>
      <c r="BH30" s="556">
        <f xml:space="preserve"> Ops!BH$34</f>
        <v>2312.7576088153037</v>
      </c>
      <c r="BI30" s="556">
        <f xml:space="preserve"> Ops!BI$34</f>
        <v>4899.4383624397406</v>
      </c>
      <c r="BJ30" s="556">
        <f xml:space="preserve"> Ops!BJ$34</f>
        <v>5344.8418499342615</v>
      </c>
      <c r="BK30" s="556">
        <f xml:space="preserve"> Ops!BK$34</f>
        <v>2301.2513520550283</v>
      </c>
      <c r="BL30" s="556">
        <f xml:space="preserve"> Ops!BL$34</f>
        <v>2301.2513520550297</v>
      </c>
      <c r="BM30" s="556">
        <f xml:space="preserve"> Ops!BM$34</f>
        <v>4875.0630472037219</v>
      </c>
      <c r="BN30" s="556">
        <f xml:space="preserve"> Ops!BN$34</f>
        <v>5318.2505969495141</v>
      </c>
      <c r="BO30" s="556">
        <f xml:space="preserve"> Ops!BO$34</f>
        <v>2289.8023403532616</v>
      </c>
      <c r="BP30" s="556">
        <f xml:space="preserve"> Ops!BP$34</f>
        <v>2289.8023403532634</v>
      </c>
      <c r="BQ30" s="556">
        <f xml:space="preserve"> Ops!BQ$34</f>
        <v>4850.8090021927592</v>
      </c>
      <c r="BR30" s="556">
        <f xml:space="preserve"> Ops!BR$34</f>
        <v>5291.791638755737</v>
      </c>
      <c r="BS30" s="556">
        <f xml:space="preserve"> Ops!BS$34</f>
        <v>2278.4102889087189</v>
      </c>
      <c r="BT30" s="556">
        <f xml:space="preserve"> Ops!BT$34</f>
        <v>2278.4102889087203</v>
      </c>
      <c r="BU30" s="556">
        <f xml:space="preserve"> Ops!BU$34</f>
        <v>4826.675624072398</v>
      </c>
      <c r="BV30" s="556">
        <f xml:space="preserve"> Ops!BV$34</f>
        <v>5265.464317169889</v>
      </c>
      <c r="BW30" s="556">
        <f xml:space="preserve"> Ops!BW$34</f>
        <v>2267.0749143370344</v>
      </c>
      <c r="BX30" s="556">
        <f xml:space="preserve"> Ops!BX$34</f>
        <v>2267.0749143370358</v>
      </c>
      <c r="BY30" s="556">
        <f xml:space="preserve"> Ops!BY$34</f>
        <v>4802.6623125098486</v>
      </c>
      <c r="BZ30" s="556">
        <f xml:space="preserve"> Ops!BZ$34</f>
        <v>5239.2679772834717</v>
      </c>
      <c r="CA30" s="556">
        <f xml:space="preserve"> Ops!CA$34</f>
        <v>2255.7959346637153</v>
      </c>
      <c r="CB30" s="556">
        <f xml:space="preserve"> Ops!CB$34</f>
        <v>2255.7959346637167</v>
      </c>
      <c r="CC30" s="556">
        <f xml:space="preserve"> Ops!CC$34</f>
        <v>4778.7684701590542</v>
      </c>
      <c r="CD30" s="556">
        <f xml:space="preserve"> Ops!CD$34</f>
        <v>5213.2019674462408</v>
      </c>
      <c r="CE30" s="556">
        <f xml:space="preserve"> Ops!CE$34</f>
        <v>2244.5730693171304</v>
      </c>
      <c r="CF30" s="556">
        <f xml:space="preserve"> Ops!CF$34</f>
        <v>2244.5730693171317</v>
      </c>
      <c r="CG30" s="556">
        <f xml:space="preserve"> Ops!CG$34</f>
        <v>4754.993502645827</v>
      </c>
      <c r="CH30" s="556">
        <f xml:space="preserve"> Ops!CH$34</f>
        <v>5187.265639249993</v>
      </c>
      <c r="CI30" s="556">
        <f xml:space="preserve"> Ops!CI$34</f>
        <v>2233.4060391215235</v>
      </c>
      <c r="CJ30" s="556">
        <f xml:space="preserve"> Ops!CJ$34</f>
        <v>2233.4060391215244</v>
      </c>
      <c r="CK30" s="556">
        <f xml:space="preserve"> Ops!CK$34</f>
        <v>4731.3368185530626</v>
      </c>
      <c r="CL30" s="556">
        <f xml:space="preserve"> Ops!CL$34</f>
        <v>5161.45834751243</v>
      </c>
      <c r="CM30" s="556">
        <f xml:space="preserve"> Ops!CM$34</f>
        <v>2222.2945662900729</v>
      </c>
      <c r="CN30" s="556">
        <f xml:space="preserve"> Ops!CN$34</f>
        <v>2222.2945662900743</v>
      </c>
      <c r="CO30" s="556">
        <f xml:space="preserve"> Ops!CO$34</f>
        <v>0</v>
      </c>
      <c r="CP30" s="556">
        <f xml:space="preserve"> Ops!CP$34</f>
        <v>0</v>
      </c>
      <c r="CQ30" s="556">
        <f xml:space="preserve"> Ops!CQ$34</f>
        <v>0</v>
      </c>
      <c r="CR30" s="556">
        <f xml:space="preserve"> Ops!CR$34</f>
        <v>0</v>
      </c>
      <c r="CS30" s="556">
        <f xml:space="preserve"> Ops!CS$34</f>
        <v>0</v>
      </c>
      <c r="CT30" s="556">
        <f xml:space="preserve"> Ops!CT$34</f>
        <v>0</v>
      </c>
      <c r="CU30" s="556">
        <f xml:space="preserve"> Ops!CU$34</f>
        <v>0</v>
      </c>
      <c r="CV30" s="556">
        <f xml:space="preserve"> Ops!CV$34</f>
        <v>0</v>
      </c>
      <c r="CW30" s="556">
        <f xml:space="preserve"> Ops!CW$34</f>
        <v>0</v>
      </c>
      <c r="CX30" s="556">
        <f xml:space="preserve"> Ops!CX$34</f>
        <v>0</v>
      </c>
      <c r="CY30" s="556">
        <f xml:space="preserve"> Ops!CY$34</f>
        <v>0</v>
      </c>
      <c r="CZ30" s="556">
        <f xml:space="preserve"> Ops!CZ$34</f>
        <v>0</v>
      </c>
      <c r="DA30" s="556">
        <f xml:space="preserve"> Ops!DA$34</f>
        <v>0</v>
      </c>
      <c r="DB30" s="556">
        <f xml:space="preserve"> Ops!DB$34</f>
        <v>0</v>
      </c>
      <c r="DC30" s="556">
        <f xml:space="preserve"> Ops!DC$34</f>
        <v>0</v>
      </c>
      <c r="DD30" s="556">
        <f xml:space="preserve"> Ops!DD$34</f>
        <v>0</v>
      </c>
      <c r="DE30" s="556">
        <f xml:space="preserve"> Ops!DE$34</f>
        <v>0</v>
      </c>
      <c r="DF30" s="556">
        <f xml:space="preserve"> Ops!DF$34</f>
        <v>0</v>
      </c>
      <c r="DG30" s="556">
        <f xml:space="preserve"> Ops!DG$34</f>
        <v>0</v>
      </c>
      <c r="DH30" s="556">
        <f xml:space="preserve"> Ops!DH$34</f>
        <v>0</v>
      </c>
      <c r="DI30" s="556">
        <f xml:space="preserve"> Ops!DI$34</f>
        <v>0</v>
      </c>
      <c r="DJ30" s="556">
        <f xml:space="preserve"> Ops!DJ$34</f>
        <v>0</v>
      </c>
      <c r="DK30" s="556">
        <f xml:space="preserve"> Ops!DK$34</f>
        <v>0</v>
      </c>
      <c r="DL30" s="556">
        <f xml:space="preserve"> Ops!DL$34</f>
        <v>0</v>
      </c>
      <c r="DM30" s="556">
        <f xml:space="preserve"> Ops!DM$34</f>
        <v>0</v>
      </c>
      <c r="DN30" s="556">
        <f xml:space="preserve"> Ops!DN$34</f>
        <v>0</v>
      </c>
      <c r="DO30" s="556">
        <f xml:space="preserve"> Ops!DO$34</f>
        <v>0</v>
      </c>
      <c r="DP30" s="556">
        <f xml:space="preserve"> Ops!DP$34</f>
        <v>0</v>
      </c>
      <c r="DQ30" s="556">
        <f xml:space="preserve"> Ops!DQ$34</f>
        <v>0</v>
      </c>
      <c r="DR30" s="556">
        <f xml:space="preserve"> Ops!DR$34</f>
        <v>0</v>
      </c>
      <c r="DS30" s="556">
        <f xml:space="preserve"> Ops!DS$34</f>
        <v>0</v>
      </c>
      <c r="DT30" s="556">
        <f xml:space="preserve"> Ops!DT$34</f>
        <v>0</v>
      </c>
      <c r="DU30" s="556">
        <f xml:space="preserve"> Ops!DU$34</f>
        <v>0</v>
      </c>
      <c r="DV30" s="556">
        <f xml:space="preserve"> Ops!DV$34</f>
        <v>0</v>
      </c>
      <c r="DW30" s="556">
        <f xml:space="preserve"> Ops!DW$34</f>
        <v>0</v>
      </c>
      <c r="DX30" s="556">
        <f xml:space="preserve"> Ops!DX$34</f>
        <v>0</v>
      </c>
      <c r="DY30" s="556">
        <f xml:space="preserve"> Ops!DY$34</f>
        <v>0</v>
      </c>
      <c r="DZ30" s="556">
        <f xml:space="preserve"> Ops!DZ$34</f>
        <v>0</v>
      </c>
      <c r="EA30" s="556">
        <f xml:space="preserve"> Ops!EA$34</f>
        <v>0</v>
      </c>
      <c r="EB30" s="556">
        <f xml:space="preserve"> Ops!EB$34</f>
        <v>0</v>
      </c>
      <c r="EC30" s="556">
        <f xml:space="preserve"> Ops!EC$34</f>
        <v>0</v>
      </c>
      <c r="ED30" s="556">
        <f xml:space="preserve"> Ops!ED$34</f>
        <v>0</v>
      </c>
      <c r="EE30" s="556">
        <f xml:space="preserve"> Ops!EE$34</f>
        <v>0</v>
      </c>
      <c r="EF30" s="556">
        <f xml:space="preserve"> Ops!EF$34</f>
        <v>0</v>
      </c>
      <c r="EG30" s="556">
        <f xml:space="preserve"> Ops!EG$34</f>
        <v>0</v>
      </c>
      <c r="EH30" s="556">
        <f xml:space="preserve"> Ops!EH$34</f>
        <v>0</v>
      </c>
      <c r="EI30" s="556">
        <f xml:space="preserve"> Ops!EI$34</f>
        <v>0</v>
      </c>
      <c r="EJ30" s="556">
        <f xml:space="preserve"> Ops!EJ$34</f>
        <v>0</v>
      </c>
      <c r="EK30" s="556">
        <f xml:space="preserve"> Ops!EK$34</f>
        <v>0</v>
      </c>
      <c r="EL30" s="556">
        <f xml:space="preserve"> Ops!EL$34</f>
        <v>0</v>
      </c>
      <c r="EM30" s="556">
        <f xml:space="preserve"> Ops!EM$34</f>
        <v>0</v>
      </c>
      <c r="EN30" s="556">
        <f xml:space="preserve"> Ops!EN$34</f>
        <v>0</v>
      </c>
      <c r="EO30" s="556">
        <f xml:space="preserve"> Ops!EO$34</f>
        <v>0</v>
      </c>
      <c r="EP30" s="556">
        <f xml:space="preserve"> Ops!EP$34</f>
        <v>0</v>
      </c>
      <c r="EQ30" s="556">
        <f xml:space="preserve"> Ops!EQ$34</f>
        <v>0</v>
      </c>
      <c r="ER30" s="556">
        <f xml:space="preserve"> Ops!ER$34</f>
        <v>0</v>
      </c>
      <c r="ES30" s="556">
        <f xml:space="preserve"> Ops!ES$34</f>
        <v>0</v>
      </c>
      <c r="ET30" s="556">
        <f xml:space="preserve"> Ops!ET$34</f>
        <v>0</v>
      </c>
      <c r="EU30" s="556">
        <f xml:space="preserve"> Ops!EU$34</f>
        <v>0</v>
      </c>
      <c r="EV30" s="556">
        <f xml:space="preserve"> Ops!EV$34</f>
        <v>0</v>
      </c>
      <c r="EW30" s="556">
        <f xml:space="preserve"> Ops!EW$34</f>
        <v>0</v>
      </c>
      <c r="EX30" s="556">
        <f xml:space="preserve"> Ops!EX$34</f>
        <v>0</v>
      </c>
      <c r="EY30" s="556">
        <f xml:space="preserve"> Ops!EY$34</f>
        <v>0</v>
      </c>
      <c r="EZ30" s="556">
        <f xml:space="preserve"> Ops!EZ$34</f>
        <v>0</v>
      </c>
      <c r="FA30" s="556">
        <f xml:space="preserve"> Ops!FA$34</f>
        <v>0</v>
      </c>
      <c r="FB30" s="556">
        <f xml:space="preserve"> Ops!FB$34</f>
        <v>0</v>
      </c>
      <c r="FC30" s="556">
        <f xml:space="preserve"> Ops!FC$34</f>
        <v>0</v>
      </c>
      <c r="FD30" s="556">
        <f xml:space="preserve"> Ops!FD$34</f>
        <v>0</v>
      </c>
      <c r="FE30" s="556">
        <f xml:space="preserve"> Ops!FE$34</f>
        <v>0</v>
      </c>
      <c r="FF30" s="556">
        <f xml:space="preserve"> Ops!FF$34</f>
        <v>0</v>
      </c>
      <c r="FG30" s="556">
        <f xml:space="preserve"> Ops!FG$34</f>
        <v>0</v>
      </c>
      <c r="FH30" s="556">
        <f xml:space="preserve"> Ops!FH$34</f>
        <v>0</v>
      </c>
      <c r="FI30" s="556">
        <f xml:space="preserve"> Ops!FI$34</f>
        <v>0</v>
      </c>
      <c r="FJ30" s="556">
        <f xml:space="preserve"> Ops!FJ$34</f>
        <v>0</v>
      </c>
      <c r="FK30" s="556">
        <f xml:space="preserve"> Ops!FK$34</f>
        <v>0</v>
      </c>
      <c r="FL30" s="556">
        <f xml:space="preserve"> Ops!FL$34</f>
        <v>0</v>
      </c>
      <c r="FM30" s="556">
        <f xml:space="preserve"> Ops!FM$34</f>
        <v>0</v>
      </c>
      <c r="FN30" s="556">
        <f xml:space="preserve"> Ops!FN$34</f>
        <v>0</v>
      </c>
      <c r="FO30" s="556">
        <f xml:space="preserve"> Ops!FO$34</f>
        <v>0</v>
      </c>
      <c r="FP30" s="556">
        <f xml:space="preserve"> Ops!FP$34</f>
        <v>0</v>
      </c>
      <c r="FQ30" s="556">
        <f xml:space="preserve"> Ops!FQ$34</f>
        <v>0</v>
      </c>
      <c r="FR30" s="556">
        <f xml:space="preserve"> Ops!FR$34</f>
        <v>0</v>
      </c>
      <c r="FS30" s="556">
        <f xml:space="preserve"> Ops!FS$34</f>
        <v>0</v>
      </c>
      <c r="FT30" s="556">
        <f xml:space="preserve"> Ops!FT$34</f>
        <v>0</v>
      </c>
      <c r="FU30" s="556">
        <f xml:space="preserve"> Ops!FU$34</f>
        <v>0</v>
      </c>
      <c r="FV30" s="556">
        <f xml:space="preserve"> Ops!FV$34</f>
        <v>0</v>
      </c>
      <c r="FW30" s="556">
        <f xml:space="preserve"> Ops!FW$34</f>
        <v>0</v>
      </c>
      <c r="FX30" s="556">
        <f xml:space="preserve"> Ops!FX$34</f>
        <v>0</v>
      </c>
      <c r="FY30" s="556">
        <f xml:space="preserve"> Ops!FY$34</f>
        <v>0</v>
      </c>
      <c r="FZ30" s="556">
        <f xml:space="preserve"> Ops!FZ$34</f>
        <v>0</v>
      </c>
      <c r="GA30" s="556">
        <f xml:space="preserve"> Ops!GA$34</f>
        <v>0</v>
      </c>
      <c r="GB30" s="556">
        <f xml:space="preserve"> Ops!GB$34</f>
        <v>0</v>
      </c>
      <c r="GC30" s="556">
        <f xml:space="preserve"> Ops!GC$34</f>
        <v>0</v>
      </c>
      <c r="GD30" s="556">
        <f xml:space="preserve"> Ops!GD$34</f>
        <v>0</v>
      </c>
      <c r="GE30" s="556">
        <f xml:space="preserve"> Ops!GE$34</f>
        <v>0</v>
      </c>
      <c r="GF30" s="556">
        <f xml:space="preserve"> Ops!GF$34</f>
        <v>0</v>
      </c>
      <c r="GG30" s="556">
        <f xml:space="preserve"> Ops!GG$34</f>
        <v>0</v>
      </c>
      <c r="GH30" s="556">
        <f xml:space="preserve"> Ops!GH$34</f>
        <v>0</v>
      </c>
      <c r="GI30" s="556">
        <f xml:space="preserve"> Ops!GI$34</f>
        <v>0</v>
      </c>
      <c r="GJ30" s="556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56" t="str">
        <f xml:space="preserve"> Ops!E$43</f>
        <v>O&amp;M expense</v>
      </c>
      <c r="F31" s="556">
        <f xml:space="preserve"> Ops!F$43</f>
        <v>0</v>
      </c>
      <c r="G31" s="556" t="str">
        <f xml:space="preserve"> Ops!G$43</f>
        <v>$ 000s</v>
      </c>
      <c r="H31" s="556">
        <f xml:space="preserve"> Ops!H$43</f>
        <v>-32000</v>
      </c>
      <c r="I31" s="556">
        <f xml:space="preserve"> Ops!I$43</f>
        <v>0</v>
      </c>
      <c r="J31" s="556">
        <f xml:space="preserve"> Ops!J$43</f>
        <v>0</v>
      </c>
      <c r="K31" s="556">
        <f xml:space="preserve"> Ops!K$43</f>
        <v>0</v>
      </c>
      <c r="L31" s="556">
        <f xml:space="preserve"> Ops!L$43</f>
        <v>0</v>
      </c>
      <c r="M31" s="556">
        <f xml:space="preserve"> Ops!M$43</f>
        <v>-400</v>
      </c>
      <c r="N31" s="556">
        <f xml:space="preserve"> Ops!N$43</f>
        <v>-400</v>
      </c>
      <c r="O31" s="556">
        <f xml:space="preserve"> Ops!O$43</f>
        <v>-400</v>
      </c>
      <c r="P31" s="556">
        <f xml:space="preserve"> Ops!P$43</f>
        <v>-400</v>
      </c>
      <c r="Q31" s="556">
        <f xml:space="preserve"> Ops!Q$43</f>
        <v>-400</v>
      </c>
      <c r="R31" s="556">
        <f xml:space="preserve"> Ops!R$43</f>
        <v>-400</v>
      </c>
      <c r="S31" s="556">
        <f xml:space="preserve"> Ops!S$43</f>
        <v>-400</v>
      </c>
      <c r="T31" s="556">
        <f xml:space="preserve"> Ops!T$43</f>
        <v>-400</v>
      </c>
      <c r="U31" s="556">
        <f xml:space="preserve"> Ops!U$43</f>
        <v>-400</v>
      </c>
      <c r="V31" s="556">
        <f xml:space="preserve"> Ops!V$43</f>
        <v>-400</v>
      </c>
      <c r="W31" s="556">
        <f xml:space="preserve"> Ops!W$43</f>
        <v>-400</v>
      </c>
      <c r="X31" s="556">
        <f xml:space="preserve"> Ops!X$43</f>
        <v>-400</v>
      </c>
      <c r="Y31" s="556">
        <f xml:space="preserve"> Ops!Y$43</f>
        <v>-400</v>
      </c>
      <c r="Z31" s="556">
        <f xml:space="preserve"> Ops!Z$43</f>
        <v>-400</v>
      </c>
      <c r="AA31" s="556">
        <f xml:space="preserve"> Ops!AA$43</f>
        <v>-400</v>
      </c>
      <c r="AB31" s="556">
        <f xml:space="preserve"> Ops!AB$43</f>
        <v>-400</v>
      </c>
      <c r="AC31" s="556">
        <f xml:space="preserve"> Ops!AC$43</f>
        <v>-400</v>
      </c>
      <c r="AD31" s="556">
        <f xml:space="preserve"> Ops!AD$43</f>
        <v>-400</v>
      </c>
      <c r="AE31" s="556">
        <f xml:space="preserve"> Ops!AE$43</f>
        <v>-400</v>
      </c>
      <c r="AF31" s="556">
        <f xml:space="preserve"> Ops!AF$43</f>
        <v>-400</v>
      </c>
      <c r="AG31" s="556">
        <f xml:space="preserve"> Ops!AG$43</f>
        <v>-400</v>
      </c>
      <c r="AH31" s="556">
        <f xml:space="preserve"> Ops!AH$43</f>
        <v>-400</v>
      </c>
      <c r="AI31" s="556">
        <f xml:space="preserve"> Ops!AI$43</f>
        <v>-400</v>
      </c>
      <c r="AJ31" s="556">
        <f xml:space="preserve"> Ops!AJ$43</f>
        <v>-400</v>
      </c>
      <c r="AK31" s="556">
        <f xml:space="preserve"> Ops!AK$43</f>
        <v>-400</v>
      </c>
      <c r="AL31" s="556">
        <f xml:space="preserve"> Ops!AL$43</f>
        <v>-400</v>
      </c>
      <c r="AM31" s="556">
        <f xml:space="preserve"> Ops!AM$43</f>
        <v>-400</v>
      </c>
      <c r="AN31" s="556">
        <f xml:space="preserve"> Ops!AN$43</f>
        <v>-400</v>
      </c>
      <c r="AO31" s="556">
        <f xml:space="preserve"> Ops!AO$43</f>
        <v>-400</v>
      </c>
      <c r="AP31" s="556">
        <f xml:space="preserve"> Ops!AP$43</f>
        <v>-400</v>
      </c>
      <c r="AQ31" s="556">
        <f xml:space="preserve"> Ops!AQ$43</f>
        <v>-400</v>
      </c>
      <c r="AR31" s="556">
        <f xml:space="preserve"> Ops!AR$43</f>
        <v>-400</v>
      </c>
      <c r="AS31" s="556">
        <f xml:space="preserve"> Ops!AS$43</f>
        <v>-400</v>
      </c>
      <c r="AT31" s="556">
        <f xml:space="preserve"> Ops!AT$43</f>
        <v>-400</v>
      </c>
      <c r="AU31" s="556">
        <f xml:space="preserve"> Ops!AU$43</f>
        <v>-400</v>
      </c>
      <c r="AV31" s="556">
        <f xml:space="preserve"> Ops!AV$43</f>
        <v>-400</v>
      </c>
      <c r="AW31" s="556">
        <f xml:space="preserve"> Ops!AW$43</f>
        <v>-400</v>
      </c>
      <c r="AX31" s="556">
        <f xml:space="preserve"> Ops!AX$43</f>
        <v>-400</v>
      </c>
      <c r="AY31" s="556">
        <f xml:space="preserve"> Ops!AY$43</f>
        <v>-400</v>
      </c>
      <c r="AZ31" s="556">
        <f xml:space="preserve"> Ops!AZ$43</f>
        <v>-400</v>
      </c>
      <c r="BA31" s="556">
        <f xml:space="preserve"> Ops!BA$43</f>
        <v>-400</v>
      </c>
      <c r="BB31" s="556">
        <f xml:space="preserve"> Ops!BB$43</f>
        <v>-400</v>
      </c>
      <c r="BC31" s="556">
        <f xml:space="preserve"> Ops!BC$43</f>
        <v>-400</v>
      </c>
      <c r="BD31" s="556">
        <f xml:space="preserve"> Ops!BD$43</f>
        <v>-400</v>
      </c>
      <c r="BE31" s="556">
        <f xml:space="preserve"> Ops!BE$43</f>
        <v>-400</v>
      </c>
      <c r="BF31" s="556">
        <f xml:space="preserve"> Ops!BF$43</f>
        <v>-400</v>
      </c>
      <c r="BG31" s="556">
        <f xml:space="preserve"> Ops!BG$43</f>
        <v>-400</v>
      </c>
      <c r="BH31" s="556">
        <f xml:space="preserve"> Ops!BH$43</f>
        <v>-400</v>
      </c>
      <c r="BI31" s="556">
        <f xml:space="preserve"> Ops!BI$43</f>
        <v>-400</v>
      </c>
      <c r="BJ31" s="556">
        <f xml:space="preserve"> Ops!BJ$43</f>
        <v>-400</v>
      </c>
      <c r="BK31" s="556">
        <f xml:space="preserve"> Ops!BK$43</f>
        <v>-400</v>
      </c>
      <c r="BL31" s="556">
        <f xml:space="preserve"> Ops!BL$43</f>
        <v>-400</v>
      </c>
      <c r="BM31" s="556">
        <f xml:space="preserve"> Ops!BM$43</f>
        <v>-400</v>
      </c>
      <c r="BN31" s="556">
        <f xml:space="preserve"> Ops!BN$43</f>
        <v>-400</v>
      </c>
      <c r="BO31" s="556">
        <f xml:space="preserve"> Ops!BO$43</f>
        <v>-400</v>
      </c>
      <c r="BP31" s="556">
        <f xml:space="preserve"> Ops!BP$43</f>
        <v>-400</v>
      </c>
      <c r="BQ31" s="556">
        <f xml:space="preserve"> Ops!BQ$43</f>
        <v>-400</v>
      </c>
      <c r="BR31" s="556">
        <f xml:space="preserve"> Ops!BR$43</f>
        <v>-400</v>
      </c>
      <c r="BS31" s="556">
        <f xml:space="preserve"> Ops!BS$43</f>
        <v>-400</v>
      </c>
      <c r="BT31" s="556">
        <f xml:space="preserve"> Ops!BT$43</f>
        <v>-400</v>
      </c>
      <c r="BU31" s="556">
        <f xml:space="preserve"> Ops!BU$43</f>
        <v>-400</v>
      </c>
      <c r="BV31" s="556">
        <f xml:space="preserve"> Ops!BV$43</f>
        <v>-400</v>
      </c>
      <c r="BW31" s="556">
        <f xml:space="preserve"> Ops!BW$43</f>
        <v>-400</v>
      </c>
      <c r="BX31" s="556">
        <f xml:space="preserve"> Ops!BX$43</f>
        <v>-400</v>
      </c>
      <c r="BY31" s="556">
        <f xml:space="preserve"> Ops!BY$43</f>
        <v>-400</v>
      </c>
      <c r="BZ31" s="556">
        <f xml:space="preserve"> Ops!BZ$43</f>
        <v>-400</v>
      </c>
      <c r="CA31" s="556">
        <f xml:space="preserve"> Ops!CA$43</f>
        <v>-400</v>
      </c>
      <c r="CB31" s="556">
        <f xml:space="preserve"> Ops!CB$43</f>
        <v>-400</v>
      </c>
      <c r="CC31" s="556">
        <f xml:space="preserve"> Ops!CC$43</f>
        <v>-400</v>
      </c>
      <c r="CD31" s="556">
        <f xml:space="preserve"> Ops!CD$43</f>
        <v>-400</v>
      </c>
      <c r="CE31" s="556">
        <f xml:space="preserve"> Ops!CE$43</f>
        <v>-400</v>
      </c>
      <c r="CF31" s="556">
        <f xml:space="preserve"> Ops!CF$43</f>
        <v>-400</v>
      </c>
      <c r="CG31" s="556">
        <f xml:space="preserve"> Ops!CG$43</f>
        <v>-400</v>
      </c>
      <c r="CH31" s="556">
        <f xml:space="preserve"> Ops!CH$43</f>
        <v>-400</v>
      </c>
      <c r="CI31" s="556">
        <f xml:space="preserve"> Ops!CI$43</f>
        <v>-400</v>
      </c>
      <c r="CJ31" s="556">
        <f xml:space="preserve"> Ops!CJ$43</f>
        <v>-400</v>
      </c>
      <c r="CK31" s="556">
        <f xml:space="preserve"> Ops!CK$43</f>
        <v>-400</v>
      </c>
      <c r="CL31" s="556">
        <f xml:space="preserve"> Ops!CL$43</f>
        <v>-400</v>
      </c>
      <c r="CM31" s="556">
        <f xml:space="preserve"> Ops!CM$43</f>
        <v>-400</v>
      </c>
      <c r="CN31" s="556">
        <f xml:space="preserve"> Ops!CN$43</f>
        <v>-400</v>
      </c>
      <c r="CO31" s="556">
        <f xml:space="preserve"> Ops!CO$43</f>
        <v>0</v>
      </c>
      <c r="CP31" s="556">
        <f xml:space="preserve"> Ops!CP$43</f>
        <v>0</v>
      </c>
      <c r="CQ31" s="556">
        <f xml:space="preserve"> Ops!CQ$43</f>
        <v>0</v>
      </c>
      <c r="CR31" s="556">
        <f xml:space="preserve"> Ops!CR$43</f>
        <v>0</v>
      </c>
      <c r="CS31" s="556">
        <f xml:space="preserve"> Ops!CS$43</f>
        <v>0</v>
      </c>
      <c r="CT31" s="556">
        <f xml:space="preserve"> Ops!CT$43</f>
        <v>0</v>
      </c>
      <c r="CU31" s="556">
        <f xml:space="preserve"> Ops!CU$43</f>
        <v>0</v>
      </c>
      <c r="CV31" s="556">
        <f xml:space="preserve"> Ops!CV$43</f>
        <v>0</v>
      </c>
      <c r="CW31" s="556">
        <f xml:space="preserve"> Ops!CW$43</f>
        <v>0</v>
      </c>
      <c r="CX31" s="556">
        <f xml:space="preserve"> Ops!CX$43</f>
        <v>0</v>
      </c>
      <c r="CY31" s="556">
        <f xml:space="preserve"> Ops!CY$43</f>
        <v>0</v>
      </c>
      <c r="CZ31" s="556">
        <f xml:space="preserve"> Ops!CZ$43</f>
        <v>0</v>
      </c>
      <c r="DA31" s="556">
        <f xml:space="preserve"> Ops!DA$43</f>
        <v>0</v>
      </c>
      <c r="DB31" s="556">
        <f xml:space="preserve"> Ops!DB$43</f>
        <v>0</v>
      </c>
      <c r="DC31" s="556">
        <f xml:space="preserve"> Ops!DC$43</f>
        <v>0</v>
      </c>
      <c r="DD31" s="556">
        <f xml:space="preserve"> Ops!DD$43</f>
        <v>0</v>
      </c>
      <c r="DE31" s="556">
        <f xml:space="preserve"> Ops!DE$43</f>
        <v>0</v>
      </c>
      <c r="DF31" s="556">
        <f xml:space="preserve"> Ops!DF$43</f>
        <v>0</v>
      </c>
      <c r="DG31" s="556">
        <f xml:space="preserve"> Ops!DG$43</f>
        <v>0</v>
      </c>
      <c r="DH31" s="556">
        <f xml:space="preserve"> Ops!DH$43</f>
        <v>0</v>
      </c>
      <c r="DI31" s="556">
        <f xml:space="preserve"> Ops!DI$43</f>
        <v>0</v>
      </c>
      <c r="DJ31" s="556">
        <f xml:space="preserve"> Ops!DJ$43</f>
        <v>0</v>
      </c>
      <c r="DK31" s="556">
        <f xml:space="preserve"> Ops!DK$43</f>
        <v>0</v>
      </c>
      <c r="DL31" s="556">
        <f xml:space="preserve"> Ops!DL$43</f>
        <v>0</v>
      </c>
      <c r="DM31" s="556">
        <f xml:space="preserve"> Ops!DM$43</f>
        <v>0</v>
      </c>
      <c r="DN31" s="556">
        <f xml:space="preserve"> Ops!DN$43</f>
        <v>0</v>
      </c>
      <c r="DO31" s="556">
        <f xml:space="preserve"> Ops!DO$43</f>
        <v>0</v>
      </c>
      <c r="DP31" s="556">
        <f xml:space="preserve"> Ops!DP$43</f>
        <v>0</v>
      </c>
      <c r="DQ31" s="556">
        <f xml:space="preserve"> Ops!DQ$43</f>
        <v>0</v>
      </c>
      <c r="DR31" s="556">
        <f xml:space="preserve"> Ops!DR$43</f>
        <v>0</v>
      </c>
      <c r="DS31" s="556">
        <f xml:space="preserve"> Ops!DS$43</f>
        <v>0</v>
      </c>
      <c r="DT31" s="556">
        <f xml:space="preserve"> Ops!DT$43</f>
        <v>0</v>
      </c>
      <c r="DU31" s="556">
        <f xml:space="preserve"> Ops!DU$43</f>
        <v>0</v>
      </c>
      <c r="DV31" s="556">
        <f xml:space="preserve"> Ops!DV$43</f>
        <v>0</v>
      </c>
      <c r="DW31" s="556">
        <f xml:space="preserve"> Ops!DW$43</f>
        <v>0</v>
      </c>
      <c r="DX31" s="556">
        <f xml:space="preserve"> Ops!DX$43</f>
        <v>0</v>
      </c>
      <c r="DY31" s="556">
        <f xml:space="preserve"> Ops!DY$43</f>
        <v>0</v>
      </c>
      <c r="DZ31" s="556">
        <f xml:space="preserve"> Ops!DZ$43</f>
        <v>0</v>
      </c>
      <c r="EA31" s="556">
        <f xml:space="preserve"> Ops!EA$43</f>
        <v>0</v>
      </c>
      <c r="EB31" s="556">
        <f xml:space="preserve"> Ops!EB$43</f>
        <v>0</v>
      </c>
      <c r="EC31" s="556">
        <f xml:space="preserve"> Ops!EC$43</f>
        <v>0</v>
      </c>
      <c r="ED31" s="556">
        <f xml:space="preserve"> Ops!ED$43</f>
        <v>0</v>
      </c>
      <c r="EE31" s="556">
        <f xml:space="preserve"> Ops!EE$43</f>
        <v>0</v>
      </c>
      <c r="EF31" s="556">
        <f xml:space="preserve"> Ops!EF$43</f>
        <v>0</v>
      </c>
      <c r="EG31" s="556">
        <f xml:space="preserve"> Ops!EG$43</f>
        <v>0</v>
      </c>
      <c r="EH31" s="556">
        <f xml:space="preserve"> Ops!EH$43</f>
        <v>0</v>
      </c>
      <c r="EI31" s="556">
        <f xml:space="preserve"> Ops!EI$43</f>
        <v>0</v>
      </c>
      <c r="EJ31" s="556">
        <f xml:space="preserve"> Ops!EJ$43</f>
        <v>0</v>
      </c>
      <c r="EK31" s="556">
        <f xml:space="preserve"> Ops!EK$43</f>
        <v>0</v>
      </c>
      <c r="EL31" s="556">
        <f xml:space="preserve"> Ops!EL$43</f>
        <v>0</v>
      </c>
      <c r="EM31" s="556">
        <f xml:space="preserve"> Ops!EM$43</f>
        <v>0</v>
      </c>
      <c r="EN31" s="556">
        <f xml:space="preserve"> Ops!EN$43</f>
        <v>0</v>
      </c>
      <c r="EO31" s="556">
        <f xml:space="preserve"> Ops!EO$43</f>
        <v>0</v>
      </c>
      <c r="EP31" s="556">
        <f xml:space="preserve"> Ops!EP$43</f>
        <v>0</v>
      </c>
      <c r="EQ31" s="556">
        <f xml:space="preserve"> Ops!EQ$43</f>
        <v>0</v>
      </c>
      <c r="ER31" s="556">
        <f xml:space="preserve"> Ops!ER$43</f>
        <v>0</v>
      </c>
      <c r="ES31" s="556">
        <f xml:space="preserve"> Ops!ES$43</f>
        <v>0</v>
      </c>
      <c r="ET31" s="556">
        <f xml:space="preserve"> Ops!ET$43</f>
        <v>0</v>
      </c>
      <c r="EU31" s="556">
        <f xml:space="preserve"> Ops!EU$43</f>
        <v>0</v>
      </c>
      <c r="EV31" s="556">
        <f xml:space="preserve"> Ops!EV$43</f>
        <v>0</v>
      </c>
      <c r="EW31" s="556">
        <f xml:space="preserve"> Ops!EW$43</f>
        <v>0</v>
      </c>
      <c r="EX31" s="556">
        <f xml:space="preserve"> Ops!EX$43</f>
        <v>0</v>
      </c>
      <c r="EY31" s="556">
        <f xml:space="preserve"> Ops!EY$43</f>
        <v>0</v>
      </c>
      <c r="EZ31" s="556">
        <f xml:space="preserve"> Ops!EZ$43</f>
        <v>0</v>
      </c>
      <c r="FA31" s="556">
        <f xml:space="preserve"> Ops!FA$43</f>
        <v>0</v>
      </c>
      <c r="FB31" s="556">
        <f xml:space="preserve"> Ops!FB$43</f>
        <v>0</v>
      </c>
      <c r="FC31" s="556">
        <f xml:space="preserve"> Ops!FC$43</f>
        <v>0</v>
      </c>
      <c r="FD31" s="556">
        <f xml:space="preserve"> Ops!FD$43</f>
        <v>0</v>
      </c>
      <c r="FE31" s="556">
        <f xml:space="preserve"> Ops!FE$43</f>
        <v>0</v>
      </c>
      <c r="FF31" s="556">
        <f xml:space="preserve"> Ops!FF$43</f>
        <v>0</v>
      </c>
      <c r="FG31" s="556">
        <f xml:space="preserve"> Ops!FG$43</f>
        <v>0</v>
      </c>
      <c r="FH31" s="556">
        <f xml:space="preserve"> Ops!FH$43</f>
        <v>0</v>
      </c>
      <c r="FI31" s="556">
        <f xml:space="preserve"> Ops!FI$43</f>
        <v>0</v>
      </c>
      <c r="FJ31" s="556">
        <f xml:space="preserve"> Ops!FJ$43</f>
        <v>0</v>
      </c>
      <c r="FK31" s="556">
        <f xml:space="preserve"> Ops!FK$43</f>
        <v>0</v>
      </c>
      <c r="FL31" s="556">
        <f xml:space="preserve"> Ops!FL$43</f>
        <v>0</v>
      </c>
      <c r="FM31" s="556">
        <f xml:space="preserve"> Ops!FM$43</f>
        <v>0</v>
      </c>
      <c r="FN31" s="556">
        <f xml:space="preserve"> Ops!FN$43</f>
        <v>0</v>
      </c>
      <c r="FO31" s="556">
        <f xml:space="preserve"> Ops!FO$43</f>
        <v>0</v>
      </c>
      <c r="FP31" s="556">
        <f xml:space="preserve"> Ops!FP$43</f>
        <v>0</v>
      </c>
      <c r="FQ31" s="556">
        <f xml:space="preserve"> Ops!FQ$43</f>
        <v>0</v>
      </c>
      <c r="FR31" s="556">
        <f xml:space="preserve"> Ops!FR$43</f>
        <v>0</v>
      </c>
      <c r="FS31" s="556">
        <f xml:space="preserve"> Ops!FS$43</f>
        <v>0</v>
      </c>
      <c r="FT31" s="556">
        <f xml:space="preserve"> Ops!FT$43</f>
        <v>0</v>
      </c>
      <c r="FU31" s="556">
        <f xml:space="preserve"> Ops!FU$43</f>
        <v>0</v>
      </c>
      <c r="FV31" s="556">
        <f xml:space="preserve"> Ops!FV$43</f>
        <v>0</v>
      </c>
      <c r="FW31" s="556">
        <f xml:space="preserve"> Ops!FW$43</f>
        <v>0</v>
      </c>
      <c r="FX31" s="556">
        <f xml:space="preserve"> Ops!FX$43</f>
        <v>0</v>
      </c>
      <c r="FY31" s="556">
        <f xml:space="preserve"> Ops!FY$43</f>
        <v>0</v>
      </c>
      <c r="FZ31" s="556">
        <f xml:space="preserve"> Ops!FZ$43</f>
        <v>0</v>
      </c>
      <c r="GA31" s="556">
        <f xml:space="preserve"> Ops!GA$43</f>
        <v>0</v>
      </c>
      <c r="GB31" s="556">
        <f xml:space="preserve"> Ops!GB$43</f>
        <v>0</v>
      </c>
      <c r="GC31" s="556">
        <f xml:space="preserve"> Ops!GC$43</f>
        <v>0</v>
      </c>
      <c r="GD31" s="556">
        <f xml:space="preserve"> Ops!GD$43</f>
        <v>0</v>
      </c>
      <c r="GE31" s="556">
        <f xml:space="preserve"> Ops!GE$43</f>
        <v>0</v>
      </c>
      <c r="GF31" s="556">
        <f xml:space="preserve"> Ops!GF$43</f>
        <v>0</v>
      </c>
      <c r="GG31" s="556">
        <f xml:space="preserve"> Ops!GG$43</f>
        <v>0</v>
      </c>
      <c r="GH31" s="556">
        <f xml:space="preserve"> Ops!GH$43</f>
        <v>0</v>
      </c>
      <c r="GI31" s="556">
        <f xml:space="preserve"> Ops!GI$43</f>
        <v>0</v>
      </c>
      <c r="GJ31" s="556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5" t="s">
        <v>147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214</v>
      </c>
      <c r="F33" s="280"/>
      <c r="G33" s="280" t="str">
        <f>SMU</f>
        <v>$ 000s</v>
      </c>
      <c r="H33" s="280">
        <f xml:space="preserve"> SUM(J33:GJ33)</f>
        <v>268785.64027088077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4801.6250000000018</v>
      </c>
      <c r="N33" s="280">
        <f t="shared" si="26"/>
        <v>5274.5000000000009</v>
      </c>
      <c r="O33" s="280">
        <f t="shared" si="26"/>
        <v>2043.1874999999986</v>
      </c>
      <c r="P33" s="280">
        <f t="shared" si="26"/>
        <v>2043.1875</v>
      </c>
      <c r="Q33" s="280">
        <f t="shared" si="26"/>
        <v>4775.7462686567187</v>
      </c>
      <c r="R33" s="280">
        <f t="shared" si="26"/>
        <v>5246.2686567164192</v>
      </c>
      <c r="S33" s="280">
        <f t="shared" si="26"/>
        <v>2031.0323383084569</v>
      </c>
      <c r="T33" s="280">
        <f t="shared" si="26"/>
        <v>2031.0323383084583</v>
      </c>
      <c r="U33" s="280">
        <f t="shared" si="26"/>
        <v>4749.9962872206161</v>
      </c>
      <c r="V33" s="280">
        <f t="shared" si="26"/>
        <v>5218.177767877035</v>
      </c>
      <c r="W33" s="280">
        <f t="shared" si="26"/>
        <v>2018.937650058167</v>
      </c>
      <c r="X33" s="280">
        <f t="shared" si="26"/>
        <v>2018.9376500581684</v>
      </c>
      <c r="Y33" s="280">
        <f t="shared" si="26"/>
        <v>4724.3744151448909</v>
      </c>
      <c r="Z33" s="280">
        <f t="shared" si="26"/>
        <v>5190.2266347035174</v>
      </c>
      <c r="AA33" s="280">
        <f t="shared" si="26"/>
        <v>2006.9031343862353</v>
      </c>
      <c r="AB33" s="280">
        <f t="shared" si="26"/>
        <v>2006.9031343862371</v>
      </c>
      <c r="AC33" s="280">
        <f t="shared" si="26"/>
        <v>4698.8800150695452</v>
      </c>
      <c r="AD33" s="280">
        <f t="shared" si="26"/>
        <v>5162.4145618940493</v>
      </c>
      <c r="AE33" s="280">
        <f t="shared" si="26"/>
        <v>1994.9284919266029</v>
      </c>
      <c r="AF33" s="280">
        <f t="shared" si="26"/>
        <v>1994.9284919266047</v>
      </c>
      <c r="AG33" s="280">
        <f t="shared" si="26"/>
        <v>4673.5124528055185</v>
      </c>
      <c r="AH33" s="280">
        <f t="shared" si="26"/>
        <v>5134.7408576060197</v>
      </c>
      <c r="AI33" s="280">
        <f t="shared" si="26"/>
        <v>1983.0134248025911</v>
      </c>
      <c r="AJ33" s="280">
        <f t="shared" si="26"/>
        <v>1983.013424802592</v>
      </c>
      <c r="AK33" s="280">
        <f t="shared" si="26"/>
        <v>4648.2710973189251</v>
      </c>
      <c r="AL33" s="280">
        <f t="shared" si="26"/>
        <v>5107.2048334388264</v>
      </c>
      <c r="AM33" s="280">
        <f t="shared" si="26"/>
        <v>1971.1576366194936</v>
      </c>
      <c r="AN33" s="280">
        <f t="shared" si="26"/>
        <v>1971.157636619495</v>
      </c>
      <c r="AO33" s="280">
        <f t="shared" si="26"/>
        <v>4623.1553207153484</v>
      </c>
      <c r="AP33" s="280">
        <f t="shared" ref="AP33:BU33" si="27">SUM(AP30:AP32)</f>
        <v>5079.8058044167419</v>
      </c>
      <c r="AQ33" s="280">
        <f t="shared" si="27"/>
        <v>1959.3608324572078</v>
      </c>
      <c r="AR33" s="280">
        <f t="shared" si="27"/>
        <v>1959.3608324572092</v>
      </c>
      <c r="AS33" s="280">
        <f t="shared" si="27"/>
        <v>4598.1644982242278</v>
      </c>
      <c r="AT33" s="280">
        <f t="shared" si="27"/>
        <v>5052.5430889718846</v>
      </c>
      <c r="AU33" s="280">
        <f t="shared" si="27"/>
        <v>1947.6227188628936</v>
      </c>
      <c r="AV33" s="280">
        <f t="shared" si="27"/>
        <v>1947.6227188628945</v>
      </c>
      <c r="AW33" s="280">
        <f t="shared" si="27"/>
        <v>4573.298008183313</v>
      </c>
      <c r="AX33" s="280">
        <f t="shared" si="27"/>
        <v>5025.4160089272491</v>
      </c>
      <c r="AY33" s="280">
        <f t="shared" si="27"/>
        <v>1935.9430038436753</v>
      </c>
      <c r="AZ33" s="280">
        <f t="shared" si="27"/>
        <v>1935.9430038436767</v>
      </c>
      <c r="BA33" s="280">
        <f t="shared" si="27"/>
        <v>4548.5552320231973</v>
      </c>
      <c r="BB33" s="280">
        <f t="shared" si="27"/>
        <v>4998.42388947985</v>
      </c>
      <c r="BC33" s="280">
        <f t="shared" si="27"/>
        <v>1924.3213968593791</v>
      </c>
      <c r="BD33" s="280">
        <f t="shared" si="27"/>
        <v>1924.3213968593805</v>
      </c>
      <c r="BE33" s="280">
        <f t="shared" si="27"/>
        <v>4523.9355542519379</v>
      </c>
      <c r="BF33" s="280">
        <f t="shared" si="27"/>
        <v>4971.5660591839314</v>
      </c>
      <c r="BG33" s="280">
        <f t="shared" si="27"/>
        <v>1912.7576088153023</v>
      </c>
      <c r="BH33" s="280">
        <f t="shared" si="27"/>
        <v>1912.7576088153037</v>
      </c>
      <c r="BI33" s="280">
        <f t="shared" si="27"/>
        <v>4499.4383624397406</v>
      </c>
      <c r="BJ33" s="280">
        <f t="shared" si="27"/>
        <v>4944.8418499342615</v>
      </c>
      <c r="BK33" s="280">
        <f t="shared" si="27"/>
        <v>1901.2513520550283</v>
      </c>
      <c r="BL33" s="280">
        <f t="shared" si="27"/>
        <v>1901.2513520550297</v>
      </c>
      <c r="BM33" s="280">
        <f t="shared" si="27"/>
        <v>4475.0630472037219</v>
      </c>
      <c r="BN33" s="280">
        <f t="shared" si="27"/>
        <v>4918.2505969495141</v>
      </c>
      <c r="BO33" s="280">
        <f t="shared" si="27"/>
        <v>1889.8023403532616</v>
      </c>
      <c r="BP33" s="280">
        <f t="shared" si="27"/>
        <v>1889.8023403532634</v>
      </c>
      <c r="BQ33" s="280">
        <f t="shared" si="27"/>
        <v>4450.8090021927592</v>
      </c>
      <c r="BR33" s="280">
        <f t="shared" si="27"/>
        <v>4891.791638755737</v>
      </c>
      <c r="BS33" s="280">
        <f t="shared" si="27"/>
        <v>1878.4102889087189</v>
      </c>
      <c r="BT33" s="280">
        <f t="shared" si="27"/>
        <v>1878.4102889087203</v>
      </c>
      <c r="BU33" s="280">
        <f t="shared" si="27"/>
        <v>4426.675624072398</v>
      </c>
      <c r="BV33" s="280">
        <f t="shared" ref="BV33:DA33" si="28">SUM(BV30:BV32)</f>
        <v>4865.464317169889</v>
      </c>
      <c r="BW33" s="280">
        <f t="shared" si="28"/>
        <v>1867.0749143370344</v>
      </c>
      <c r="BX33" s="280">
        <f t="shared" si="28"/>
        <v>1867.0749143370358</v>
      </c>
      <c r="BY33" s="280">
        <f t="shared" si="28"/>
        <v>4402.6623125098486</v>
      </c>
      <c r="BZ33" s="280">
        <f t="shared" si="28"/>
        <v>4839.2679772834717</v>
      </c>
      <c r="CA33" s="280">
        <f t="shared" si="28"/>
        <v>1855.7959346637153</v>
      </c>
      <c r="CB33" s="280">
        <f t="shared" si="28"/>
        <v>1855.7959346637167</v>
      </c>
      <c r="CC33" s="280">
        <f t="shared" si="28"/>
        <v>4378.7684701590542</v>
      </c>
      <c r="CD33" s="280">
        <f t="shared" si="28"/>
        <v>4813.2019674462408</v>
      </c>
      <c r="CE33" s="280">
        <f t="shared" si="28"/>
        <v>1844.5730693171304</v>
      </c>
      <c r="CF33" s="280">
        <f t="shared" si="28"/>
        <v>1844.5730693171317</v>
      </c>
      <c r="CG33" s="280">
        <f t="shared" si="28"/>
        <v>4354.993502645827</v>
      </c>
      <c r="CH33" s="280">
        <f t="shared" si="28"/>
        <v>4787.265639249993</v>
      </c>
      <c r="CI33" s="280">
        <f t="shared" si="28"/>
        <v>1833.4060391215235</v>
      </c>
      <c r="CJ33" s="280">
        <f t="shared" si="28"/>
        <v>1833.4060391215244</v>
      </c>
      <c r="CK33" s="280">
        <f t="shared" si="28"/>
        <v>4331.3368185530626</v>
      </c>
      <c r="CL33" s="280">
        <f t="shared" si="28"/>
        <v>4761.45834751243</v>
      </c>
      <c r="CM33" s="280">
        <f t="shared" si="28"/>
        <v>1822.2945662900729</v>
      </c>
      <c r="CN33" s="280">
        <f t="shared" si="28"/>
        <v>1822.2945662900743</v>
      </c>
      <c r="CO33" s="280">
        <f t="shared" si="28"/>
        <v>0</v>
      </c>
      <c r="CP33" s="280">
        <f t="shared" si="28"/>
        <v>0</v>
      </c>
      <c r="CQ33" s="280">
        <f t="shared" si="28"/>
        <v>0</v>
      </c>
      <c r="CR33" s="280">
        <f t="shared" si="28"/>
        <v>0</v>
      </c>
      <c r="CS33" s="280">
        <f t="shared" si="28"/>
        <v>0</v>
      </c>
      <c r="CT33" s="280">
        <f t="shared" si="28"/>
        <v>0</v>
      </c>
      <c r="CU33" s="280">
        <f t="shared" si="28"/>
        <v>0</v>
      </c>
      <c r="CV33" s="280">
        <f t="shared" si="28"/>
        <v>0</v>
      </c>
      <c r="CW33" s="280">
        <f t="shared" si="28"/>
        <v>0</v>
      </c>
      <c r="CX33" s="280">
        <f t="shared" si="28"/>
        <v>0</v>
      </c>
      <c r="CY33" s="280">
        <f t="shared" si="28"/>
        <v>0</v>
      </c>
      <c r="CZ33" s="280">
        <f t="shared" si="28"/>
        <v>0</v>
      </c>
      <c r="DA33" s="280">
        <f t="shared" si="28"/>
        <v>0</v>
      </c>
      <c r="DB33" s="280">
        <f t="shared" ref="DB33:EG33" si="29">SUM(DB30:DB32)</f>
        <v>0</v>
      </c>
      <c r="DC33" s="280">
        <f t="shared" si="29"/>
        <v>0</v>
      </c>
      <c r="DD33" s="280">
        <f t="shared" si="29"/>
        <v>0</v>
      </c>
      <c r="DE33" s="280">
        <f t="shared" si="29"/>
        <v>0</v>
      </c>
      <c r="DF33" s="280">
        <f t="shared" si="29"/>
        <v>0</v>
      </c>
      <c r="DG33" s="280">
        <f t="shared" si="29"/>
        <v>0</v>
      </c>
      <c r="DH33" s="280">
        <f t="shared" si="29"/>
        <v>0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144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148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142</v>
      </c>
      <c r="F37" s="280"/>
      <c r="G37" s="280" t="str">
        <f>SMU</f>
        <v>$ 000s</v>
      </c>
      <c r="H37" s="280">
        <f xml:space="preserve"> SUM(J37:GJ37)</f>
        <v>268785.64027088077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4801.6250000000018</v>
      </c>
      <c r="N37" s="280">
        <f t="shared" si="32"/>
        <v>5274.5000000000009</v>
      </c>
      <c r="O37" s="280">
        <f t="shared" si="32"/>
        <v>2043.1874999999986</v>
      </c>
      <c r="P37" s="280">
        <f t="shared" si="32"/>
        <v>2043.1875</v>
      </c>
      <c r="Q37" s="280">
        <f t="shared" si="32"/>
        <v>4775.7462686567187</v>
      </c>
      <c r="R37" s="280">
        <f t="shared" si="32"/>
        <v>5246.2686567164192</v>
      </c>
      <c r="S37" s="280">
        <f t="shared" si="32"/>
        <v>2031.0323383084569</v>
      </c>
      <c r="T37" s="280">
        <f t="shared" si="32"/>
        <v>2031.0323383084583</v>
      </c>
      <c r="U37" s="280">
        <f t="shared" si="32"/>
        <v>4749.9962872206161</v>
      </c>
      <c r="V37" s="280">
        <f t="shared" si="32"/>
        <v>5218.177767877035</v>
      </c>
      <c r="W37" s="280">
        <f t="shared" si="32"/>
        <v>2018.937650058167</v>
      </c>
      <c r="X37" s="280">
        <f t="shared" si="32"/>
        <v>2018.9376500581684</v>
      </c>
      <c r="Y37" s="280">
        <f t="shared" si="32"/>
        <v>4724.3744151448909</v>
      </c>
      <c r="Z37" s="280">
        <f t="shared" si="32"/>
        <v>5190.2266347035174</v>
      </c>
      <c r="AA37" s="280">
        <f t="shared" si="32"/>
        <v>2006.9031343862353</v>
      </c>
      <c r="AB37" s="280">
        <f t="shared" si="32"/>
        <v>2006.9031343862371</v>
      </c>
      <c r="AC37" s="280">
        <f t="shared" si="32"/>
        <v>4698.8800150695452</v>
      </c>
      <c r="AD37" s="280">
        <f t="shared" si="32"/>
        <v>5162.4145618940493</v>
      </c>
      <c r="AE37" s="280">
        <f t="shared" si="32"/>
        <v>1994.9284919266029</v>
      </c>
      <c r="AF37" s="280">
        <f t="shared" si="32"/>
        <v>1994.9284919266047</v>
      </c>
      <c r="AG37" s="280">
        <f t="shared" si="32"/>
        <v>4673.5124528055185</v>
      </c>
      <c r="AH37" s="280">
        <f t="shared" si="32"/>
        <v>5134.7408576060197</v>
      </c>
      <c r="AI37" s="280">
        <f t="shared" si="32"/>
        <v>1983.0134248025911</v>
      </c>
      <c r="AJ37" s="280">
        <f t="shared" si="32"/>
        <v>1983.013424802592</v>
      </c>
      <c r="AK37" s="280">
        <f t="shared" si="32"/>
        <v>4648.2710973189251</v>
      </c>
      <c r="AL37" s="280">
        <f t="shared" si="32"/>
        <v>5107.2048334388264</v>
      </c>
      <c r="AM37" s="280">
        <f t="shared" si="32"/>
        <v>1971.1576366194936</v>
      </c>
      <c r="AN37" s="280">
        <f t="shared" si="32"/>
        <v>1971.157636619495</v>
      </c>
      <c r="AO37" s="280">
        <f t="shared" si="32"/>
        <v>4623.1553207153484</v>
      </c>
      <c r="AP37" s="280">
        <f t="shared" ref="AP37:BU37" si="33" xml:space="preserve"> AP33 + SUM(AP35:AP36)</f>
        <v>5079.8058044167419</v>
      </c>
      <c r="AQ37" s="280">
        <f t="shared" si="33"/>
        <v>1959.3608324572078</v>
      </c>
      <c r="AR37" s="280">
        <f t="shared" si="33"/>
        <v>1959.3608324572092</v>
      </c>
      <c r="AS37" s="280">
        <f t="shared" si="33"/>
        <v>4598.1644982242278</v>
      </c>
      <c r="AT37" s="280">
        <f t="shared" si="33"/>
        <v>5052.5430889718846</v>
      </c>
      <c r="AU37" s="280">
        <f t="shared" si="33"/>
        <v>1947.6227188628936</v>
      </c>
      <c r="AV37" s="280">
        <f t="shared" si="33"/>
        <v>1947.6227188628945</v>
      </c>
      <c r="AW37" s="280">
        <f t="shared" si="33"/>
        <v>4573.298008183313</v>
      </c>
      <c r="AX37" s="280">
        <f t="shared" si="33"/>
        <v>5025.4160089272491</v>
      </c>
      <c r="AY37" s="280">
        <f t="shared" si="33"/>
        <v>1935.9430038436753</v>
      </c>
      <c r="AZ37" s="280">
        <f t="shared" si="33"/>
        <v>1935.9430038436767</v>
      </c>
      <c r="BA37" s="280">
        <f t="shared" si="33"/>
        <v>4548.5552320231973</v>
      </c>
      <c r="BB37" s="280">
        <f t="shared" si="33"/>
        <v>4998.42388947985</v>
      </c>
      <c r="BC37" s="280">
        <f t="shared" si="33"/>
        <v>1924.3213968593791</v>
      </c>
      <c r="BD37" s="280">
        <f t="shared" si="33"/>
        <v>1924.3213968593805</v>
      </c>
      <c r="BE37" s="280">
        <f t="shared" si="33"/>
        <v>4523.9355542519379</v>
      </c>
      <c r="BF37" s="280">
        <f t="shared" si="33"/>
        <v>4971.5660591839314</v>
      </c>
      <c r="BG37" s="280">
        <f t="shared" si="33"/>
        <v>1912.7576088153023</v>
      </c>
      <c r="BH37" s="280">
        <f t="shared" si="33"/>
        <v>1912.7576088153037</v>
      </c>
      <c r="BI37" s="280">
        <f t="shared" si="33"/>
        <v>4499.4383624397406</v>
      </c>
      <c r="BJ37" s="280">
        <f t="shared" si="33"/>
        <v>4944.8418499342615</v>
      </c>
      <c r="BK37" s="280">
        <f t="shared" si="33"/>
        <v>1901.2513520550283</v>
      </c>
      <c r="BL37" s="280">
        <f t="shared" si="33"/>
        <v>1901.2513520550297</v>
      </c>
      <c r="BM37" s="280">
        <f t="shared" si="33"/>
        <v>4475.0630472037219</v>
      </c>
      <c r="BN37" s="280">
        <f t="shared" si="33"/>
        <v>4918.2505969495141</v>
      </c>
      <c r="BO37" s="280">
        <f t="shared" si="33"/>
        <v>1889.8023403532616</v>
      </c>
      <c r="BP37" s="280">
        <f t="shared" si="33"/>
        <v>1889.8023403532634</v>
      </c>
      <c r="BQ37" s="280">
        <f t="shared" si="33"/>
        <v>4450.8090021927592</v>
      </c>
      <c r="BR37" s="280">
        <f t="shared" si="33"/>
        <v>4891.791638755737</v>
      </c>
      <c r="BS37" s="280">
        <f t="shared" si="33"/>
        <v>1878.4102889087189</v>
      </c>
      <c r="BT37" s="280">
        <f t="shared" si="33"/>
        <v>1878.4102889087203</v>
      </c>
      <c r="BU37" s="280">
        <f t="shared" si="33"/>
        <v>4426.675624072398</v>
      </c>
      <c r="BV37" s="280">
        <f t="shared" ref="BV37:DA37" si="34" xml:space="preserve"> BV33 + SUM(BV35:BV36)</f>
        <v>4865.464317169889</v>
      </c>
      <c r="BW37" s="280">
        <f t="shared" si="34"/>
        <v>1867.0749143370344</v>
      </c>
      <c r="BX37" s="280">
        <f t="shared" si="34"/>
        <v>1867.0749143370358</v>
      </c>
      <c r="BY37" s="280">
        <f t="shared" si="34"/>
        <v>4402.6623125098486</v>
      </c>
      <c r="BZ37" s="280">
        <f t="shared" si="34"/>
        <v>4839.2679772834717</v>
      </c>
      <c r="CA37" s="280">
        <f t="shared" si="34"/>
        <v>1855.7959346637153</v>
      </c>
      <c r="CB37" s="280">
        <f t="shared" si="34"/>
        <v>1855.7959346637167</v>
      </c>
      <c r="CC37" s="280">
        <f t="shared" si="34"/>
        <v>4378.7684701590542</v>
      </c>
      <c r="CD37" s="280">
        <f t="shared" si="34"/>
        <v>4813.2019674462408</v>
      </c>
      <c r="CE37" s="280">
        <f t="shared" si="34"/>
        <v>1844.5730693171304</v>
      </c>
      <c r="CF37" s="280">
        <f t="shared" si="34"/>
        <v>1844.5730693171317</v>
      </c>
      <c r="CG37" s="280">
        <f t="shared" si="34"/>
        <v>4354.993502645827</v>
      </c>
      <c r="CH37" s="280">
        <f t="shared" si="34"/>
        <v>4787.265639249993</v>
      </c>
      <c r="CI37" s="280">
        <f t="shared" si="34"/>
        <v>1833.4060391215235</v>
      </c>
      <c r="CJ37" s="280">
        <f t="shared" si="34"/>
        <v>1833.4060391215244</v>
      </c>
      <c r="CK37" s="280">
        <f t="shared" si="34"/>
        <v>4331.3368185530626</v>
      </c>
      <c r="CL37" s="280">
        <f t="shared" si="34"/>
        <v>4761.45834751243</v>
      </c>
      <c r="CM37" s="280">
        <f t="shared" si="34"/>
        <v>1822.2945662900729</v>
      </c>
      <c r="CN37" s="280">
        <f t="shared" si="34"/>
        <v>1822.2945662900743</v>
      </c>
      <c r="CO37" s="280">
        <f t="shared" si="34"/>
        <v>0</v>
      </c>
      <c r="CP37" s="280">
        <f t="shared" si="34"/>
        <v>0</v>
      </c>
      <c r="CQ37" s="280">
        <f t="shared" si="34"/>
        <v>0</v>
      </c>
      <c r="CR37" s="280">
        <f t="shared" si="34"/>
        <v>0</v>
      </c>
      <c r="CS37" s="280">
        <f t="shared" si="34"/>
        <v>0</v>
      </c>
      <c r="CT37" s="280">
        <f t="shared" si="34"/>
        <v>0</v>
      </c>
      <c r="CU37" s="280">
        <f t="shared" si="34"/>
        <v>0</v>
      </c>
      <c r="CV37" s="280">
        <f t="shared" si="34"/>
        <v>0</v>
      </c>
      <c r="CW37" s="280">
        <f t="shared" si="34"/>
        <v>0</v>
      </c>
      <c r="CX37" s="280">
        <f t="shared" si="34"/>
        <v>0</v>
      </c>
      <c r="CY37" s="280">
        <f t="shared" si="34"/>
        <v>0</v>
      </c>
      <c r="CZ37" s="280">
        <f t="shared" si="34"/>
        <v>0</v>
      </c>
      <c r="DA37" s="280">
        <f t="shared" si="34"/>
        <v>0</v>
      </c>
      <c r="DB37" s="280">
        <f t="shared" ref="DB37:EG37" si="35" xml:space="preserve"> DB33 + SUM(DB35:DB36)</f>
        <v>0</v>
      </c>
      <c r="DC37" s="280">
        <f t="shared" si="35"/>
        <v>0</v>
      </c>
      <c r="DD37" s="280">
        <f t="shared" si="35"/>
        <v>0</v>
      </c>
      <c r="DE37" s="280">
        <f t="shared" si="35"/>
        <v>0</v>
      </c>
      <c r="DF37" s="280">
        <f t="shared" si="35"/>
        <v>0</v>
      </c>
      <c r="DG37" s="280">
        <f t="shared" si="35"/>
        <v>0</v>
      </c>
      <c r="DH37" s="280">
        <f t="shared" si="35"/>
        <v>0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149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150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145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141</v>
      </c>
      <c r="F42" s="280"/>
      <c r="G42" s="280" t="str">
        <f>SMU</f>
        <v>$ 000s</v>
      </c>
      <c r="H42" s="280">
        <f xml:space="preserve"> SUM(J42:GJ42)</f>
        <v>268785.64027088077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4801.6250000000018</v>
      </c>
      <c r="N42" s="280">
        <f t="shared" si="38"/>
        <v>5274.5000000000009</v>
      </c>
      <c r="O42" s="280">
        <f t="shared" si="38"/>
        <v>2043.1874999999986</v>
      </c>
      <c r="P42" s="280">
        <f t="shared" si="38"/>
        <v>2043.1875</v>
      </c>
      <c r="Q42" s="280">
        <f t="shared" si="38"/>
        <v>4775.7462686567187</v>
      </c>
      <c r="R42" s="280">
        <f t="shared" si="38"/>
        <v>5246.2686567164192</v>
      </c>
      <c r="S42" s="280">
        <f t="shared" si="38"/>
        <v>2031.0323383084569</v>
      </c>
      <c r="T42" s="280">
        <f t="shared" si="38"/>
        <v>2031.0323383084583</v>
      </c>
      <c r="U42" s="280">
        <f t="shared" si="38"/>
        <v>4749.9962872206161</v>
      </c>
      <c r="V42" s="280">
        <f t="shared" si="38"/>
        <v>5218.177767877035</v>
      </c>
      <c r="W42" s="280">
        <f t="shared" si="38"/>
        <v>2018.937650058167</v>
      </c>
      <c r="X42" s="280">
        <f t="shared" si="38"/>
        <v>2018.9376500581684</v>
      </c>
      <c r="Y42" s="280">
        <f t="shared" si="38"/>
        <v>4724.3744151448909</v>
      </c>
      <c r="Z42" s="280">
        <f t="shared" si="38"/>
        <v>5190.2266347035174</v>
      </c>
      <c r="AA42" s="280">
        <f t="shared" si="38"/>
        <v>2006.9031343862353</v>
      </c>
      <c r="AB42" s="280">
        <f t="shared" si="38"/>
        <v>2006.9031343862371</v>
      </c>
      <c r="AC42" s="280">
        <f t="shared" si="38"/>
        <v>4698.8800150695452</v>
      </c>
      <c r="AD42" s="280">
        <f t="shared" si="38"/>
        <v>5162.4145618940493</v>
      </c>
      <c r="AE42" s="280">
        <f t="shared" si="38"/>
        <v>1994.9284919266029</v>
      </c>
      <c r="AF42" s="280">
        <f t="shared" si="38"/>
        <v>1994.9284919266047</v>
      </c>
      <c r="AG42" s="280">
        <f t="shared" si="38"/>
        <v>4673.5124528055185</v>
      </c>
      <c r="AH42" s="280">
        <f t="shared" si="38"/>
        <v>5134.7408576060197</v>
      </c>
      <c r="AI42" s="280">
        <f t="shared" si="38"/>
        <v>1983.0134248025911</v>
      </c>
      <c r="AJ42" s="280">
        <f t="shared" si="38"/>
        <v>1983.013424802592</v>
      </c>
      <c r="AK42" s="280">
        <f t="shared" si="38"/>
        <v>4648.2710973189251</v>
      </c>
      <c r="AL42" s="280">
        <f t="shared" si="38"/>
        <v>5107.2048334388264</v>
      </c>
      <c r="AM42" s="280">
        <f t="shared" si="38"/>
        <v>1971.1576366194936</v>
      </c>
      <c r="AN42" s="280">
        <f t="shared" si="38"/>
        <v>1971.157636619495</v>
      </c>
      <c r="AO42" s="280">
        <f t="shared" si="38"/>
        <v>4623.1553207153484</v>
      </c>
      <c r="AP42" s="280">
        <f t="shared" ref="AP42:BU42" si="39" xml:space="preserve"> AP37 + SUM(AP39:AP41)</f>
        <v>5079.8058044167419</v>
      </c>
      <c r="AQ42" s="280">
        <f t="shared" si="39"/>
        <v>1959.3608324572078</v>
      </c>
      <c r="AR42" s="280">
        <f t="shared" si="39"/>
        <v>1959.3608324572092</v>
      </c>
      <c r="AS42" s="280">
        <f t="shared" si="39"/>
        <v>4598.1644982242278</v>
      </c>
      <c r="AT42" s="280">
        <f t="shared" si="39"/>
        <v>5052.5430889718846</v>
      </c>
      <c r="AU42" s="280">
        <f t="shared" si="39"/>
        <v>1947.6227188628936</v>
      </c>
      <c r="AV42" s="280">
        <f t="shared" si="39"/>
        <v>1947.6227188628945</v>
      </c>
      <c r="AW42" s="280">
        <f t="shared" si="39"/>
        <v>4573.298008183313</v>
      </c>
      <c r="AX42" s="280">
        <f t="shared" si="39"/>
        <v>5025.4160089272491</v>
      </c>
      <c r="AY42" s="280">
        <f t="shared" si="39"/>
        <v>1935.9430038436753</v>
      </c>
      <c r="AZ42" s="280">
        <f t="shared" si="39"/>
        <v>1935.9430038436767</v>
      </c>
      <c r="BA42" s="280">
        <f t="shared" si="39"/>
        <v>4548.5552320231973</v>
      </c>
      <c r="BB42" s="280">
        <f t="shared" si="39"/>
        <v>4998.42388947985</v>
      </c>
      <c r="BC42" s="280">
        <f t="shared" si="39"/>
        <v>1924.3213968593791</v>
      </c>
      <c r="BD42" s="280">
        <f t="shared" si="39"/>
        <v>1924.3213968593805</v>
      </c>
      <c r="BE42" s="280">
        <f t="shared" si="39"/>
        <v>4523.9355542519379</v>
      </c>
      <c r="BF42" s="280">
        <f t="shared" si="39"/>
        <v>4971.5660591839314</v>
      </c>
      <c r="BG42" s="280">
        <f t="shared" si="39"/>
        <v>1912.7576088153023</v>
      </c>
      <c r="BH42" s="280">
        <f t="shared" si="39"/>
        <v>1912.7576088153037</v>
      </c>
      <c r="BI42" s="280">
        <f t="shared" si="39"/>
        <v>4499.4383624397406</v>
      </c>
      <c r="BJ42" s="280">
        <f t="shared" si="39"/>
        <v>4944.8418499342615</v>
      </c>
      <c r="BK42" s="280">
        <f t="shared" si="39"/>
        <v>1901.2513520550283</v>
      </c>
      <c r="BL42" s="280">
        <f t="shared" si="39"/>
        <v>1901.2513520550297</v>
      </c>
      <c r="BM42" s="280">
        <f t="shared" si="39"/>
        <v>4475.0630472037219</v>
      </c>
      <c r="BN42" s="280">
        <f t="shared" si="39"/>
        <v>4918.2505969495141</v>
      </c>
      <c r="BO42" s="280">
        <f t="shared" si="39"/>
        <v>1889.8023403532616</v>
      </c>
      <c r="BP42" s="280">
        <f t="shared" si="39"/>
        <v>1889.8023403532634</v>
      </c>
      <c r="BQ42" s="280">
        <f t="shared" si="39"/>
        <v>4450.8090021927592</v>
      </c>
      <c r="BR42" s="280">
        <f t="shared" si="39"/>
        <v>4891.791638755737</v>
      </c>
      <c r="BS42" s="280">
        <f t="shared" si="39"/>
        <v>1878.4102889087189</v>
      </c>
      <c r="BT42" s="280">
        <f t="shared" si="39"/>
        <v>1878.4102889087203</v>
      </c>
      <c r="BU42" s="280">
        <f t="shared" si="39"/>
        <v>4426.675624072398</v>
      </c>
      <c r="BV42" s="280">
        <f t="shared" ref="BV42:DB42" si="40" xml:space="preserve"> BV37 + SUM(BV39:BV41)</f>
        <v>4865.464317169889</v>
      </c>
      <c r="BW42" s="280">
        <f t="shared" si="40"/>
        <v>1867.0749143370344</v>
      </c>
      <c r="BX42" s="280">
        <f t="shared" si="40"/>
        <v>1867.0749143370358</v>
      </c>
      <c r="BY42" s="280">
        <f t="shared" si="40"/>
        <v>4402.6623125098486</v>
      </c>
      <c r="BZ42" s="280">
        <f t="shared" si="40"/>
        <v>4839.2679772834717</v>
      </c>
      <c r="CA42" s="280">
        <f t="shared" si="40"/>
        <v>1855.7959346637153</v>
      </c>
      <c r="CB42" s="280">
        <f t="shared" si="40"/>
        <v>1855.7959346637167</v>
      </c>
      <c r="CC42" s="280">
        <f t="shared" si="40"/>
        <v>4378.7684701590542</v>
      </c>
      <c r="CD42" s="280">
        <f t="shared" si="40"/>
        <v>4813.2019674462408</v>
      </c>
      <c r="CE42" s="280">
        <f t="shared" si="40"/>
        <v>1844.5730693171304</v>
      </c>
      <c r="CF42" s="280">
        <f t="shared" si="40"/>
        <v>1844.5730693171317</v>
      </c>
      <c r="CG42" s="280">
        <f t="shared" si="40"/>
        <v>4354.993502645827</v>
      </c>
      <c r="CH42" s="280">
        <f t="shared" si="40"/>
        <v>4787.265639249993</v>
      </c>
      <c r="CI42" s="280">
        <f t="shared" si="40"/>
        <v>1833.4060391215235</v>
      </c>
      <c r="CJ42" s="280">
        <f t="shared" si="40"/>
        <v>1833.4060391215244</v>
      </c>
      <c r="CK42" s="280">
        <f t="shared" si="40"/>
        <v>4331.3368185530626</v>
      </c>
      <c r="CL42" s="280">
        <f t="shared" si="40"/>
        <v>4761.45834751243</v>
      </c>
      <c r="CM42" s="280">
        <f t="shared" si="40"/>
        <v>1822.2945662900729</v>
      </c>
      <c r="CN42" s="280">
        <f t="shared" si="40"/>
        <v>1822.2945662900743</v>
      </c>
      <c r="CO42" s="280">
        <f t="shared" si="40"/>
        <v>0</v>
      </c>
      <c r="CP42" s="280">
        <f t="shared" si="40"/>
        <v>0</v>
      </c>
      <c r="CQ42" s="280">
        <f t="shared" si="40"/>
        <v>0</v>
      </c>
      <c r="CR42" s="280">
        <f t="shared" si="40"/>
        <v>0</v>
      </c>
      <c r="CS42" s="280">
        <f t="shared" si="40"/>
        <v>0</v>
      </c>
      <c r="CT42" s="280">
        <f t="shared" si="40"/>
        <v>0</v>
      </c>
      <c r="CU42" s="280">
        <f t="shared" si="40"/>
        <v>0</v>
      </c>
      <c r="CV42" s="280">
        <f t="shared" si="40"/>
        <v>0</v>
      </c>
      <c r="CW42" s="280">
        <f t="shared" si="40"/>
        <v>0</v>
      </c>
      <c r="CX42" s="280">
        <f t="shared" si="40"/>
        <v>0</v>
      </c>
      <c r="CY42" s="280">
        <f t="shared" si="40"/>
        <v>0</v>
      </c>
      <c r="CZ42" s="280">
        <f t="shared" si="40"/>
        <v>0</v>
      </c>
      <c r="DA42" s="280">
        <f t="shared" si="40"/>
        <v>0</v>
      </c>
      <c r="DB42" s="280">
        <f t="shared" si="40"/>
        <v>0</v>
      </c>
      <c r="DC42" s="280">
        <f t="shared" ref="DC42:EG42" si="41" xml:space="preserve"> DC37 + SUM(DC39:DC41)</f>
        <v>0</v>
      </c>
      <c r="DD42" s="280">
        <f t="shared" si="41"/>
        <v>0</v>
      </c>
      <c r="DE42" s="280">
        <f t="shared" si="41"/>
        <v>0</v>
      </c>
      <c r="DF42" s="280">
        <f t="shared" si="41"/>
        <v>0</v>
      </c>
      <c r="DG42" s="280">
        <f t="shared" si="41"/>
        <v>0</v>
      </c>
      <c r="DH42" s="280">
        <f t="shared" si="41"/>
        <v>0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151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152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153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140</v>
      </c>
      <c r="F47" s="280"/>
      <c r="G47" s="280" t="str">
        <f xml:space="preserve"> SMU</f>
        <v>$ 000s</v>
      </c>
      <c r="H47" s="280">
        <f xml:space="preserve"> SUM(J47:GJ47)</f>
        <v>268785.64027088077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4801.6250000000018</v>
      </c>
      <c r="N47" s="280">
        <f t="shared" si="44"/>
        <v>5274.5000000000009</v>
      </c>
      <c r="O47" s="280">
        <f t="shared" si="44"/>
        <v>2043.1874999999986</v>
      </c>
      <c r="P47" s="280">
        <f t="shared" si="44"/>
        <v>2043.1875</v>
      </c>
      <c r="Q47" s="280">
        <f t="shared" si="44"/>
        <v>4775.7462686567187</v>
      </c>
      <c r="R47" s="280">
        <f t="shared" si="44"/>
        <v>5246.2686567164192</v>
      </c>
      <c r="S47" s="280">
        <f t="shared" si="44"/>
        <v>2031.0323383084569</v>
      </c>
      <c r="T47" s="280">
        <f t="shared" si="44"/>
        <v>2031.0323383084583</v>
      </c>
      <c r="U47" s="280">
        <f t="shared" si="44"/>
        <v>4749.9962872206161</v>
      </c>
      <c r="V47" s="280">
        <f t="shared" si="44"/>
        <v>5218.177767877035</v>
      </c>
      <c r="W47" s="280">
        <f t="shared" si="44"/>
        <v>2018.937650058167</v>
      </c>
      <c r="X47" s="280">
        <f t="shared" si="44"/>
        <v>2018.9376500581684</v>
      </c>
      <c r="Y47" s="280">
        <f t="shared" si="44"/>
        <v>4724.3744151448909</v>
      </c>
      <c r="Z47" s="280">
        <f t="shared" si="44"/>
        <v>5190.2266347035174</v>
      </c>
      <c r="AA47" s="280">
        <f t="shared" si="44"/>
        <v>2006.9031343862353</v>
      </c>
      <c r="AB47" s="280">
        <f t="shared" si="44"/>
        <v>2006.9031343862371</v>
      </c>
      <c r="AC47" s="280">
        <f t="shared" si="44"/>
        <v>4698.8800150695452</v>
      </c>
      <c r="AD47" s="280">
        <f t="shared" si="44"/>
        <v>5162.4145618940493</v>
      </c>
      <c r="AE47" s="280">
        <f t="shared" si="44"/>
        <v>1994.9284919266029</v>
      </c>
      <c r="AF47" s="280">
        <f t="shared" si="44"/>
        <v>1994.9284919266047</v>
      </c>
      <c r="AG47" s="280">
        <f t="shared" si="44"/>
        <v>4673.5124528055185</v>
      </c>
      <c r="AH47" s="280">
        <f t="shared" si="44"/>
        <v>5134.7408576060197</v>
      </c>
      <c r="AI47" s="280">
        <f t="shared" si="44"/>
        <v>1983.0134248025911</v>
      </c>
      <c r="AJ47" s="280">
        <f t="shared" si="44"/>
        <v>1983.013424802592</v>
      </c>
      <c r="AK47" s="280">
        <f t="shared" si="44"/>
        <v>4648.2710973189251</v>
      </c>
      <c r="AL47" s="280">
        <f t="shared" si="44"/>
        <v>5107.2048334388264</v>
      </c>
      <c r="AM47" s="280">
        <f t="shared" si="44"/>
        <v>1971.1576366194936</v>
      </c>
      <c r="AN47" s="280">
        <f t="shared" si="44"/>
        <v>1971.157636619495</v>
      </c>
      <c r="AO47" s="280">
        <f t="shared" si="44"/>
        <v>4623.1553207153484</v>
      </c>
      <c r="AP47" s="280">
        <f t="shared" ref="AP47:BU47" si="45" xml:space="preserve"> AP42 + SUM(AP44:AP46)</f>
        <v>5079.8058044167419</v>
      </c>
      <c r="AQ47" s="280">
        <f t="shared" si="45"/>
        <v>1959.3608324572078</v>
      </c>
      <c r="AR47" s="280">
        <f t="shared" si="45"/>
        <v>1959.3608324572092</v>
      </c>
      <c r="AS47" s="280">
        <f t="shared" si="45"/>
        <v>4598.1644982242278</v>
      </c>
      <c r="AT47" s="280">
        <f t="shared" si="45"/>
        <v>5052.5430889718846</v>
      </c>
      <c r="AU47" s="280">
        <f t="shared" si="45"/>
        <v>1947.6227188628936</v>
      </c>
      <c r="AV47" s="280">
        <f t="shared" si="45"/>
        <v>1947.6227188628945</v>
      </c>
      <c r="AW47" s="280">
        <f t="shared" si="45"/>
        <v>4573.298008183313</v>
      </c>
      <c r="AX47" s="280">
        <f t="shared" si="45"/>
        <v>5025.4160089272491</v>
      </c>
      <c r="AY47" s="280">
        <f t="shared" si="45"/>
        <v>1935.9430038436753</v>
      </c>
      <c r="AZ47" s="280">
        <f t="shared" si="45"/>
        <v>1935.9430038436767</v>
      </c>
      <c r="BA47" s="280">
        <f t="shared" si="45"/>
        <v>4548.5552320231973</v>
      </c>
      <c r="BB47" s="280">
        <f t="shared" si="45"/>
        <v>4998.42388947985</v>
      </c>
      <c r="BC47" s="280">
        <f t="shared" si="45"/>
        <v>1924.3213968593791</v>
      </c>
      <c r="BD47" s="280">
        <f t="shared" si="45"/>
        <v>1924.3213968593805</v>
      </c>
      <c r="BE47" s="280">
        <f t="shared" si="45"/>
        <v>4523.9355542519379</v>
      </c>
      <c r="BF47" s="280">
        <f t="shared" si="45"/>
        <v>4971.5660591839314</v>
      </c>
      <c r="BG47" s="280">
        <f t="shared" si="45"/>
        <v>1912.7576088153023</v>
      </c>
      <c r="BH47" s="280">
        <f t="shared" si="45"/>
        <v>1912.7576088153037</v>
      </c>
      <c r="BI47" s="280">
        <f t="shared" si="45"/>
        <v>4499.4383624397406</v>
      </c>
      <c r="BJ47" s="280">
        <f t="shared" si="45"/>
        <v>4944.8418499342615</v>
      </c>
      <c r="BK47" s="280">
        <f t="shared" si="45"/>
        <v>1901.2513520550283</v>
      </c>
      <c r="BL47" s="280">
        <f t="shared" si="45"/>
        <v>1901.2513520550297</v>
      </c>
      <c r="BM47" s="280">
        <f t="shared" si="45"/>
        <v>4475.0630472037219</v>
      </c>
      <c r="BN47" s="280">
        <f t="shared" si="45"/>
        <v>4918.2505969495141</v>
      </c>
      <c r="BO47" s="280">
        <f t="shared" si="45"/>
        <v>1889.8023403532616</v>
      </c>
      <c r="BP47" s="280">
        <f t="shared" si="45"/>
        <v>1889.8023403532634</v>
      </c>
      <c r="BQ47" s="280">
        <f t="shared" si="45"/>
        <v>4450.8090021927592</v>
      </c>
      <c r="BR47" s="280">
        <f t="shared" si="45"/>
        <v>4891.791638755737</v>
      </c>
      <c r="BS47" s="280">
        <f t="shared" si="45"/>
        <v>1878.4102889087189</v>
      </c>
      <c r="BT47" s="280">
        <f t="shared" si="45"/>
        <v>1878.4102889087203</v>
      </c>
      <c r="BU47" s="280">
        <f t="shared" si="45"/>
        <v>4426.675624072398</v>
      </c>
      <c r="BV47" s="280">
        <f t="shared" ref="BV47:DA47" si="46" xml:space="preserve"> BV42 + SUM(BV44:BV46)</f>
        <v>4865.464317169889</v>
      </c>
      <c r="BW47" s="280">
        <f t="shared" si="46"/>
        <v>1867.0749143370344</v>
      </c>
      <c r="BX47" s="280">
        <f t="shared" si="46"/>
        <v>1867.0749143370358</v>
      </c>
      <c r="BY47" s="280">
        <f t="shared" si="46"/>
        <v>4402.6623125098486</v>
      </c>
      <c r="BZ47" s="280">
        <f t="shared" si="46"/>
        <v>4839.2679772834717</v>
      </c>
      <c r="CA47" s="280">
        <f t="shared" si="46"/>
        <v>1855.7959346637153</v>
      </c>
      <c r="CB47" s="280">
        <f t="shared" si="46"/>
        <v>1855.7959346637167</v>
      </c>
      <c r="CC47" s="280">
        <f t="shared" si="46"/>
        <v>4378.7684701590542</v>
      </c>
      <c r="CD47" s="280">
        <f t="shared" si="46"/>
        <v>4813.2019674462408</v>
      </c>
      <c r="CE47" s="280">
        <f t="shared" si="46"/>
        <v>1844.5730693171304</v>
      </c>
      <c r="CF47" s="280">
        <f t="shared" si="46"/>
        <v>1844.5730693171317</v>
      </c>
      <c r="CG47" s="280">
        <f t="shared" si="46"/>
        <v>4354.993502645827</v>
      </c>
      <c r="CH47" s="280">
        <f t="shared" si="46"/>
        <v>4787.265639249993</v>
      </c>
      <c r="CI47" s="280">
        <f t="shared" si="46"/>
        <v>1833.4060391215235</v>
      </c>
      <c r="CJ47" s="280">
        <f t="shared" si="46"/>
        <v>1833.4060391215244</v>
      </c>
      <c r="CK47" s="280">
        <f t="shared" si="46"/>
        <v>4331.3368185530626</v>
      </c>
      <c r="CL47" s="280">
        <f t="shared" si="46"/>
        <v>4761.45834751243</v>
      </c>
      <c r="CM47" s="280">
        <f t="shared" si="46"/>
        <v>1822.2945662900729</v>
      </c>
      <c r="CN47" s="280">
        <f t="shared" si="46"/>
        <v>1822.2945662900743</v>
      </c>
      <c r="CO47" s="280">
        <f t="shared" si="46"/>
        <v>0</v>
      </c>
      <c r="CP47" s="280">
        <f t="shared" si="46"/>
        <v>0</v>
      </c>
      <c r="CQ47" s="280">
        <f t="shared" si="46"/>
        <v>0</v>
      </c>
      <c r="CR47" s="280">
        <f t="shared" si="46"/>
        <v>0</v>
      </c>
      <c r="CS47" s="280">
        <f t="shared" si="46"/>
        <v>0</v>
      </c>
      <c r="CT47" s="280">
        <f t="shared" si="46"/>
        <v>0</v>
      </c>
      <c r="CU47" s="280">
        <f t="shared" si="46"/>
        <v>0</v>
      </c>
      <c r="CV47" s="280">
        <f t="shared" si="46"/>
        <v>0</v>
      </c>
      <c r="CW47" s="280">
        <f t="shared" si="46"/>
        <v>0</v>
      </c>
      <c r="CX47" s="280">
        <f t="shared" si="46"/>
        <v>0</v>
      </c>
      <c r="CY47" s="280">
        <f t="shared" si="46"/>
        <v>0</v>
      </c>
      <c r="CZ47" s="280">
        <f t="shared" si="46"/>
        <v>0</v>
      </c>
      <c r="DA47" s="280">
        <f t="shared" si="46"/>
        <v>0</v>
      </c>
      <c r="DB47" s="280">
        <f t="shared" ref="DB47:EG47" si="47" xml:space="preserve"> DB42 + SUM(DB44:DB46)</f>
        <v>0</v>
      </c>
      <c r="DC47" s="280">
        <f t="shared" si="47"/>
        <v>0</v>
      </c>
      <c r="DD47" s="280">
        <f t="shared" si="47"/>
        <v>0</v>
      </c>
      <c r="DE47" s="280">
        <f t="shared" si="47"/>
        <v>0</v>
      </c>
      <c r="DF47" s="280">
        <f t="shared" si="47"/>
        <v>0</v>
      </c>
      <c r="DG47" s="280">
        <f t="shared" si="47"/>
        <v>0</v>
      </c>
      <c r="DH47" s="280">
        <f t="shared" si="47"/>
        <v>0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41" t="str">
        <f xml:space="preserve"> Equity!E$16</f>
        <v>Share capital redemption</v>
      </c>
      <c r="F49" s="541">
        <f xml:space="preserve"> Equity!F$16</f>
        <v>0</v>
      </c>
      <c r="G49" s="541" t="str">
        <f xml:space="preserve"> Equity!G$16</f>
        <v>$ 000s</v>
      </c>
      <c r="H49" s="541">
        <f xml:space="preserve"> Equity!H$16</f>
        <v>-125000</v>
      </c>
      <c r="I49" s="541">
        <f xml:space="preserve"> Equity!I$16</f>
        <v>0</v>
      </c>
      <c r="J49" s="541">
        <f xml:space="preserve"> Equity!J$16</f>
        <v>0</v>
      </c>
      <c r="K49" s="541">
        <f xml:space="preserve"> Equity!K$16</f>
        <v>0</v>
      </c>
      <c r="L49" s="541">
        <f xml:space="preserve"> Equity!L$16</f>
        <v>0</v>
      </c>
      <c r="M49" s="541">
        <f xml:space="preserve"> Equity!M$16</f>
        <v>0</v>
      </c>
      <c r="N49" s="541">
        <f xml:space="preserve"> Equity!N$16</f>
        <v>0</v>
      </c>
      <c r="O49" s="541">
        <f xml:space="preserve"> Equity!O$16</f>
        <v>0</v>
      </c>
      <c r="P49" s="541">
        <f xml:space="preserve"> Equity!P$16</f>
        <v>0</v>
      </c>
      <c r="Q49" s="541">
        <f xml:space="preserve"> Equity!Q$16</f>
        <v>0</v>
      </c>
      <c r="R49" s="541">
        <f xml:space="preserve"> Equity!R$16</f>
        <v>0</v>
      </c>
      <c r="S49" s="541">
        <f xml:space="preserve"> Equity!S$16</f>
        <v>0</v>
      </c>
      <c r="T49" s="541">
        <f xml:space="preserve"> Equity!T$16</f>
        <v>0</v>
      </c>
      <c r="U49" s="541">
        <f xml:space="preserve"> Equity!U$16</f>
        <v>0</v>
      </c>
      <c r="V49" s="541">
        <f xml:space="preserve"> Equity!V$16</f>
        <v>0</v>
      </c>
      <c r="W49" s="541">
        <f xml:space="preserve"> Equity!W$16</f>
        <v>0</v>
      </c>
      <c r="X49" s="541">
        <f xml:space="preserve"> Equity!X$16</f>
        <v>0</v>
      </c>
      <c r="Y49" s="541">
        <f xml:space="preserve"> Equity!Y$16</f>
        <v>0</v>
      </c>
      <c r="Z49" s="541">
        <f xml:space="preserve"> Equity!Z$16</f>
        <v>0</v>
      </c>
      <c r="AA49" s="541">
        <f xml:space="preserve"> Equity!AA$16</f>
        <v>0</v>
      </c>
      <c r="AB49" s="541">
        <f xml:space="preserve"> Equity!AB$16</f>
        <v>0</v>
      </c>
      <c r="AC49" s="541">
        <f xml:space="preserve"> Equity!AC$16</f>
        <v>0</v>
      </c>
      <c r="AD49" s="541">
        <f xml:space="preserve"> Equity!AD$16</f>
        <v>0</v>
      </c>
      <c r="AE49" s="541">
        <f xml:space="preserve"> Equity!AE$16</f>
        <v>0</v>
      </c>
      <c r="AF49" s="541">
        <f xml:space="preserve"> Equity!AF$16</f>
        <v>0</v>
      </c>
      <c r="AG49" s="541">
        <f xml:space="preserve"> Equity!AG$16</f>
        <v>0</v>
      </c>
      <c r="AH49" s="541">
        <f xml:space="preserve"> Equity!AH$16</f>
        <v>0</v>
      </c>
      <c r="AI49" s="541">
        <f xml:space="preserve"> Equity!AI$16</f>
        <v>0</v>
      </c>
      <c r="AJ49" s="541">
        <f xml:space="preserve"> Equity!AJ$16</f>
        <v>0</v>
      </c>
      <c r="AK49" s="541">
        <f xml:space="preserve"> Equity!AK$16</f>
        <v>0</v>
      </c>
      <c r="AL49" s="541">
        <f xml:space="preserve"> Equity!AL$16</f>
        <v>0</v>
      </c>
      <c r="AM49" s="541">
        <f xml:space="preserve"> Equity!AM$16</f>
        <v>0</v>
      </c>
      <c r="AN49" s="541">
        <f xml:space="preserve"> Equity!AN$16</f>
        <v>0</v>
      </c>
      <c r="AO49" s="541">
        <f xml:space="preserve"> Equity!AO$16</f>
        <v>0</v>
      </c>
      <c r="AP49" s="541">
        <f xml:space="preserve"> Equity!AP$16</f>
        <v>0</v>
      </c>
      <c r="AQ49" s="541">
        <f xml:space="preserve"> Equity!AQ$16</f>
        <v>0</v>
      </c>
      <c r="AR49" s="541">
        <f xml:space="preserve"> Equity!AR$16</f>
        <v>0</v>
      </c>
      <c r="AS49" s="541">
        <f xml:space="preserve"> Equity!AS$16</f>
        <v>0</v>
      </c>
      <c r="AT49" s="541">
        <f xml:space="preserve"> Equity!AT$16</f>
        <v>0</v>
      </c>
      <c r="AU49" s="541">
        <f xml:space="preserve"> Equity!AU$16</f>
        <v>0</v>
      </c>
      <c r="AV49" s="541">
        <f xml:space="preserve"> Equity!AV$16</f>
        <v>0</v>
      </c>
      <c r="AW49" s="541">
        <f xml:space="preserve"> Equity!AW$16</f>
        <v>0</v>
      </c>
      <c r="AX49" s="541">
        <f xml:space="preserve"> Equity!AX$16</f>
        <v>0</v>
      </c>
      <c r="AY49" s="541">
        <f xml:space="preserve"> Equity!AY$16</f>
        <v>0</v>
      </c>
      <c r="AZ49" s="541">
        <f xml:space="preserve"> Equity!AZ$16</f>
        <v>0</v>
      </c>
      <c r="BA49" s="541">
        <f xml:space="preserve"> Equity!BA$16</f>
        <v>0</v>
      </c>
      <c r="BB49" s="541">
        <f xml:space="preserve"> Equity!BB$16</f>
        <v>0</v>
      </c>
      <c r="BC49" s="541">
        <f xml:space="preserve"> Equity!BC$16</f>
        <v>0</v>
      </c>
      <c r="BD49" s="541">
        <f xml:space="preserve"> Equity!BD$16</f>
        <v>0</v>
      </c>
      <c r="BE49" s="541">
        <f xml:space="preserve"> Equity!BE$16</f>
        <v>0</v>
      </c>
      <c r="BF49" s="541">
        <f xml:space="preserve"> Equity!BF$16</f>
        <v>0</v>
      </c>
      <c r="BG49" s="541">
        <f xml:space="preserve"> Equity!BG$16</f>
        <v>0</v>
      </c>
      <c r="BH49" s="541">
        <f xml:space="preserve"> Equity!BH$16</f>
        <v>0</v>
      </c>
      <c r="BI49" s="541">
        <f xml:space="preserve"> Equity!BI$16</f>
        <v>0</v>
      </c>
      <c r="BJ49" s="541">
        <f xml:space="preserve"> Equity!BJ$16</f>
        <v>0</v>
      </c>
      <c r="BK49" s="541">
        <f xml:space="preserve"> Equity!BK$16</f>
        <v>0</v>
      </c>
      <c r="BL49" s="541">
        <f xml:space="preserve"> Equity!BL$16</f>
        <v>0</v>
      </c>
      <c r="BM49" s="541">
        <f xml:space="preserve"> Equity!BM$16</f>
        <v>0</v>
      </c>
      <c r="BN49" s="541">
        <f xml:space="preserve"> Equity!BN$16</f>
        <v>0</v>
      </c>
      <c r="BO49" s="541">
        <f xml:space="preserve"> Equity!BO$16</f>
        <v>0</v>
      </c>
      <c r="BP49" s="541">
        <f xml:space="preserve"> Equity!BP$16</f>
        <v>0</v>
      </c>
      <c r="BQ49" s="541">
        <f xml:space="preserve"> Equity!BQ$16</f>
        <v>0</v>
      </c>
      <c r="BR49" s="541">
        <f xml:space="preserve"> Equity!BR$16</f>
        <v>0</v>
      </c>
      <c r="BS49" s="541">
        <f xml:space="preserve"> Equity!BS$16</f>
        <v>0</v>
      </c>
      <c r="BT49" s="541">
        <f xml:space="preserve"> Equity!BT$16</f>
        <v>0</v>
      </c>
      <c r="BU49" s="541">
        <f xml:space="preserve"> Equity!BU$16</f>
        <v>0</v>
      </c>
      <c r="BV49" s="541">
        <f xml:space="preserve"> Equity!BV$16</f>
        <v>0</v>
      </c>
      <c r="BW49" s="541">
        <f xml:space="preserve"> Equity!BW$16</f>
        <v>0</v>
      </c>
      <c r="BX49" s="541">
        <f xml:space="preserve"> Equity!BX$16</f>
        <v>0</v>
      </c>
      <c r="BY49" s="541">
        <f xml:space="preserve"> Equity!BY$16</f>
        <v>0</v>
      </c>
      <c r="BZ49" s="541">
        <f xml:space="preserve"> Equity!BZ$16</f>
        <v>0</v>
      </c>
      <c r="CA49" s="541">
        <f xml:space="preserve"> Equity!CA$16</f>
        <v>0</v>
      </c>
      <c r="CB49" s="541">
        <f xml:space="preserve"> Equity!CB$16</f>
        <v>0</v>
      </c>
      <c r="CC49" s="541">
        <f xml:space="preserve"> Equity!CC$16</f>
        <v>0</v>
      </c>
      <c r="CD49" s="541">
        <f xml:space="preserve"> Equity!CD$16</f>
        <v>0</v>
      </c>
      <c r="CE49" s="541">
        <f xml:space="preserve"> Equity!CE$16</f>
        <v>0</v>
      </c>
      <c r="CF49" s="541">
        <f xml:space="preserve"> Equity!CF$16</f>
        <v>0</v>
      </c>
      <c r="CG49" s="541">
        <f xml:space="preserve"> Equity!CG$16</f>
        <v>0</v>
      </c>
      <c r="CH49" s="541">
        <f xml:space="preserve"> Equity!CH$16</f>
        <v>0</v>
      </c>
      <c r="CI49" s="541">
        <f xml:space="preserve"> Equity!CI$16</f>
        <v>0</v>
      </c>
      <c r="CJ49" s="541">
        <f xml:space="preserve"> Equity!CJ$16</f>
        <v>0</v>
      </c>
      <c r="CK49" s="541">
        <f xml:space="preserve"> Equity!CK$16</f>
        <v>0</v>
      </c>
      <c r="CL49" s="541">
        <f xml:space="preserve"> Equity!CL$16</f>
        <v>0</v>
      </c>
      <c r="CM49" s="541">
        <f xml:space="preserve"> Equity!CM$16</f>
        <v>0</v>
      </c>
      <c r="CN49" s="541">
        <f xml:space="preserve"> Equity!CN$16</f>
        <v>-125000</v>
      </c>
      <c r="CO49" s="541">
        <f xml:space="preserve"> Equity!CO$16</f>
        <v>0</v>
      </c>
      <c r="CP49" s="541">
        <f xml:space="preserve"> Equity!CP$16</f>
        <v>0</v>
      </c>
      <c r="CQ49" s="541">
        <f xml:space="preserve"> Equity!CQ$16</f>
        <v>0</v>
      </c>
      <c r="CR49" s="541">
        <f xml:space="preserve"> Equity!CR$16</f>
        <v>0</v>
      </c>
      <c r="CS49" s="541">
        <f xml:space="preserve"> Equity!CS$16</f>
        <v>0</v>
      </c>
      <c r="CT49" s="541">
        <f xml:space="preserve"> Equity!CT$16</f>
        <v>0</v>
      </c>
      <c r="CU49" s="541">
        <f xml:space="preserve"> Equity!CU$16</f>
        <v>0</v>
      </c>
      <c r="CV49" s="541">
        <f xml:space="preserve"> Equity!CV$16</f>
        <v>0</v>
      </c>
      <c r="CW49" s="541">
        <f xml:space="preserve"> Equity!CW$16</f>
        <v>0</v>
      </c>
      <c r="CX49" s="541">
        <f xml:space="preserve"> Equity!CX$16</f>
        <v>0</v>
      </c>
      <c r="CY49" s="541">
        <f xml:space="preserve"> Equity!CY$16</f>
        <v>0</v>
      </c>
      <c r="CZ49" s="541">
        <f xml:space="preserve"> Equity!CZ$16</f>
        <v>0</v>
      </c>
      <c r="DA49" s="541">
        <f xml:space="preserve"> Equity!DA$16</f>
        <v>0</v>
      </c>
      <c r="DB49" s="541">
        <f xml:space="preserve"> Equity!DB$16</f>
        <v>0</v>
      </c>
      <c r="DC49" s="541">
        <f xml:space="preserve"> Equity!DC$16</f>
        <v>0</v>
      </c>
      <c r="DD49" s="541">
        <f xml:space="preserve"> Equity!DD$16</f>
        <v>0</v>
      </c>
      <c r="DE49" s="541">
        <f xml:space="preserve"> Equity!DE$16</f>
        <v>0</v>
      </c>
      <c r="DF49" s="541">
        <f xml:space="preserve"> Equity!DF$16</f>
        <v>0</v>
      </c>
      <c r="DG49" s="541">
        <f xml:space="preserve"> Equity!DG$16</f>
        <v>0</v>
      </c>
      <c r="DH49" s="541">
        <f xml:space="preserve"> Equity!DH$16</f>
        <v>0</v>
      </c>
      <c r="DI49" s="541">
        <f xml:space="preserve"> Equity!DI$16</f>
        <v>0</v>
      </c>
      <c r="DJ49" s="541">
        <f xml:space="preserve"> Equity!DJ$16</f>
        <v>0</v>
      </c>
      <c r="DK49" s="541">
        <f xml:space="preserve"> Equity!DK$16</f>
        <v>0</v>
      </c>
      <c r="DL49" s="541">
        <f xml:space="preserve"> Equity!DL$16</f>
        <v>0</v>
      </c>
      <c r="DM49" s="541">
        <f xml:space="preserve"> Equity!DM$16</f>
        <v>0</v>
      </c>
      <c r="DN49" s="541">
        <f xml:space="preserve"> Equity!DN$16</f>
        <v>0</v>
      </c>
      <c r="DO49" s="541">
        <f xml:space="preserve"> Equity!DO$16</f>
        <v>0</v>
      </c>
      <c r="DP49" s="541">
        <f xml:space="preserve"> Equity!DP$16</f>
        <v>0</v>
      </c>
      <c r="DQ49" s="541">
        <f xml:space="preserve"> Equity!DQ$16</f>
        <v>0</v>
      </c>
      <c r="DR49" s="541">
        <f xml:space="preserve"> Equity!DR$16</f>
        <v>0</v>
      </c>
      <c r="DS49" s="541">
        <f xml:space="preserve"> Equity!DS$16</f>
        <v>0</v>
      </c>
      <c r="DT49" s="541">
        <f xml:space="preserve"> Equity!DT$16</f>
        <v>0</v>
      </c>
      <c r="DU49" s="541">
        <f xml:space="preserve"> Equity!DU$16</f>
        <v>0</v>
      </c>
      <c r="DV49" s="541">
        <f xml:space="preserve"> Equity!DV$16</f>
        <v>0</v>
      </c>
      <c r="DW49" s="541">
        <f xml:space="preserve"> Equity!DW$16</f>
        <v>0</v>
      </c>
      <c r="DX49" s="541">
        <f xml:space="preserve"> Equity!DX$16</f>
        <v>0</v>
      </c>
      <c r="DY49" s="541">
        <f xml:space="preserve"> Equity!DY$16</f>
        <v>0</v>
      </c>
      <c r="DZ49" s="541">
        <f xml:space="preserve"> Equity!DZ$16</f>
        <v>0</v>
      </c>
      <c r="EA49" s="541">
        <f xml:space="preserve"> Equity!EA$16</f>
        <v>0</v>
      </c>
      <c r="EB49" s="541">
        <f xml:space="preserve"> Equity!EB$16</f>
        <v>0</v>
      </c>
      <c r="EC49" s="541">
        <f xml:space="preserve"> Equity!EC$16</f>
        <v>0</v>
      </c>
      <c r="ED49" s="541">
        <f xml:space="preserve"> Equity!ED$16</f>
        <v>0</v>
      </c>
      <c r="EE49" s="541">
        <f xml:space="preserve"> Equity!EE$16</f>
        <v>0</v>
      </c>
      <c r="EF49" s="541">
        <f xml:space="preserve"> Equity!EF$16</f>
        <v>0</v>
      </c>
      <c r="EG49" s="541">
        <f xml:space="preserve"> Equity!EG$16</f>
        <v>0</v>
      </c>
      <c r="EH49" s="541">
        <f xml:space="preserve"> Equity!EH$16</f>
        <v>0</v>
      </c>
      <c r="EI49" s="541">
        <f xml:space="preserve"> Equity!EI$16</f>
        <v>0</v>
      </c>
      <c r="EJ49" s="541">
        <f xml:space="preserve"> Equity!EJ$16</f>
        <v>0</v>
      </c>
      <c r="EK49" s="541">
        <f xml:space="preserve"> Equity!EK$16</f>
        <v>0</v>
      </c>
      <c r="EL49" s="541">
        <f xml:space="preserve"> Equity!EL$16</f>
        <v>0</v>
      </c>
      <c r="EM49" s="541">
        <f xml:space="preserve"> Equity!EM$16</f>
        <v>0</v>
      </c>
      <c r="EN49" s="541">
        <f xml:space="preserve"> Equity!EN$16</f>
        <v>0</v>
      </c>
      <c r="EO49" s="541">
        <f xml:space="preserve"> Equity!EO$16</f>
        <v>0</v>
      </c>
      <c r="EP49" s="541">
        <f xml:space="preserve"> Equity!EP$16</f>
        <v>0</v>
      </c>
      <c r="EQ49" s="541">
        <f xml:space="preserve"> Equity!EQ$16</f>
        <v>0</v>
      </c>
      <c r="ER49" s="541">
        <f xml:space="preserve"> Equity!ER$16</f>
        <v>0</v>
      </c>
      <c r="ES49" s="541">
        <f xml:space="preserve"> Equity!ES$16</f>
        <v>0</v>
      </c>
      <c r="ET49" s="541">
        <f xml:space="preserve"> Equity!ET$16</f>
        <v>0</v>
      </c>
      <c r="EU49" s="541">
        <f xml:space="preserve"> Equity!EU$16</f>
        <v>0</v>
      </c>
      <c r="EV49" s="541">
        <f xml:space="preserve"> Equity!EV$16</f>
        <v>0</v>
      </c>
      <c r="EW49" s="541">
        <f xml:space="preserve"> Equity!EW$16</f>
        <v>0</v>
      </c>
      <c r="EX49" s="541">
        <f xml:space="preserve"> Equity!EX$16</f>
        <v>0</v>
      </c>
      <c r="EY49" s="541">
        <f xml:space="preserve"> Equity!EY$16</f>
        <v>0</v>
      </c>
      <c r="EZ49" s="541">
        <f xml:space="preserve"> Equity!EZ$16</f>
        <v>0</v>
      </c>
      <c r="FA49" s="541">
        <f xml:space="preserve"> Equity!FA$16</f>
        <v>0</v>
      </c>
      <c r="FB49" s="541">
        <f xml:space="preserve"> Equity!FB$16</f>
        <v>0</v>
      </c>
      <c r="FC49" s="541">
        <f xml:space="preserve"> Equity!FC$16</f>
        <v>0</v>
      </c>
      <c r="FD49" s="541">
        <f xml:space="preserve"> Equity!FD$16</f>
        <v>0</v>
      </c>
      <c r="FE49" s="541">
        <f xml:space="preserve"> Equity!FE$16</f>
        <v>0</v>
      </c>
      <c r="FF49" s="541">
        <f xml:space="preserve"> Equity!FF$16</f>
        <v>0</v>
      </c>
      <c r="FG49" s="541">
        <f xml:space="preserve"> Equity!FG$16</f>
        <v>0</v>
      </c>
      <c r="FH49" s="541">
        <f xml:space="preserve"> Equity!FH$16</f>
        <v>0</v>
      </c>
      <c r="FI49" s="541">
        <f xml:space="preserve"> Equity!FI$16</f>
        <v>0</v>
      </c>
      <c r="FJ49" s="541">
        <f xml:space="preserve"> Equity!FJ$16</f>
        <v>0</v>
      </c>
      <c r="FK49" s="541">
        <f xml:space="preserve"> Equity!FK$16</f>
        <v>0</v>
      </c>
      <c r="FL49" s="541">
        <f xml:space="preserve"> Equity!FL$16</f>
        <v>0</v>
      </c>
      <c r="FM49" s="541">
        <f xml:space="preserve"> Equity!FM$16</f>
        <v>0</v>
      </c>
      <c r="FN49" s="541">
        <f xml:space="preserve"> Equity!FN$16</f>
        <v>0</v>
      </c>
      <c r="FO49" s="541">
        <f xml:space="preserve"> Equity!FO$16</f>
        <v>0</v>
      </c>
      <c r="FP49" s="541">
        <f xml:space="preserve"> Equity!FP$16</f>
        <v>0</v>
      </c>
      <c r="FQ49" s="541">
        <f xml:space="preserve"> Equity!FQ$16</f>
        <v>0</v>
      </c>
      <c r="FR49" s="541">
        <f xml:space="preserve"> Equity!FR$16</f>
        <v>0</v>
      </c>
      <c r="FS49" s="541">
        <f xml:space="preserve"> Equity!FS$16</f>
        <v>0</v>
      </c>
      <c r="FT49" s="541">
        <f xml:space="preserve"> Equity!FT$16</f>
        <v>0</v>
      </c>
      <c r="FU49" s="541">
        <f xml:space="preserve"> Equity!FU$16</f>
        <v>0</v>
      </c>
      <c r="FV49" s="541">
        <f xml:space="preserve"> Equity!FV$16</f>
        <v>0</v>
      </c>
      <c r="FW49" s="541">
        <f xml:space="preserve"> Equity!FW$16</f>
        <v>0</v>
      </c>
      <c r="FX49" s="541">
        <f xml:space="preserve"> Equity!FX$16</f>
        <v>0</v>
      </c>
      <c r="FY49" s="541">
        <f xml:space="preserve"> Equity!FY$16</f>
        <v>0</v>
      </c>
      <c r="FZ49" s="541">
        <f xml:space="preserve"> Equity!FZ$16</f>
        <v>0</v>
      </c>
      <c r="GA49" s="541">
        <f xml:space="preserve"> Equity!GA$16</f>
        <v>0</v>
      </c>
      <c r="GB49" s="541">
        <f xml:space="preserve"> Equity!GB$16</f>
        <v>0</v>
      </c>
      <c r="GC49" s="541">
        <f xml:space="preserve"> Equity!GC$16</f>
        <v>0</v>
      </c>
      <c r="GD49" s="541">
        <f xml:space="preserve"> Equity!GD$16</f>
        <v>0</v>
      </c>
      <c r="GE49" s="541">
        <f xml:space="preserve"> Equity!GE$16</f>
        <v>0</v>
      </c>
      <c r="GF49" s="541">
        <f xml:space="preserve"> Equity!GF$16</f>
        <v>0</v>
      </c>
      <c r="GG49" s="541">
        <f xml:space="preserve"> Equity!GG$16</f>
        <v>0</v>
      </c>
      <c r="GH49" s="541">
        <f xml:space="preserve"> Equity!GH$16</f>
        <v>0</v>
      </c>
      <c r="GI49" s="541">
        <f xml:space="preserve"> Equity!GI$16</f>
        <v>0</v>
      </c>
      <c r="GJ49" s="541">
        <f xml:space="preserve"> Equity!GJ$16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143785.6402708808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4801.6250000000018</v>
      </c>
      <c r="N50" s="280">
        <f t="shared" si="50"/>
        <v>5274.5000000000009</v>
      </c>
      <c r="O50" s="280">
        <f t="shared" si="50"/>
        <v>2043.1874999999986</v>
      </c>
      <c r="P50" s="280">
        <f t="shared" si="50"/>
        <v>2043.1875</v>
      </c>
      <c r="Q50" s="280">
        <f t="shared" si="50"/>
        <v>4775.7462686567187</v>
      </c>
      <c r="R50" s="280">
        <f t="shared" si="50"/>
        <v>5246.2686567164192</v>
      </c>
      <c r="S50" s="280">
        <f t="shared" si="50"/>
        <v>2031.0323383084569</v>
      </c>
      <c r="T50" s="280">
        <f t="shared" si="50"/>
        <v>2031.0323383084583</v>
      </c>
      <c r="U50" s="280">
        <f t="shared" si="50"/>
        <v>4749.9962872206161</v>
      </c>
      <c r="V50" s="280">
        <f t="shared" si="50"/>
        <v>5218.177767877035</v>
      </c>
      <c r="W50" s="280">
        <f t="shared" si="50"/>
        <v>2018.937650058167</v>
      </c>
      <c r="X50" s="280">
        <f t="shared" si="50"/>
        <v>2018.9376500581684</v>
      </c>
      <c r="Y50" s="280">
        <f t="shared" si="50"/>
        <v>4724.3744151448909</v>
      </c>
      <c r="Z50" s="280">
        <f t="shared" si="50"/>
        <v>5190.2266347035174</v>
      </c>
      <c r="AA50" s="280">
        <f t="shared" si="50"/>
        <v>2006.9031343862353</v>
      </c>
      <c r="AB50" s="280">
        <f t="shared" si="50"/>
        <v>2006.9031343862371</v>
      </c>
      <c r="AC50" s="280">
        <f t="shared" si="50"/>
        <v>4698.8800150695452</v>
      </c>
      <c r="AD50" s="280">
        <f t="shared" si="50"/>
        <v>5162.4145618940493</v>
      </c>
      <c r="AE50" s="280">
        <f t="shared" si="50"/>
        <v>1994.9284919266029</v>
      </c>
      <c r="AF50" s="280">
        <f t="shared" si="50"/>
        <v>1994.9284919266047</v>
      </c>
      <c r="AG50" s="280">
        <f t="shared" si="50"/>
        <v>4673.5124528055185</v>
      </c>
      <c r="AH50" s="280">
        <f t="shared" si="50"/>
        <v>5134.7408576060197</v>
      </c>
      <c r="AI50" s="280">
        <f t="shared" si="50"/>
        <v>1983.0134248025911</v>
      </c>
      <c r="AJ50" s="280">
        <f t="shared" si="50"/>
        <v>1983.013424802592</v>
      </c>
      <c r="AK50" s="280">
        <f t="shared" si="50"/>
        <v>4648.2710973189251</v>
      </c>
      <c r="AL50" s="280">
        <f t="shared" si="50"/>
        <v>5107.2048334388264</v>
      </c>
      <c r="AM50" s="280">
        <f t="shared" si="50"/>
        <v>1971.1576366194936</v>
      </c>
      <c r="AN50" s="280">
        <f t="shared" si="50"/>
        <v>1971.157636619495</v>
      </c>
      <c r="AO50" s="280">
        <f t="shared" si="50"/>
        <v>4623.1553207153484</v>
      </c>
      <c r="AP50" s="280">
        <f t="shared" ref="AP50:BU50" si="51" xml:space="preserve"> AP47 + AP49</f>
        <v>5079.8058044167419</v>
      </c>
      <c r="AQ50" s="280">
        <f t="shared" si="51"/>
        <v>1959.3608324572078</v>
      </c>
      <c r="AR50" s="280">
        <f t="shared" si="51"/>
        <v>1959.3608324572092</v>
      </c>
      <c r="AS50" s="280">
        <f t="shared" si="51"/>
        <v>4598.1644982242278</v>
      </c>
      <c r="AT50" s="280">
        <f t="shared" si="51"/>
        <v>5052.5430889718846</v>
      </c>
      <c r="AU50" s="280">
        <f t="shared" si="51"/>
        <v>1947.6227188628936</v>
      </c>
      <c r="AV50" s="280">
        <f t="shared" si="51"/>
        <v>1947.6227188628945</v>
      </c>
      <c r="AW50" s="280">
        <f t="shared" si="51"/>
        <v>4573.298008183313</v>
      </c>
      <c r="AX50" s="280">
        <f t="shared" si="51"/>
        <v>5025.4160089272491</v>
      </c>
      <c r="AY50" s="280">
        <f t="shared" si="51"/>
        <v>1935.9430038436753</v>
      </c>
      <c r="AZ50" s="280">
        <f t="shared" si="51"/>
        <v>1935.9430038436767</v>
      </c>
      <c r="BA50" s="280">
        <f t="shared" si="51"/>
        <v>4548.5552320231973</v>
      </c>
      <c r="BB50" s="280">
        <f t="shared" si="51"/>
        <v>4998.42388947985</v>
      </c>
      <c r="BC50" s="280">
        <f t="shared" si="51"/>
        <v>1924.3213968593791</v>
      </c>
      <c r="BD50" s="280">
        <f t="shared" si="51"/>
        <v>1924.3213968593805</v>
      </c>
      <c r="BE50" s="280">
        <f t="shared" si="51"/>
        <v>4523.9355542519379</v>
      </c>
      <c r="BF50" s="280">
        <f t="shared" si="51"/>
        <v>4971.5660591839314</v>
      </c>
      <c r="BG50" s="280">
        <f t="shared" si="51"/>
        <v>1912.7576088153023</v>
      </c>
      <c r="BH50" s="280">
        <f t="shared" si="51"/>
        <v>1912.7576088153037</v>
      </c>
      <c r="BI50" s="280">
        <f t="shared" si="51"/>
        <v>4499.4383624397406</v>
      </c>
      <c r="BJ50" s="280">
        <f t="shared" si="51"/>
        <v>4944.8418499342615</v>
      </c>
      <c r="BK50" s="280">
        <f t="shared" si="51"/>
        <v>1901.2513520550283</v>
      </c>
      <c r="BL50" s="280">
        <f t="shared" si="51"/>
        <v>1901.2513520550297</v>
      </c>
      <c r="BM50" s="280">
        <f t="shared" si="51"/>
        <v>4475.0630472037219</v>
      </c>
      <c r="BN50" s="280">
        <f t="shared" si="51"/>
        <v>4918.2505969495141</v>
      </c>
      <c r="BO50" s="280">
        <f t="shared" si="51"/>
        <v>1889.8023403532616</v>
      </c>
      <c r="BP50" s="280">
        <f t="shared" si="51"/>
        <v>1889.8023403532634</v>
      </c>
      <c r="BQ50" s="280">
        <f t="shared" si="51"/>
        <v>4450.8090021927592</v>
      </c>
      <c r="BR50" s="280">
        <f t="shared" si="51"/>
        <v>4891.791638755737</v>
      </c>
      <c r="BS50" s="280">
        <f t="shared" si="51"/>
        <v>1878.4102889087189</v>
      </c>
      <c r="BT50" s="280">
        <f t="shared" si="51"/>
        <v>1878.4102889087203</v>
      </c>
      <c r="BU50" s="280">
        <f t="shared" si="51"/>
        <v>4426.675624072398</v>
      </c>
      <c r="BV50" s="280">
        <f t="shared" ref="BV50:DA50" si="52" xml:space="preserve"> BV47 + BV49</f>
        <v>4865.464317169889</v>
      </c>
      <c r="BW50" s="280">
        <f t="shared" si="52"/>
        <v>1867.0749143370344</v>
      </c>
      <c r="BX50" s="280">
        <f t="shared" si="52"/>
        <v>1867.0749143370358</v>
      </c>
      <c r="BY50" s="280">
        <f t="shared" si="52"/>
        <v>4402.6623125098486</v>
      </c>
      <c r="BZ50" s="280">
        <f t="shared" si="52"/>
        <v>4839.2679772834717</v>
      </c>
      <c r="CA50" s="280">
        <f t="shared" si="52"/>
        <v>1855.7959346637153</v>
      </c>
      <c r="CB50" s="280">
        <f t="shared" si="52"/>
        <v>1855.7959346637167</v>
      </c>
      <c r="CC50" s="280">
        <f t="shared" si="52"/>
        <v>4378.7684701590542</v>
      </c>
      <c r="CD50" s="280">
        <f t="shared" si="52"/>
        <v>4813.2019674462408</v>
      </c>
      <c r="CE50" s="280">
        <f t="shared" si="52"/>
        <v>1844.5730693171304</v>
      </c>
      <c r="CF50" s="280">
        <f t="shared" si="52"/>
        <v>1844.5730693171317</v>
      </c>
      <c r="CG50" s="280">
        <f t="shared" si="52"/>
        <v>4354.993502645827</v>
      </c>
      <c r="CH50" s="280">
        <f t="shared" si="52"/>
        <v>4787.265639249993</v>
      </c>
      <c r="CI50" s="280">
        <f t="shared" si="52"/>
        <v>1833.4060391215235</v>
      </c>
      <c r="CJ50" s="280">
        <f t="shared" si="52"/>
        <v>1833.4060391215244</v>
      </c>
      <c r="CK50" s="280">
        <f t="shared" si="52"/>
        <v>4331.3368185530626</v>
      </c>
      <c r="CL50" s="280">
        <f t="shared" si="52"/>
        <v>4761.45834751243</v>
      </c>
      <c r="CM50" s="280">
        <f t="shared" si="52"/>
        <v>1822.2945662900729</v>
      </c>
      <c r="CN50" s="280">
        <f t="shared" si="52"/>
        <v>-123177.70543370993</v>
      </c>
      <c r="CO50" s="280">
        <f t="shared" si="52"/>
        <v>0</v>
      </c>
      <c r="CP50" s="280">
        <f t="shared" si="52"/>
        <v>0</v>
      </c>
      <c r="CQ50" s="280">
        <f t="shared" si="52"/>
        <v>0</v>
      </c>
      <c r="CR50" s="280">
        <f t="shared" si="52"/>
        <v>0</v>
      </c>
      <c r="CS50" s="280">
        <f t="shared" si="52"/>
        <v>0</v>
      </c>
      <c r="CT50" s="280">
        <f t="shared" si="52"/>
        <v>0</v>
      </c>
      <c r="CU50" s="280">
        <f t="shared" si="52"/>
        <v>0</v>
      </c>
      <c r="CV50" s="280">
        <f t="shared" si="52"/>
        <v>0</v>
      </c>
      <c r="CW50" s="280">
        <f t="shared" si="52"/>
        <v>0</v>
      </c>
      <c r="CX50" s="280">
        <f t="shared" si="52"/>
        <v>0</v>
      </c>
      <c r="CY50" s="280">
        <f t="shared" si="52"/>
        <v>0</v>
      </c>
      <c r="CZ50" s="280">
        <f t="shared" si="52"/>
        <v>0</v>
      </c>
      <c r="DA50" s="280">
        <f t="shared" si="52"/>
        <v>0</v>
      </c>
      <c r="DB50" s="280">
        <f t="shared" ref="DB50:EG50" si="53" xml:space="preserve"> DB47 + DB49</f>
        <v>0</v>
      </c>
      <c r="DC50" s="280">
        <f t="shared" si="53"/>
        <v>0</v>
      </c>
      <c r="DD50" s="280">
        <f t="shared" si="53"/>
        <v>0</v>
      </c>
      <c r="DE50" s="280">
        <f t="shared" si="53"/>
        <v>0</v>
      </c>
      <c r="DF50" s="280">
        <f t="shared" si="53"/>
        <v>0</v>
      </c>
      <c r="DG50" s="280">
        <f t="shared" si="53"/>
        <v>0</v>
      </c>
      <c r="DH50" s="280">
        <f t="shared" si="53"/>
        <v>0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41" t="str">
        <f xml:space="preserve"> Equity!E$62</f>
        <v>Dividends paid</v>
      </c>
      <c r="F52" s="541">
        <f xml:space="preserve"> Equity!F$62</f>
        <v>0</v>
      </c>
      <c r="G52" s="541" t="str">
        <f xml:space="preserve"> Equity!G$62</f>
        <v>$ 000s</v>
      </c>
      <c r="H52" s="541">
        <f xml:space="preserve"> Equity!H$62</f>
        <v>-168213.34570459067</v>
      </c>
      <c r="I52" s="541">
        <f xml:space="preserve"> Equity!I$62</f>
        <v>0</v>
      </c>
      <c r="J52" s="541">
        <f xml:space="preserve"> Equity!J$62</f>
        <v>0</v>
      </c>
      <c r="K52" s="541">
        <f xml:space="preserve"> Equity!K$62</f>
        <v>0</v>
      </c>
      <c r="L52" s="541">
        <f xml:space="preserve"> Equity!L$62</f>
        <v>0</v>
      </c>
      <c r="M52" s="541">
        <f xml:space="preserve"> Equity!M$62</f>
        <v>-3551.6250000000018</v>
      </c>
      <c r="N52" s="541">
        <f xml:space="preserve"> Equity!N$62</f>
        <v>-4024.5000000000009</v>
      </c>
      <c r="O52" s="541">
        <f xml:space="preserve"> Equity!O$62</f>
        <v>-793.18749999999864</v>
      </c>
      <c r="P52" s="541">
        <f xml:space="preserve"> Equity!P$62</f>
        <v>-793.1875</v>
      </c>
      <c r="Q52" s="541">
        <f xml:space="preserve"> Equity!Q$62</f>
        <v>-3525.7462686567187</v>
      </c>
      <c r="R52" s="541">
        <f xml:space="preserve"> Equity!R$62</f>
        <v>-3996.2686567164192</v>
      </c>
      <c r="S52" s="541">
        <f xml:space="preserve"> Equity!S$62</f>
        <v>-781.03233830845693</v>
      </c>
      <c r="T52" s="541">
        <f xml:space="preserve"> Equity!T$62</f>
        <v>-781.03233830845829</v>
      </c>
      <c r="U52" s="541">
        <f xml:space="preserve"> Equity!U$62</f>
        <v>-3499.9962872206161</v>
      </c>
      <c r="V52" s="541">
        <f xml:space="preserve"> Equity!V$62</f>
        <v>-3968.177767877035</v>
      </c>
      <c r="W52" s="541">
        <f xml:space="preserve"> Equity!W$62</f>
        <v>-768.93765005816704</v>
      </c>
      <c r="X52" s="541">
        <f xml:space="preserve"> Equity!X$62</f>
        <v>-768.9376500581684</v>
      </c>
      <c r="Y52" s="541">
        <f xml:space="preserve"> Equity!Y$62</f>
        <v>-3474.3744151448909</v>
      </c>
      <c r="Z52" s="541">
        <f xml:space="preserve"> Equity!Z$62</f>
        <v>-3940.2266347035174</v>
      </c>
      <c r="AA52" s="541">
        <f xml:space="preserve"> Equity!AA$62</f>
        <v>-756.90313438623525</v>
      </c>
      <c r="AB52" s="541">
        <f xml:space="preserve"> Equity!AB$62</f>
        <v>-756.90313438623707</v>
      </c>
      <c r="AC52" s="541">
        <f xml:space="preserve"> Equity!AC$62</f>
        <v>-3448.8800150695452</v>
      </c>
      <c r="AD52" s="541">
        <f xml:space="preserve"> Equity!AD$62</f>
        <v>-3912.4145618940493</v>
      </c>
      <c r="AE52" s="541">
        <f xml:space="preserve"> Equity!AE$62</f>
        <v>-744.92849192660287</v>
      </c>
      <c r="AF52" s="541">
        <f xml:space="preserve"> Equity!AF$62</f>
        <v>-744.92849192660469</v>
      </c>
      <c r="AG52" s="541">
        <f xml:space="preserve"> Equity!AG$62</f>
        <v>-3423.5124528055185</v>
      </c>
      <c r="AH52" s="541">
        <f xml:space="preserve"> Equity!AH$62</f>
        <v>-3884.7408576060197</v>
      </c>
      <c r="AI52" s="541">
        <f xml:space="preserve"> Equity!AI$62</f>
        <v>-733.01342480259109</v>
      </c>
      <c r="AJ52" s="541">
        <f xml:space="preserve"> Equity!AJ$62</f>
        <v>-733.013424802592</v>
      </c>
      <c r="AK52" s="541">
        <f xml:space="preserve"> Equity!AK$62</f>
        <v>-3398.2710973189251</v>
      </c>
      <c r="AL52" s="541">
        <f xml:space="preserve"> Equity!AL$62</f>
        <v>-3857.2048334388264</v>
      </c>
      <c r="AM52" s="541">
        <f xml:space="preserve"> Equity!AM$62</f>
        <v>-721.15763661949359</v>
      </c>
      <c r="AN52" s="541">
        <f xml:space="preserve"> Equity!AN$62</f>
        <v>-721.15763661949495</v>
      </c>
      <c r="AO52" s="541">
        <f xml:space="preserve"> Equity!AO$62</f>
        <v>-3373.1553207153484</v>
      </c>
      <c r="AP52" s="541">
        <f xml:space="preserve"> Equity!AP$62</f>
        <v>-3829.8058044167419</v>
      </c>
      <c r="AQ52" s="541">
        <f xml:space="preserve"> Equity!AQ$62</f>
        <v>-709.36083245720783</v>
      </c>
      <c r="AR52" s="541">
        <f xml:space="preserve"> Equity!AR$62</f>
        <v>-709.3608324572092</v>
      </c>
      <c r="AS52" s="541">
        <f xml:space="preserve"> Equity!AS$62</f>
        <v>-3348.1644982242278</v>
      </c>
      <c r="AT52" s="541">
        <f xml:space="preserve"> Equity!AT$62</f>
        <v>-3802.5430889718846</v>
      </c>
      <c r="AU52" s="541">
        <f xml:space="preserve"> Equity!AU$62</f>
        <v>-697.62271886289363</v>
      </c>
      <c r="AV52" s="541">
        <f xml:space="preserve"> Equity!AV$62</f>
        <v>-697.62271886289454</v>
      </c>
      <c r="AW52" s="541">
        <f xml:space="preserve"> Equity!AW$62</f>
        <v>-3323.298008183313</v>
      </c>
      <c r="AX52" s="541">
        <f xml:space="preserve"> Equity!AX$62</f>
        <v>-3775.4160089272491</v>
      </c>
      <c r="AY52" s="541">
        <f xml:space="preserve"> Equity!AY$62</f>
        <v>-685.94300384367534</v>
      </c>
      <c r="AZ52" s="541">
        <f xml:space="preserve"> Equity!AZ$62</f>
        <v>-685.94300384367671</v>
      </c>
      <c r="BA52" s="541">
        <f xml:space="preserve"> Equity!BA$62</f>
        <v>-3298.5552320231973</v>
      </c>
      <c r="BB52" s="541">
        <f xml:space="preserve"> Equity!BB$62</f>
        <v>-3748.42388947985</v>
      </c>
      <c r="BC52" s="541">
        <f xml:space="preserve"> Equity!BC$62</f>
        <v>-674.32139685937909</v>
      </c>
      <c r="BD52" s="541">
        <f xml:space="preserve"> Equity!BD$62</f>
        <v>-674.32139685938046</v>
      </c>
      <c r="BE52" s="541">
        <f xml:space="preserve"> Equity!BE$62</f>
        <v>-3273.9355542519379</v>
      </c>
      <c r="BF52" s="541">
        <f xml:space="preserve"> Equity!BF$62</f>
        <v>-3721.5660591839314</v>
      </c>
      <c r="BG52" s="541">
        <f xml:space="preserve"> Equity!BG$62</f>
        <v>-662.75760881530232</v>
      </c>
      <c r="BH52" s="541">
        <f xml:space="preserve"> Equity!BH$62</f>
        <v>-662.75760881530368</v>
      </c>
      <c r="BI52" s="541">
        <f xml:space="preserve"> Equity!BI$62</f>
        <v>-3249.4383624397406</v>
      </c>
      <c r="BJ52" s="541">
        <f xml:space="preserve"> Equity!BJ$62</f>
        <v>-3694.8418499342615</v>
      </c>
      <c r="BK52" s="541">
        <f xml:space="preserve"> Equity!BK$62</f>
        <v>-651.25135205502829</v>
      </c>
      <c r="BL52" s="541">
        <f xml:space="preserve"> Equity!BL$62</f>
        <v>-651.25135205502966</v>
      </c>
      <c r="BM52" s="541">
        <f xml:space="preserve"> Equity!BM$62</f>
        <v>-3225.0630472037219</v>
      </c>
      <c r="BN52" s="541">
        <f xml:space="preserve"> Equity!BN$62</f>
        <v>-3668.2505969495141</v>
      </c>
      <c r="BO52" s="541">
        <f xml:space="preserve"> Equity!BO$62</f>
        <v>-639.80234035326157</v>
      </c>
      <c r="BP52" s="541">
        <f xml:space="preserve"> Equity!BP$62</f>
        <v>-639.80234035326339</v>
      </c>
      <c r="BQ52" s="541">
        <f xml:space="preserve"> Equity!BQ$62</f>
        <v>-3200.8090021927592</v>
      </c>
      <c r="BR52" s="541">
        <f xml:space="preserve"> Equity!BR$62</f>
        <v>-3641.791638755737</v>
      </c>
      <c r="BS52" s="541">
        <f xml:space="preserve"> Equity!BS$62</f>
        <v>-628.41028890871894</v>
      </c>
      <c r="BT52" s="541">
        <f xml:space="preserve"> Equity!BT$62</f>
        <v>-628.4102889087203</v>
      </c>
      <c r="BU52" s="541">
        <f xml:space="preserve"> Equity!BU$62</f>
        <v>-3176.675624072398</v>
      </c>
      <c r="BV52" s="541">
        <f xml:space="preserve"> Equity!BV$62</f>
        <v>-3615.464317169889</v>
      </c>
      <c r="BW52" s="541">
        <f xml:space="preserve"> Equity!BW$62</f>
        <v>-617.07491433703444</v>
      </c>
      <c r="BX52" s="541">
        <f xml:space="preserve"> Equity!BX$62</f>
        <v>-617.07491433703581</v>
      </c>
      <c r="BY52" s="541">
        <f xml:space="preserve"> Equity!BY$62</f>
        <v>-3152.6623125098486</v>
      </c>
      <c r="BZ52" s="541">
        <f xml:space="preserve"> Equity!BZ$62</f>
        <v>-3589.2679772834717</v>
      </c>
      <c r="CA52" s="541">
        <f xml:space="preserve"> Equity!CA$62</f>
        <v>-605.79593466371534</v>
      </c>
      <c r="CB52" s="541">
        <f xml:space="preserve"> Equity!CB$62</f>
        <v>-605.79593466371671</v>
      </c>
      <c r="CC52" s="541">
        <f xml:space="preserve"> Equity!CC$62</f>
        <v>-3128.7684701590542</v>
      </c>
      <c r="CD52" s="541">
        <f xml:space="preserve"> Equity!CD$62</f>
        <v>-3563.2019674462408</v>
      </c>
      <c r="CE52" s="541">
        <f xml:space="preserve"> Equity!CE$62</f>
        <v>-594.57306931713038</v>
      </c>
      <c r="CF52" s="541">
        <f xml:space="preserve"> Equity!CF$62</f>
        <v>-594.57306931713174</v>
      </c>
      <c r="CG52" s="541">
        <f xml:space="preserve"> Equity!CG$62</f>
        <v>-3104.993502645827</v>
      </c>
      <c r="CH52" s="541">
        <f xml:space="preserve"> Equity!CH$62</f>
        <v>-3537.265639249993</v>
      </c>
      <c r="CI52" s="541">
        <f xml:space="preserve"> Equity!CI$62</f>
        <v>-583.40603912152346</v>
      </c>
      <c r="CJ52" s="541">
        <f xml:space="preserve"> Equity!CJ$62</f>
        <v>-583.40603912152437</v>
      </c>
      <c r="CK52" s="541">
        <f xml:space="preserve"> Equity!CK$62</f>
        <v>-3081.3368185530626</v>
      </c>
      <c r="CL52" s="541">
        <f xml:space="preserve"> Equity!CL$62</f>
        <v>-3511.45834751243</v>
      </c>
      <c r="CM52" s="541">
        <f xml:space="preserve"> Equity!CM$62</f>
        <v>-572.29456629007291</v>
      </c>
      <c r="CN52" s="541">
        <f xml:space="preserve"> Equity!CN$62</f>
        <v>0</v>
      </c>
      <c r="CO52" s="541">
        <f xml:space="preserve"> Equity!CO$62</f>
        <v>0</v>
      </c>
      <c r="CP52" s="541">
        <f xml:space="preserve"> Equity!CP$62</f>
        <v>0</v>
      </c>
      <c r="CQ52" s="541">
        <f xml:space="preserve"> Equity!CQ$62</f>
        <v>0</v>
      </c>
      <c r="CR52" s="541">
        <f xml:space="preserve"> Equity!CR$62</f>
        <v>0</v>
      </c>
      <c r="CS52" s="541">
        <f xml:space="preserve"> Equity!CS$62</f>
        <v>0</v>
      </c>
      <c r="CT52" s="541">
        <f xml:space="preserve"> Equity!CT$62</f>
        <v>0</v>
      </c>
      <c r="CU52" s="541">
        <f xml:space="preserve"> Equity!CU$62</f>
        <v>0</v>
      </c>
      <c r="CV52" s="541">
        <f xml:space="preserve"> Equity!CV$62</f>
        <v>0</v>
      </c>
      <c r="CW52" s="541">
        <f xml:space="preserve"> Equity!CW$62</f>
        <v>0</v>
      </c>
      <c r="CX52" s="541">
        <f xml:space="preserve"> Equity!CX$62</f>
        <v>0</v>
      </c>
      <c r="CY52" s="541">
        <f xml:space="preserve"> Equity!CY$62</f>
        <v>0</v>
      </c>
      <c r="CZ52" s="541">
        <f xml:space="preserve"> Equity!CZ$62</f>
        <v>0</v>
      </c>
      <c r="DA52" s="541">
        <f xml:space="preserve"> Equity!DA$62</f>
        <v>0</v>
      </c>
      <c r="DB52" s="541">
        <f xml:space="preserve"> Equity!DB$62</f>
        <v>0</v>
      </c>
      <c r="DC52" s="541">
        <f xml:space="preserve"> Equity!DC$62</f>
        <v>0</v>
      </c>
      <c r="DD52" s="541">
        <f xml:space="preserve"> Equity!DD$62</f>
        <v>0</v>
      </c>
      <c r="DE52" s="541">
        <f xml:space="preserve"> Equity!DE$62</f>
        <v>0</v>
      </c>
      <c r="DF52" s="541">
        <f xml:space="preserve"> Equity!DF$62</f>
        <v>0</v>
      </c>
      <c r="DG52" s="541">
        <f xml:space="preserve"> Equity!DG$62</f>
        <v>0</v>
      </c>
      <c r="DH52" s="541">
        <f xml:space="preserve"> Equity!DH$62</f>
        <v>0</v>
      </c>
      <c r="DI52" s="541">
        <f xml:space="preserve"> Equity!DI$62</f>
        <v>0</v>
      </c>
      <c r="DJ52" s="541">
        <f xml:space="preserve"> Equity!DJ$62</f>
        <v>0</v>
      </c>
      <c r="DK52" s="541">
        <f xml:space="preserve"> Equity!DK$62</f>
        <v>0</v>
      </c>
      <c r="DL52" s="541">
        <f xml:space="preserve"> Equity!DL$62</f>
        <v>0</v>
      </c>
      <c r="DM52" s="541">
        <f xml:space="preserve"> Equity!DM$62</f>
        <v>0</v>
      </c>
      <c r="DN52" s="541">
        <f xml:space="preserve"> Equity!DN$62</f>
        <v>0</v>
      </c>
      <c r="DO52" s="541">
        <f xml:space="preserve"> Equity!DO$62</f>
        <v>0</v>
      </c>
      <c r="DP52" s="541">
        <f xml:space="preserve"> Equity!DP$62</f>
        <v>0</v>
      </c>
      <c r="DQ52" s="541">
        <f xml:space="preserve"> Equity!DQ$62</f>
        <v>0</v>
      </c>
      <c r="DR52" s="541">
        <f xml:space="preserve"> Equity!DR$62</f>
        <v>0</v>
      </c>
      <c r="DS52" s="541">
        <f xml:space="preserve"> Equity!DS$62</f>
        <v>0</v>
      </c>
      <c r="DT52" s="541">
        <f xml:space="preserve"> Equity!DT$62</f>
        <v>0</v>
      </c>
      <c r="DU52" s="541">
        <f xml:space="preserve"> Equity!DU$62</f>
        <v>0</v>
      </c>
      <c r="DV52" s="541">
        <f xml:space="preserve"> Equity!DV$62</f>
        <v>0</v>
      </c>
      <c r="DW52" s="541">
        <f xml:space="preserve"> Equity!DW$62</f>
        <v>0</v>
      </c>
      <c r="DX52" s="541">
        <f xml:space="preserve"> Equity!DX$62</f>
        <v>0</v>
      </c>
      <c r="DY52" s="541">
        <f xml:space="preserve"> Equity!DY$62</f>
        <v>0</v>
      </c>
      <c r="DZ52" s="541">
        <f xml:space="preserve"> Equity!DZ$62</f>
        <v>0</v>
      </c>
      <c r="EA52" s="541">
        <f xml:space="preserve"> Equity!EA$62</f>
        <v>0</v>
      </c>
      <c r="EB52" s="541">
        <f xml:space="preserve"> Equity!EB$62</f>
        <v>0</v>
      </c>
      <c r="EC52" s="541">
        <f xml:space="preserve"> Equity!EC$62</f>
        <v>0</v>
      </c>
      <c r="ED52" s="541">
        <f xml:space="preserve"> Equity!ED$62</f>
        <v>0</v>
      </c>
      <c r="EE52" s="541">
        <f xml:space="preserve"> Equity!EE$62</f>
        <v>0</v>
      </c>
      <c r="EF52" s="541">
        <f xml:space="preserve"> Equity!EF$62</f>
        <v>0</v>
      </c>
      <c r="EG52" s="541">
        <f xml:space="preserve"> Equity!EG$62</f>
        <v>0</v>
      </c>
      <c r="EH52" s="541">
        <f xml:space="preserve"> Equity!EH$62</f>
        <v>0</v>
      </c>
      <c r="EI52" s="541">
        <f xml:space="preserve"> Equity!EI$62</f>
        <v>0</v>
      </c>
      <c r="EJ52" s="541">
        <f xml:space="preserve"> Equity!EJ$62</f>
        <v>0</v>
      </c>
      <c r="EK52" s="541">
        <f xml:space="preserve"> Equity!EK$62</f>
        <v>0</v>
      </c>
      <c r="EL52" s="541">
        <f xml:space="preserve"> Equity!EL$62</f>
        <v>0</v>
      </c>
      <c r="EM52" s="541">
        <f xml:space="preserve"> Equity!EM$62</f>
        <v>0</v>
      </c>
      <c r="EN52" s="541">
        <f xml:space="preserve"> Equity!EN$62</f>
        <v>0</v>
      </c>
      <c r="EO52" s="541">
        <f xml:space="preserve"> Equity!EO$62</f>
        <v>0</v>
      </c>
      <c r="EP52" s="541">
        <f xml:space="preserve"> Equity!EP$62</f>
        <v>0</v>
      </c>
      <c r="EQ52" s="541">
        <f xml:space="preserve"> Equity!EQ$62</f>
        <v>0</v>
      </c>
      <c r="ER52" s="541">
        <f xml:space="preserve"> Equity!ER$62</f>
        <v>0</v>
      </c>
      <c r="ES52" s="541">
        <f xml:space="preserve"> Equity!ES$62</f>
        <v>0</v>
      </c>
      <c r="ET52" s="541">
        <f xml:space="preserve"> Equity!ET$62</f>
        <v>0</v>
      </c>
      <c r="EU52" s="541">
        <f xml:space="preserve"> Equity!EU$62</f>
        <v>0</v>
      </c>
      <c r="EV52" s="541">
        <f xml:space="preserve"> Equity!EV$62</f>
        <v>0</v>
      </c>
      <c r="EW52" s="541">
        <f xml:space="preserve"> Equity!EW$62</f>
        <v>0</v>
      </c>
      <c r="EX52" s="541">
        <f xml:space="preserve"> Equity!EX$62</f>
        <v>0</v>
      </c>
      <c r="EY52" s="541">
        <f xml:space="preserve"> Equity!EY$62</f>
        <v>0</v>
      </c>
      <c r="EZ52" s="541">
        <f xml:space="preserve"> Equity!EZ$62</f>
        <v>0</v>
      </c>
      <c r="FA52" s="541">
        <f xml:space="preserve"> Equity!FA$62</f>
        <v>0</v>
      </c>
      <c r="FB52" s="541">
        <f xml:space="preserve"> Equity!FB$62</f>
        <v>0</v>
      </c>
      <c r="FC52" s="541">
        <f xml:space="preserve"> Equity!FC$62</f>
        <v>0</v>
      </c>
      <c r="FD52" s="541">
        <f xml:space="preserve"> Equity!FD$62</f>
        <v>0</v>
      </c>
      <c r="FE52" s="541">
        <f xml:space="preserve"> Equity!FE$62</f>
        <v>0</v>
      </c>
      <c r="FF52" s="541">
        <f xml:space="preserve"> Equity!FF$62</f>
        <v>0</v>
      </c>
      <c r="FG52" s="541">
        <f xml:space="preserve"> Equity!FG$62</f>
        <v>0</v>
      </c>
      <c r="FH52" s="541">
        <f xml:space="preserve"> Equity!FH$62</f>
        <v>0</v>
      </c>
      <c r="FI52" s="541">
        <f xml:space="preserve"> Equity!FI$62</f>
        <v>0</v>
      </c>
      <c r="FJ52" s="541">
        <f xml:space="preserve"> Equity!FJ$62</f>
        <v>0</v>
      </c>
      <c r="FK52" s="541">
        <f xml:space="preserve"> Equity!FK$62</f>
        <v>0</v>
      </c>
      <c r="FL52" s="541">
        <f xml:space="preserve"> Equity!FL$62</f>
        <v>0</v>
      </c>
      <c r="FM52" s="541">
        <f xml:space="preserve"> Equity!FM$62</f>
        <v>0</v>
      </c>
      <c r="FN52" s="541">
        <f xml:space="preserve"> Equity!FN$62</f>
        <v>0</v>
      </c>
      <c r="FO52" s="541">
        <f xml:space="preserve"> Equity!FO$62</f>
        <v>0</v>
      </c>
      <c r="FP52" s="541">
        <f xml:space="preserve"> Equity!FP$62</f>
        <v>0</v>
      </c>
      <c r="FQ52" s="541">
        <f xml:space="preserve"> Equity!FQ$62</f>
        <v>0</v>
      </c>
      <c r="FR52" s="541">
        <f xml:space="preserve"> Equity!FR$62</f>
        <v>0</v>
      </c>
      <c r="FS52" s="541">
        <f xml:space="preserve"> Equity!FS$62</f>
        <v>0</v>
      </c>
      <c r="FT52" s="541">
        <f xml:space="preserve"> Equity!FT$62</f>
        <v>0</v>
      </c>
      <c r="FU52" s="541">
        <f xml:space="preserve"> Equity!FU$62</f>
        <v>0</v>
      </c>
      <c r="FV52" s="541">
        <f xml:space="preserve"> Equity!FV$62</f>
        <v>0</v>
      </c>
      <c r="FW52" s="541">
        <f xml:space="preserve"> Equity!FW$62</f>
        <v>0</v>
      </c>
      <c r="FX52" s="541">
        <f xml:space="preserve"> Equity!FX$62</f>
        <v>0</v>
      </c>
      <c r="FY52" s="541">
        <f xml:space="preserve"> Equity!FY$62</f>
        <v>0</v>
      </c>
      <c r="FZ52" s="541">
        <f xml:space="preserve"> Equity!FZ$62</f>
        <v>0</v>
      </c>
      <c r="GA52" s="541">
        <f xml:space="preserve"> Equity!GA$62</f>
        <v>0</v>
      </c>
      <c r="GB52" s="541">
        <f xml:space="preserve"> Equity!GB$62</f>
        <v>0</v>
      </c>
      <c r="GC52" s="541">
        <f xml:space="preserve"> Equity!GC$62</f>
        <v>0</v>
      </c>
      <c r="GD52" s="541">
        <f xml:space="preserve"> Equity!GD$62</f>
        <v>0</v>
      </c>
      <c r="GE52" s="541">
        <f xml:space="preserve"> Equity!GE$62</f>
        <v>0</v>
      </c>
      <c r="GF52" s="541">
        <f xml:space="preserve"> Equity!GF$62</f>
        <v>0</v>
      </c>
      <c r="GG52" s="541">
        <f xml:space="preserve"> Equity!GG$62</f>
        <v>0</v>
      </c>
      <c r="GH52" s="541">
        <f xml:space="preserve"> Equity!GH$62</f>
        <v>0</v>
      </c>
      <c r="GI52" s="541">
        <f xml:space="preserve"> Equity!GI$62</f>
        <v>0</v>
      </c>
      <c r="GJ52" s="541">
        <f xml:space="preserve"> Equity!GJ$62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-24427.705433709925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1250</v>
      </c>
      <c r="N53" s="280">
        <f t="shared" si="56"/>
        <v>1250</v>
      </c>
      <c r="O53" s="280">
        <f t="shared" si="56"/>
        <v>1250</v>
      </c>
      <c r="P53" s="280">
        <f t="shared" si="56"/>
        <v>1250</v>
      </c>
      <c r="Q53" s="280">
        <f t="shared" si="56"/>
        <v>1250</v>
      </c>
      <c r="R53" s="280">
        <f t="shared" si="56"/>
        <v>1250</v>
      </c>
      <c r="S53" s="280">
        <f t="shared" si="56"/>
        <v>1250</v>
      </c>
      <c r="T53" s="280">
        <f t="shared" si="56"/>
        <v>1250</v>
      </c>
      <c r="U53" s="280">
        <f t="shared" si="56"/>
        <v>1250</v>
      </c>
      <c r="V53" s="280">
        <f t="shared" si="56"/>
        <v>1250</v>
      </c>
      <c r="W53" s="280">
        <f t="shared" si="56"/>
        <v>1250</v>
      </c>
      <c r="X53" s="280">
        <f t="shared" si="56"/>
        <v>1250</v>
      </c>
      <c r="Y53" s="280">
        <f t="shared" si="56"/>
        <v>1250</v>
      </c>
      <c r="Z53" s="280">
        <f t="shared" si="56"/>
        <v>1250</v>
      </c>
      <c r="AA53" s="280">
        <f t="shared" si="56"/>
        <v>1250</v>
      </c>
      <c r="AB53" s="280">
        <f t="shared" si="56"/>
        <v>1250</v>
      </c>
      <c r="AC53" s="280">
        <f t="shared" si="56"/>
        <v>1250</v>
      </c>
      <c r="AD53" s="280">
        <f t="shared" si="56"/>
        <v>1250</v>
      </c>
      <c r="AE53" s="280">
        <f t="shared" si="56"/>
        <v>1250</v>
      </c>
      <c r="AF53" s="280">
        <f t="shared" si="56"/>
        <v>1250</v>
      </c>
      <c r="AG53" s="280">
        <f t="shared" si="56"/>
        <v>1250</v>
      </c>
      <c r="AH53" s="280">
        <f t="shared" si="56"/>
        <v>1250</v>
      </c>
      <c r="AI53" s="280">
        <f t="shared" si="56"/>
        <v>1250</v>
      </c>
      <c r="AJ53" s="280">
        <f t="shared" si="56"/>
        <v>1250</v>
      </c>
      <c r="AK53" s="280">
        <f t="shared" si="56"/>
        <v>1250</v>
      </c>
      <c r="AL53" s="280">
        <f t="shared" si="56"/>
        <v>1250</v>
      </c>
      <c r="AM53" s="280">
        <f t="shared" si="56"/>
        <v>1250</v>
      </c>
      <c r="AN53" s="280">
        <f t="shared" si="56"/>
        <v>1250</v>
      </c>
      <c r="AO53" s="280">
        <f t="shared" si="56"/>
        <v>1250</v>
      </c>
      <c r="AP53" s="280">
        <f t="shared" si="56"/>
        <v>1250</v>
      </c>
      <c r="AQ53" s="280">
        <f t="shared" si="56"/>
        <v>1250</v>
      </c>
      <c r="AR53" s="280">
        <f t="shared" si="56"/>
        <v>1250</v>
      </c>
      <c r="AS53" s="280">
        <f t="shared" si="56"/>
        <v>1250</v>
      </c>
      <c r="AT53" s="280">
        <f t="shared" si="56"/>
        <v>1250</v>
      </c>
      <c r="AU53" s="280">
        <f t="shared" si="56"/>
        <v>1250</v>
      </c>
      <c r="AV53" s="280">
        <f t="shared" si="56"/>
        <v>1250</v>
      </c>
      <c r="AW53" s="280">
        <f t="shared" si="56"/>
        <v>1250</v>
      </c>
      <c r="AX53" s="280">
        <f t="shared" si="56"/>
        <v>1250</v>
      </c>
      <c r="AY53" s="280">
        <f t="shared" si="56"/>
        <v>1250</v>
      </c>
      <c r="AZ53" s="280">
        <f t="shared" si="56"/>
        <v>1250</v>
      </c>
      <c r="BA53" s="280">
        <f t="shared" si="56"/>
        <v>1250</v>
      </c>
      <c r="BB53" s="280">
        <f t="shared" si="56"/>
        <v>1250</v>
      </c>
      <c r="BC53" s="280">
        <f t="shared" si="56"/>
        <v>1250</v>
      </c>
      <c r="BD53" s="280">
        <f t="shared" si="56"/>
        <v>1250</v>
      </c>
      <c r="BE53" s="280">
        <f t="shared" si="56"/>
        <v>1250</v>
      </c>
      <c r="BF53" s="280">
        <f t="shared" si="56"/>
        <v>1250</v>
      </c>
      <c r="BG53" s="280">
        <f t="shared" si="56"/>
        <v>1250</v>
      </c>
      <c r="BH53" s="280">
        <f t="shared" si="56"/>
        <v>1250</v>
      </c>
      <c r="BI53" s="280">
        <f t="shared" si="56"/>
        <v>1250</v>
      </c>
      <c r="BJ53" s="280">
        <f t="shared" si="56"/>
        <v>1250</v>
      </c>
      <c r="BK53" s="280">
        <f t="shared" si="56"/>
        <v>1250</v>
      </c>
      <c r="BL53" s="280">
        <f t="shared" si="56"/>
        <v>1250</v>
      </c>
      <c r="BM53" s="280">
        <f t="shared" si="56"/>
        <v>1250</v>
      </c>
      <c r="BN53" s="280">
        <f t="shared" si="56"/>
        <v>1250</v>
      </c>
      <c r="BO53" s="280">
        <f t="shared" si="56"/>
        <v>1250</v>
      </c>
      <c r="BP53" s="280">
        <f t="shared" si="56"/>
        <v>1250</v>
      </c>
      <c r="BQ53" s="280">
        <f t="shared" si="56"/>
        <v>1250</v>
      </c>
      <c r="BR53" s="280">
        <f t="shared" si="56"/>
        <v>1250</v>
      </c>
      <c r="BS53" s="280">
        <f t="shared" si="56"/>
        <v>1250</v>
      </c>
      <c r="BT53" s="280">
        <f t="shared" si="56"/>
        <v>1250</v>
      </c>
      <c r="BU53" s="280">
        <f t="shared" si="56"/>
        <v>1250</v>
      </c>
      <c r="BV53" s="280">
        <f t="shared" si="56"/>
        <v>1250</v>
      </c>
      <c r="BW53" s="280">
        <f t="shared" ref="BW53:EH53" si="57" xml:space="preserve"> BW50 + BW52</f>
        <v>1250</v>
      </c>
      <c r="BX53" s="280">
        <f t="shared" si="57"/>
        <v>1250</v>
      </c>
      <c r="BY53" s="280">
        <f t="shared" si="57"/>
        <v>1250</v>
      </c>
      <c r="BZ53" s="280">
        <f t="shared" si="57"/>
        <v>1250</v>
      </c>
      <c r="CA53" s="280">
        <f t="shared" si="57"/>
        <v>1250</v>
      </c>
      <c r="CB53" s="280">
        <f t="shared" si="57"/>
        <v>1250</v>
      </c>
      <c r="CC53" s="280">
        <f t="shared" si="57"/>
        <v>1250</v>
      </c>
      <c r="CD53" s="280">
        <f t="shared" si="57"/>
        <v>1250</v>
      </c>
      <c r="CE53" s="280">
        <f t="shared" si="57"/>
        <v>1250</v>
      </c>
      <c r="CF53" s="280">
        <f t="shared" si="57"/>
        <v>1250</v>
      </c>
      <c r="CG53" s="280">
        <f t="shared" si="57"/>
        <v>1250</v>
      </c>
      <c r="CH53" s="280">
        <f t="shared" si="57"/>
        <v>1250</v>
      </c>
      <c r="CI53" s="280">
        <f t="shared" si="57"/>
        <v>1250</v>
      </c>
      <c r="CJ53" s="280">
        <f t="shared" si="57"/>
        <v>1250</v>
      </c>
      <c r="CK53" s="280">
        <f t="shared" si="57"/>
        <v>1250</v>
      </c>
      <c r="CL53" s="280">
        <f t="shared" si="57"/>
        <v>1250</v>
      </c>
      <c r="CM53" s="280">
        <f t="shared" si="57"/>
        <v>1250</v>
      </c>
      <c r="CN53" s="280">
        <f t="shared" si="57"/>
        <v>-123177.70543370993</v>
      </c>
      <c r="CO53" s="280">
        <f t="shared" si="57"/>
        <v>0</v>
      </c>
      <c r="CP53" s="280">
        <f t="shared" si="57"/>
        <v>0</v>
      </c>
      <c r="CQ53" s="280">
        <f t="shared" si="57"/>
        <v>0</v>
      </c>
      <c r="CR53" s="280">
        <f t="shared" si="57"/>
        <v>0</v>
      </c>
      <c r="CS53" s="280">
        <f t="shared" si="57"/>
        <v>0</v>
      </c>
      <c r="CT53" s="280">
        <f t="shared" si="57"/>
        <v>0</v>
      </c>
      <c r="CU53" s="280">
        <f t="shared" si="57"/>
        <v>0</v>
      </c>
      <c r="CV53" s="280">
        <f t="shared" si="57"/>
        <v>0</v>
      </c>
      <c r="CW53" s="280">
        <f t="shared" si="57"/>
        <v>0</v>
      </c>
      <c r="CX53" s="280">
        <f t="shared" si="57"/>
        <v>0</v>
      </c>
      <c r="CY53" s="280">
        <f t="shared" si="57"/>
        <v>0</v>
      </c>
      <c r="CZ53" s="280">
        <f t="shared" si="57"/>
        <v>0</v>
      </c>
      <c r="DA53" s="280">
        <f t="shared" si="57"/>
        <v>0</v>
      </c>
      <c r="DB53" s="280">
        <f t="shared" si="57"/>
        <v>0</v>
      </c>
      <c r="DC53" s="280">
        <f t="shared" si="57"/>
        <v>0</v>
      </c>
      <c r="DD53" s="280">
        <f t="shared" si="57"/>
        <v>0</v>
      </c>
      <c r="DE53" s="280">
        <f t="shared" si="57"/>
        <v>0</v>
      </c>
      <c r="DF53" s="280">
        <f t="shared" si="57"/>
        <v>0</v>
      </c>
      <c r="DG53" s="280">
        <f t="shared" si="57"/>
        <v>0</v>
      </c>
      <c r="DH53" s="280">
        <f t="shared" si="57"/>
        <v>0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41" t="str">
        <f xml:space="preserve"> Acct!E$23</f>
        <v>Solar asset balance balance</v>
      </c>
      <c r="F59" s="541">
        <f xml:space="preserve"> Acct!F$23</f>
        <v>0</v>
      </c>
      <c r="G59" s="541" t="str">
        <f xml:space="preserve"> Acct!G$23</f>
        <v>$ 000s</v>
      </c>
      <c r="H59" s="541">
        <f xml:space="preserve"> Acct!H$23</f>
        <v>0</v>
      </c>
      <c r="I59" s="541">
        <f xml:space="preserve"> Acct!I$23</f>
        <v>0</v>
      </c>
      <c r="J59" s="541">
        <f xml:space="preserve"> Acct!J$23</f>
        <v>0</v>
      </c>
      <c r="K59" s="541">
        <f xml:space="preserve"> Acct!K$23</f>
        <v>0</v>
      </c>
      <c r="L59" s="541">
        <f xml:space="preserve"> Acct!L$23</f>
        <v>125000</v>
      </c>
      <c r="M59" s="541">
        <f xml:space="preserve"> Acct!M$23</f>
        <v>123750</v>
      </c>
      <c r="N59" s="541">
        <f xml:space="preserve"> Acct!N$23</f>
        <v>122500</v>
      </c>
      <c r="O59" s="541">
        <f xml:space="preserve"> Acct!O$23</f>
        <v>121250</v>
      </c>
      <c r="P59" s="541">
        <f xml:space="preserve"> Acct!P$23</f>
        <v>120000</v>
      </c>
      <c r="Q59" s="541">
        <f xml:space="preserve"> Acct!Q$23</f>
        <v>118750</v>
      </c>
      <c r="R59" s="541">
        <f xml:space="preserve"> Acct!R$23</f>
        <v>117500</v>
      </c>
      <c r="S59" s="541">
        <f xml:space="preserve"> Acct!S$23</f>
        <v>116250</v>
      </c>
      <c r="T59" s="541">
        <f xml:space="preserve"> Acct!T$23</f>
        <v>115000</v>
      </c>
      <c r="U59" s="541">
        <f xml:space="preserve"> Acct!U$23</f>
        <v>113750</v>
      </c>
      <c r="V59" s="541">
        <f xml:space="preserve"> Acct!V$23</f>
        <v>112500</v>
      </c>
      <c r="W59" s="541">
        <f xml:space="preserve"> Acct!W$23</f>
        <v>111250</v>
      </c>
      <c r="X59" s="541">
        <f xml:space="preserve"> Acct!X$23</f>
        <v>110000</v>
      </c>
      <c r="Y59" s="541">
        <f xml:space="preserve"> Acct!Y$23</f>
        <v>108750</v>
      </c>
      <c r="Z59" s="541">
        <f xml:space="preserve"> Acct!Z$23</f>
        <v>107500</v>
      </c>
      <c r="AA59" s="541">
        <f xml:space="preserve"> Acct!AA$23</f>
        <v>106250</v>
      </c>
      <c r="AB59" s="541">
        <f xml:space="preserve"> Acct!AB$23</f>
        <v>105000</v>
      </c>
      <c r="AC59" s="541">
        <f xml:space="preserve"> Acct!AC$23</f>
        <v>103750</v>
      </c>
      <c r="AD59" s="541">
        <f xml:space="preserve"> Acct!AD$23</f>
        <v>102500</v>
      </c>
      <c r="AE59" s="541">
        <f xml:space="preserve"> Acct!AE$23</f>
        <v>101250</v>
      </c>
      <c r="AF59" s="541">
        <f xml:space="preserve"> Acct!AF$23</f>
        <v>100000</v>
      </c>
      <c r="AG59" s="541">
        <f xml:space="preserve"> Acct!AG$23</f>
        <v>98750</v>
      </c>
      <c r="AH59" s="541">
        <f xml:space="preserve"> Acct!AH$23</f>
        <v>97500</v>
      </c>
      <c r="AI59" s="541">
        <f xml:space="preserve"> Acct!AI$23</f>
        <v>96250</v>
      </c>
      <c r="AJ59" s="541">
        <f xml:space="preserve"> Acct!AJ$23</f>
        <v>95000</v>
      </c>
      <c r="AK59" s="541">
        <f xml:space="preserve"> Acct!AK$23</f>
        <v>93750</v>
      </c>
      <c r="AL59" s="541">
        <f xml:space="preserve"> Acct!AL$23</f>
        <v>92500</v>
      </c>
      <c r="AM59" s="541">
        <f xml:space="preserve"> Acct!AM$23</f>
        <v>91250</v>
      </c>
      <c r="AN59" s="541">
        <f xml:space="preserve"> Acct!AN$23</f>
        <v>90000</v>
      </c>
      <c r="AO59" s="541">
        <f xml:space="preserve"> Acct!AO$23</f>
        <v>88750</v>
      </c>
      <c r="AP59" s="541">
        <f xml:space="preserve"> Acct!AP$23</f>
        <v>87500</v>
      </c>
      <c r="AQ59" s="541">
        <f xml:space="preserve"> Acct!AQ$23</f>
        <v>86250</v>
      </c>
      <c r="AR59" s="541">
        <f xml:space="preserve"> Acct!AR$23</f>
        <v>85000</v>
      </c>
      <c r="AS59" s="541">
        <f xml:space="preserve"> Acct!AS$23</f>
        <v>83750</v>
      </c>
      <c r="AT59" s="541">
        <f xml:space="preserve"> Acct!AT$23</f>
        <v>82500</v>
      </c>
      <c r="AU59" s="541">
        <f xml:space="preserve"> Acct!AU$23</f>
        <v>81250</v>
      </c>
      <c r="AV59" s="541">
        <f xml:space="preserve"> Acct!AV$23</f>
        <v>80000</v>
      </c>
      <c r="AW59" s="541">
        <f xml:space="preserve"> Acct!AW$23</f>
        <v>78750</v>
      </c>
      <c r="AX59" s="541">
        <f xml:space="preserve"> Acct!AX$23</f>
        <v>77500</v>
      </c>
      <c r="AY59" s="541">
        <f xml:space="preserve"> Acct!AY$23</f>
        <v>76250</v>
      </c>
      <c r="AZ59" s="541">
        <f xml:space="preserve"> Acct!AZ$23</f>
        <v>75000</v>
      </c>
      <c r="BA59" s="541">
        <f xml:space="preserve"> Acct!BA$23</f>
        <v>73750</v>
      </c>
      <c r="BB59" s="541">
        <f xml:space="preserve"> Acct!BB$23</f>
        <v>72500</v>
      </c>
      <c r="BC59" s="541">
        <f xml:space="preserve"> Acct!BC$23</f>
        <v>71250</v>
      </c>
      <c r="BD59" s="541">
        <f xml:space="preserve"> Acct!BD$23</f>
        <v>70000</v>
      </c>
      <c r="BE59" s="541">
        <f xml:space="preserve"> Acct!BE$23</f>
        <v>68750</v>
      </c>
      <c r="BF59" s="541">
        <f xml:space="preserve"> Acct!BF$23</f>
        <v>67500</v>
      </c>
      <c r="BG59" s="541">
        <f xml:space="preserve"> Acct!BG$23</f>
        <v>66250</v>
      </c>
      <c r="BH59" s="541">
        <f xml:space="preserve"> Acct!BH$23</f>
        <v>65000</v>
      </c>
      <c r="BI59" s="541">
        <f xml:space="preserve"> Acct!BI$23</f>
        <v>63750</v>
      </c>
      <c r="BJ59" s="541">
        <f xml:space="preserve"> Acct!BJ$23</f>
        <v>62500</v>
      </c>
      <c r="BK59" s="541">
        <f xml:space="preserve"> Acct!BK$23</f>
        <v>61250</v>
      </c>
      <c r="BL59" s="541">
        <f xml:space="preserve"> Acct!BL$23</f>
        <v>60000</v>
      </c>
      <c r="BM59" s="541">
        <f xml:space="preserve"> Acct!BM$23</f>
        <v>58750</v>
      </c>
      <c r="BN59" s="541">
        <f xml:space="preserve"> Acct!BN$23</f>
        <v>57500</v>
      </c>
      <c r="BO59" s="541">
        <f xml:space="preserve"> Acct!BO$23</f>
        <v>56250</v>
      </c>
      <c r="BP59" s="541">
        <f xml:space="preserve"> Acct!BP$23</f>
        <v>55000</v>
      </c>
      <c r="BQ59" s="541">
        <f xml:space="preserve"> Acct!BQ$23</f>
        <v>53750</v>
      </c>
      <c r="BR59" s="541">
        <f xml:space="preserve"> Acct!BR$23</f>
        <v>52500</v>
      </c>
      <c r="BS59" s="541">
        <f xml:space="preserve"> Acct!BS$23</f>
        <v>51250</v>
      </c>
      <c r="BT59" s="541">
        <f xml:space="preserve"> Acct!BT$23</f>
        <v>50000</v>
      </c>
      <c r="BU59" s="541">
        <f xml:space="preserve"> Acct!BU$23</f>
        <v>48750</v>
      </c>
      <c r="BV59" s="541">
        <f xml:space="preserve"> Acct!BV$23</f>
        <v>47500</v>
      </c>
      <c r="BW59" s="541">
        <f xml:space="preserve"> Acct!BW$23</f>
        <v>46250</v>
      </c>
      <c r="BX59" s="541">
        <f xml:space="preserve"> Acct!BX$23</f>
        <v>45000</v>
      </c>
      <c r="BY59" s="541">
        <f xml:space="preserve"> Acct!BY$23</f>
        <v>43750</v>
      </c>
      <c r="BZ59" s="541">
        <f xml:space="preserve"> Acct!BZ$23</f>
        <v>42500</v>
      </c>
      <c r="CA59" s="541">
        <f xml:space="preserve"> Acct!CA$23</f>
        <v>41250</v>
      </c>
      <c r="CB59" s="541">
        <f xml:space="preserve"> Acct!CB$23</f>
        <v>40000</v>
      </c>
      <c r="CC59" s="541">
        <f xml:space="preserve"> Acct!CC$23</f>
        <v>38750</v>
      </c>
      <c r="CD59" s="541">
        <f xml:space="preserve"> Acct!CD$23</f>
        <v>37500</v>
      </c>
      <c r="CE59" s="541">
        <f xml:space="preserve"> Acct!CE$23</f>
        <v>36250</v>
      </c>
      <c r="CF59" s="541">
        <f xml:space="preserve"> Acct!CF$23</f>
        <v>35000</v>
      </c>
      <c r="CG59" s="541">
        <f xml:space="preserve"> Acct!CG$23</f>
        <v>33750</v>
      </c>
      <c r="CH59" s="541">
        <f xml:space="preserve"> Acct!CH$23</f>
        <v>32500</v>
      </c>
      <c r="CI59" s="541">
        <f xml:space="preserve"> Acct!CI$23</f>
        <v>31250</v>
      </c>
      <c r="CJ59" s="541">
        <f xml:space="preserve"> Acct!CJ$23</f>
        <v>30000</v>
      </c>
      <c r="CK59" s="541">
        <f xml:space="preserve"> Acct!CK$23</f>
        <v>28750</v>
      </c>
      <c r="CL59" s="541">
        <f xml:space="preserve"> Acct!CL$23</f>
        <v>27500</v>
      </c>
      <c r="CM59" s="541">
        <f xml:space="preserve"> Acct!CM$23</f>
        <v>26250</v>
      </c>
      <c r="CN59" s="541">
        <f xml:space="preserve"> Acct!CN$23</f>
        <v>25000</v>
      </c>
      <c r="CO59" s="541">
        <f xml:space="preserve"> Acct!CO$23</f>
        <v>23750</v>
      </c>
      <c r="CP59" s="541">
        <f xml:space="preserve"> Acct!CP$23</f>
        <v>22500</v>
      </c>
      <c r="CQ59" s="541">
        <f xml:space="preserve"> Acct!CQ$23</f>
        <v>21250</v>
      </c>
      <c r="CR59" s="541">
        <f xml:space="preserve"> Acct!CR$23</f>
        <v>20000</v>
      </c>
      <c r="CS59" s="541">
        <f xml:space="preserve"> Acct!CS$23</f>
        <v>18750</v>
      </c>
      <c r="CT59" s="541">
        <f xml:space="preserve"> Acct!CT$23</f>
        <v>17500</v>
      </c>
      <c r="CU59" s="541">
        <f xml:space="preserve"> Acct!CU$23</f>
        <v>16250</v>
      </c>
      <c r="CV59" s="541">
        <f xml:space="preserve"> Acct!CV$23</f>
        <v>15000</v>
      </c>
      <c r="CW59" s="541">
        <f xml:space="preserve"> Acct!CW$23</f>
        <v>13750</v>
      </c>
      <c r="CX59" s="541">
        <f xml:space="preserve"> Acct!CX$23</f>
        <v>12500</v>
      </c>
      <c r="CY59" s="541">
        <f xml:space="preserve"> Acct!CY$23</f>
        <v>11250</v>
      </c>
      <c r="CZ59" s="541">
        <f xml:space="preserve"> Acct!CZ$23</f>
        <v>10000</v>
      </c>
      <c r="DA59" s="541">
        <f xml:space="preserve"> Acct!DA$23</f>
        <v>8750</v>
      </c>
      <c r="DB59" s="541">
        <f xml:space="preserve"> Acct!DB$23</f>
        <v>7500</v>
      </c>
      <c r="DC59" s="541">
        <f xml:space="preserve"> Acct!DC$23</f>
        <v>6250</v>
      </c>
      <c r="DD59" s="541">
        <f xml:space="preserve"> Acct!DD$23</f>
        <v>5000</v>
      </c>
      <c r="DE59" s="541">
        <f xml:space="preserve"> Acct!DE$23</f>
        <v>3750</v>
      </c>
      <c r="DF59" s="541">
        <f xml:space="preserve"> Acct!DF$23</f>
        <v>2500</v>
      </c>
      <c r="DG59" s="541">
        <f xml:space="preserve"> Acct!DG$23</f>
        <v>1250</v>
      </c>
      <c r="DH59" s="541">
        <f xml:space="preserve"> Acct!DH$23</f>
        <v>0</v>
      </c>
      <c r="DI59" s="541">
        <f xml:space="preserve"> Acct!DI$23</f>
        <v>0</v>
      </c>
      <c r="DJ59" s="541">
        <f xml:space="preserve"> Acct!DJ$23</f>
        <v>0</v>
      </c>
      <c r="DK59" s="541">
        <f xml:space="preserve"> Acct!DK$23</f>
        <v>0</v>
      </c>
      <c r="DL59" s="541">
        <f xml:space="preserve"> Acct!DL$23</f>
        <v>0</v>
      </c>
      <c r="DM59" s="541">
        <f xml:space="preserve"> Acct!DM$23</f>
        <v>0</v>
      </c>
      <c r="DN59" s="541">
        <f xml:space="preserve"> Acct!DN$23</f>
        <v>0</v>
      </c>
      <c r="DO59" s="541">
        <f xml:space="preserve"> Acct!DO$23</f>
        <v>0</v>
      </c>
      <c r="DP59" s="541">
        <f xml:space="preserve"> Acct!DP$23</f>
        <v>0</v>
      </c>
      <c r="DQ59" s="541">
        <f xml:space="preserve"> Acct!DQ$23</f>
        <v>0</v>
      </c>
      <c r="DR59" s="541">
        <f xml:space="preserve"> Acct!DR$23</f>
        <v>0</v>
      </c>
      <c r="DS59" s="541">
        <f xml:space="preserve"> Acct!DS$23</f>
        <v>0</v>
      </c>
      <c r="DT59" s="541">
        <f xml:space="preserve"> Acct!DT$23</f>
        <v>0</v>
      </c>
      <c r="DU59" s="541">
        <f xml:space="preserve"> Acct!DU$23</f>
        <v>0</v>
      </c>
      <c r="DV59" s="541">
        <f xml:space="preserve"> Acct!DV$23</f>
        <v>0</v>
      </c>
      <c r="DW59" s="541">
        <f xml:space="preserve"> Acct!DW$23</f>
        <v>0</v>
      </c>
      <c r="DX59" s="541">
        <f xml:space="preserve"> Acct!DX$23</f>
        <v>0</v>
      </c>
      <c r="DY59" s="541">
        <f xml:space="preserve"> Acct!DY$23</f>
        <v>0</v>
      </c>
      <c r="DZ59" s="541">
        <f xml:space="preserve"> Acct!DZ$23</f>
        <v>0</v>
      </c>
      <c r="EA59" s="541">
        <f xml:space="preserve"> Acct!EA$23</f>
        <v>0</v>
      </c>
      <c r="EB59" s="541">
        <f xml:space="preserve"> Acct!EB$23</f>
        <v>0</v>
      </c>
      <c r="EC59" s="541">
        <f xml:space="preserve"> Acct!EC$23</f>
        <v>0</v>
      </c>
      <c r="ED59" s="541">
        <f xml:space="preserve"> Acct!ED$23</f>
        <v>0</v>
      </c>
      <c r="EE59" s="541">
        <f xml:space="preserve"> Acct!EE$23</f>
        <v>0</v>
      </c>
      <c r="EF59" s="541">
        <f xml:space="preserve"> Acct!EF$23</f>
        <v>0</v>
      </c>
      <c r="EG59" s="541">
        <f xml:space="preserve"> Acct!EG$23</f>
        <v>0</v>
      </c>
      <c r="EH59" s="541">
        <f xml:space="preserve"> Acct!EH$23</f>
        <v>0</v>
      </c>
      <c r="EI59" s="541">
        <f xml:space="preserve"> Acct!EI$23</f>
        <v>0</v>
      </c>
      <c r="EJ59" s="541">
        <f xml:space="preserve"> Acct!EJ$23</f>
        <v>0</v>
      </c>
      <c r="EK59" s="541">
        <f xml:space="preserve"> Acct!EK$23</f>
        <v>0</v>
      </c>
      <c r="EL59" s="541">
        <f xml:space="preserve"> Acct!EL$23</f>
        <v>0</v>
      </c>
      <c r="EM59" s="541">
        <f xml:space="preserve"> Acct!EM$23</f>
        <v>0</v>
      </c>
      <c r="EN59" s="541">
        <f xml:space="preserve"> Acct!EN$23</f>
        <v>0</v>
      </c>
      <c r="EO59" s="541">
        <f xml:space="preserve"> Acct!EO$23</f>
        <v>0</v>
      </c>
      <c r="EP59" s="541">
        <f xml:space="preserve"> Acct!EP$23</f>
        <v>0</v>
      </c>
      <c r="EQ59" s="541">
        <f xml:space="preserve"> Acct!EQ$23</f>
        <v>0</v>
      </c>
      <c r="ER59" s="541">
        <f xml:space="preserve"> Acct!ER$23</f>
        <v>0</v>
      </c>
      <c r="ES59" s="541">
        <f xml:space="preserve"> Acct!ES$23</f>
        <v>0</v>
      </c>
      <c r="ET59" s="541">
        <f xml:space="preserve"> Acct!ET$23</f>
        <v>0</v>
      </c>
      <c r="EU59" s="541">
        <f xml:space="preserve"> Acct!EU$23</f>
        <v>0</v>
      </c>
      <c r="EV59" s="541">
        <f xml:space="preserve"> Acct!EV$23</f>
        <v>0</v>
      </c>
      <c r="EW59" s="541">
        <f xml:space="preserve"> Acct!EW$23</f>
        <v>0</v>
      </c>
      <c r="EX59" s="541">
        <f xml:space="preserve"> Acct!EX$23</f>
        <v>0</v>
      </c>
      <c r="EY59" s="541">
        <f xml:space="preserve"> Acct!EY$23</f>
        <v>0</v>
      </c>
      <c r="EZ59" s="541">
        <f xml:space="preserve"> Acct!EZ$23</f>
        <v>0</v>
      </c>
      <c r="FA59" s="541">
        <f xml:space="preserve"> Acct!FA$23</f>
        <v>0</v>
      </c>
      <c r="FB59" s="541">
        <f xml:space="preserve"> Acct!FB$23</f>
        <v>0</v>
      </c>
      <c r="FC59" s="541">
        <f xml:space="preserve"> Acct!FC$23</f>
        <v>0</v>
      </c>
      <c r="FD59" s="541">
        <f xml:space="preserve"> Acct!FD$23</f>
        <v>0</v>
      </c>
      <c r="FE59" s="541">
        <f xml:space="preserve"> Acct!FE$23</f>
        <v>0</v>
      </c>
      <c r="FF59" s="541">
        <f xml:space="preserve"> Acct!FF$23</f>
        <v>0</v>
      </c>
      <c r="FG59" s="541">
        <f xml:space="preserve"> Acct!FG$23</f>
        <v>0</v>
      </c>
      <c r="FH59" s="541">
        <f xml:space="preserve"> Acct!FH$23</f>
        <v>0</v>
      </c>
      <c r="FI59" s="541">
        <f xml:space="preserve"> Acct!FI$23</f>
        <v>0</v>
      </c>
      <c r="FJ59" s="541">
        <f xml:space="preserve"> Acct!FJ$23</f>
        <v>0</v>
      </c>
      <c r="FK59" s="541">
        <f xml:space="preserve"> Acct!FK$23</f>
        <v>0</v>
      </c>
      <c r="FL59" s="541">
        <f xml:space="preserve"> Acct!FL$23</f>
        <v>0</v>
      </c>
      <c r="FM59" s="541">
        <f xml:space="preserve"> Acct!FM$23</f>
        <v>0</v>
      </c>
      <c r="FN59" s="541">
        <f xml:space="preserve"> Acct!FN$23</f>
        <v>0</v>
      </c>
      <c r="FO59" s="541">
        <f xml:space="preserve"> Acct!FO$23</f>
        <v>0</v>
      </c>
      <c r="FP59" s="541">
        <f xml:space="preserve"> Acct!FP$23</f>
        <v>0</v>
      </c>
      <c r="FQ59" s="541">
        <f xml:space="preserve"> Acct!FQ$23</f>
        <v>0</v>
      </c>
      <c r="FR59" s="541">
        <f xml:space="preserve"> Acct!FR$23</f>
        <v>0</v>
      </c>
      <c r="FS59" s="541">
        <f xml:space="preserve"> Acct!FS$23</f>
        <v>0</v>
      </c>
      <c r="FT59" s="541">
        <f xml:space="preserve"> Acct!FT$23</f>
        <v>0</v>
      </c>
      <c r="FU59" s="541">
        <f xml:space="preserve"> Acct!FU$23</f>
        <v>0</v>
      </c>
      <c r="FV59" s="541">
        <f xml:space="preserve"> Acct!FV$23</f>
        <v>0</v>
      </c>
      <c r="FW59" s="541">
        <f xml:space="preserve"> Acct!FW$23</f>
        <v>0</v>
      </c>
      <c r="FX59" s="541">
        <f xml:space="preserve"> Acct!FX$23</f>
        <v>0</v>
      </c>
      <c r="FY59" s="541">
        <f xml:space="preserve"> Acct!FY$23</f>
        <v>0</v>
      </c>
      <c r="FZ59" s="541">
        <f xml:space="preserve"> Acct!FZ$23</f>
        <v>0</v>
      </c>
      <c r="GA59" s="541">
        <f xml:space="preserve"> Acct!GA$23</f>
        <v>0</v>
      </c>
      <c r="GB59" s="541">
        <f xml:space="preserve"> Acct!GB$23</f>
        <v>0</v>
      </c>
      <c r="GC59" s="541">
        <f xml:space="preserve"> Acct!GC$23</f>
        <v>0</v>
      </c>
      <c r="GD59" s="541">
        <f xml:space="preserve"> Acct!GD$23</f>
        <v>0</v>
      </c>
      <c r="GE59" s="541">
        <f xml:space="preserve"> Acct!GE$23</f>
        <v>0</v>
      </c>
      <c r="GF59" s="541">
        <f xml:space="preserve"> Acct!GF$23</f>
        <v>0</v>
      </c>
      <c r="GG59" s="541">
        <f xml:space="preserve"> Acct!GG$23</f>
        <v>0</v>
      </c>
      <c r="GH59" s="541">
        <f xml:space="preserve"> Acct!GH$23</f>
        <v>0</v>
      </c>
      <c r="GI59" s="541">
        <f xml:space="preserve"> Acct!GI$23</f>
        <v>0</v>
      </c>
      <c r="GJ59" s="54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125000</v>
      </c>
      <c r="M60" s="280">
        <f t="shared" si="60"/>
        <v>123750</v>
      </c>
      <c r="N60" s="280">
        <f t="shared" si="60"/>
        <v>122500</v>
      </c>
      <c r="O60" s="280">
        <f t="shared" si="60"/>
        <v>121250</v>
      </c>
      <c r="P60" s="280">
        <f t="shared" si="60"/>
        <v>120000</v>
      </c>
      <c r="Q60" s="280">
        <f t="shared" si="60"/>
        <v>118750</v>
      </c>
      <c r="R60" s="280">
        <f t="shared" si="60"/>
        <v>117500</v>
      </c>
      <c r="S60" s="280">
        <f t="shared" si="60"/>
        <v>116250</v>
      </c>
      <c r="T60" s="280">
        <f t="shared" si="60"/>
        <v>115000</v>
      </c>
      <c r="U60" s="280">
        <f t="shared" si="60"/>
        <v>113750</v>
      </c>
      <c r="V60" s="280">
        <f t="shared" si="60"/>
        <v>112500</v>
      </c>
      <c r="W60" s="280">
        <f t="shared" si="60"/>
        <v>111250</v>
      </c>
      <c r="X60" s="280">
        <f t="shared" si="60"/>
        <v>110000</v>
      </c>
      <c r="Y60" s="280">
        <f t="shared" si="60"/>
        <v>108750</v>
      </c>
      <c r="Z60" s="280">
        <f t="shared" si="60"/>
        <v>107500</v>
      </c>
      <c r="AA60" s="280">
        <f t="shared" si="60"/>
        <v>106250</v>
      </c>
      <c r="AB60" s="280">
        <f t="shared" si="60"/>
        <v>105000</v>
      </c>
      <c r="AC60" s="280">
        <f t="shared" si="60"/>
        <v>103750</v>
      </c>
      <c r="AD60" s="280">
        <f t="shared" si="60"/>
        <v>102500</v>
      </c>
      <c r="AE60" s="280">
        <f t="shared" si="60"/>
        <v>101250</v>
      </c>
      <c r="AF60" s="280">
        <f t="shared" si="60"/>
        <v>100000</v>
      </c>
      <c r="AG60" s="280">
        <f t="shared" si="60"/>
        <v>98750</v>
      </c>
      <c r="AH60" s="280">
        <f t="shared" si="60"/>
        <v>97500</v>
      </c>
      <c r="AI60" s="280">
        <f t="shared" si="60"/>
        <v>96250</v>
      </c>
      <c r="AJ60" s="280">
        <f t="shared" si="60"/>
        <v>95000</v>
      </c>
      <c r="AK60" s="280">
        <f t="shared" si="60"/>
        <v>93750</v>
      </c>
      <c r="AL60" s="280">
        <f t="shared" si="60"/>
        <v>92500</v>
      </c>
      <c r="AM60" s="280">
        <f t="shared" si="60"/>
        <v>91250</v>
      </c>
      <c r="AN60" s="280">
        <f t="shared" si="60"/>
        <v>90000</v>
      </c>
      <c r="AO60" s="280">
        <f t="shared" si="60"/>
        <v>88750</v>
      </c>
      <c r="AP60" s="280">
        <f t="shared" ref="AP60:BU60" si="61">SUM(AP59)</f>
        <v>87500</v>
      </c>
      <c r="AQ60" s="280">
        <f t="shared" si="61"/>
        <v>86250</v>
      </c>
      <c r="AR60" s="280">
        <f t="shared" si="61"/>
        <v>85000</v>
      </c>
      <c r="AS60" s="280">
        <f t="shared" si="61"/>
        <v>83750</v>
      </c>
      <c r="AT60" s="280">
        <f t="shared" si="61"/>
        <v>82500</v>
      </c>
      <c r="AU60" s="280">
        <f t="shared" si="61"/>
        <v>81250</v>
      </c>
      <c r="AV60" s="280">
        <f t="shared" si="61"/>
        <v>80000</v>
      </c>
      <c r="AW60" s="280">
        <f t="shared" si="61"/>
        <v>78750</v>
      </c>
      <c r="AX60" s="280">
        <f t="shared" si="61"/>
        <v>77500</v>
      </c>
      <c r="AY60" s="280">
        <f t="shared" si="61"/>
        <v>76250</v>
      </c>
      <c r="AZ60" s="280">
        <f t="shared" si="61"/>
        <v>75000</v>
      </c>
      <c r="BA60" s="280">
        <f t="shared" si="61"/>
        <v>73750</v>
      </c>
      <c r="BB60" s="280">
        <f t="shared" si="61"/>
        <v>72500</v>
      </c>
      <c r="BC60" s="280">
        <f t="shared" si="61"/>
        <v>71250</v>
      </c>
      <c r="BD60" s="280">
        <f t="shared" si="61"/>
        <v>70000</v>
      </c>
      <c r="BE60" s="280">
        <f t="shared" si="61"/>
        <v>68750</v>
      </c>
      <c r="BF60" s="280">
        <f t="shared" si="61"/>
        <v>67500</v>
      </c>
      <c r="BG60" s="280">
        <f t="shared" si="61"/>
        <v>66250</v>
      </c>
      <c r="BH60" s="280">
        <f t="shared" si="61"/>
        <v>65000</v>
      </c>
      <c r="BI60" s="280">
        <f t="shared" si="61"/>
        <v>63750</v>
      </c>
      <c r="BJ60" s="280">
        <f t="shared" si="61"/>
        <v>62500</v>
      </c>
      <c r="BK60" s="280">
        <f t="shared" si="61"/>
        <v>61250</v>
      </c>
      <c r="BL60" s="280">
        <f t="shared" si="61"/>
        <v>60000</v>
      </c>
      <c r="BM60" s="280">
        <f t="shared" si="61"/>
        <v>58750</v>
      </c>
      <c r="BN60" s="280">
        <f t="shared" si="61"/>
        <v>57500</v>
      </c>
      <c r="BO60" s="280">
        <f t="shared" si="61"/>
        <v>56250</v>
      </c>
      <c r="BP60" s="280">
        <f t="shared" si="61"/>
        <v>55000</v>
      </c>
      <c r="BQ60" s="280">
        <f t="shared" si="61"/>
        <v>53750</v>
      </c>
      <c r="BR60" s="280">
        <f t="shared" si="61"/>
        <v>52500</v>
      </c>
      <c r="BS60" s="280">
        <f t="shared" si="61"/>
        <v>51250</v>
      </c>
      <c r="BT60" s="280">
        <f t="shared" si="61"/>
        <v>50000</v>
      </c>
      <c r="BU60" s="280">
        <f t="shared" si="61"/>
        <v>48750</v>
      </c>
      <c r="BV60" s="280">
        <f t="shared" ref="BV60:DA60" si="62">SUM(BV59)</f>
        <v>47500</v>
      </c>
      <c r="BW60" s="280">
        <f t="shared" si="62"/>
        <v>46250</v>
      </c>
      <c r="BX60" s="280">
        <f t="shared" si="62"/>
        <v>45000</v>
      </c>
      <c r="BY60" s="280">
        <f t="shared" si="62"/>
        <v>43750</v>
      </c>
      <c r="BZ60" s="280">
        <f t="shared" si="62"/>
        <v>42500</v>
      </c>
      <c r="CA60" s="280">
        <f t="shared" si="62"/>
        <v>41250</v>
      </c>
      <c r="CB60" s="280">
        <f t="shared" si="62"/>
        <v>40000</v>
      </c>
      <c r="CC60" s="280">
        <f t="shared" si="62"/>
        <v>38750</v>
      </c>
      <c r="CD60" s="280">
        <f t="shared" si="62"/>
        <v>37500</v>
      </c>
      <c r="CE60" s="280">
        <f t="shared" si="62"/>
        <v>36250</v>
      </c>
      <c r="CF60" s="280">
        <f t="shared" si="62"/>
        <v>35000</v>
      </c>
      <c r="CG60" s="280">
        <f t="shared" si="62"/>
        <v>33750</v>
      </c>
      <c r="CH60" s="280">
        <f t="shared" si="62"/>
        <v>32500</v>
      </c>
      <c r="CI60" s="280">
        <f t="shared" si="62"/>
        <v>31250</v>
      </c>
      <c r="CJ60" s="280">
        <f t="shared" si="62"/>
        <v>30000</v>
      </c>
      <c r="CK60" s="280">
        <f t="shared" si="62"/>
        <v>28750</v>
      </c>
      <c r="CL60" s="280">
        <f t="shared" si="62"/>
        <v>27500</v>
      </c>
      <c r="CM60" s="280">
        <f t="shared" si="62"/>
        <v>26250</v>
      </c>
      <c r="CN60" s="280">
        <f t="shared" si="62"/>
        <v>25000</v>
      </c>
      <c r="CO60" s="280">
        <f t="shared" si="62"/>
        <v>23750</v>
      </c>
      <c r="CP60" s="280">
        <f t="shared" si="62"/>
        <v>22500</v>
      </c>
      <c r="CQ60" s="280">
        <f t="shared" si="62"/>
        <v>21250</v>
      </c>
      <c r="CR60" s="280">
        <f t="shared" si="62"/>
        <v>20000</v>
      </c>
      <c r="CS60" s="280">
        <f t="shared" si="62"/>
        <v>18750</v>
      </c>
      <c r="CT60" s="280">
        <f t="shared" si="62"/>
        <v>17500</v>
      </c>
      <c r="CU60" s="280">
        <f t="shared" si="62"/>
        <v>16250</v>
      </c>
      <c r="CV60" s="280">
        <f t="shared" si="62"/>
        <v>15000</v>
      </c>
      <c r="CW60" s="280">
        <f t="shared" si="62"/>
        <v>13750</v>
      </c>
      <c r="CX60" s="280">
        <f t="shared" si="62"/>
        <v>12500</v>
      </c>
      <c r="CY60" s="280">
        <f t="shared" si="62"/>
        <v>11250</v>
      </c>
      <c r="CZ60" s="280">
        <f t="shared" si="62"/>
        <v>10000</v>
      </c>
      <c r="DA60" s="280">
        <f t="shared" si="62"/>
        <v>8750</v>
      </c>
      <c r="DB60" s="280">
        <f t="shared" ref="DB60:EG60" si="63">SUM(DB59)</f>
        <v>7500</v>
      </c>
      <c r="DC60" s="280">
        <f t="shared" si="63"/>
        <v>6250</v>
      </c>
      <c r="DD60" s="280">
        <f t="shared" si="63"/>
        <v>5000</v>
      </c>
      <c r="DE60" s="280">
        <f t="shared" si="63"/>
        <v>3750</v>
      </c>
      <c r="DF60" s="280">
        <f t="shared" si="63"/>
        <v>2500</v>
      </c>
      <c r="DG60" s="280">
        <f t="shared" si="63"/>
        <v>1250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1" t="str">
        <f xml:space="preserve"> Equity!E$47</f>
        <v>Retained cash balance</v>
      </c>
      <c r="F63" s="541">
        <f xml:space="preserve"> Equity!F$47</f>
        <v>0</v>
      </c>
      <c r="G63" s="541" t="str">
        <f xml:space="preserve"> Equity!G$47</f>
        <v>$ 000s</v>
      </c>
      <c r="H63" s="541">
        <f xml:space="preserve"> Equity!H$47</f>
        <v>0</v>
      </c>
      <c r="I63" s="541">
        <f xml:space="preserve"> Equity!I$47</f>
        <v>0</v>
      </c>
      <c r="J63" s="541">
        <f xml:space="preserve"> Equity!J$47</f>
        <v>0</v>
      </c>
      <c r="K63" s="541">
        <f xml:space="preserve"> Equity!K$47</f>
        <v>0</v>
      </c>
      <c r="L63" s="541">
        <f xml:space="preserve"> Equity!L$47</f>
        <v>0</v>
      </c>
      <c r="M63" s="541">
        <f xml:space="preserve"> Equity!M$47</f>
        <v>1250</v>
      </c>
      <c r="N63" s="541">
        <f xml:space="preserve"> Equity!N$47</f>
        <v>2500</v>
      </c>
      <c r="O63" s="541">
        <f xml:space="preserve"> Equity!O$47</f>
        <v>3749.9999999999995</v>
      </c>
      <c r="P63" s="541">
        <f xml:space="preserve"> Equity!P$47</f>
        <v>5000</v>
      </c>
      <c r="Q63" s="541">
        <f xml:space="preserve"> Equity!Q$47</f>
        <v>6250.0000000000009</v>
      </c>
      <c r="R63" s="541">
        <f xml:space="preserve"> Equity!R$47</f>
        <v>7500.0000000000009</v>
      </c>
      <c r="S63" s="541">
        <f xml:space="preserve"> Equity!S$47</f>
        <v>8750</v>
      </c>
      <c r="T63" s="541">
        <f xml:space="preserve"> Equity!T$47</f>
        <v>10000</v>
      </c>
      <c r="U63" s="541">
        <f xml:space="preserve"> Equity!U$47</f>
        <v>11250</v>
      </c>
      <c r="V63" s="541">
        <f xml:space="preserve"> Equity!V$47</f>
        <v>12500</v>
      </c>
      <c r="W63" s="541">
        <f xml:space="preserve"> Equity!W$47</f>
        <v>13750</v>
      </c>
      <c r="X63" s="541">
        <f xml:space="preserve"> Equity!X$47</f>
        <v>15000</v>
      </c>
      <c r="Y63" s="541">
        <f xml:space="preserve"> Equity!Y$47</f>
        <v>16250</v>
      </c>
      <c r="Z63" s="541">
        <f xml:space="preserve"> Equity!Z$47</f>
        <v>17500</v>
      </c>
      <c r="AA63" s="541">
        <f xml:space="preserve"> Equity!AA$47</f>
        <v>18750</v>
      </c>
      <c r="AB63" s="541">
        <f xml:space="preserve"> Equity!AB$47</f>
        <v>20000</v>
      </c>
      <c r="AC63" s="541">
        <f xml:space="preserve"> Equity!AC$47</f>
        <v>21250</v>
      </c>
      <c r="AD63" s="541">
        <f xml:space="preserve"> Equity!AD$47</f>
        <v>22500</v>
      </c>
      <c r="AE63" s="541">
        <f xml:space="preserve"> Equity!AE$47</f>
        <v>23750</v>
      </c>
      <c r="AF63" s="541">
        <f xml:space="preserve"> Equity!AF$47</f>
        <v>25000</v>
      </c>
      <c r="AG63" s="541">
        <f xml:space="preserve"> Equity!AG$47</f>
        <v>26250</v>
      </c>
      <c r="AH63" s="541">
        <f xml:space="preserve"> Equity!AH$47</f>
        <v>27500</v>
      </c>
      <c r="AI63" s="541">
        <f xml:space="preserve"> Equity!AI$47</f>
        <v>28750</v>
      </c>
      <c r="AJ63" s="541">
        <f xml:space="preserve"> Equity!AJ$47</f>
        <v>30000</v>
      </c>
      <c r="AK63" s="541">
        <f xml:space="preserve"> Equity!AK$47</f>
        <v>31250</v>
      </c>
      <c r="AL63" s="541">
        <f xml:space="preserve"> Equity!AL$47</f>
        <v>32499.999999999996</v>
      </c>
      <c r="AM63" s="541">
        <f xml:space="preserve"> Equity!AM$47</f>
        <v>33750</v>
      </c>
      <c r="AN63" s="541">
        <f xml:space="preserve"> Equity!AN$47</f>
        <v>35000</v>
      </c>
      <c r="AO63" s="541">
        <f xml:space="preserve"> Equity!AO$47</f>
        <v>36250</v>
      </c>
      <c r="AP63" s="541">
        <f xml:space="preserve"> Equity!AP$47</f>
        <v>37500</v>
      </c>
      <c r="AQ63" s="541">
        <f xml:space="preserve"> Equity!AQ$47</f>
        <v>38750</v>
      </c>
      <c r="AR63" s="541">
        <f xml:space="preserve"> Equity!AR$47</f>
        <v>40000</v>
      </c>
      <c r="AS63" s="541">
        <f xml:space="preserve"> Equity!AS$47</f>
        <v>41250</v>
      </c>
      <c r="AT63" s="541">
        <f xml:space="preserve"> Equity!AT$47</f>
        <v>42500</v>
      </c>
      <c r="AU63" s="541">
        <f xml:space="preserve"> Equity!AU$47</f>
        <v>43750</v>
      </c>
      <c r="AV63" s="541">
        <f xml:space="preserve"> Equity!AV$47</f>
        <v>45000</v>
      </c>
      <c r="AW63" s="541">
        <f xml:space="preserve"> Equity!AW$47</f>
        <v>46250</v>
      </c>
      <c r="AX63" s="541">
        <f xml:space="preserve"> Equity!AX$47</f>
        <v>47500</v>
      </c>
      <c r="AY63" s="541">
        <f xml:space="preserve"> Equity!AY$47</f>
        <v>48750</v>
      </c>
      <c r="AZ63" s="541">
        <f xml:space="preserve"> Equity!AZ$47</f>
        <v>50000</v>
      </c>
      <c r="BA63" s="541">
        <f xml:space="preserve"> Equity!BA$47</f>
        <v>51250</v>
      </c>
      <c r="BB63" s="541">
        <f xml:space="preserve"> Equity!BB$47</f>
        <v>52500</v>
      </c>
      <c r="BC63" s="541">
        <f xml:space="preserve"> Equity!BC$47</f>
        <v>53750</v>
      </c>
      <c r="BD63" s="541">
        <f xml:space="preserve"> Equity!BD$47</f>
        <v>55000</v>
      </c>
      <c r="BE63" s="541">
        <f xml:space="preserve"> Equity!BE$47</f>
        <v>56250</v>
      </c>
      <c r="BF63" s="541">
        <f xml:space="preserve"> Equity!BF$47</f>
        <v>57500</v>
      </c>
      <c r="BG63" s="541">
        <f xml:space="preserve"> Equity!BG$47</f>
        <v>58750</v>
      </c>
      <c r="BH63" s="541">
        <f xml:space="preserve"> Equity!BH$47</f>
        <v>60000</v>
      </c>
      <c r="BI63" s="541">
        <f xml:space="preserve"> Equity!BI$47</f>
        <v>61250</v>
      </c>
      <c r="BJ63" s="541">
        <f xml:space="preserve"> Equity!BJ$47</f>
        <v>62500.000000000007</v>
      </c>
      <c r="BK63" s="541">
        <f xml:space="preserve"> Equity!BK$47</f>
        <v>63750.000000000007</v>
      </c>
      <c r="BL63" s="541">
        <f xml:space="preserve"> Equity!BL$47</f>
        <v>65000.000000000015</v>
      </c>
      <c r="BM63" s="541">
        <f xml:space="preserve"> Equity!BM$47</f>
        <v>66250.000000000015</v>
      </c>
      <c r="BN63" s="541">
        <f xml:space="preserve"> Equity!BN$47</f>
        <v>67500.000000000015</v>
      </c>
      <c r="BO63" s="541">
        <f xml:space="preserve"> Equity!BO$47</f>
        <v>68750.000000000015</v>
      </c>
      <c r="BP63" s="541">
        <f xml:space="preserve"> Equity!BP$47</f>
        <v>70000.000000000015</v>
      </c>
      <c r="BQ63" s="541">
        <f xml:space="preserve"> Equity!BQ$47</f>
        <v>71250.000000000015</v>
      </c>
      <c r="BR63" s="541">
        <f xml:space="preserve"> Equity!BR$47</f>
        <v>72500.000000000015</v>
      </c>
      <c r="BS63" s="541">
        <f xml:space="preserve"> Equity!BS$47</f>
        <v>73750.000000000015</v>
      </c>
      <c r="BT63" s="541">
        <f xml:space="preserve"> Equity!BT$47</f>
        <v>75000.000000000015</v>
      </c>
      <c r="BU63" s="541">
        <f xml:space="preserve"> Equity!BU$47</f>
        <v>76250.000000000015</v>
      </c>
      <c r="BV63" s="541">
        <f xml:space="preserve"> Equity!BV$47</f>
        <v>77500.000000000015</v>
      </c>
      <c r="BW63" s="541">
        <f xml:space="preserve"> Equity!BW$47</f>
        <v>78750.000000000015</v>
      </c>
      <c r="BX63" s="541">
        <f xml:space="preserve"> Equity!BX$47</f>
        <v>80000.000000000015</v>
      </c>
      <c r="BY63" s="541">
        <f xml:space="preserve"> Equity!BY$47</f>
        <v>81250.000000000029</v>
      </c>
      <c r="BZ63" s="541">
        <f xml:space="preserve"> Equity!BZ$47</f>
        <v>82500.000000000029</v>
      </c>
      <c r="CA63" s="541">
        <f xml:space="preserve"> Equity!CA$47</f>
        <v>83750.000000000029</v>
      </c>
      <c r="CB63" s="541">
        <f xml:space="preserve"> Equity!CB$47</f>
        <v>85000.000000000029</v>
      </c>
      <c r="CC63" s="541">
        <f xml:space="preserve"> Equity!CC$47</f>
        <v>86250.000000000029</v>
      </c>
      <c r="CD63" s="541">
        <f xml:space="preserve"> Equity!CD$47</f>
        <v>87500.000000000029</v>
      </c>
      <c r="CE63" s="541">
        <f xml:space="preserve"> Equity!CE$47</f>
        <v>88750.000000000029</v>
      </c>
      <c r="CF63" s="541">
        <f xml:space="preserve"> Equity!CF$47</f>
        <v>90000.000000000029</v>
      </c>
      <c r="CG63" s="541">
        <f xml:space="preserve"> Equity!CG$47</f>
        <v>91250.000000000029</v>
      </c>
      <c r="CH63" s="541">
        <f xml:space="preserve"> Equity!CH$47</f>
        <v>92500.000000000029</v>
      </c>
      <c r="CI63" s="541">
        <f xml:space="preserve"> Equity!CI$47</f>
        <v>93750.000000000029</v>
      </c>
      <c r="CJ63" s="541">
        <f xml:space="preserve"> Equity!CJ$47</f>
        <v>95000.000000000029</v>
      </c>
      <c r="CK63" s="541">
        <f xml:space="preserve"> Equity!CK$47</f>
        <v>96250.000000000029</v>
      </c>
      <c r="CL63" s="541">
        <f xml:space="preserve"> Equity!CL$47</f>
        <v>97500.000000000029</v>
      </c>
      <c r="CM63" s="541">
        <f xml:space="preserve"> Equity!CM$47</f>
        <v>98750.000000000029</v>
      </c>
      <c r="CN63" s="541">
        <f xml:space="preserve"> Equity!CN$47</f>
        <v>-24427.705433709896</v>
      </c>
      <c r="CO63" s="541">
        <f xml:space="preserve"> Equity!CO$47</f>
        <v>-24427.705433709896</v>
      </c>
      <c r="CP63" s="541">
        <f xml:space="preserve"> Equity!CP$47</f>
        <v>-24427.705433709896</v>
      </c>
      <c r="CQ63" s="541">
        <f xml:space="preserve"> Equity!CQ$47</f>
        <v>-24427.705433709896</v>
      </c>
      <c r="CR63" s="541">
        <f xml:space="preserve"> Equity!CR$47</f>
        <v>-24427.705433709896</v>
      </c>
      <c r="CS63" s="541">
        <f xml:space="preserve"> Equity!CS$47</f>
        <v>-24427.705433709896</v>
      </c>
      <c r="CT63" s="541">
        <f xml:space="preserve"> Equity!CT$47</f>
        <v>-24427.705433709896</v>
      </c>
      <c r="CU63" s="541">
        <f xml:space="preserve"> Equity!CU$47</f>
        <v>-24427.705433709896</v>
      </c>
      <c r="CV63" s="541">
        <f xml:space="preserve"> Equity!CV$47</f>
        <v>-24427.705433709896</v>
      </c>
      <c r="CW63" s="541">
        <f xml:space="preserve"> Equity!CW$47</f>
        <v>-24427.705433709896</v>
      </c>
      <c r="CX63" s="541">
        <f xml:space="preserve"> Equity!CX$47</f>
        <v>-24427.705433709896</v>
      </c>
      <c r="CY63" s="541">
        <f xml:space="preserve"> Equity!CY$47</f>
        <v>-24427.705433709896</v>
      </c>
      <c r="CZ63" s="541">
        <f xml:space="preserve"> Equity!CZ$47</f>
        <v>-24427.705433709896</v>
      </c>
      <c r="DA63" s="541">
        <f xml:space="preserve"> Equity!DA$47</f>
        <v>-24427.705433709896</v>
      </c>
      <c r="DB63" s="541">
        <f xml:space="preserve"> Equity!DB$47</f>
        <v>-24427.705433709896</v>
      </c>
      <c r="DC63" s="541">
        <f xml:space="preserve"> Equity!DC$47</f>
        <v>-24427.705433709896</v>
      </c>
      <c r="DD63" s="541">
        <f xml:space="preserve"> Equity!DD$47</f>
        <v>-24427.705433709896</v>
      </c>
      <c r="DE63" s="541">
        <f xml:space="preserve"> Equity!DE$47</f>
        <v>-24427.705433709896</v>
      </c>
      <c r="DF63" s="541">
        <f xml:space="preserve"> Equity!DF$47</f>
        <v>-24427.705433709896</v>
      </c>
      <c r="DG63" s="541">
        <f xml:space="preserve"> Equity!DG$47</f>
        <v>-24427.705433709896</v>
      </c>
      <c r="DH63" s="541">
        <f xml:space="preserve"> Equity!DH$47</f>
        <v>-24427.705433709896</v>
      </c>
      <c r="DI63" s="541">
        <f xml:space="preserve"> Equity!DI$47</f>
        <v>-24427.705433709896</v>
      </c>
      <c r="DJ63" s="541">
        <f xml:space="preserve"> Equity!DJ$47</f>
        <v>-24427.705433709896</v>
      </c>
      <c r="DK63" s="541">
        <f xml:space="preserve"> Equity!DK$47</f>
        <v>-24427.705433709896</v>
      </c>
      <c r="DL63" s="541">
        <f xml:space="preserve"> Equity!DL$47</f>
        <v>-24427.705433709896</v>
      </c>
      <c r="DM63" s="541">
        <f xml:space="preserve"> Equity!DM$47</f>
        <v>-24427.705433709896</v>
      </c>
      <c r="DN63" s="541">
        <f xml:space="preserve"> Equity!DN$47</f>
        <v>-24427.705433709896</v>
      </c>
      <c r="DO63" s="541">
        <f xml:space="preserve"> Equity!DO$47</f>
        <v>-24427.705433709896</v>
      </c>
      <c r="DP63" s="541">
        <f xml:space="preserve"> Equity!DP$47</f>
        <v>-24427.705433709896</v>
      </c>
      <c r="DQ63" s="541">
        <f xml:space="preserve"> Equity!DQ$47</f>
        <v>-24427.705433709896</v>
      </c>
      <c r="DR63" s="541">
        <f xml:space="preserve"> Equity!DR$47</f>
        <v>-24427.705433709896</v>
      </c>
      <c r="DS63" s="541">
        <f xml:space="preserve"> Equity!DS$47</f>
        <v>-24427.705433709896</v>
      </c>
      <c r="DT63" s="541">
        <f xml:space="preserve"> Equity!DT$47</f>
        <v>-24427.705433709896</v>
      </c>
      <c r="DU63" s="541">
        <f xml:space="preserve"> Equity!DU$47</f>
        <v>-24427.705433709896</v>
      </c>
      <c r="DV63" s="541">
        <f xml:space="preserve"> Equity!DV$47</f>
        <v>-24427.705433709896</v>
      </c>
      <c r="DW63" s="541">
        <f xml:space="preserve"> Equity!DW$47</f>
        <v>-24427.705433709896</v>
      </c>
      <c r="DX63" s="541">
        <f xml:space="preserve"> Equity!DX$47</f>
        <v>-24427.705433709896</v>
      </c>
      <c r="DY63" s="541">
        <f xml:space="preserve"> Equity!DY$47</f>
        <v>-24427.705433709896</v>
      </c>
      <c r="DZ63" s="541">
        <f xml:space="preserve"> Equity!DZ$47</f>
        <v>-24427.705433709896</v>
      </c>
      <c r="EA63" s="541">
        <f xml:space="preserve"> Equity!EA$47</f>
        <v>-24427.705433709896</v>
      </c>
      <c r="EB63" s="541">
        <f xml:space="preserve"> Equity!EB$47</f>
        <v>-24427.705433709896</v>
      </c>
      <c r="EC63" s="541">
        <f xml:space="preserve"> Equity!EC$47</f>
        <v>-24427.705433709896</v>
      </c>
      <c r="ED63" s="541">
        <f xml:space="preserve"> Equity!ED$47</f>
        <v>-24427.705433709896</v>
      </c>
      <c r="EE63" s="541">
        <f xml:space="preserve"> Equity!EE$47</f>
        <v>-24427.705433709896</v>
      </c>
      <c r="EF63" s="541">
        <f xml:space="preserve"> Equity!EF$47</f>
        <v>-24427.705433709896</v>
      </c>
      <c r="EG63" s="541">
        <f xml:space="preserve"> Equity!EG$47</f>
        <v>-24427.705433709896</v>
      </c>
      <c r="EH63" s="541">
        <f xml:space="preserve"> Equity!EH$47</f>
        <v>-24427.705433709896</v>
      </c>
      <c r="EI63" s="541">
        <f xml:space="preserve"> Equity!EI$47</f>
        <v>-24427.705433709896</v>
      </c>
      <c r="EJ63" s="541">
        <f xml:space="preserve"> Equity!EJ$47</f>
        <v>-24427.705433709896</v>
      </c>
      <c r="EK63" s="541">
        <f xml:space="preserve"> Equity!EK$47</f>
        <v>-24427.705433709896</v>
      </c>
      <c r="EL63" s="541">
        <f xml:space="preserve"> Equity!EL$47</f>
        <v>-24427.705433709896</v>
      </c>
      <c r="EM63" s="541">
        <f xml:space="preserve"> Equity!EM$47</f>
        <v>-24427.705433709896</v>
      </c>
      <c r="EN63" s="541">
        <f xml:space="preserve"> Equity!EN$47</f>
        <v>-24427.705433709896</v>
      </c>
      <c r="EO63" s="541">
        <f xml:space="preserve"> Equity!EO$47</f>
        <v>-24427.705433709896</v>
      </c>
      <c r="EP63" s="541">
        <f xml:space="preserve"> Equity!EP$47</f>
        <v>-24427.705433709896</v>
      </c>
      <c r="EQ63" s="541">
        <f xml:space="preserve"> Equity!EQ$47</f>
        <v>-24427.705433709896</v>
      </c>
      <c r="ER63" s="541">
        <f xml:space="preserve"> Equity!ER$47</f>
        <v>-24427.705433709896</v>
      </c>
      <c r="ES63" s="541">
        <f xml:space="preserve"> Equity!ES$47</f>
        <v>-24427.705433709896</v>
      </c>
      <c r="ET63" s="541">
        <f xml:space="preserve"> Equity!ET$47</f>
        <v>-24427.705433709896</v>
      </c>
      <c r="EU63" s="541">
        <f xml:space="preserve"> Equity!EU$47</f>
        <v>-24427.705433709896</v>
      </c>
      <c r="EV63" s="541">
        <f xml:space="preserve"> Equity!EV$47</f>
        <v>-24427.705433709896</v>
      </c>
      <c r="EW63" s="541">
        <f xml:space="preserve"> Equity!EW$47</f>
        <v>-24427.705433709896</v>
      </c>
      <c r="EX63" s="541">
        <f xml:space="preserve"> Equity!EX$47</f>
        <v>-24427.705433709896</v>
      </c>
      <c r="EY63" s="541">
        <f xml:space="preserve"> Equity!EY$47</f>
        <v>-24427.705433709896</v>
      </c>
      <c r="EZ63" s="541">
        <f xml:space="preserve"> Equity!EZ$47</f>
        <v>-24427.705433709896</v>
      </c>
      <c r="FA63" s="541">
        <f xml:space="preserve"> Equity!FA$47</f>
        <v>-24427.705433709896</v>
      </c>
      <c r="FB63" s="541">
        <f xml:space="preserve"> Equity!FB$47</f>
        <v>-24427.705433709896</v>
      </c>
      <c r="FC63" s="541">
        <f xml:space="preserve"> Equity!FC$47</f>
        <v>-24427.705433709896</v>
      </c>
      <c r="FD63" s="541">
        <f xml:space="preserve"> Equity!FD$47</f>
        <v>-24427.705433709896</v>
      </c>
      <c r="FE63" s="541">
        <f xml:space="preserve"> Equity!FE$47</f>
        <v>-24427.705433709896</v>
      </c>
      <c r="FF63" s="541">
        <f xml:space="preserve"> Equity!FF$47</f>
        <v>-24427.705433709896</v>
      </c>
      <c r="FG63" s="541">
        <f xml:space="preserve"> Equity!FG$47</f>
        <v>-24427.705433709896</v>
      </c>
      <c r="FH63" s="541">
        <f xml:space="preserve"> Equity!FH$47</f>
        <v>-24427.705433709896</v>
      </c>
      <c r="FI63" s="541">
        <f xml:space="preserve"> Equity!FI$47</f>
        <v>-24427.705433709896</v>
      </c>
      <c r="FJ63" s="541">
        <f xml:space="preserve"> Equity!FJ$47</f>
        <v>-24427.705433709896</v>
      </c>
      <c r="FK63" s="541">
        <f xml:space="preserve"> Equity!FK$47</f>
        <v>-24427.705433709896</v>
      </c>
      <c r="FL63" s="541">
        <f xml:space="preserve"> Equity!FL$47</f>
        <v>-24427.705433709896</v>
      </c>
      <c r="FM63" s="541">
        <f xml:space="preserve"> Equity!FM$47</f>
        <v>-24427.705433709896</v>
      </c>
      <c r="FN63" s="541">
        <f xml:space="preserve"> Equity!FN$47</f>
        <v>-24427.705433709896</v>
      </c>
      <c r="FO63" s="541">
        <f xml:space="preserve"> Equity!FO$47</f>
        <v>-24427.705433709896</v>
      </c>
      <c r="FP63" s="541">
        <f xml:space="preserve"> Equity!FP$47</f>
        <v>-24427.705433709896</v>
      </c>
      <c r="FQ63" s="541">
        <f xml:space="preserve"> Equity!FQ$47</f>
        <v>-24427.705433709896</v>
      </c>
      <c r="FR63" s="541">
        <f xml:space="preserve"> Equity!FR$47</f>
        <v>-24427.705433709896</v>
      </c>
      <c r="FS63" s="541">
        <f xml:space="preserve"> Equity!FS$47</f>
        <v>-24427.705433709896</v>
      </c>
      <c r="FT63" s="541">
        <f xml:space="preserve"> Equity!FT$47</f>
        <v>-24427.705433709896</v>
      </c>
      <c r="FU63" s="541">
        <f xml:space="preserve"> Equity!FU$47</f>
        <v>-24427.705433709896</v>
      </c>
      <c r="FV63" s="541">
        <f xml:space="preserve"> Equity!FV$47</f>
        <v>-24427.705433709896</v>
      </c>
      <c r="FW63" s="541">
        <f xml:space="preserve"> Equity!FW$47</f>
        <v>-24427.705433709896</v>
      </c>
      <c r="FX63" s="541">
        <f xml:space="preserve"> Equity!FX$47</f>
        <v>-24427.705433709896</v>
      </c>
      <c r="FY63" s="541">
        <f xml:space="preserve"> Equity!FY$47</f>
        <v>-24427.705433709896</v>
      </c>
      <c r="FZ63" s="541">
        <f xml:space="preserve"> Equity!FZ$47</f>
        <v>-24427.705433709896</v>
      </c>
      <c r="GA63" s="541">
        <f xml:space="preserve"> Equity!GA$47</f>
        <v>-24427.705433709896</v>
      </c>
      <c r="GB63" s="541">
        <f xml:space="preserve"> Equity!GB$47</f>
        <v>-24427.705433709896</v>
      </c>
      <c r="GC63" s="541">
        <f xml:space="preserve"> Equity!GC$47</f>
        <v>-24427.705433709896</v>
      </c>
      <c r="GD63" s="541">
        <f xml:space="preserve"> Equity!GD$47</f>
        <v>-24427.705433709896</v>
      </c>
      <c r="GE63" s="541">
        <f xml:space="preserve"> Equity!GE$47</f>
        <v>-24427.705433709896</v>
      </c>
      <c r="GF63" s="541">
        <f xml:space="preserve"> Equity!GF$47</f>
        <v>-24427.705433709896</v>
      </c>
      <c r="GG63" s="541">
        <f xml:space="preserve"> Equity!GG$47</f>
        <v>-24427.705433709896</v>
      </c>
      <c r="GH63" s="541">
        <f xml:space="preserve"> Equity!GH$47</f>
        <v>-24427.705433709896</v>
      </c>
      <c r="GI63" s="541">
        <f xml:space="preserve"> Equity!GI$47</f>
        <v>-24427.705433709896</v>
      </c>
      <c r="GJ63" s="541">
        <f xml:space="preserve"> Equity!GJ$47</f>
        <v>-24427.705433709896</v>
      </c>
    </row>
    <row r="64" spans="1:192" s="316" customFormat="1" outlineLevel="1" x14ac:dyDescent="0.25">
      <c r="A64" s="277"/>
      <c r="B64" s="277"/>
      <c r="C64" s="278"/>
      <c r="D64" s="281"/>
      <c r="E64" s="515" t="s">
        <v>154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1250</v>
      </c>
      <c r="N65" s="308">
        <f t="shared" si="66"/>
        <v>2500</v>
      </c>
      <c r="O65" s="308">
        <f t="shared" si="66"/>
        <v>3749.9999999999995</v>
      </c>
      <c r="P65" s="308">
        <f t="shared" si="66"/>
        <v>5000</v>
      </c>
      <c r="Q65" s="308">
        <f t="shared" si="66"/>
        <v>6250.0000000000009</v>
      </c>
      <c r="R65" s="308">
        <f t="shared" si="66"/>
        <v>7500.0000000000009</v>
      </c>
      <c r="S65" s="308">
        <f t="shared" si="66"/>
        <v>8750</v>
      </c>
      <c r="T65" s="308">
        <f t="shared" si="66"/>
        <v>10000</v>
      </c>
      <c r="U65" s="308">
        <f t="shared" si="66"/>
        <v>11250</v>
      </c>
      <c r="V65" s="308">
        <f t="shared" si="66"/>
        <v>12500</v>
      </c>
      <c r="W65" s="308">
        <f t="shared" si="66"/>
        <v>13750</v>
      </c>
      <c r="X65" s="308">
        <f t="shared" si="66"/>
        <v>15000</v>
      </c>
      <c r="Y65" s="308">
        <f t="shared" si="66"/>
        <v>16250</v>
      </c>
      <c r="Z65" s="308">
        <f t="shared" si="66"/>
        <v>17500</v>
      </c>
      <c r="AA65" s="308">
        <f t="shared" si="66"/>
        <v>18750</v>
      </c>
      <c r="AB65" s="308">
        <f t="shared" si="66"/>
        <v>20000</v>
      </c>
      <c r="AC65" s="308">
        <f t="shared" si="66"/>
        <v>21250</v>
      </c>
      <c r="AD65" s="308">
        <f t="shared" si="66"/>
        <v>22500</v>
      </c>
      <c r="AE65" s="308">
        <f t="shared" si="66"/>
        <v>23750</v>
      </c>
      <c r="AF65" s="308">
        <f t="shared" si="66"/>
        <v>25000</v>
      </c>
      <c r="AG65" s="308">
        <f t="shared" si="66"/>
        <v>26250</v>
      </c>
      <c r="AH65" s="308">
        <f t="shared" si="66"/>
        <v>27500</v>
      </c>
      <c r="AI65" s="308">
        <f t="shared" si="66"/>
        <v>28750</v>
      </c>
      <c r="AJ65" s="308">
        <f t="shared" si="66"/>
        <v>30000</v>
      </c>
      <c r="AK65" s="308">
        <f t="shared" si="66"/>
        <v>31250</v>
      </c>
      <c r="AL65" s="308">
        <f t="shared" si="66"/>
        <v>32499.999999999996</v>
      </c>
      <c r="AM65" s="308">
        <f t="shared" si="66"/>
        <v>33750</v>
      </c>
      <c r="AN65" s="308">
        <f t="shared" si="66"/>
        <v>35000</v>
      </c>
      <c r="AO65" s="308">
        <f t="shared" si="66"/>
        <v>36250</v>
      </c>
      <c r="AP65" s="308">
        <f t="shared" ref="AP65:BU65" si="67">SUM(AP63:AP64)</f>
        <v>37500</v>
      </c>
      <c r="AQ65" s="308">
        <f t="shared" si="67"/>
        <v>38750</v>
      </c>
      <c r="AR65" s="308">
        <f t="shared" si="67"/>
        <v>40000</v>
      </c>
      <c r="AS65" s="308">
        <f t="shared" si="67"/>
        <v>41250</v>
      </c>
      <c r="AT65" s="308">
        <f t="shared" si="67"/>
        <v>42500</v>
      </c>
      <c r="AU65" s="308">
        <f t="shared" si="67"/>
        <v>43750</v>
      </c>
      <c r="AV65" s="308">
        <f t="shared" si="67"/>
        <v>45000</v>
      </c>
      <c r="AW65" s="308">
        <f t="shared" si="67"/>
        <v>46250</v>
      </c>
      <c r="AX65" s="308">
        <f t="shared" si="67"/>
        <v>47500</v>
      </c>
      <c r="AY65" s="308">
        <f t="shared" si="67"/>
        <v>48750</v>
      </c>
      <c r="AZ65" s="308">
        <f t="shared" si="67"/>
        <v>50000</v>
      </c>
      <c r="BA65" s="308">
        <f t="shared" si="67"/>
        <v>51250</v>
      </c>
      <c r="BB65" s="308">
        <f t="shared" si="67"/>
        <v>52500</v>
      </c>
      <c r="BC65" s="308">
        <f t="shared" si="67"/>
        <v>53750</v>
      </c>
      <c r="BD65" s="308">
        <f t="shared" si="67"/>
        <v>55000</v>
      </c>
      <c r="BE65" s="308">
        <f t="shared" si="67"/>
        <v>56250</v>
      </c>
      <c r="BF65" s="308">
        <f t="shared" si="67"/>
        <v>57500</v>
      </c>
      <c r="BG65" s="308">
        <f t="shared" si="67"/>
        <v>58750</v>
      </c>
      <c r="BH65" s="308">
        <f t="shared" si="67"/>
        <v>60000</v>
      </c>
      <c r="BI65" s="308">
        <f t="shared" si="67"/>
        <v>61250</v>
      </c>
      <c r="BJ65" s="308">
        <f t="shared" si="67"/>
        <v>62500.000000000007</v>
      </c>
      <c r="BK65" s="308">
        <f t="shared" si="67"/>
        <v>63750.000000000007</v>
      </c>
      <c r="BL65" s="308">
        <f t="shared" si="67"/>
        <v>65000.000000000015</v>
      </c>
      <c r="BM65" s="308">
        <f t="shared" si="67"/>
        <v>66250.000000000015</v>
      </c>
      <c r="BN65" s="308">
        <f t="shared" si="67"/>
        <v>67500.000000000015</v>
      </c>
      <c r="BO65" s="308">
        <f t="shared" si="67"/>
        <v>68750.000000000015</v>
      </c>
      <c r="BP65" s="308">
        <f t="shared" si="67"/>
        <v>70000.000000000015</v>
      </c>
      <c r="BQ65" s="308">
        <f t="shared" si="67"/>
        <v>71250.000000000015</v>
      </c>
      <c r="BR65" s="308">
        <f t="shared" si="67"/>
        <v>72500.000000000015</v>
      </c>
      <c r="BS65" s="308">
        <f t="shared" si="67"/>
        <v>73750.000000000015</v>
      </c>
      <c r="BT65" s="308">
        <f t="shared" si="67"/>
        <v>75000.000000000015</v>
      </c>
      <c r="BU65" s="308">
        <f t="shared" si="67"/>
        <v>76250.000000000015</v>
      </c>
      <c r="BV65" s="308">
        <f t="shared" ref="BV65:DA65" si="68">SUM(BV63:BV64)</f>
        <v>77500.000000000015</v>
      </c>
      <c r="BW65" s="308">
        <f t="shared" si="68"/>
        <v>78750.000000000015</v>
      </c>
      <c r="BX65" s="308">
        <f t="shared" si="68"/>
        <v>80000.000000000015</v>
      </c>
      <c r="BY65" s="308">
        <f t="shared" si="68"/>
        <v>81250.000000000029</v>
      </c>
      <c r="BZ65" s="308">
        <f t="shared" si="68"/>
        <v>82500.000000000029</v>
      </c>
      <c r="CA65" s="308">
        <f t="shared" si="68"/>
        <v>83750.000000000029</v>
      </c>
      <c r="CB65" s="308">
        <f t="shared" si="68"/>
        <v>85000.000000000029</v>
      </c>
      <c r="CC65" s="308">
        <f t="shared" si="68"/>
        <v>86250.000000000029</v>
      </c>
      <c r="CD65" s="308">
        <f t="shared" si="68"/>
        <v>87500.000000000029</v>
      </c>
      <c r="CE65" s="308">
        <f t="shared" si="68"/>
        <v>88750.000000000029</v>
      </c>
      <c r="CF65" s="308">
        <f t="shared" si="68"/>
        <v>90000.000000000029</v>
      </c>
      <c r="CG65" s="308">
        <f t="shared" si="68"/>
        <v>91250.000000000029</v>
      </c>
      <c r="CH65" s="308">
        <f t="shared" si="68"/>
        <v>92500.000000000029</v>
      </c>
      <c r="CI65" s="308">
        <f t="shared" si="68"/>
        <v>93750.000000000029</v>
      </c>
      <c r="CJ65" s="308">
        <f t="shared" si="68"/>
        <v>95000.000000000029</v>
      </c>
      <c r="CK65" s="308">
        <f t="shared" si="68"/>
        <v>96250.000000000029</v>
      </c>
      <c r="CL65" s="308">
        <f t="shared" si="68"/>
        <v>97500.000000000029</v>
      </c>
      <c r="CM65" s="308">
        <f t="shared" si="68"/>
        <v>98750.000000000029</v>
      </c>
      <c r="CN65" s="308">
        <f t="shared" si="68"/>
        <v>-24427.705433709896</v>
      </c>
      <c r="CO65" s="308">
        <f t="shared" si="68"/>
        <v>-24427.705433709896</v>
      </c>
      <c r="CP65" s="308">
        <f t="shared" si="68"/>
        <v>-24427.705433709896</v>
      </c>
      <c r="CQ65" s="308">
        <f t="shared" si="68"/>
        <v>-24427.705433709896</v>
      </c>
      <c r="CR65" s="308">
        <f t="shared" si="68"/>
        <v>-24427.705433709896</v>
      </c>
      <c r="CS65" s="308">
        <f t="shared" si="68"/>
        <v>-24427.705433709896</v>
      </c>
      <c r="CT65" s="308">
        <f t="shared" si="68"/>
        <v>-24427.705433709896</v>
      </c>
      <c r="CU65" s="308">
        <f t="shared" si="68"/>
        <v>-24427.705433709896</v>
      </c>
      <c r="CV65" s="308">
        <f t="shared" si="68"/>
        <v>-24427.705433709896</v>
      </c>
      <c r="CW65" s="308">
        <f t="shared" si="68"/>
        <v>-24427.705433709896</v>
      </c>
      <c r="CX65" s="308">
        <f t="shared" si="68"/>
        <v>-24427.705433709896</v>
      </c>
      <c r="CY65" s="308">
        <f t="shared" si="68"/>
        <v>-24427.705433709896</v>
      </c>
      <c r="CZ65" s="308">
        <f t="shared" si="68"/>
        <v>-24427.705433709896</v>
      </c>
      <c r="DA65" s="308">
        <f t="shared" si="68"/>
        <v>-24427.705433709896</v>
      </c>
      <c r="DB65" s="308">
        <f t="shared" ref="DB65:EG65" si="69">SUM(DB63:DB64)</f>
        <v>-24427.705433709896</v>
      </c>
      <c r="DC65" s="308">
        <f t="shared" si="69"/>
        <v>-24427.705433709896</v>
      </c>
      <c r="DD65" s="308">
        <f t="shared" si="69"/>
        <v>-24427.705433709896</v>
      </c>
      <c r="DE65" s="308">
        <f t="shared" si="69"/>
        <v>-24427.705433709896</v>
      </c>
      <c r="DF65" s="308">
        <f t="shared" si="69"/>
        <v>-24427.705433709896</v>
      </c>
      <c r="DG65" s="308">
        <f t="shared" si="69"/>
        <v>-24427.705433709896</v>
      </c>
      <c r="DH65" s="308">
        <f t="shared" si="69"/>
        <v>-24427.705433709896</v>
      </c>
      <c r="DI65" s="308">
        <f t="shared" si="69"/>
        <v>-24427.705433709896</v>
      </c>
      <c r="DJ65" s="308">
        <f t="shared" si="69"/>
        <v>-24427.705433709896</v>
      </c>
      <c r="DK65" s="308">
        <f t="shared" si="69"/>
        <v>-24427.705433709896</v>
      </c>
      <c r="DL65" s="308">
        <f t="shared" si="69"/>
        <v>-24427.705433709896</v>
      </c>
      <c r="DM65" s="308">
        <f t="shared" si="69"/>
        <v>-24427.705433709896</v>
      </c>
      <c r="DN65" s="308">
        <f t="shared" si="69"/>
        <v>-24427.705433709896</v>
      </c>
      <c r="DO65" s="308">
        <f t="shared" si="69"/>
        <v>-24427.705433709896</v>
      </c>
      <c r="DP65" s="308">
        <f t="shared" si="69"/>
        <v>-24427.705433709896</v>
      </c>
      <c r="DQ65" s="308">
        <f t="shared" si="69"/>
        <v>-24427.705433709896</v>
      </c>
      <c r="DR65" s="308">
        <f t="shared" si="69"/>
        <v>-24427.705433709896</v>
      </c>
      <c r="DS65" s="308">
        <f t="shared" si="69"/>
        <v>-24427.705433709896</v>
      </c>
      <c r="DT65" s="308">
        <f t="shared" si="69"/>
        <v>-24427.705433709896</v>
      </c>
      <c r="DU65" s="308">
        <f t="shared" si="69"/>
        <v>-24427.705433709896</v>
      </c>
      <c r="DV65" s="308">
        <f t="shared" si="69"/>
        <v>-24427.705433709896</v>
      </c>
      <c r="DW65" s="308">
        <f t="shared" si="69"/>
        <v>-24427.705433709896</v>
      </c>
      <c r="DX65" s="308">
        <f t="shared" si="69"/>
        <v>-24427.705433709896</v>
      </c>
      <c r="DY65" s="308">
        <f t="shared" si="69"/>
        <v>-24427.705433709896</v>
      </c>
      <c r="DZ65" s="308">
        <f t="shared" si="69"/>
        <v>-24427.705433709896</v>
      </c>
      <c r="EA65" s="308">
        <f t="shared" si="69"/>
        <v>-24427.705433709896</v>
      </c>
      <c r="EB65" s="308">
        <f t="shared" si="69"/>
        <v>-24427.705433709896</v>
      </c>
      <c r="EC65" s="308">
        <f t="shared" si="69"/>
        <v>-24427.705433709896</v>
      </c>
      <c r="ED65" s="308">
        <f t="shared" si="69"/>
        <v>-24427.705433709896</v>
      </c>
      <c r="EE65" s="308">
        <f t="shared" si="69"/>
        <v>-24427.705433709896</v>
      </c>
      <c r="EF65" s="308">
        <f t="shared" si="69"/>
        <v>-24427.705433709896</v>
      </c>
      <c r="EG65" s="308">
        <f t="shared" si="69"/>
        <v>-24427.705433709896</v>
      </c>
      <c r="EH65" s="308">
        <f t="shared" ref="EH65:FM65" si="70">SUM(EH63:EH64)</f>
        <v>-24427.705433709896</v>
      </c>
      <c r="EI65" s="308">
        <f t="shared" si="70"/>
        <v>-24427.705433709896</v>
      </c>
      <c r="EJ65" s="308">
        <f t="shared" si="70"/>
        <v>-24427.705433709896</v>
      </c>
      <c r="EK65" s="308">
        <f t="shared" si="70"/>
        <v>-24427.705433709896</v>
      </c>
      <c r="EL65" s="308">
        <f t="shared" si="70"/>
        <v>-24427.705433709896</v>
      </c>
      <c r="EM65" s="308">
        <f t="shared" si="70"/>
        <v>-24427.705433709896</v>
      </c>
      <c r="EN65" s="308">
        <f t="shared" si="70"/>
        <v>-24427.705433709896</v>
      </c>
      <c r="EO65" s="308">
        <f t="shared" si="70"/>
        <v>-24427.705433709896</v>
      </c>
      <c r="EP65" s="308">
        <f t="shared" si="70"/>
        <v>-24427.705433709896</v>
      </c>
      <c r="EQ65" s="308">
        <f t="shared" si="70"/>
        <v>-24427.705433709896</v>
      </c>
      <c r="ER65" s="308">
        <f t="shared" si="70"/>
        <v>-24427.705433709896</v>
      </c>
      <c r="ES65" s="308">
        <f t="shared" si="70"/>
        <v>-24427.705433709896</v>
      </c>
      <c r="ET65" s="308">
        <f t="shared" si="70"/>
        <v>-24427.705433709896</v>
      </c>
      <c r="EU65" s="308">
        <f t="shared" si="70"/>
        <v>-24427.705433709896</v>
      </c>
      <c r="EV65" s="308">
        <f t="shared" si="70"/>
        <v>-24427.705433709896</v>
      </c>
      <c r="EW65" s="308">
        <f t="shared" si="70"/>
        <v>-24427.705433709896</v>
      </c>
      <c r="EX65" s="308">
        <f t="shared" si="70"/>
        <v>-24427.705433709896</v>
      </c>
      <c r="EY65" s="308">
        <f t="shared" si="70"/>
        <v>-24427.705433709896</v>
      </c>
      <c r="EZ65" s="308">
        <f t="shared" si="70"/>
        <v>-24427.705433709896</v>
      </c>
      <c r="FA65" s="308">
        <f t="shared" si="70"/>
        <v>-24427.705433709896</v>
      </c>
      <c r="FB65" s="308">
        <f t="shared" si="70"/>
        <v>-24427.705433709896</v>
      </c>
      <c r="FC65" s="308">
        <f t="shared" si="70"/>
        <v>-24427.705433709896</v>
      </c>
      <c r="FD65" s="308">
        <f t="shared" si="70"/>
        <v>-24427.705433709896</v>
      </c>
      <c r="FE65" s="308">
        <f t="shared" si="70"/>
        <v>-24427.705433709896</v>
      </c>
      <c r="FF65" s="308">
        <f t="shared" si="70"/>
        <v>-24427.705433709896</v>
      </c>
      <c r="FG65" s="308">
        <f t="shared" si="70"/>
        <v>-24427.705433709896</v>
      </c>
      <c r="FH65" s="308">
        <f t="shared" si="70"/>
        <v>-24427.705433709896</v>
      </c>
      <c r="FI65" s="308">
        <f t="shared" si="70"/>
        <v>-24427.705433709896</v>
      </c>
      <c r="FJ65" s="308">
        <f t="shared" si="70"/>
        <v>-24427.705433709896</v>
      </c>
      <c r="FK65" s="308">
        <f t="shared" si="70"/>
        <v>-24427.705433709896</v>
      </c>
      <c r="FL65" s="308">
        <f t="shared" si="70"/>
        <v>-24427.705433709896</v>
      </c>
      <c r="FM65" s="308">
        <f t="shared" si="70"/>
        <v>-24427.705433709896</v>
      </c>
      <c r="FN65" s="308">
        <f t="shared" ref="FN65:GJ65" si="71">SUM(FN63:FN64)</f>
        <v>-24427.705433709896</v>
      </c>
      <c r="FO65" s="308">
        <f t="shared" si="71"/>
        <v>-24427.705433709896</v>
      </c>
      <c r="FP65" s="308">
        <f t="shared" si="71"/>
        <v>-24427.705433709896</v>
      </c>
      <c r="FQ65" s="308">
        <f t="shared" si="71"/>
        <v>-24427.705433709896</v>
      </c>
      <c r="FR65" s="308">
        <f t="shared" si="71"/>
        <v>-24427.705433709896</v>
      </c>
      <c r="FS65" s="308">
        <f t="shared" si="71"/>
        <v>-24427.705433709896</v>
      </c>
      <c r="FT65" s="308">
        <f t="shared" si="71"/>
        <v>-24427.705433709896</v>
      </c>
      <c r="FU65" s="308">
        <f t="shared" si="71"/>
        <v>-24427.705433709896</v>
      </c>
      <c r="FV65" s="308">
        <f t="shared" si="71"/>
        <v>-24427.705433709896</v>
      </c>
      <c r="FW65" s="308">
        <f t="shared" si="71"/>
        <v>-24427.705433709896</v>
      </c>
      <c r="FX65" s="308">
        <f t="shared" si="71"/>
        <v>-24427.705433709896</v>
      </c>
      <c r="FY65" s="308">
        <f t="shared" si="71"/>
        <v>-24427.705433709896</v>
      </c>
      <c r="FZ65" s="308">
        <f t="shared" si="71"/>
        <v>-24427.705433709896</v>
      </c>
      <c r="GA65" s="308">
        <f t="shared" si="71"/>
        <v>-24427.705433709896</v>
      </c>
      <c r="GB65" s="308">
        <f t="shared" si="71"/>
        <v>-24427.705433709896</v>
      </c>
      <c r="GC65" s="308">
        <f t="shared" si="71"/>
        <v>-24427.705433709896</v>
      </c>
      <c r="GD65" s="308">
        <f t="shared" si="71"/>
        <v>-24427.705433709896</v>
      </c>
      <c r="GE65" s="308">
        <f t="shared" si="71"/>
        <v>-24427.705433709896</v>
      </c>
      <c r="GF65" s="308">
        <f t="shared" si="71"/>
        <v>-24427.705433709896</v>
      </c>
      <c r="GG65" s="308">
        <f t="shared" si="71"/>
        <v>-24427.705433709896</v>
      </c>
      <c r="GH65" s="308">
        <f t="shared" si="71"/>
        <v>-24427.705433709896</v>
      </c>
      <c r="GI65" s="308">
        <f t="shared" si="71"/>
        <v>-24427.705433709896</v>
      </c>
      <c r="GJ65" s="308">
        <f t="shared" si="71"/>
        <v>-24427.705433709896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125000</v>
      </c>
      <c r="M67" s="280">
        <f t="shared" si="72"/>
        <v>125000</v>
      </c>
      <c r="N67" s="280">
        <f t="shared" si="72"/>
        <v>125000</v>
      </c>
      <c r="O67" s="280">
        <f t="shared" si="72"/>
        <v>125000</v>
      </c>
      <c r="P67" s="280">
        <f t="shared" si="72"/>
        <v>125000</v>
      </c>
      <c r="Q67" s="280">
        <f t="shared" si="72"/>
        <v>125000</v>
      </c>
      <c r="R67" s="280">
        <f t="shared" si="72"/>
        <v>125000</v>
      </c>
      <c r="S67" s="280">
        <f t="shared" si="72"/>
        <v>125000</v>
      </c>
      <c r="T67" s="280">
        <f t="shared" si="72"/>
        <v>125000</v>
      </c>
      <c r="U67" s="280">
        <f t="shared" si="72"/>
        <v>125000</v>
      </c>
      <c r="V67" s="280">
        <f t="shared" si="72"/>
        <v>125000</v>
      </c>
      <c r="W67" s="280">
        <f t="shared" si="72"/>
        <v>125000</v>
      </c>
      <c r="X67" s="280">
        <f t="shared" si="72"/>
        <v>125000</v>
      </c>
      <c r="Y67" s="280">
        <f t="shared" si="72"/>
        <v>125000</v>
      </c>
      <c r="Z67" s="280">
        <f t="shared" si="72"/>
        <v>125000</v>
      </c>
      <c r="AA67" s="280">
        <f t="shared" si="72"/>
        <v>125000</v>
      </c>
      <c r="AB67" s="280">
        <f t="shared" si="72"/>
        <v>125000</v>
      </c>
      <c r="AC67" s="280">
        <f t="shared" si="72"/>
        <v>125000</v>
      </c>
      <c r="AD67" s="280">
        <f t="shared" si="72"/>
        <v>125000</v>
      </c>
      <c r="AE67" s="280">
        <f t="shared" si="72"/>
        <v>125000</v>
      </c>
      <c r="AF67" s="280">
        <f t="shared" si="72"/>
        <v>125000</v>
      </c>
      <c r="AG67" s="280">
        <f t="shared" si="72"/>
        <v>125000</v>
      </c>
      <c r="AH67" s="280">
        <f t="shared" si="72"/>
        <v>125000</v>
      </c>
      <c r="AI67" s="280">
        <f t="shared" si="72"/>
        <v>125000</v>
      </c>
      <c r="AJ67" s="280">
        <f t="shared" si="72"/>
        <v>125000</v>
      </c>
      <c r="AK67" s="280">
        <f t="shared" si="72"/>
        <v>125000</v>
      </c>
      <c r="AL67" s="280">
        <f t="shared" si="72"/>
        <v>125000</v>
      </c>
      <c r="AM67" s="280">
        <f t="shared" si="72"/>
        <v>125000</v>
      </c>
      <c r="AN67" s="280">
        <f t="shared" si="72"/>
        <v>125000</v>
      </c>
      <c r="AO67" s="280">
        <f t="shared" si="72"/>
        <v>125000</v>
      </c>
      <c r="AP67" s="280">
        <f t="shared" ref="AP67:BU67" si="73" xml:space="preserve"> AP65 + AP60</f>
        <v>125000</v>
      </c>
      <c r="AQ67" s="280">
        <f t="shared" si="73"/>
        <v>125000</v>
      </c>
      <c r="AR67" s="280">
        <f t="shared" si="73"/>
        <v>125000</v>
      </c>
      <c r="AS67" s="280">
        <f t="shared" si="73"/>
        <v>125000</v>
      </c>
      <c r="AT67" s="280">
        <f t="shared" si="73"/>
        <v>125000</v>
      </c>
      <c r="AU67" s="280">
        <f t="shared" si="73"/>
        <v>125000</v>
      </c>
      <c r="AV67" s="280">
        <f t="shared" si="73"/>
        <v>125000</v>
      </c>
      <c r="AW67" s="280">
        <f t="shared" si="73"/>
        <v>125000</v>
      </c>
      <c r="AX67" s="280">
        <f t="shared" si="73"/>
        <v>125000</v>
      </c>
      <c r="AY67" s="280">
        <f t="shared" si="73"/>
        <v>125000</v>
      </c>
      <c r="AZ67" s="280">
        <f t="shared" si="73"/>
        <v>125000</v>
      </c>
      <c r="BA67" s="280">
        <f t="shared" si="73"/>
        <v>125000</v>
      </c>
      <c r="BB67" s="280">
        <f t="shared" si="73"/>
        <v>125000</v>
      </c>
      <c r="BC67" s="280">
        <f t="shared" si="73"/>
        <v>125000</v>
      </c>
      <c r="BD67" s="280">
        <f t="shared" si="73"/>
        <v>125000</v>
      </c>
      <c r="BE67" s="280">
        <f t="shared" si="73"/>
        <v>125000</v>
      </c>
      <c r="BF67" s="280">
        <f t="shared" si="73"/>
        <v>125000</v>
      </c>
      <c r="BG67" s="280">
        <f t="shared" si="73"/>
        <v>125000</v>
      </c>
      <c r="BH67" s="280">
        <f t="shared" si="73"/>
        <v>125000</v>
      </c>
      <c r="BI67" s="280">
        <f t="shared" si="73"/>
        <v>125000</v>
      </c>
      <c r="BJ67" s="280">
        <f t="shared" si="73"/>
        <v>125000</v>
      </c>
      <c r="BK67" s="280">
        <f t="shared" si="73"/>
        <v>125000</v>
      </c>
      <c r="BL67" s="280">
        <f t="shared" si="73"/>
        <v>125000.00000000001</v>
      </c>
      <c r="BM67" s="280">
        <f t="shared" si="73"/>
        <v>125000.00000000001</v>
      </c>
      <c r="BN67" s="280">
        <f t="shared" si="73"/>
        <v>125000.00000000001</v>
      </c>
      <c r="BO67" s="280">
        <f t="shared" si="73"/>
        <v>125000.00000000001</v>
      </c>
      <c r="BP67" s="280">
        <f t="shared" si="73"/>
        <v>125000.00000000001</v>
      </c>
      <c r="BQ67" s="280">
        <f t="shared" si="73"/>
        <v>125000.00000000001</v>
      </c>
      <c r="BR67" s="280">
        <f t="shared" si="73"/>
        <v>125000.00000000001</v>
      </c>
      <c r="BS67" s="280">
        <f t="shared" si="73"/>
        <v>125000.00000000001</v>
      </c>
      <c r="BT67" s="280">
        <f t="shared" si="73"/>
        <v>125000.00000000001</v>
      </c>
      <c r="BU67" s="280">
        <f t="shared" si="73"/>
        <v>125000.00000000001</v>
      </c>
      <c r="BV67" s="280">
        <f t="shared" ref="BV67:DA67" si="74" xml:space="preserve"> BV65 + BV60</f>
        <v>125000.00000000001</v>
      </c>
      <c r="BW67" s="280">
        <f t="shared" si="74"/>
        <v>125000.00000000001</v>
      </c>
      <c r="BX67" s="280">
        <f t="shared" si="74"/>
        <v>125000.00000000001</v>
      </c>
      <c r="BY67" s="280">
        <f t="shared" si="74"/>
        <v>125000.00000000003</v>
      </c>
      <c r="BZ67" s="280">
        <f t="shared" si="74"/>
        <v>125000.00000000003</v>
      </c>
      <c r="CA67" s="280">
        <f t="shared" si="74"/>
        <v>125000.00000000003</v>
      </c>
      <c r="CB67" s="280">
        <f t="shared" si="74"/>
        <v>125000.00000000003</v>
      </c>
      <c r="CC67" s="280">
        <f t="shared" si="74"/>
        <v>125000.00000000003</v>
      </c>
      <c r="CD67" s="280">
        <f t="shared" si="74"/>
        <v>125000.00000000003</v>
      </c>
      <c r="CE67" s="280">
        <f t="shared" si="74"/>
        <v>125000.00000000003</v>
      </c>
      <c r="CF67" s="280">
        <f t="shared" si="74"/>
        <v>125000.00000000003</v>
      </c>
      <c r="CG67" s="280">
        <f t="shared" si="74"/>
        <v>125000.00000000003</v>
      </c>
      <c r="CH67" s="280">
        <f t="shared" si="74"/>
        <v>125000.00000000003</v>
      </c>
      <c r="CI67" s="280">
        <f t="shared" si="74"/>
        <v>125000.00000000003</v>
      </c>
      <c r="CJ67" s="280">
        <f t="shared" si="74"/>
        <v>125000.00000000003</v>
      </c>
      <c r="CK67" s="280">
        <f t="shared" si="74"/>
        <v>125000.00000000003</v>
      </c>
      <c r="CL67" s="280">
        <f t="shared" si="74"/>
        <v>125000.00000000003</v>
      </c>
      <c r="CM67" s="280">
        <f t="shared" si="74"/>
        <v>125000.00000000003</v>
      </c>
      <c r="CN67" s="280">
        <f t="shared" si="74"/>
        <v>572.29456629010383</v>
      </c>
      <c r="CO67" s="280">
        <f t="shared" si="74"/>
        <v>-677.70543370989617</v>
      </c>
      <c r="CP67" s="280">
        <f t="shared" si="74"/>
        <v>-1927.7054337098962</v>
      </c>
      <c r="CQ67" s="280">
        <f t="shared" si="74"/>
        <v>-3177.7054337098962</v>
      </c>
      <c r="CR67" s="280">
        <f t="shared" si="74"/>
        <v>-4427.7054337098962</v>
      </c>
      <c r="CS67" s="280">
        <f t="shared" si="74"/>
        <v>-5677.7054337098962</v>
      </c>
      <c r="CT67" s="280">
        <f t="shared" si="74"/>
        <v>-6927.7054337098962</v>
      </c>
      <c r="CU67" s="280">
        <f t="shared" si="74"/>
        <v>-8177.7054337098962</v>
      </c>
      <c r="CV67" s="280">
        <f t="shared" si="74"/>
        <v>-9427.7054337098962</v>
      </c>
      <c r="CW67" s="280">
        <f t="shared" si="74"/>
        <v>-10677.705433709896</v>
      </c>
      <c r="CX67" s="280">
        <f t="shared" si="74"/>
        <v>-11927.705433709896</v>
      </c>
      <c r="CY67" s="280">
        <f t="shared" si="74"/>
        <v>-13177.705433709896</v>
      </c>
      <c r="CZ67" s="280">
        <f t="shared" si="74"/>
        <v>-14427.705433709896</v>
      </c>
      <c r="DA67" s="280">
        <f t="shared" si="74"/>
        <v>-15677.705433709896</v>
      </c>
      <c r="DB67" s="280">
        <f t="shared" ref="DB67:EG67" si="75" xml:space="preserve"> DB65 + DB60</f>
        <v>-16927.705433709896</v>
      </c>
      <c r="DC67" s="280">
        <f t="shared" si="75"/>
        <v>-18177.705433709896</v>
      </c>
      <c r="DD67" s="280">
        <f t="shared" si="75"/>
        <v>-19427.705433709896</v>
      </c>
      <c r="DE67" s="280">
        <f t="shared" si="75"/>
        <v>-20677.705433709896</v>
      </c>
      <c r="DF67" s="280">
        <f t="shared" si="75"/>
        <v>-21927.705433709896</v>
      </c>
      <c r="DG67" s="280">
        <f t="shared" si="75"/>
        <v>-23177.705433709896</v>
      </c>
      <c r="DH67" s="280">
        <f t="shared" si="75"/>
        <v>-24427.705433709896</v>
      </c>
      <c r="DI67" s="280">
        <f t="shared" si="75"/>
        <v>-24427.705433709896</v>
      </c>
      <c r="DJ67" s="280">
        <f t="shared" si="75"/>
        <v>-24427.705433709896</v>
      </c>
      <c r="DK67" s="280">
        <f t="shared" si="75"/>
        <v>-24427.705433709896</v>
      </c>
      <c r="DL67" s="280">
        <f t="shared" si="75"/>
        <v>-24427.705433709896</v>
      </c>
      <c r="DM67" s="280">
        <f t="shared" si="75"/>
        <v>-24427.705433709896</v>
      </c>
      <c r="DN67" s="280">
        <f t="shared" si="75"/>
        <v>-24427.705433709896</v>
      </c>
      <c r="DO67" s="280">
        <f t="shared" si="75"/>
        <v>-24427.705433709896</v>
      </c>
      <c r="DP67" s="280">
        <f t="shared" si="75"/>
        <v>-24427.705433709896</v>
      </c>
      <c r="DQ67" s="280">
        <f t="shared" si="75"/>
        <v>-24427.705433709896</v>
      </c>
      <c r="DR67" s="280">
        <f t="shared" si="75"/>
        <v>-24427.705433709896</v>
      </c>
      <c r="DS67" s="280">
        <f t="shared" si="75"/>
        <v>-24427.705433709896</v>
      </c>
      <c r="DT67" s="280">
        <f t="shared" si="75"/>
        <v>-24427.705433709896</v>
      </c>
      <c r="DU67" s="280">
        <f t="shared" si="75"/>
        <v>-24427.705433709896</v>
      </c>
      <c r="DV67" s="280">
        <f t="shared" si="75"/>
        <v>-24427.705433709896</v>
      </c>
      <c r="DW67" s="280">
        <f t="shared" si="75"/>
        <v>-24427.705433709896</v>
      </c>
      <c r="DX67" s="280">
        <f t="shared" si="75"/>
        <v>-24427.705433709896</v>
      </c>
      <c r="DY67" s="280">
        <f t="shared" si="75"/>
        <v>-24427.705433709896</v>
      </c>
      <c r="DZ67" s="280">
        <f t="shared" si="75"/>
        <v>-24427.705433709896</v>
      </c>
      <c r="EA67" s="280">
        <f t="shared" si="75"/>
        <v>-24427.705433709896</v>
      </c>
      <c r="EB67" s="280">
        <f t="shared" si="75"/>
        <v>-24427.705433709896</v>
      </c>
      <c r="EC67" s="280">
        <f t="shared" si="75"/>
        <v>-24427.705433709896</v>
      </c>
      <c r="ED67" s="280">
        <f t="shared" si="75"/>
        <v>-24427.705433709896</v>
      </c>
      <c r="EE67" s="280">
        <f t="shared" si="75"/>
        <v>-24427.705433709896</v>
      </c>
      <c r="EF67" s="280">
        <f t="shared" si="75"/>
        <v>-24427.705433709896</v>
      </c>
      <c r="EG67" s="280">
        <f t="shared" si="75"/>
        <v>-24427.705433709896</v>
      </c>
      <c r="EH67" s="280">
        <f t="shared" ref="EH67:FM67" si="76" xml:space="preserve"> EH65 + EH60</f>
        <v>-24427.705433709896</v>
      </c>
      <c r="EI67" s="280">
        <f t="shared" si="76"/>
        <v>-24427.705433709896</v>
      </c>
      <c r="EJ67" s="280">
        <f t="shared" si="76"/>
        <v>-24427.705433709896</v>
      </c>
      <c r="EK67" s="280">
        <f t="shared" si="76"/>
        <v>-24427.705433709896</v>
      </c>
      <c r="EL67" s="280">
        <f t="shared" si="76"/>
        <v>-24427.705433709896</v>
      </c>
      <c r="EM67" s="280">
        <f t="shared" si="76"/>
        <v>-24427.705433709896</v>
      </c>
      <c r="EN67" s="280">
        <f t="shared" si="76"/>
        <v>-24427.705433709896</v>
      </c>
      <c r="EO67" s="280">
        <f t="shared" si="76"/>
        <v>-24427.705433709896</v>
      </c>
      <c r="EP67" s="280">
        <f t="shared" si="76"/>
        <v>-24427.705433709896</v>
      </c>
      <c r="EQ67" s="280">
        <f t="shared" si="76"/>
        <v>-24427.705433709896</v>
      </c>
      <c r="ER67" s="280">
        <f t="shared" si="76"/>
        <v>-24427.705433709896</v>
      </c>
      <c r="ES67" s="280">
        <f t="shared" si="76"/>
        <v>-24427.705433709896</v>
      </c>
      <c r="ET67" s="280">
        <f t="shared" si="76"/>
        <v>-24427.705433709896</v>
      </c>
      <c r="EU67" s="280">
        <f t="shared" si="76"/>
        <v>-24427.705433709896</v>
      </c>
      <c r="EV67" s="280">
        <f t="shared" si="76"/>
        <v>-24427.705433709896</v>
      </c>
      <c r="EW67" s="280">
        <f t="shared" si="76"/>
        <v>-24427.705433709896</v>
      </c>
      <c r="EX67" s="280">
        <f t="shared" si="76"/>
        <v>-24427.705433709896</v>
      </c>
      <c r="EY67" s="280">
        <f t="shared" si="76"/>
        <v>-24427.705433709896</v>
      </c>
      <c r="EZ67" s="280">
        <f t="shared" si="76"/>
        <v>-24427.705433709896</v>
      </c>
      <c r="FA67" s="280">
        <f t="shared" si="76"/>
        <v>-24427.705433709896</v>
      </c>
      <c r="FB67" s="280">
        <f t="shared" si="76"/>
        <v>-24427.705433709896</v>
      </c>
      <c r="FC67" s="280">
        <f t="shared" si="76"/>
        <v>-24427.705433709896</v>
      </c>
      <c r="FD67" s="280">
        <f t="shared" si="76"/>
        <v>-24427.705433709896</v>
      </c>
      <c r="FE67" s="280">
        <f t="shared" si="76"/>
        <v>-24427.705433709896</v>
      </c>
      <c r="FF67" s="280">
        <f t="shared" si="76"/>
        <v>-24427.705433709896</v>
      </c>
      <c r="FG67" s="280">
        <f t="shared" si="76"/>
        <v>-24427.705433709896</v>
      </c>
      <c r="FH67" s="280">
        <f t="shared" si="76"/>
        <v>-24427.705433709896</v>
      </c>
      <c r="FI67" s="280">
        <f t="shared" si="76"/>
        <v>-24427.705433709896</v>
      </c>
      <c r="FJ67" s="280">
        <f t="shared" si="76"/>
        <v>-24427.705433709896</v>
      </c>
      <c r="FK67" s="280">
        <f t="shared" si="76"/>
        <v>-24427.705433709896</v>
      </c>
      <c r="FL67" s="280">
        <f t="shared" si="76"/>
        <v>-24427.705433709896</v>
      </c>
      <c r="FM67" s="280">
        <f t="shared" si="76"/>
        <v>-24427.705433709896</v>
      </c>
      <c r="FN67" s="280">
        <f t="shared" ref="FN67:GJ67" si="77" xml:space="preserve"> FN65 + FN60</f>
        <v>-24427.705433709896</v>
      </c>
      <c r="FO67" s="280">
        <f t="shared" si="77"/>
        <v>-24427.705433709896</v>
      </c>
      <c r="FP67" s="280">
        <f t="shared" si="77"/>
        <v>-24427.705433709896</v>
      </c>
      <c r="FQ67" s="280">
        <f t="shared" si="77"/>
        <v>-24427.705433709896</v>
      </c>
      <c r="FR67" s="280">
        <f t="shared" si="77"/>
        <v>-24427.705433709896</v>
      </c>
      <c r="FS67" s="280">
        <f t="shared" si="77"/>
        <v>-24427.705433709896</v>
      </c>
      <c r="FT67" s="280">
        <f t="shared" si="77"/>
        <v>-24427.705433709896</v>
      </c>
      <c r="FU67" s="280">
        <f t="shared" si="77"/>
        <v>-24427.705433709896</v>
      </c>
      <c r="FV67" s="280">
        <f t="shared" si="77"/>
        <v>-24427.705433709896</v>
      </c>
      <c r="FW67" s="280">
        <f t="shared" si="77"/>
        <v>-24427.705433709896</v>
      </c>
      <c r="FX67" s="280">
        <f t="shared" si="77"/>
        <v>-24427.705433709896</v>
      </c>
      <c r="FY67" s="280">
        <f t="shared" si="77"/>
        <v>-24427.705433709896</v>
      </c>
      <c r="FZ67" s="280">
        <f t="shared" si="77"/>
        <v>-24427.705433709896</v>
      </c>
      <c r="GA67" s="280">
        <f t="shared" si="77"/>
        <v>-24427.705433709896</v>
      </c>
      <c r="GB67" s="280">
        <f t="shared" si="77"/>
        <v>-24427.705433709896</v>
      </c>
      <c r="GC67" s="280">
        <f t="shared" si="77"/>
        <v>-24427.705433709896</v>
      </c>
      <c r="GD67" s="280">
        <f t="shared" si="77"/>
        <v>-24427.705433709896</v>
      </c>
      <c r="GE67" s="280">
        <f t="shared" si="77"/>
        <v>-24427.705433709896</v>
      </c>
      <c r="GF67" s="280">
        <f t="shared" si="77"/>
        <v>-24427.705433709896</v>
      </c>
      <c r="GG67" s="280">
        <f t="shared" si="77"/>
        <v>-24427.705433709896</v>
      </c>
      <c r="GH67" s="280">
        <f t="shared" si="77"/>
        <v>-24427.705433709896</v>
      </c>
      <c r="GI67" s="280">
        <f t="shared" si="77"/>
        <v>-24427.705433709896</v>
      </c>
      <c r="GJ67" s="280">
        <f t="shared" si="77"/>
        <v>-24427.705433709896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155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156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157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158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41" t="str">
        <f xml:space="preserve"> Equity!E$24</f>
        <v>Share capital balance</v>
      </c>
      <c r="F73" s="541">
        <f xml:space="preserve"> Equity!F$24</f>
        <v>0</v>
      </c>
      <c r="G73" s="541" t="str">
        <f xml:space="preserve"> Equity!G$24</f>
        <v>$ 000s</v>
      </c>
      <c r="H73" s="541">
        <f xml:space="preserve"> Equity!H$24</f>
        <v>0</v>
      </c>
      <c r="I73" s="541">
        <f xml:space="preserve"> Equity!I$24</f>
        <v>0</v>
      </c>
      <c r="J73" s="541">
        <f xml:space="preserve"> Equity!J$24</f>
        <v>0</v>
      </c>
      <c r="K73" s="541">
        <f xml:space="preserve"> Equity!K$24</f>
        <v>0</v>
      </c>
      <c r="L73" s="541">
        <f xml:space="preserve"> Equity!L$24</f>
        <v>125000</v>
      </c>
      <c r="M73" s="541">
        <f xml:space="preserve"> Equity!M$24</f>
        <v>125000</v>
      </c>
      <c r="N73" s="541">
        <f xml:space="preserve"> Equity!N$24</f>
        <v>125000</v>
      </c>
      <c r="O73" s="541">
        <f xml:space="preserve"> Equity!O$24</f>
        <v>125000</v>
      </c>
      <c r="P73" s="541">
        <f xml:space="preserve"> Equity!P$24</f>
        <v>125000</v>
      </c>
      <c r="Q73" s="541">
        <f xml:space="preserve"> Equity!Q$24</f>
        <v>125000</v>
      </c>
      <c r="R73" s="541">
        <f xml:space="preserve"> Equity!R$24</f>
        <v>125000</v>
      </c>
      <c r="S73" s="541">
        <f xml:space="preserve"> Equity!S$24</f>
        <v>125000</v>
      </c>
      <c r="T73" s="541">
        <f xml:space="preserve"> Equity!T$24</f>
        <v>125000</v>
      </c>
      <c r="U73" s="541">
        <f xml:space="preserve"> Equity!U$24</f>
        <v>125000</v>
      </c>
      <c r="V73" s="541">
        <f xml:space="preserve"> Equity!V$24</f>
        <v>125000</v>
      </c>
      <c r="W73" s="541">
        <f xml:space="preserve"> Equity!W$24</f>
        <v>125000</v>
      </c>
      <c r="X73" s="541">
        <f xml:space="preserve"> Equity!X$24</f>
        <v>125000</v>
      </c>
      <c r="Y73" s="541">
        <f xml:space="preserve"> Equity!Y$24</f>
        <v>125000</v>
      </c>
      <c r="Z73" s="541">
        <f xml:space="preserve"> Equity!Z$24</f>
        <v>125000</v>
      </c>
      <c r="AA73" s="541">
        <f xml:space="preserve"> Equity!AA$24</f>
        <v>125000</v>
      </c>
      <c r="AB73" s="541">
        <f xml:space="preserve"> Equity!AB$24</f>
        <v>125000</v>
      </c>
      <c r="AC73" s="541">
        <f xml:space="preserve"> Equity!AC$24</f>
        <v>125000</v>
      </c>
      <c r="AD73" s="541">
        <f xml:space="preserve"> Equity!AD$24</f>
        <v>125000</v>
      </c>
      <c r="AE73" s="541">
        <f xml:space="preserve"> Equity!AE$24</f>
        <v>125000</v>
      </c>
      <c r="AF73" s="541">
        <f xml:space="preserve"> Equity!AF$24</f>
        <v>125000</v>
      </c>
      <c r="AG73" s="541">
        <f xml:space="preserve"> Equity!AG$24</f>
        <v>125000</v>
      </c>
      <c r="AH73" s="541">
        <f xml:space="preserve"> Equity!AH$24</f>
        <v>125000</v>
      </c>
      <c r="AI73" s="541">
        <f xml:space="preserve"> Equity!AI$24</f>
        <v>125000</v>
      </c>
      <c r="AJ73" s="541">
        <f xml:space="preserve"> Equity!AJ$24</f>
        <v>125000</v>
      </c>
      <c r="AK73" s="541">
        <f xml:space="preserve"> Equity!AK$24</f>
        <v>125000</v>
      </c>
      <c r="AL73" s="541">
        <f xml:space="preserve"> Equity!AL$24</f>
        <v>125000</v>
      </c>
      <c r="AM73" s="541">
        <f xml:space="preserve"> Equity!AM$24</f>
        <v>125000</v>
      </c>
      <c r="AN73" s="541">
        <f xml:space="preserve"> Equity!AN$24</f>
        <v>125000</v>
      </c>
      <c r="AO73" s="541">
        <f xml:space="preserve"> Equity!AO$24</f>
        <v>125000</v>
      </c>
      <c r="AP73" s="541">
        <f xml:space="preserve"> Equity!AP$24</f>
        <v>125000</v>
      </c>
      <c r="AQ73" s="541">
        <f xml:space="preserve"> Equity!AQ$24</f>
        <v>125000</v>
      </c>
      <c r="AR73" s="541">
        <f xml:space="preserve"> Equity!AR$24</f>
        <v>125000</v>
      </c>
      <c r="AS73" s="541">
        <f xml:space="preserve"> Equity!AS$24</f>
        <v>125000</v>
      </c>
      <c r="AT73" s="541">
        <f xml:space="preserve"> Equity!AT$24</f>
        <v>125000</v>
      </c>
      <c r="AU73" s="541">
        <f xml:space="preserve"> Equity!AU$24</f>
        <v>125000</v>
      </c>
      <c r="AV73" s="541">
        <f xml:space="preserve"> Equity!AV$24</f>
        <v>125000</v>
      </c>
      <c r="AW73" s="541">
        <f xml:space="preserve"> Equity!AW$24</f>
        <v>125000</v>
      </c>
      <c r="AX73" s="541">
        <f xml:space="preserve"> Equity!AX$24</f>
        <v>125000</v>
      </c>
      <c r="AY73" s="541">
        <f xml:space="preserve"> Equity!AY$24</f>
        <v>125000</v>
      </c>
      <c r="AZ73" s="541">
        <f xml:space="preserve"> Equity!AZ$24</f>
        <v>125000</v>
      </c>
      <c r="BA73" s="541">
        <f xml:space="preserve"> Equity!BA$24</f>
        <v>125000</v>
      </c>
      <c r="BB73" s="541">
        <f xml:space="preserve"> Equity!BB$24</f>
        <v>125000</v>
      </c>
      <c r="BC73" s="541">
        <f xml:space="preserve"> Equity!BC$24</f>
        <v>125000</v>
      </c>
      <c r="BD73" s="541">
        <f xml:space="preserve"> Equity!BD$24</f>
        <v>125000</v>
      </c>
      <c r="BE73" s="541">
        <f xml:space="preserve"> Equity!BE$24</f>
        <v>125000</v>
      </c>
      <c r="BF73" s="541">
        <f xml:space="preserve"> Equity!BF$24</f>
        <v>125000</v>
      </c>
      <c r="BG73" s="541">
        <f xml:space="preserve"> Equity!BG$24</f>
        <v>125000</v>
      </c>
      <c r="BH73" s="541">
        <f xml:space="preserve"> Equity!BH$24</f>
        <v>125000</v>
      </c>
      <c r="BI73" s="541">
        <f xml:space="preserve"> Equity!BI$24</f>
        <v>125000</v>
      </c>
      <c r="BJ73" s="541">
        <f xml:space="preserve"> Equity!BJ$24</f>
        <v>125000</v>
      </c>
      <c r="BK73" s="541">
        <f xml:space="preserve"> Equity!BK$24</f>
        <v>125000</v>
      </c>
      <c r="BL73" s="541">
        <f xml:space="preserve"> Equity!BL$24</f>
        <v>125000</v>
      </c>
      <c r="BM73" s="541">
        <f xml:space="preserve"> Equity!BM$24</f>
        <v>125000</v>
      </c>
      <c r="BN73" s="541">
        <f xml:space="preserve"> Equity!BN$24</f>
        <v>125000</v>
      </c>
      <c r="BO73" s="541">
        <f xml:space="preserve"> Equity!BO$24</f>
        <v>125000</v>
      </c>
      <c r="BP73" s="541">
        <f xml:space="preserve"> Equity!BP$24</f>
        <v>125000</v>
      </c>
      <c r="BQ73" s="541">
        <f xml:space="preserve"> Equity!BQ$24</f>
        <v>125000</v>
      </c>
      <c r="BR73" s="541">
        <f xml:space="preserve"> Equity!BR$24</f>
        <v>125000</v>
      </c>
      <c r="BS73" s="541">
        <f xml:space="preserve"> Equity!BS$24</f>
        <v>125000</v>
      </c>
      <c r="BT73" s="541">
        <f xml:space="preserve"> Equity!BT$24</f>
        <v>125000</v>
      </c>
      <c r="BU73" s="541">
        <f xml:space="preserve"> Equity!BU$24</f>
        <v>125000</v>
      </c>
      <c r="BV73" s="541">
        <f xml:space="preserve"> Equity!BV$24</f>
        <v>125000</v>
      </c>
      <c r="BW73" s="541">
        <f xml:space="preserve"> Equity!BW$24</f>
        <v>125000</v>
      </c>
      <c r="BX73" s="541">
        <f xml:space="preserve"> Equity!BX$24</f>
        <v>125000</v>
      </c>
      <c r="BY73" s="541">
        <f xml:space="preserve"> Equity!BY$24</f>
        <v>125000</v>
      </c>
      <c r="BZ73" s="541">
        <f xml:space="preserve"> Equity!BZ$24</f>
        <v>125000</v>
      </c>
      <c r="CA73" s="541">
        <f xml:space="preserve"> Equity!CA$24</f>
        <v>125000</v>
      </c>
      <c r="CB73" s="541">
        <f xml:space="preserve"> Equity!CB$24</f>
        <v>125000</v>
      </c>
      <c r="CC73" s="541">
        <f xml:space="preserve"> Equity!CC$24</f>
        <v>125000</v>
      </c>
      <c r="CD73" s="541">
        <f xml:space="preserve"> Equity!CD$24</f>
        <v>125000</v>
      </c>
      <c r="CE73" s="541">
        <f xml:space="preserve"> Equity!CE$24</f>
        <v>125000</v>
      </c>
      <c r="CF73" s="541">
        <f xml:space="preserve"> Equity!CF$24</f>
        <v>125000</v>
      </c>
      <c r="CG73" s="541">
        <f xml:space="preserve"> Equity!CG$24</f>
        <v>125000</v>
      </c>
      <c r="CH73" s="541">
        <f xml:space="preserve"> Equity!CH$24</f>
        <v>125000</v>
      </c>
      <c r="CI73" s="541">
        <f xml:space="preserve"> Equity!CI$24</f>
        <v>125000</v>
      </c>
      <c r="CJ73" s="541">
        <f xml:space="preserve"> Equity!CJ$24</f>
        <v>125000</v>
      </c>
      <c r="CK73" s="541">
        <f xml:space="preserve"> Equity!CK$24</f>
        <v>125000</v>
      </c>
      <c r="CL73" s="541">
        <f xml:space="preserve"> Equity!CL$24</f>
        <v>125000</v>
      </c>
      <c r="CM73" s="541">
        <f xml:space="preserve"> Equity!CM$24</f>
        <v>125000</v>
      </c>
      <c r="CN73" s="541">
        <f xml:space="preserve"> Equity!CN$24</f>
        <v>0</v>
      </c>
      <c r="CO73" s="541">
        <f xml:space="preserve"> Equity!CO$24</f>
        <v>0</v>
      </c>
      <c r="CP73" s="541">
        <f xml:space="preserve"> Equity!CP$24</f>
        <v>0</v>
      </c>
      <c r="CQ73" s="541">
        <f xml:space="preserve"> Equity!CQ$24</f>
        <v>0</v>
      </c>
      <c r="CR73" s="541">
        <f xml:space="preserve"> Equity!CR$24</f>
        <v>0</v>
      </c>
      <c r="CS73" s="541">
        <f xml:space="preserve"> Equity!CS$24</f>
        <v>0</v>
      </c>
      <c r="CT73" s="541">
        <f xml:space="preserve"> Equity!CT$24</f>
        <v>0</v>
      </c>
      <c r="CU73" s="541">
        <f xml:space="preserve"> Equity!CU$24</f>
        <v>0</v>
      </c>
      <c r="CV73" s="541">
        <f xml:space="preserve"> Equity!CV$24</f>
        <v>0</v>
      </c>
      <c r="CW73" s="541">
        <f xml:space="preserve"> Equity!CW$24</f>
        <v>0</v>
      </c>
      <c r="CX73" s="541">
        <f xml:space="preserve"> Equity!CX$24</f>
        <v>0</v>
      </c>
      <c r="CY73" s="541">
        <f xml:space="preserve"> Equity!CY$24</f>
        <v>0</v>
      </c>
      <c r="CZ73" s="541">
        <f xml:space="preserve"> Equity!CZ$24</f>
        <v>0</v>
      </c>
      <c r="DA73" s="541">
        <f xml:space="preserve"> Equity!DA$24</f>
        <v>0</v>
      </c>
      <c r="DB73" s="541">
        <f xml:space="preserve"> Equity!DB$24</f>
        <v>0</v>
      </c>
      <c r="DC73" s="541">
        <f xml:space="preserve"> Equity!DC$24</f>
        <v>0</v>
      </c>
      <c r="DD73" s="541">
        <f xml:space="preserve"> Equity!DD$24</f>
        <v>0</v>
      </c>
      <c r="DE73" s="541">
        <f xml:space="preserve"> Equity!DE$24</f>
        <v>0</v>
      </c>
      <c r="DF73" s="541">
        <f xml:space="preserve"> Equity!DF$24</f>
        <v>0</v>
      </c>
      <c r="DG73" s="541">
        <f xml:space="preserve"> Equity!DG$24</f>
        <v>0</v>
      </c>
      <c r="DH73" s="541">
        <f xml:space="preserve"> Equity!DH$24</f>
        <v>0</v>
      </c>
      <c r="DI73" s="541">
        <f xml:space="preserve"> Equity!DI$24</f>
        <v>0</v>
      </c>
      <c r="DJ73" s="541">
        <f xml:space="preserve"> Equity!DJ$24</f>
        <v>0</v>
      </c>
      <c r="DK73" s="541">
        <f xml:space="preserve"> Equity!DK$24</f>
        <v>0</v>
      </c>
      <c r="DL73" s="541">
        <f xml:space="preserve"> Equity!DL$24</f>
        <v>0</v>
      </c>
      <c r="DM73" s="541">
        <f xml:space="preserve"> Equity!DM$24</f>
        <v>0</v>
      </c>
      <c r="DN73" s="541">
        <f xml:space="preserve"> Equity!DN$24</f>
        <v>0</v>
      </c>
      <c r="DO73" s="541">
        <f xml:space="preserve"> Equity!DO$24</f>
        <v>0</v>
      </c>
      <c r="DP73" s="541">
        <f xml:space="preserve"> Equity!DP$24</f>
        <v>0</v>
      </c>
      <c r="DQ73" s="541">
        <f xml:space="preserve"> Equity!DQ$24</f>
        <v>0</v>
      </c>
      <c r="DR73" s="541">
        <f xml:space="preserve"> Equity!DR$24</f>
        <v>0</v>
      </c>
      <c r="DS73" s="541">
        <f xml:space="preserve"> Equity!DS$24</f>
        <v>0</v>
      </c>
      <c r="DT73" s="541">
        <f xml:space="preserve"> Equity!DT$24</f>
        <v>0</v>
      </c>
      <c r="DU73" s="541">
        <f xml:space="preserve"> Equity!DU$24</f>
        <v>0</v>
      </c>
      <c r="DV73" s="541">
        <f xml:space="preserve"> Equity!DV$24</f>
        <v>0</v>
      </c>
      <c r="DW73" s="541">
        <f xml:space="preserve"> Equity!DW$24</f>
        <v>0</v>
      </c>
      <c r="DX73" s="541">
        <f xml:space="preserve"> Equity!DX$24</f>
        <v>0</v>
      </c>
      <c r="DY73" s="541">
        <f xml:space="preserve"> Equity!DY$24</f>
        <v>0</v>
      </c>
      <c r="DZ73" s="541">
        <f xml:space="preserve"> Equity!DZ$24</f>
        <v>0</v>
      </c>
      <c r="EA73" s="541">
        <f xml:space="preserve"> Equity!EA$24</f>
        <v>0</v>
      </c>
      <c r="EB73" s="541">
        <f xml:space="preserve"> Equity!EB$24</f>
        <v>0</v>
      </c>
      <c r="EC73" s="541">
        <f xml:space="preserve"> Equity!EC$24</f>
        <v>0</v>
      </c>
      <c r="ED73" s="541">
        <f xml:space="preserve"> Equity!ED$24</f>
        <v>0</v>
      </c>
      <c r="EE73" s="541">
        <f xml:space="preserve"> Equity!EE$24</f>
        <v>0</v>
      </c>
      <c r="EF73" s="541">
        <f xml:space="preserve"> Equity!EF$24</f>
        <v>0</v>
      </c>
      <c r="EG73" s="541">
        <f xml:space="preserve"> Equity!EG$24</f>
        <v>0</v>
      </c>
      <c r="EH73" s="541">
        <f xml:space="preserve"> Equity!EH$24</f>
        <v>0</v>
      </c>
      <c r="EI73" s="541">
        <f xml:space="preserve"> Equity!EI$24</f>
        <v>0</v>
      </c>
      <c r="EJ73" s="541">
        <f xml:space="preserve"> Equity!EJ$24</f>
        <v>0</v>
      </c>
      <c r="EK73" s="541">
        <f xml:space="preserve"> Equity!EK$24</f>
        <v>0</v>
      </c>
      <c r="EL73" s="541">
        <f xml:space="preserve"> Equity!EL$24</f>
        <v>0</v>
      </c>
      <c r="EM73" s="541">
        <f xml:space="preserve"> Equity!EM$24</f>
        <v>0</v>
      </c>
      <c r="EN73" s="541">
        <f xml:space="preserve"> Equity!EN$24</f>
        <v>0</v>
      </c>
      <c r="EO73" s="541">
        <f xml:space="preserve"> Equity!EO$24</f>
        <v>0</v>
      </c>
      <c r="EP73" s="541">
        <f xml:space="preserve"> Equity!EP$24</f>
        <v>0</v>
      </c>
      <c r="EQ73" s="541">
        <f xml:space="preserve"> Equity!EQ$24</f>
        <v>0</v>
      </c>
      <c r="ER73" s="541">
        <f xml:space="preserve"> Equity!ER$24</f>
        <v>0</v>
      </c>
      <c r="ES73" s="541">
        <f xml:space="preserve"> Equity!ES$24</f>
        <v>0</v>
      </c>
      <c r="ET73" s="541">
        <f xml:space="preserve"> Equity!ET$24</f>
        <v>0</v>
      </c>
      <c r="EU73" s="541">
        <f xml:space="preserve"> Equity!EU$24</f>
        <v>0</v>
      </c>
      <c r="EV73" s="541">
        <f xml:space="preserve"> Equity!EV$24</f>
        <v>0</v>
      </c>
      <c r="EW73" s="541">
        <f xml:space="preserve"> Equity!EW$24</f>
        <v>0</v>
      </c>
      <c r="EX73" s="541">
        <f xml:space="preserve"> Equity!EX$24</f>
        <v>0</v>
      </c>
      <c r="EY73" s="541">
        <f xml:space="preserve"> Equity!EY$24</f>
        <v>0</v>
      </c>
      <c r="EZ73" s="541">
        <f xml:space="preserve"> Equity!EZ$24</f>
        <v>0</v>
      </c>
      <c r="FA73" s="541">
        <f xml:space="preserve"> Equity!FA$24</f>
        <v>0</v>
      </c>
      <c r="FB73" s="541">
        <f xml:space="preserve"> Equity!FB$24</f>
        <v>0</v>
      </c>
      <c r="FC73" s="541">
        <f xml:space="preserve"> Equity!FC$24</f>
        <v>0</v>
      </c>
      <c r="FD73" s="541">
        <f xml:space="preserve"> Equity!FD$24</f>
        <v>0</v>
      </c>
      <c r="FE73" s="541">
        <f xml:space="preserve"> Equity!FE$24</f>
        <v>0</v>
      </c>
      <c r="FF73" s="541">
        <f xml:space="preserve"> Equity!FF$24</f>
        <v>0</v>
      </c>
      <c r="FG73" s="541">
        <f xml:space="preserve"> Equity!FG$24</f>
        <v>0</v>
      </c>
      <c r="FH73" s="541">
        <f xml:space="preserve"> Equity!FH$24</f>
        <v>0</v>
      </c>
      <c r="FI73" s="541">
        <f xml:space="preserve"> Equity!FI$24</f>
        <v>0</v>
      </c>
      <c r="FJ73" s="541">
        <f xml:space="preserve"> Equity!FJ$24</f>
        <v>0</v>
      </c>
      <c r="FK73" s="541">
        <f xml:space="preserve"> Equity!FK$24</f>
        <v>0</v>
      </c>
      <c r="FL73" s="541">
        <f xml:space="preserve"> Equity!FL$24</f>
        <v>0</v>
      </c>
      <c r="FM73" s="541">
        <f xml:space="preserve"> Equity!FM$24</f>
        <v>0</v>
      </c>
      <c r="FN73" s="541">
        <f xml:space="preserve"> Equity!FN$24</f>
        <v>0</v>
      </c>
      <c r="FO73" s="541">
        <f xml:space="preserve"> Equity!FO$24</f>
        <v>0</v>
      </c>
      <c r="FP73" s="541">
        <f xml:space="preserve"> Equity!FP$24</f>
        <v>0</v>
      </c>
      <c r="FQ73" s="541">
        <f xml:space="preserve"> Equity!FQ$24</f>
        <v>0</v>
      </c>
      <c r="FR73" s="541">
        <f xml:space="preserve"> Equity!FR$24</f>
        <v>0</v>
      </c>
      <c r="FS73" s="541">
        <f xml:space="preserve"> Equity!FS$24</f>
        <v>0</v>
      </c>
      <c r="FT73" s="541">
        <f xml:space="preserve"> Equity!FT$24</f>
        <v>0</v>
      </c>
      <c r="FU73" s="541">
        <f xml:space="preserve"> Equity!FU$24</f>
        <v>0</v>
      </c>
      <c r="FV73" s="541">
        <f xml:space="preserve"> Equity!FV$24</f>
        <v>0</v>
      </c>
      <c r="FW73" s="541">
        <f xml:space="preserve"> Equity!FW$24</f>
        <v>0</v>
      </c>
      <c r="FX73" s="541">
        <f xml:space="preserve"> Equity!FX$24</f>
        <v>0</v>
      </c>
      <c r="FY73" s="541">
        <f xml:space="preserve"> Equity!FY$24</f>
        <v>0</v>
      </c>
      <c r="FZ73" s="541">
        <f xml:space="preserve"> Equity!FZ$24</f>
        <v>0</v>
      </c>
      <c r="GA73" s="541">
        <f xml:space="preserve"> Equity!GA$24</f>
        <v>0</v>
      </c>
      <c r="GB73" s="541">
        <f xml:space="preserve"> Equity!GB$24</f>
        <v>0</v>
      </c>
      <c r="GC73" s="541">
        <f xml:space="preserve"> Equity!GC$24</f>
        <v>0</v>
      </c>
      <c r="GD73" s="541">
        <f xml:space="preserve"> Equity!GD$24</f>
        <v>0</v>
      </c>
      <c r="GE73" s="541">
        <f xml:space="preserve"> Equity!GE$24</f>
        <v>0</v>
      </c>
      <c r="GF73" s="541">
        <f xml:space="preserve"> Equity!GF$24</f>
        <v>0</v>
      </c>
      <c r="GG73" s="541">
        <f xml:space="preserve"> Equity!GG$24</f>
        <v>0</v>
      </c>
      <c r="GH73" s="541">
        <f xml:space="preserve"> Equity!GH$24</f>
        <v>0</v>
      </c>
      <c r="GI73" s="541">
        <f xml:space="preserve"> Equity!GI$24</f>
        <v>0</v>
      </c>
      <c r="GJ73" s="541">
        <f xml:space="preserve"> Equity!GJ$24</f>
        <v>0</v>
      </c>
    </row>
    <row r="74" spans="1:192" s="316" customFormat="1" outlineLevel="1" x14ac:dyDescent="0.25">
      <c r="A74" s="277"/>
      <c r="B74" s="277"/>
      <c r="C74" s="278"/>
      <c r="D74" s="281"/>
      <c r="E74" s="541" t="str">
        <f xml:space="preserve"> Equity!E$36</f>
        <v>Retained earnings balance</v>
      </c>
      <c r="F74" s="541">
        <f xml:space="preserve"> Equity!F$36</f>
        <v>0</v>
      </c>
      <c r="G74" s="541" t="str">
        <f xml:space="preserve"> Equity!G$36</f>
        <v>$ 000s</v>
      </c>
      <c r="H74" s="541">
        <f xml:space="preserve"> Equity!H$36</f>
        <v>0</v>
      </c>
      <c r="I74" s="541">
        <f xml:space="preserve"> Equity!I$36</f>
        <v>0</v>
      </c>
      <c r="J74" s="541">
        <f xml:space="preserve"> Equity!J$36</f>
        <v>0</v>
      </c>
      <c r="K74" s="541">
        <f xml:space="preserve"> Equity!K$36</f>
        <v>0</v>
      </c>
      <c r="L74" s="541">
        <f xml:space="preserve"> Equity!L$36</f>
        <v>0</v>
      </c>
      <c r="M74" s="541">
        <f xml:space="preserve"> Equity!M$36</f>
        <v>0</v>
      </c>
      <c r="N74" s="541">
        <f xml:space="preserve"> Equity!N$36</f>
        <v>0</v>
      </c>
      <c r="O74" s="541">
        <f xml:space="preserve"> Equity!O$36</f>
        <v>0</v>
      </c>
      <c r="P74" s="541">
        <f xml:space="preserve"> Equity!P$36</f>
        <v>0</v>
      </c>
      <c r="Q74" s="541">
        <f xml:space="preserve"> Equity!Q$36</f>
        <v>0</v>
      </c>
      <c r="R74" s="541">
        <f xml:space="preserve"> Equity!R$36</f>
        <v>0</v>
      </c>
      <c r="S74" s="541">
        <f xml:space="preserve"> Equity!S$36</f>
        <v>0</v>
      </c>
      <c r="T74" s="541">
        <f xml:space="preserve"> Equity!T$36</f>
        <v>0</v>
      </c>
      <c r="U74" s="541">
        <f xml:space="preserve"> Equity!U$36</f>
        <v>0</v>
      </c>
      <c r="V74" s="541">
        <f xml:space="preserve"> Equity!V$36</f>
        <v>0</v>
      </c>
      <c r="W74" s="541">
        <f xml:space="preserve"> Equity!W$36</f>
        <v>0</v>
      </c>
      <c r="X74" s="541">
        <f xml:space="preserve"> Equity!X$36</f>
        <v>0</v>
      </c>
      <c r="Y74" s="541">
        <f xml:space="preserve"> Equity!Y$36</f>
        <v>0</v>
      </c>
      <c r="Z74" s="541">
        <f xml:space="preserve"> Equity!Z$36</f>
        <v>0</v>
      </c>
      <c r="AA74" s="541">
        <f xml:space="preserve"> Equity!AA$36</f>
        <v>0</v>
      </c>
      <c r="AB74" s="541">
        <f xml:space="preserve"> Equity!AB$36</f>
        <v>0</v>
      </c>
      <c r="AC74" s="541">
        <f xml:space="preserve"> Equity!AC$36</f>
        <v>0</v>
      </c>
      <c r="AD74" s="541">
        <f xml:space="preserve"> Equity!AD$36</f>
        <v>0</v>
      </c>
      <c r="AE74" s="541">
        <f xml:space="preserve"> Equity!AE$36</f>
        <v>0</v>
      </c>
      <c r="AF74" s="541">
        <f xml:space="preserve"> Equity!AF$36</f>
        <v>0</v>
      </c>
      <c r="AG74" s="541">
        <f xml:space="preserve"> Equity!AG$36</f>
        <v>0</v>
      </c>
      <c r="AH74" s="541">
        <f xml:space="preserve"> Equity!AH$36</f>
        <v>0</v>
      </c>
      <c r="AI74" s="541">
        <f xml:space="preserve"> Equity!AI$36</f>
        <v>0</v>
      </c>
      <c r="AJ74" s="541">
        <f xml:space="preserve"> Equity!AJ$36</f>
        <v>0</v>
      </c>
      <c r="AK74" s="541">
        <f xml:space="preserve"> Equity!AK$36</f>
        <v>0</v>
      </c>
      <c r="AL74" s="541">
        <f xml:space="preserve"> Equity!AL$36</f>
        <v>0</v>
      </c>
      <c r="AM74" s="541">
        <f xml:space="preserve"> Equity!AM$36</f>
        <v>0</v>
      </c>
      <c r="AN74" s="541">
        <f xml:space="preserve"> Equity!AN$36</f>
        <v>0</v>
      </c>
      <c r="AO74" s="541">
        <f xml:space="preserve"> Equity!AO$36</f>
        <v>0</v>
      </c>
      <c r="AP74" s="541">
        <f xml:space="preserve"> Equity!AP$36</f>
        <v>0</v>
      </c>
      <c r="AQ74" s="541">
        <f xml:space="preserve"> Equity!AQ$36</f>
        <v>0</v>
      </c>
      <c r="AR74" s="541">
        <f xml:space="preserve"> Equity!AR$36</f>
        <v>0</v>
      </c>
      <c r="AS74" s="541">
        <f xml:space="preserve"> Equity!AS$36</f>
        <v>0</v>
      </c>
      <c r="AT74" s="541">
        <f xml:space="preserve"> Equity!AT$36</f>
        <v>0</v>
      </c>
      <c r="AU74" s="541">
        <f xml:space="preserve"> Equity!AU$36</f>
        <v>0</v>
      </c>
      <c r="AV74" s="541">
        <f xml:space="preserve"> Equity!AV$36</f>
        <v>0</v>
      </c>
      <c r="AW74" s="541">
        <f xml:space="preserve"> Equity!AW$36</f>
        <v>0</v>
      </c>
      <c r="AX74" s="541">
        <f xml:space="preserve"> Equity!AX$36</f>
        <v>0</v>
      </c>
      <c r="AY74" s="541">
        <f xml:space="preserve"> Equity!AY$36</f>
        <v>0</v>
      </c>
      <c r="AZ74" s="541">
        <f xml:space="preserve"> Equity!AZ$36</f>
        <v>0</v>
      </c>
      <c r="BA74" s="541">
        <f xml:space="preserve"> Equity!BA$36</f>
        <v>0</v>
      </c>
      <c r="BB74" s="541">
        <f xml:space="preserve"> Equity!BB$36</f>
        <v>0</v>
      </c>
      <c r="BC74" s="541">
        <f xml:space="preserve"> Equity!BC$36</f>
        <v>0</v>
      </c>
      <c r="BD74" s="541">
        <f xml:space="preserve"> Equity!BD$36</f>
        <v>0</v>
      </c>
      <c r="BE74" s="541">
        <f xml:space="preserve"> Equity!BE$36</f>
        <v>0</v>
      </c>
      <c r="BF74" s="541">
        <f xml:space="preserve"> Equity!BF$36</f>
        <v>0</v>
      </c>
      <c r="BG74" s="541">
        <f xml:space="preserve"> Equity!BG$36</f>
        <v>0</v>
      </c>
      <c r="BH74" s="541">
        <f xml:space="preserve"> Equity!BH$36</f>
        <v>0</v>
      </c>
      <c r="BI74" s="541">
        <f xml:space="preserve"> Equity!BI$36</f>
        <v>0</v>
      </c>
      <c r="BJ74" s="541">
        <f xml:space="preserve"> Equity!BJ$36</f>
        <v>0</v>
      </c>
      <c r="BK74" s="541">
        <f xml:space="preserve"> Equity!BK$36</f>
        <v>0</v>
      </c>
      <c r="BL74" s="541">
        <f xml:space="preserve"> Equity!BL$36</f>
        <v>0</v>
      </c>
      <c r="BM74" s="541">
        <f xml:space="preserve"> Equity!BM$36</f>
        <v>0</v>
      </c>
      <c r="BN74" s="541">
        <f xml:space="preserve"> Equity!BN$36</f>
        <v>0</v>
      </c>
      <c r="BO74" s="541">
        <f xml:space="preserve"> Equity!BO$36</f>
        <v>0</v>
      </c>
      <c r="BP74" s="541">
        <f xml:space="preserve"> Equity!BP$36</f>
        <v>0</v>
      </c>
      <c r="BQ74" s="541">
        <f xml:space="preserve"> Equity!BQ$36</f>
        <v>0</v>
      </c>
      <c r="BR74" s="541">
        <f xml:space="preserve"> Equity!BR$36</f>
        <v>0</v>
      </c>
      <c r="BS74" s="541">
        <f xml:space="preserve"> Equity!BS$36</f>
        <v>0</v>
      </c>
      <c r="BT74" s="541">
        <f xml:space="preserve"> Equity!BT$36</f>
        <v>0</v>
      </c>
      <c r="BU74" s="541">
        <f xml:space="preserve"> Equity!BU$36</f>
        <v>0</v>
      </c>
      <c r="BV74" s="541">
        <f xml:space="preserve"> Equity!BV$36</f>
        <v>0</v>
      </c>
      <c r="BW74" s="541">
        <f xml:space="preserve"> Equity!BW$36</f>
        <v>0</v>
      </c>
      <c r="BX74" s="541">
        <f xml:space="preserve"> Equity!BX$36</f>
        <v>0</v>
      </c>
      <c r="BY74" s="541">
        <f xml:space="preserve"> Equity!BY$36</f>
        <v>0</v>
      </c>
      <c r="BZ74" s="541">
        <f xml:space="preserve"> Equity!BZ$36</f>
        <v>0</v>
      </c>
      <c r="CA74" s="541">
        <f xml:space="preserve"> Equity!CA$36</f>
        <v>0</v>
      </c>
      <c r="CB74" s="541">
        <f xml:space="preserve"> Equity!CB$36</f>
        <v>0</v>
      </c>
      <c r="CC74" s="541">
        <f xml:space="preserve"> Equity!CC$36</f>
        <v>0</v>
      </c>
      <c r="CD74" s="541">
        <f xml:space="preserve"> Equity!CD$36</f>
        <v>0</v>
      </c>
      <c r="CE74" s="541">
        <f xml:space="preserve"> Equity!CE$36</f>
        <v>0</v>
      </c>
      <c r="CF74" s="541">
        <f xml:space="preserve"> Equity!CF$36</f>
        <v>0</v>
      </c>
      <c r="CG74" s="541">
        <f xml:space="preserve"> Equity!CG$36</f>
        <v>0</v>
      </c>
      <c r="CH74" s="541">
        <f xml:space="preserve"> Equity!CH$36</f>
        <v>0</v>
      </c>
      <c r="CI74" s="541">
        <f xml:space="preserve"> Equity!CI$36</f>
        <v>0</v>
      </c>
      <c r="CJ74" s="541">
        <f xml:space="preserve"> Equity!CJ$36</f>
        <v>0</v>
      </c>
      <c r="CK74" s="541">
        <f xml:space="preserve"> Equity!CK$36</f>
        <v>0</v>
      </c>
      <c r="CL74" s="541">
        <f xml:space="preserve"> Equity!CL$36</f>
        <v>0</v>
      </c>
      <c r="CM74" s="541">
        <f xml:space="preserve"> Equity!CM$36</f>
        <v>0</v>
      </c>
      <c r="CN74" s="541">
        <f xml:space="preserve"> Equity!CN$36</f>
        <v>572.29456629007427</v>
      </c>
      <c r="CO74" s="541">
        <f xml:space="preserve"> Equity!CO$36</f>
        <v>-677.70543370992573</v>
      </c>
      <c r="CP74" s="541">
        <f xml:space="preserve"> Equity!CP$36</f>
        <v>-1927.7054337099257</v>
      </c>
      <c r="CQ74" s="541">
        <f xml:space="preserve"> Equity!CQ$36</f>
        <v>-3177.7054337099257</v>
      </c>
      <c r="CR74" s="541">
        <f xml:space="preserve"> Equity!CR$36</f>
        <v>-4427.7054337099253</v>
      </c>
      <c r="CS74" s="541">
        <f xml:space="preserve"> Equity!CS$36</f>
        <v>-5677.7054337099253</v>
      </c>
      <c r="CT74" s="541">
        <f xml:space="preserve"> Equity!CT$36</f>
        <v>-6927.7054337099253</v>
      </c>
      <c r="CU74" s="541">
        <f xml:space="preserve"> Equity!CU$36</f>
        <v>-8177.7054337099253</v>
      </c>
      <c r="CV74" s="541">
        <f xml:space="preserve"> Equity!CV$36</f>
        <v>-9427.7054337099253</v>
      </c>
      <c r="CW74" s="541">
        <f xml:space="preserve"> Equity!CW$36</f>
        <v>-10677.705433709925</v>
      </c>
      <c r="CX74" s="541">
        <f xml:space="preserve"> Equity!CX$36</f>
        <v>-11927.705433709925</v>
      </c>
      <c r="CY74" s="541">
        <f xml:space="preserve"> Equity!CY$36</f>
        <v>-13177.705433709925</v>
      </c>
      <c r="CZ74" s="541">
        <f xml:space="preserve"> Equity!CZ$36</f>
        <v>-14427.705433709925</v>
      </c>
      <c r="DA74" s="541">
        <f xml:space="preserve"> Equity!DA$36</f>
        <v>-15677.705433709925</v>
      </c>
      <c r="DB74" s="541">
        <f xml:space="preserve"> Equity!DB$36</f>
        <v>-16927.705433709925</v>
      </c>
      <c r="DC74" s="541">
        <f xml:space="preserve"> Equity!DC$36</f>
        <v>-18177.705433709925</v>
      </c>
      <c r="DD74" s="541">
        <f xml:space="preserve"> Equity!DD$36</f>
        <v>-19427.705433709925</v>
      </c>
      <c r="DE74" s="541">
        <f xml:space="preserve"> Equity!DE$36</f>
        <v>-20677.705433709925</v>
      </c>
      <c r="DF74" s="541">
        <f xml:space="preserve"> Equity!DF$36</f>
        <v>-21927.705433709925</v>
      </c>
      <c r="DG74" s="541">
        <f xml:space="preserve"> Equity!DG$36</f>
        <v>-23177.705433709925</v>
      </c>
      <c r="DH74" s="541">
        <f xml:space="preserve"> Equity!DH$36</f>
        <v>-24427.705433709925</v>
      </c>
      <c r="DI74" s="541">
        <f xml:space="preserve"> Equity!DI$36</f>
        <v>-24427.705433709925</v>
      </c>
      <c r="DJ74" s="541">
        <f xml:space="preserve"> Equity!DJ$36</f>
        <v>-24427.705433709925</v>
      </c>
      <c r="DK74" s="541">
        <f xml:space="preserve"> Equity!DK$36</f>
        <v>-24427.705433709925</v>
      </c>
      <c r="DL74" s="541">
        <f xml:space="preserve"> Equity!DL$36</f>
        <v>-24427.705433709925</v>
      </c>
      <c r="DM74" s="541">
        <f xml:space="preserve"> Equity!DM$36</f>
        <v>-24427.705433709925</v>
      </c>
      <c r="DN74" s="541">
        <f xml:space="preserve"> Equity!DN$36</f>
        <v>-24427.705433709925</v>
      </c>
      <c r="DO74" s="541">
        <f xml:space="preserve"> Equity!DO$36</f>
        <v>-24427.705433709925</v>
      </c>
      <c r="DP74" s="541">
        <f xml:space="preserve"> Equity!DP$36</f>
        <v>-24427.705433709925</v>
      </c>
      <c r="DQ74" s="541">
        <f xml:space="preserve"> Equity!DQ$36</f>
        <v>-24427.705433709925</v>
      </c>
      <c r="DR74" s="541">
        <f xml:space="preserve"> Equity!DR$36</f>
        <v>-24427.705433709925</v>
      </c>
      <c r="DS74" s="541">
        <f xml:space="preserve"> Equity!DS$36</f>
        <v>-24427.705433709925</v>
      </c>
      <c r="DT74" s="541">
        <f xml:space="preserve"> Equity!DT$36</f>
        <v>-24427.705433709925</v>
      </c>
      <c r="DU74" s="541">
        <f xml:space="preserve"> Equity!DU$36</f>
        <v>-24427.705433709925</v>
      </c>
      <c r="DV74" s="541">
        <f xml:space="preserve"> Equity!DV$36</f>
        <v>-24427.705433709925</v>
      </c>
      <c r="DW74" s="541">
        <f xml:space="preserve"> Equity!DW$36</f>
        <v>-24427.705433709925</v>
      </c>
      <c r="DX74" s="541">
        <f xml:space="preserve"> Equity!DX$36</f>
        <v>-24427.705433709925</v>
      </c>
      <c r="DY74" s="541">
        <f xml:space="preserve"> Equity!DY$36</f>
        <v>-24427.705433709925</v>
      </c>
      <c r="DZ74" s="541">
        <f xml:space="preserve"> Equity!DZ$36</f>
        <v>-24427.705433709925</v>
      </c>
      <c r="EA74" s="541">
        <f xml:space="preserve"> Equity!EA$36</f>
        <v>-24427.705433709925</v>
      </c>
      <c r="EB74" s="541">
        <f xml:space="preserve"> Equity!EB$36</f>
        <v>-24427.705433709925</v>
      </c>
      <c r="EC74" s="541">
        <f xml:space="preserve"> Equity!EC$36</f>
        <v>-24427.705433709925</v>
      </c>
      <c r="ED74" s="541">
        <f xml:space="preserve"> Equity!ED$36</f>
        <v>-24427.705433709925</v>
      </c>
      <c r="EE74" s="541">
        <f xml:space="preserve"> Equity!EE$36</f>
        <v>-24427.705433709925</v>
      </c>
      <c r="EF74" s="541">
        <f xml:space="preserve"> Equity!EF$36</f>
        <v>-24427.705433709925</v>
      </c>
      <c r="EG74" s="541">
        <f xml:space="preserve"> Equity!EG$36</f>
        <v>-24427.705433709925</v>
      </c>
      <c r="EH74" s="541">
        <f xml:space="preserve"> Equity!EH$36</f>
        <v>-24427.705433709925</v>
      </c>
      <c r="EI74" s="541">
        <f xml:space="preserve"> Equity!EI$36</f>
        <v>-24427.705433709925</v>
      </c>
      <c r="EJ74" s="541">
        <f xml:space="preserve"> Equity!EJ$36</f>
        <v>-24427.705433709925</v>
      </c>
      <c r="EK74" s="541">
        <f xml:space="preserve"> Equity!EK$36</f>
        <v>-24427.705433709925</v>
      </c>
      <c r="EL74" s="541">
        <f xml:space="preserve"> Equity!EL$36</f>
        <v>-24427.705433709925</v>
      </c>
      <c r="EM74" s="541">
        <f xml:space="preserve"> Equity!EM$36</f>
        <v>-24427.705433709925</v>
      </c>
      <c r="EN74" s="541">
        <f xml:space="preserve"> Equity!EN$36</f>
        <v>-24427.705433709925</v>
      </c>
      <c r="EO74" s="541">
        <f xml:space="preserve"> Equity!EO$36</f>
        <v>-24427.705433709925</v>
      </c>
      <c r="EP74" s="541">
        <f xml:space="preserve"> Equity!EP$36</f>
        <v>-24427.705433709925</v>
      </c>
      <c r="EQ74" s="541">
        <f xml:space="preserve"> Equity!EQ$36</f>
        <v>-24427.705433709925</v>
      </c>
      <c r="ER74" s="541">
        <f xml:space="preserve"> Equity!ER$36</f>
        <v>-24427.705433709925</v>
      </c>
      <c r="ES74" s="541">
        <f xml:space="preserve"> Equity!ES$36</f>
        <v>-24427.705433709925</v>
      </c>
      <c r="ET74" s="541">
        <f xml:space="preserve"> Equity!ET$36</f>
        <v>-24427.705433709925</v>
      </c>
      <c r="EU74" s="541">
        <f xml:space="preserve"> Equity!EU$36</f>
        <v>-24427.705433709925</v>
      </c>
      <c r="EV74" s="541">
        <f xml:space="preserve"> Equity!EV$36</f>
        <v>-24427.705433709925</v>
      </c>
      <c r="EW74" s="541">
        <f xml:space="preserve"> Equity!EW$36</f>
        <v>-24427.705433709925</v>
      </c>
      <c r="EX74" s="541">
        <f xml:space="preserve"> Equity!EX$36</f>
        <v>-24427.705433709925</v>
      </c>
      <c r="EY74" s="541">
        <f xml:space="preserve"> Equity!EY$36</f>
        <v>-24427.705433709925</v>
      </c>
      <c r="EZ74" s="541">
        <f xml:space="preserve"> Equity!EZ$36</f>
        <v>-24427.705433709925</v>
      </c>
      <c r="FA74" s="541">
        <f xml:space="preserve"> Equity!FA$36</f>
        <v>-24427.705433709925</v>
      </c>
      <c r="FB74" s="541">
        <f xml:space="preserve"> Equity!FB$36</f>
        <v>-24427.705433709925</v>
      </c>
      <c r="FC74" s="541">
        <f xml:space="preserve"> Equity!FC$36</f>
        <v>-24427.705433709925</v>
      </c>
      <c r="FD74" s="541">
        <f xml:space="preserve"> Equity!FD$36</f>
        <v>-24427.705433709925</v>
      </c>
      <c r="FE74" s="541">
        <f xml:space="preserve"> Equity!FE$36</f>
        <v>-24427.705433709925</v>
      </c>
      <c r="FF74" s="541">
        <f xml:space="preserve"> Equity!FF$36</f>
        <v>-24427.705433709925</v>
      </c>
      <c r="FG74" s="541">
        <f xml:space="preserve"> Equity!FG$36</f>
        <v>-24427.705433709925</v>
      </c>
      <c r="FH74" s="541">
        <f xml:space="preserve"> Equity!FH$36</f>
        <v>-24427.705433709925</v>
      </c>
      <c r="FI74" s="541">
        <f xml:space="preserve"> Equity!FI$36</f>
        <v>-24427.705433709925</v>
      </c>
      <c r="FJ74" s="541">
        <f xml:space="preserve"> Equity!FJ$36</f>
        <v>-24427.705433709925</v>
      </c>
      <c r="FK74" s="541">
        <f xml:space="preserve"> Equity!FK$36</f>
        <v>-24427.705433709925</v>
      </c>
      <c r="FL74" s="541">
        <f xml:space="preserve"> Equity!FL$36</f>
        <v>-24427.705433709925</v>
      </c>
      <c r="FM74" s="541">
        <f xml:space="preserve"> Equity!FM$36</f>
        <v>-24427.705433709925</v>
      </c>
      <c r="FN74" s="541">
        <f xml:space="preserve"> Equity!FN$36</f>
        <v>-24427.705433709925</v>
      </c>
      <c r="FO74" s="541">
        <f xml:space="preserve"> Equity!FO$36</f>
        <v>-24427.705433709925</v>
      </c>
      <c r="FP74" s="541">
        <f xml:space="preserve"> Equity!FP$36</f>
        <v>-24427.705433709925</v>
      </c>
      <c r="FQ74" s="541">
        <f xml:space="preserve"> Equity!FQ$36</f>
        <v>-24427.705433709925</v>
      </c>
      <c r="FR74" s="541">
        <f xml:space="preserve"> Equity!FR$36</f>
        <v>-24427.705433709925</v>
      </c>
      <c r="FS74" s="541">
        <f xml:space="preserve"> Equity!FS$36</f>
        <v>-24427.705433709925</v>
      </c>
      <c r="FT74" s="541">
        <f xml:space="preserve"> Equity!FT$36</f>
        <v>-24427.705433709925</v>
      </c>
      <c r="FU74" s="541">
        <f xml:space="preserve"> Equity!FU$36</f>
        <v>-24427.705433709925</v>
      </c>
      <c r="FV74" s="541">
        <f xml:space="preserve"> Equity!FV$36</f>
        <v>-24427.705433709925</v>
      </c>
      <c r="FW74" s="541">
        <f xml:space="preserve"> Equity!FW$36</f>
        <v>-24427.705433709925</v>
      </c>
      <c r="FX74" s="541">
        <f xml:space="preserve"> Equity!FX$36</f>
        <v>-24427.705433709925</v>
      </c>
      <c r="FY74" s="541">
        <f xml:space="preserve"> Equity!FY$36</f>
        <v>-24427.705433709925</v>
      </c>
      <c r="FZ74" s="541">
        <f xml:space="preserve"> Equity!FZ$36</f>
        <v>-24427.705433709925</v>
      </c>
      <c r="GA74" s="541">
        <f xml:space="preserve"> Equity!GA$36</f>
        <v>-24427.705433709925</v>
      </c>
      <c r="GB74" s="541">
        <f xml:space="preserve"> Equity!GB$36</f>
        <v>-24427.705433709925</v>
      </c>
      <c r="GC74" s="541">
        <f xml:space="preserve"> Equity!GC$36</f>
        <v>-24427.705433709925</v>
      </c>
      <c r="GD74" s="541">
        <f xml:space="preserve"> Equity!GD$36</f>
        <v>-24427.705433709925</v>
      </c>
      <c r="GE74" s="541">
        <f xml:space="preserve"> Equity!GE$36</f>
        <v>-24427.705433709925</v>
      </c>
      <c r="GF74" s="541">
        <f xml:space="preserve"> Equity!GF$36</f>
        <v>-24427.705433709925</v>
      </c>
      <c r="GG74" s="541">
        <f xml:space="preserve"> Equity!GG$36</f>
        <v>-24427.705433709925</v>
      </c>
      <c r="GH74" s="541">
        <f xml:space="preserve"> Equity!GH$36</f>
        <v>-24427.705433709925</v>
      </c>
      <c r="GI74" s="541">
        <f xml:space="preserve"> Equity!GI$36</f>
        <v>-24427.705433709925</v>
      </c>
      <c r="GJ74" s="541">
        <f xml:space="preserve"> Equity!GJ$36</f>
        <v>-24427.705433709925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125000</v>
      </c>
      <c r="M75" s="280">
        <f t="shared" si="78"/>
        <v>125000</v>
      </c>
      <c r="N75" s="280">
        <f t="shared" si="78"/>
        <v>125000</v>
      </c>
      <c r="O75" s="280">
        <f t="shared" si="78"/>
        <v>125000</v>
      </c>
      <c r="P75" s="280">
        <f t="shared" si="78"/>
        <v>125000</v>
      </c>
      <c r="Q75" s="280">
        <f t="shared" si="78"/>
        <v>125000</v>
      </c>
      <c r="R75" s="280">
        <f t="shared" si="78"/>
        <v>125000</v>
      </c>
      <c r="S75" s="280">
        <f t="shared" si="78"/>
        <v>125000</v>
      </c>
      <c r="T75" s="280">
        <f t="shared" si="78"/>
        <v>125000</v>
      </c>
      <c r="U75" s="280">
        <f t="shared" si="78"/>
        <v>125000</v>
      </c>
      <c r="V75" s="280">
        <f t="shared" si="78"/>
        <v>125000</v>
      </c>
      <c r="W75" s="280">
        <f t="shared" si="78"/>
        <v>125000</v>
      </c>
      <c r="X75" s="280">
        <f t="shared" si="78"/>
        <v>125000</v>
      </c>
      <c r="Y75" s="280">
        <f t="shared" si="78"/>
        <v>125000</v>
      </c>
      <c r="Z75" s="280">
        <f t="shared" si="78"/>
        <v>125000</v>
      </c>
      <c r="AA75" s="280">
        <f t="shared" si="78"/>
        <v>125000</v>
      </c>
      <c r="AB75" s="280">
        <f t="shared" si="78"/>
        <v>125000</v>
      </c>
      <c r="AC75" s="280">
        <f t="shared" si="78"/>
        <v>125000</v>
      </c>
      <c r="AD75" s="280">
        <f t="shared" si="78"/>
        <v>125000</v>
      </c>
      <c r="AE75" s="280">
        <f t="shared" si="78"/>
        <v>125000</v>
      </c>
      <c r="AF75" s="280">
        <f t="shared" si="78"/>
        <v>125000</v>
      </c>
      <c r="AG75" s="280">
        <f t="shared" si="78"/>
        <v>125000</v>
      </c>
      <c r="AH75" s="280">
        <f t="shared" si="78"/>
        <v>125000</v>
      </c>
      <c r="AI75" s="280">
        <f t="shared" si="78"/>
        <v>125000</v>
      </c>
      <c r="AJ75" s="280">
        <f t="shared" si="78"/>
        <v>125000</v>
      </c>
      <c r="AK75" s="280">
        <f t="shared" si="78"/>
        <v>125000</v>
      </c>
      <c r="AL75" s="280">
        <f t="shared" si="78"/>
        <v>125000</v>
      </c>
      <c r="AM75" s="280">
        <f t="shared" si="78"/>
        <v>125000</v>
      </c>
      <c r="AN75" s="280">
        <f t="shared" si="78"/>
        <v>125000</v>
      </c>
      <c r="AO75" s="280">
        <f t="shared" si="78"/>
        <v>125000</v>
      </c>
      <c r="AP75" s="280">
        <f t="shared" ref="AP75:BU75" si="79" xml:space="preserve"> SUM(AP69:AP74)</f>
        <v>125000</v>
      </c>
      <c r="AQ75" s="280">
        <f t="shared" si="79"/>
        <v>125000</v>
      </c>
      <c r="AR75" s="280">
        <f t="shared" si="79"/>
        <v>125000</v>
      </c>
      <c r="AS75" s="280">
        <f t="shared" si="79"/>
        <v>125000</v>
      </c>
      <c r="AT75" s="280">
        <f t="shared" si="79"/>
        <v>125000</v>
      </c>
      <c r="AU75" s="280">
        <f t="shared" si="79"/>
        <v>125000</v>
      </c>
      <c r="AV75" s="280">
        <f t="shared" si="79"/>
        <v>125000</v>
      </c>
      <c r="AW75" s="280">
        <f t="shared" si="79"/>
        <v>125000</v>
      </c>
      <c r="AX75" s="280">
        <f t="shared" si="79"/>
        <v>125000</v>
      </c>
      <c r="AY75" s="280">
        <f t="shared" si="79"/>
        <v>125000</v>
      </c>
      <c r="AZ75" s="280">
        <f t="shared" si="79"/>
        <v>125000</v>
      </c>
      <c r="BA75" s="280">
        <f t="shared" si="79"/>
        <v>125000</v>
      </c>
      <c r="BB75" s="280">
        <f t="shared" si="79"/>
        <v>125000</v>
      </c>
      <c r="BC75" s="280">
        <f t="shared" si="79"/>
        <v>125000</v>
      </c>
      <c r="BD75" s="280">
        <f t="shared" si="79"/>
        <v>125000</v>
      </c>
      <c r="BE75" s="280">
        <f t="shared" si="79"/>
        <v>125000</v>
      </c>
      <c r="BF75" s="280">
        <f t="shared" si="79"/>
        <v>125000</v>
      </c>
      <c r="BG75" s="280">
        <f t="shared" si="79"/>
        <v>125000</v>
      </c>
      <c r="BH75" s="280">
        <f t="shared" si="79"/>
        <v>125000</v>
      </c>
      <c r="BI75" s="280">
        <f t="shared" si="79"/>
        <v>125000</v>
      </c>
      <c r="BJ75" s="280">
        <f t="shared" si="79"/>
        <v>125000</v>
      </c>
      <c r="BK75" s="280">
        <f t="shared" si="79"/>
        <v>125000</v>
      </c>
      <c r="BL75" s="280">
        <f t="shared" si="79"/>
        <v>125000</v>
      </c>
      <c r="BM75" s="280">
        <f t="shared" si="79"/>
        <v>125000</v>
      </c>
      <c r="BN75" s="280">
        <f t="shared" si="79"/>
        <v>125000</v>
      </c>
      <c r="BO75" s="280">
        <f t="shared" si="79"/>
        <v>125000</v>
      </c>
      <c r="BP75" s="280">
        <f t="shared" si="79"/>
        <v>125000</v>
      </c>
      <c r="BQ75" s="280">
        <f t="shared" si="79"/>
        <v>125000</v>
      </c>
      <c r="BR75" s="280">
        <f t="shared" si="79"/>
        <v>125000</v>
      </c>
      <c r="BS75" s="280">
        <f t="shared" si="79"/>
        <v>125000</v>
      </c>
      <c r="BT75" s="280">
        <f t="shared" si="79"/>
        <v>125000</v>
      </c>
      <c r="BU75" s="280">
        <f t="shared" si="79"/>
        <v>125000</v>
      </c>
      <c r="BV75" s="280">
        <f t="shared" ref="BV75:DA75" si="80" xml:space="preserve"> SUM(BV69:BV74)</f>
        <v>125000</v>
      </c>
      <c r="BW75" s="280">
        <f t="shared" si="80"/>
        <v>125000</v>
      </c>
      <c r="BX75" s="280">
        <f t="shared" si="80"/>
        <v>125000</v>
      </c>
      <c r="BY75" s="280">
        <f t="shared" si="80"/>
        <v>125000</v>
      </c>
      <c r="BZ75" s="280">
        <f t="shared" si="80"/>
        <v>125000</v>
      </c>
      <c r="CA75" s="280">
        <f t="shared" si="80"/>
        <v>125000</v>
      </c>
      <c r="CB75" s="280">
        <f t="shared" si="80"/>
        <v>125000</v>
      </c>
      <c r="CC75" s="280">
        <f t="shared" si="80"/>
        <v>125000</v>
      </c>
      <c r="CD75" s="280">
        <f t="shared" si="80"/>
        <v>125000</v>
      </c>
      <c r="CE75" s="280">
        <f t="shared" si="80"/>
        <v>125000</v>
      </c>
      <c r="CF75" s="280">
        <f t="shared" si="80"/>
        <v>125000</v>
      </c>
      <c r="CG75" s="280">
        <f t="shared" si="80"/>
        <v>125000</v>
      </c>
      <c r="CH75" s="280">
        <f t="shared" si="80"/>
        <v>125000</v>
      </c>
      <c r="CI75" s="280">
        <f t="shared" si="80"/>
        <v>125000</v>
      </c>
      <c r="CJ75" s="280">
        <f t="shared" si="80"/>
        <v>125000</v>
      </c>
      <c r="CK75" s="280">
        <f t="shared" si="80"/>
        <v>125000</v>
      </c>
      <c r="CL75" s="280">
        <f t="shared" si="80"/>
        <v>125000</v>
      </c>
      <c r="CM75" s="280">
        <f t="shared" si="80"/>
        <v>125000</v>
      </c>
      <c r="CN75" s="280">
        <f t="shared" si="80"/>
        <v>572.29456629007427</v>
      </c>
      <c r="CO75" s="280">
        <f t="shared" si="80"/>
        <v>-677.70543370992573</v>
      </c>
      <c r="CP75" s="280">
        <f t="shared" si="80"/>
        <v>-1927.7054337099257</v>
      </c>
      <c r="CQ75" s="280">
        <f t="shared" si="80"/>
        <v>-3177.7054337099257</v>
      </c>
      <c r="CR75" s="280">
        <f t="shared" si="80"/>
        <v>-4427.7054337099253</v>
      </c>
      <c r="CS75" s="280">
        <f t="shared" si="80"/>
        <v>-5677.7054337099253</v>
      </c>
      <c r="CT75" s="280">
        <f t="shared" si="80"/>
        <v>-6927.7054337099253</v>
      </c>
      <c r="CU75" s="280">
        <f t="shared" si="80"/>
        <v>-8177.7054337099253</v>
      </c>
      <c r="CV75" s="280">
        <f t="shared" si="80"/>
        <v>-9427.7054337099253</v>
      </c>
      <c r="CW75" s="280">
        <f t="shared" si="80"/>
        <v>-10677.705433709925</v>
      </c>
      <c r="CX75" s="280">
        <f t="shared" si="80"/>
        <v>-11927.705433709925</v>
      </c>
      <c r="CY75" s="280">
        <f t="shared" si="80"/>
        <v>-13177.705433709925</v>
      </c>
      <c r="CZ75" s="280">
        <f t="shared" si="80"/>
        <v>-14427.705433709925</v>
      </c>
      <c r="DA75" s="280">
        <f t="shared" si="80"/>
        <v>-15677.705433709925</v>
      </c>
      <c r="DB75" s="280">
        <f t="shared" ref="DB75:EG75" si="81" xml:space="preserve"> SUM(DB69:DB74)</f>
        <v>-16927.705433709925</v>
      </c>
      <c r="DC75" s="280">
        <f t="shared" si="81"/>
        <v>-18177.705433709925</v>
      </c>
      <c r="DD75" s="280">
        <f t="shared" si="81"/>
        <v>-19427.705433709925</v>
      </c>
      <c r="DE75" s="280">
        <f t="shared" si="81"/>
        <v>-20677.705433709925</v>
      </c>
      <c r="DF75" s="280">
        <f t="shared" si="81"/>
        <v>-21927.705433709925</v>
      </c>
      <c r="DG75" s="280">
        <f t="shared" si="81"/>
        <v>-23177.705433709925</v>
      </c>
      <c r="DH75" s="280">
        <f t="shared" si="81"/>
        <v>-24427.705433709925</v>
      </c>
      <c r="DI75" s="280">
        <f t="shared" si="81"/>
        <v>-24427.705433709925</v>
      </c>
      <c r="DJ75" s="280">
        <f t="shared" si="81"/>
        <v>-24427.705433709925</v>
      </c>
      <c r="DK75" s="280">
        <f t="shared" si="81"/>
        <v>-24427.705433709925</v>
      </c>
      <c r="DL75" s="280">
        <f t="shared" si="81"/>
        <v>-24427.705433709925</v>
      </c>
      <c r="DM75" s="280">
        <f t="shared" si="81"/>
        <v>-24427.705433709925</v>
      </c>
      <c r="DN75" s="280">
        <f t="shared" si="81"/>
        <v>-24427.705433709925</v>
      </c>
      <c r="DO75" s="280">
        <f t="shared" si="81"/>
        <v>-24427.705433709925</v>
      </c>
      <c r="DP75" s="280">
        <f t="shared" si="81"/>
        <v>-24427.705433709925</v>
      </c>
      <c r="DQ75" s="280">
        <f t="shared" si="81"/>
        <v>-24427.705433709925</v>
      </c>
      <c r="DR75" s="280">
        <f t="shared" si="81"/>
        <v>-24427.705433709925</v>
      </c>
      <c r="DS75" s="280">
        <f t="shared" si="81"/>
        <v>-24427.705433709925</v>
      </c>
      <c r="DT75" s="280">
        <f t="shared" si="81"/>
        <v>-24427.705433709925</v>
      </c>
      <c r="DU75" s="280">
        <f t="shared" si="81"/>
        <v>-24427.705433709925</v>
      </c>
      <c r="DV75" s="280">
        <f t="shared" si="81"/>
        <v>-24427.705433709925</v>
      </c>
      <c r="DW75" s="280">
        <f t="shared" si="81"/>
        <v>-24427.705433709925</v>
      </c>
      <c r="DX75" s="280">
        <f t="shared" si="81"/>
        <v>-24427.705433709925</v>
      </c>
      <c r="DY75" s="280">
        <f t="shared" si="81"/>
        <v>-24427.705433709925</v>
      </c>
      <c r="DZ75" s="280">
        <f t="shared" si="81"/>
        <v>-24427.705433709925</v>
      </c>
      <c r="EA75" s="280">
        <f t="shared" si="81"/>
        <v>-24427.705433709925</v>
      </c>
      <c r="EB75" s="280">
        <f t="shared" si="81"/>
        <v>-24427.705433709925</v>
      </c>
      <c r="EC75" s="280">
        <f t="shared" si="81"/>
        <v>-24427.705433709925</v>
      </c>
      <c r="ED75" s="280">
        <f t="shared" si="81"/>
        <v>-24427.705433709925</v>
      </c>
      <c r="EE75" s="280">
        <f t="shared" si="81"/>
        <v>-24427.705433709925</v>
      </c>
      <c r="EF75" s="280">
        <f t="shared" si="81"/>
        <v>-24427.705433709925</v>
      </c>
      <c r="EG75" s="280">
        <f t="shared" si="81"/>
        <v>-24427.705433709925</v>
      </c>
      <c r="EH75" s="280">
        <f t="shared" ref="EH75:FM75" si="82" xml:space="preserve"> SUM(EH69:EH74)</f>
        <v>-24427.705433709925</v>
      </c>
      <c r="EI75" s="280">
        <f t="shared" si="82"/>
        <v>-24427.705433709925</v>
      </c>
      <c r="EJ75" s="280">
        <f t="shared" si="82"/>
        <v>-24427.705433709925</v>
      </c>
      <c r="EK75" s="280">
        <f t="shared" si="82"/>
        <v>-24427.705433709925</v>
      </c>
      <c r="EL75" s="280">
        <f t="shared" si="82"/>
        <v>-24427.705433709925</v>
      </c>
      <c r="EM75" s="280">
        <f t="shared" si="82"/>
        <v>-24427.705433709925</v>
      </c>
      <c r="EN75" s="280">
        <f t="shared" si="82"/>
        <v>-24427.705433709925</v>
      </c>
      <c r="EO75" s="280">
        <f t="shared" si="82"/>
        <v>-24427.705433709925</v>
      </c>
      <c r="EP75" s="280">
        <f t="shared" si="82"/>
        <v>-24427.705433709925</v>
      </c>
      <c r="EQ75" s="280">
        <f t="shared" si="82"/>
        <v>-24427.705433709925</v>
      </c>
      <c r="ER75" s="280">
        <f t="shared" si="82"/>
        <v>-24427.705433709925</v>
      </c>
      <c r="ES75" s="280">
        <f t="shared" si="82"/>
        <v>-24427.705433709925</v>
      </c>
      <c r="ET75" s="280">
        <f t="shared" si="82"/>
        <v>-24427.705433709925</v>
      </c>
      <c r="EU75" s="280">
        <f t="shared" si="82"/>
        <v>-24427.705433709925</v>
      </c>
      <c r="EV75" s="280">
        <f t="shared" si="82"/>
        <v>-24427.705433709925</v>
      </c>
      <c r="EW75" s="280">
        <f t="shared" si="82"/>
        <v>-24427.705433709925</v>
      </c>
      <c r="EX75" s="280">
        <f t="shared" si="82"/>
        <v>-24427.705433709925</v>
      </c>
      <c r="EY75" s="280">
        <f t="shared" si="82"/>
        <v>-24427.705433709925</v>
      </c>
      <c r="EZ75" s="280">
        <f t="shared" si="82"/>
        <v>-24427.705433709925</v>
      </c>
      <c r="FA75" s="280">
        <f t="shared" si="82"/>
        <v>-24427.705433709925</v>
      </c>
      <c r="FB75" s="280">
        <f t="shared" si="82"/>
        <v>-24427.705433709925</v>
      </c>
      <c r="FC75" s="280">
        <f t="shared" si="82"/>
        <v>-24427.705433709925</v>
      </c>
      <c r="FD75" s="280">
        <f t="shared" si="82"/>
        <v>-24427.705433709925</v>
      </c>
      <c r="FE75" s="280">
        <f t="shared" si="82"/>
        <v>-24427.705433709925</v>
      </c>
      <c r="FF75" s="280">
        <f t="shared" si="82"/>
        <v>-24427.705433709925</v>
      </c>
      <c r="FG75" s="280">
        <f t="shared" si="82"/>
        <v>-24427.705433709925</v>
      </c>
      <c r="FH75" s="280">
        <f t="shared" si="82"/>
        <v>-24427.705433709925</v>
      </c>
      <c r="FI75" s="280">
        <f t="shared" si="82"/>
        <v>-24427.705433709925</v>
      </c>
      <c r="FJ75" s="280">
        <f t="shared" si="82"/>
        <v>-24427.705433709925</v>
      </c>
      <c r="FK75" s="280">
        <f t="shared" si="82"/>
        <v>-24427.705433709925</v>
      </c>
      <c r="FL75" s="280">
        <f t="shared" si="82"/>
        <v>-24427.705433709925</v>
      </c>
      <c r="FM75" s="280">
        <f t="shared" si="82"/>
        <v>-24427.705433709925</v>
      </c>
      <c r="FN75" s="280">
        <f t="shared" ref="FN75:GG75" si="83" xml:space="preserve"> SUM(FN69:FN74)</f>
        <v>-24427.705433709925</v>
      </c>
      <c r="FO75" s="280">
        <f t="shared" si="83"/>
        <v>-24427.705433709925</v>
      </c>
      <c r="FP75" s="280">
        <f t="shared" si="83"/>
        <v>-24427.705433709925</v>
      </c>
      <c r="FQ75" s="280">
        <f t="shared" si="83"/>
        <v>-24427.705433709925</v>
      </c>
      <c r="FR75" s="280">
        <f t="shared" si="83"/>
        <v>-24427.705433709925</v>
      </c>
      <c r="FS75" s="280">
        <f t="shared" si="83"/>
        <v>-24427.705433709925</v>
      </c>
      <c r="FT75" s="280">
        <f t="shared" si="83"/>
        <v>-24427.705433709925</v>
      </c>
      <c r="FU75" s="280">
        <f t="shared" si="83"/>
        <v>-24427.705433709925</v>
      </c>
      <c r="FV75" s="280">
        <f t="shared" si="83"/>
        <v>-24427.705433709925</v>
      </c>
      <c r="FW75" s="280">
        <f t="shared" si="83"/>
        <v>-24427.705433709925</v>
      </c>
      <c r="FX75" s="280">
        <f t="shared" si="83"/>
        <v>-24427.705433709925</v>
      </c>
      <c r="FY75" s="280">
        <f t="shared" si="83"/>
        <v>-24427.705433709925</v>
      </c>
      <c r="FZ75" s="280">
        <f t="shared" si="83"/>
        <v>-24427.705433709925</v>
      </c>
      <c r="GA75" s="280">
        <f t="shared" si="83"/>
        <v>-24427.705433709925</v>
      </c>
      <c r="GB75" s="280">
        <f t="shared" si="83"/>
        <v>-24427.705433709925</v>
      </c>
      <c r="GC75" s="280">
        <f t="shared" si="83"/>
        <v>-24427.705433709925</v>
      </c>
      <c r="GD75" s="280">
        <f t="shared" si="83"/>
        <v>-24427.705433709925</v>
      </c>
      <c r="GE75" s="280">
        <f t="shared" si="83"/>
        <v>-24427.705433709925</v>
      </c>
      <c r="GF75" s="280">
        <f t="shared" si="83"/>
        <v>-24427.705433709925</v>
      </c>
      <c r="GG75" s="280">
        <f t="shared" si="83"/>
        <v>-24427.705433709925</v>
      </c>
      <c r="GH75" s="280">
        <f t="shared" ref="GH75:GJ75" si="84" xml:space="preserve"> SUM(GH69:GH74)</f>
        <v>-24427.705433709925</v>
      </c>
      <c r="GI75" s="280">
        <f t="shared" si="84"/>
        <v>-24427.705433709925</v>
      </c>
      <c r="GJ75" s="280">
        <f t="shared" si="84"/>
        <v>-24427.705433709925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125000</v>
      </c>
      <c r="M80" s="311">
        <f t="shared" si="85"/>
        <v>125000</v>
      </c>
      <c r="N80" s="311">
        <f t="shared" si="85"/>
        <v>125000</v>
      </c>
      <c r="O80" s="311">
        <f t="shared" si="85"/>
        <v>125000</v>
      </c>
      <c r="P80" s="311">
        <f t="shared" si="85"/>
        <v>125000</v>
      </c>
      <c r="Q80" s="311">
        <f t="shared" si="85"/>
        <v>125000</v>
      </c>
      <c r="R80" s="311">
        <f t="shared" si="85"/>
        <v>125000</v>
      </c>
      <c r="S80" s="311">
        <f t="shared" si="85"/>
        <v>125000</v>
      </c>
      <c r="T80" s="311">
        <f t="shared" si="85"/>
        <v>125000</v>
      </c>
      <c r="U80" s="311">
        <f t="shared" si="85"/>
        <v>125000</v>
      </c>
      <c r="V80" s="311">
        <f t="shared" si="85"/>
        <v>125000</v>
      </c>
      <c r="W80" s="311">
        <f t="shared" si="85"/>
        <v>125000</v>
      </c>
      <c r="X80" s="311">
        <f t="shared" si="85"/>
        <v>125000</v>
      </c>
      <c r="Y80" s="311">
        <f t="shared" si="85"/>
        <v>125000</v>
      </c>
      <c r="Z80" s="311">
        <f t="shared" si="85"/>
        <v>125000</v>
      </c>
      <c r="AA80" s="311">
        <f t="shared" si="85"/>
        <v>125000</v>
      </c>
      <c r="AB80" s="311">
        <f t="shared" si="85"/>
        <v>125000</v>
      </c>
      <c r="AC80" s="311">
        <f t="shared" si="85"/>
        <v>125000</v>
      </c>
      <c r="AD80" s="311">
        <f t="shared" si="85"/>
        <v>125000</v>
      </c>
      <c r="AE80" s="311">
        <f t="shared" si="85"/>
        <v>125000</v>
      </c>
      <c r="AF80" s="311">
        <f t="shared" si="85"/>
        <v>125000</v>
      </c>
      <c r="AG80" s="311">
        <f t="shared" si="85"/>
        <v>125000</v>
      </c>
      <c r="AH80" s="311">
        <f t="shared" si="85"/>
        <v>125000</v>
      </c>
      <c r="AI80" s="311">
        <f t="shared" si="85"/>
        <v>125000</v>
      </c>
      <c r="AJ80" s="311">
        <f t="shared" si="85"/>
        <v>125000</v>
      </c>
      <c r="AK80" s="311">
        <f t="shared" si="85"/>
        <v>125000</v>
      </c>
      <c r="AL80" s="311">
        <f t="shared" si="85"/>
        <v>125000</v>
      </c>
      <c r="AM80" s="311">
        <f t="shared" si="85"/>
        <v>125000</v>
      </c>
      <c r="AN80" s="311">
        <f t="shared" si="85"/>
        <v>125000</v>
      </c>
      <c r="AO80" s="311">
        <f t="shared" si="85"/>
        <v>125000</v>
      </c>
      <c r="AP80" s="311">
        <f t="shared" si="85"/>
        <v>125000</v>
      </c>
      <c r="AQ80" s="311">
        <f t="shared" si="85"/>
        <v>125000</v>
      </c>
      <c r="AR80" s="311">
        <f t="shared" si="85"/>
        <v>125000</v>
      </c>
      <c r="AS80" s="311">
        <f t="shared" si="85"/>
        <v>125000</v>
      </c>
      <c r="AT80" s="311">
        <f t="shared" si="85"/>
        <v>125000</v>
      </c>
      <c r="AU80" s="311">
        <f t="shared" si="85"/>
        <v>125000</v>
      </c>
      <c r="AV80" s="311">
        <f t="shared" si="85"/>
        <v>125000</v>
      </c>
      <c r="AW80" s="311">
        <f t="shared" si="85"/>
        <v>125000</v>
      </c>
      <c r="AX80" s="311">
        <f t="shared" si="85"/>
        <v>125000</v>
      </c>
      <c r="AY80" s="311">
        <f t="shared" si="85"/>
        <v>125000</v>
      </c>
      <c r="AZ80" s="311">
        <f t="shared" si="85"/>
        <v>125000</v>
      </c>
      <c r="BA80" s="311">
        <f t="shared" si="85"/>
        <v>125000</v>
      </c>
      <c r="BB80" s="311">
        <f t="shared" si="85"/>
        <v>125000</v>
      </c>
      <c r="BC80" s="311">
        <f t="shared" si="85"/>
        <v>125000</v>
      </c>
      <c r="BD80" s="311">
        <f t="shared" si="85"/>
        <v>125000</v>
      </c>
      <c r="BE80" s="311">
        <f t="shared" si="85"/>
        <v>125000</v>
      </c>
      <c r="BF80" s="311">
        <f t="shared" si="85"/>
        <v>125000</v>
      </c>
      <c r="BG80" s="311">
        <f t="shared" si="85"/>
        <v>125000</v>
      </c>
      <c r="BH80" s="311">
        <f t="shared" si="85"/>
        <v>125000</v>
      </c>
      <c r="BI80" s="311">
        <f t="shared" si="85"/>
        <v>125000</v>
      </c>
      <c r="BJ80" s="311">
        <f t="shared" si="85"/>
        <v>125000</v>
      </c>
      <c r="BK80" s="311">
        <f t="shared" si="85"/>
        <v>125000</v>
      </c>
      <c r="BL80" s="311">
        <f t="shared" si="85"/>
        <v>125000.00000000001</v>
      </c>
      <c r="BM80" s="311">
        <f t="shared" si="85"/>
        <v>125000.00000000001</v>
      </c>
      <c r="BN80" s="311">
        <f t="shared" si="85"/>
        <v>125000.00000000001</v>
      </c>
      <c r="BO80" s="311">
        <f t="shared" si="85"/>
        <v>125000.00000000001</v>
      </c>
      <c r="BP80" s="311">
        <f t="shared" si="85"/>
        <v>125000.00000000001</v>
      </c>
      <c r="BQ80" s="311">
        <f t="shared" si="85"/>
        <v>125000.00000000001</v>
      </c>
      <c r="BR80" s="311">
        <f t="shared" ref="BR80:EC80" si="86" xml:space="preserve"> BR$67</f>
        <v>125000.00000000001</v>
      </c>
      <c r="BS80" s="311">
        <f t="shared" si="86"/>
        <v>125000.00000000001</v>
      </c>
      <c r="BT80" s="311">
        <f t="shared" si="86"/>
        <v>125000.00000000001</v>
      </c>
      <c r="BU80" s="311">
        <f t="shared" si="86"/>
        <v>125000.00000000001</v>
      </c>
      <c r="BV80" s="311">
        <f t="shared" si="86"/>
        <v>125000.00000000001</v>
      </c>
      <c r="BW80" s="311">
        <f t="shared" si="86"/>
        <v>125000.00000000001</v>
      </c>
      <c r="BX80" s="311">
        <f t="shared" si="86"/>
        <v>125000.00000000001</v>
      </c>
      <c r="BY80" s="311">
        <f t="shared" si="86"/>
        <v>125000.00000000003</v>
      </c>
      <c r="BZ80" s="311">
        <f t="shared" si="86"/>
        <v>125000.00000000003</v>
      </c>
      <c r="CA80" s="311">
        <f t="shared" si="86"/>
        <v>125000.00000000003</v>
      </c>
      <c r="CB80" s="311">
        <f t="shared" si="86"/>
        <v>125000.00000000003</v>
      </c>
      <c r="CC80" s="311">
        <f t="shared" si="86"/>
        <v>125000.00000000003</v>
      </c>
      <c r="CD80" s="311">
        <f t="shared" si="86"/>
        <v>125000.00000000003</v>
      </c>
      <c r="CE80" s="311">
        <f t="shared" si="86"/>
        <v>125000.00000000003</v>
      </c>
      <c r="CF80" s="311">
        <f t="shared" si="86"/>
        <v>125000.00000000003</v>
      </c>
      <c r="CG80" s="311">
        <f t="shared" si="86"/>
        <v>125000.00000000003</v>
      </c>
      <c r="CH80" s="311">
        <f t="shared" si="86"/>
        <v>125000.00000000003</v>
      </c>
      <c r="CI80" s="311">
        <f t="shared" si="86"/>
        <v>125000.00000000003</v>
      </c>
      <c r="CJ80" s="311">
        <f t="shared" si="86"/>
        <v>125000.00000000003</v>
      </c>
      <c r="CK80" s="311">
        <f t="shared" si="86"/>
        <v>125000.00000000003</v>
      </c>
      <c r="CL80" s="311">
        <f t="shared" si="86"/>
        <v>125000.00000000003</v>
      </c>
      <c r="CM80" s="311">
        <f t="shared" si="86"/>
        <v>125000.00000000003</v>
      </c>
      <c r="CN80" s="311">
        <f t="shared" si="86"/>
        <v>572.29456629010383</v>
      </c>
      <c r="CO80" s="311">
        <f t="shared" si="86"/>
        <v>-677.70543370989617</v>
      </c>
      <c r="CP80" s="311">
        <f t="shared" si="86"/>
        <v>-1927.7054337098962</v>
      </c>
      <c r="CQ80" s="311">
        <f t="shared" si="86"/>
        <v>-3177.7054337098962</v>
      </c>
      <c r="CR80" s="311">
        <f t="shared" si="86"/>
        <v>-4427.7054337098962</v>
      </c>
      <c r="CS80" s="311">
        <f t="shared" si="86"/>
        <v>-5677.7054337098962</v>
      </c>
      <c r="CT80" s="311">
        <f t="shared" si="86"/>
        <v>-6927.7054337098962</v>
      </c>
      <c r="CU80" s="311">
        <f t="shared" si="86"/>
        <v>-8177.7054337098962</v>
      </c>
      <c r="CV80" s="311">
        <f t="shared" si="86"/>
        <v>-9427.7054337098962</v>
      </c>
      <c r="CW80" s="311">
        <f t="shared" si="86"/>
        <v>-10677.705433709896</v>
      </c>
      <c r="CX80" s="311">
        <f t="shared" si="86"/>
        <v>-11927.705433709896</v>
      </c>
      <c r="CY80" s="311">
        <f t="shared" si="86"/>
        <v>-13177.705433709896</v>
      </c>
      <c r="CZ80" s="311">
        <f t="shared" si="86"/>
        <v>-14427.705433709896</v>
      </c>
      <c r="DA80" s="311">
        <f t="shared" si="86"/>
        <v>-15677.705433709896</v>
      </c>
      <c r="DB80" s="311">
        <f t="shared" si="86"/>
        <v>-16927.705433709896</v>
      </c>
      <c r="DC80" s="311">
        <f t="shared" si="86"/>
        <v>-18177.705433709896</v>
      </c>
      <c r="DD80" s="311">
        <f t="shared" si="86"/>
        <v>-19427.705433709896</v>
      </c>
      <c r="DE80" s="311">
        <f t="shared" si="86"/>
        <v>-20677.705433709896</v>
      </c>
      <c r="DF80" s="311">
        <f t="shared" si="86"/>
        <v>-21927.705433709896</v>
      </c>
      <c r="DG80" s="311">
        <f t="shared" si="86"/>
        <v>-23177.705433709896</v>
      </c>
      <c r="DH80" s="311">
        <f t="shared" si="86"/>
        <v>-24427.705433709896</v>
      </c>
      <c r="DI80" s="311">
        <f t="shared" si="86"/>
        <v>-24427.705433709896</v>
      </c>
      <c r="DJ80" s="311">
        <f t="shared" si="86"/>
        <v>-24427.705433709896</v>
      </c>
      <c r="DK80" s="311">
        <f t="shared" si="86"/>
        <v>-24427.705433709896</v>
      </c>
      <c r="DL80" s="311">
        <f t="shared" si="86"/>
        <v>-24427.705433709896</v>
      </c>
      <c r="DM80" s="311">
        <f t="shared" si="86"/>
        <v>-24427.705433709896</v>
      </c>
      <c r="DN80" s="311">
        <f t="shared" si="86"/>
        <v>-24427.705433709896</v>
      </c>
      <c r="DO80" s="311">
        <f t="shared" si="86"/>
        <v>-24427.705433709896</v>
      </c>
      <c r="DP80" s="311">
        <f t="shared" si="86"/>
        <v>-24427.705433709896</v>
      </c>
      <c r="DQ80" s="311">
        <f t="shared" si="86"/>
        <v>-24427.705433709896</v>
      </c>
      <c r="DR80" s="311">
        <f t="shared" si="86"/>
        <v>-24427.705433709896</v>
      </c>
      <c r="DS80" s="311">
        <f t="shared" si="86"/>
        <v>-24427.705433709896</v>
      </c>
      <c r="DT80" s="311">
        <f t="shared" si="86"/>
        <v>-24427.705433709896</v>
      </c>
      <c r="DU80" s="311">
        <f t="shared" si="86"/>
        <v>-24427.705433709896</v>
      </c>
      <c r="DV80" s="311">
        <f t="shared" si="86"/>
        <v>-24427.705433709896</v>
      </c>
      <c r="DW80" s="311">
        <f t="shared" si="86"/>
        <v>-24427.705433709896</v>
      </c>
      <c r="DX80" s="311">
        <f t="shared" si="86"/>
        <v>-24427.705433709896</v>
      </c>
      <c r="DY80" s="311">
        <f t="shared" si="86"/>
        <v>-24427.705433709896</v>
      </c>
      <c r="DZ80" s="311">
        <f t="shared" si="86"/>
        <v>-24427.705433709896</v>
      </c>
      <c r="EA80" s="311">
        <f t="shared" si="86"/>
        <v>-24427.705433709896</v>
      </c>
      <c r="EB80" s="311">
        <f t="shared" si="86"/>
        <v>-24427.705433709896</v>
      </c>
      <c r="EC80" s="311">
        <f t="shared" si="86"/>
        <v>-24427.705433709896</v>
      </c>
      <c r="ED80" s="311">
        <f t="shared" ref="ED80:GJ80" si="87" xml:space="preserve"> ED$67</f>
        <v>-24427.705433709896</v>
      </c>
      <c r="EE80" s="311">
        <f t="shared" si="87"/>
        <v>-24427.705433709896</v>
      </c>
      <c r="EF80" s="311">
        <f t="shared" si="87"/>
        <v>-24427.705433709896</v>
      </c>
      <c r="EG80" s="311">
        <f t="shared" si="87"/>
        <v>-24427.705433709896</v>
      </c>
      <c r="EH80" s="311">
        <f t="shared" si="87"/>
        <v>-24427.705433709896</v>
      </c>
      <c r="EI80" s="311">
        <f t="shared" si="87"/>
        <v>-24427.705433709896</v>
      </c>
      <c r="EJ80" s="311">
        <f t="shared" si="87"/>
        <v>-24427.705433709896</v>
      </c>
      <c r="EK80" s="311">
        <f t="shared" si="87"/>
        <v>-24427.705433709896</v>
      </c>
      <c r="EL80" s="311">
        <f t="shared" si="87"/>
        <v>-24427.705433709896</v>
      </c>
      <c r="EM80" s="311">
        <f t="shared" si="87"/>
        <v>-24427.705433709896</v>
      </c>
      <c r="EN80" s="311">
        <f t="shared" si="87"/>
        <v>-24427.705433709896</v>
      </c>
      <c r="EO80" s="311">
        <f t="shared" si="87"/>
        <v>-24427.705433709896</v>
      </c>
      <c r="EP80" s="311">
        <f t="shared" si="87"/>
        <v>-24427.705433709896</v>
      </c>
      <c r="EQ80" s="311">
        <f t="shared" si="87"/>
        <v>-24427.705433709896</v>
      </c>
      <c r="ER80" s="311">
        <f t="shared" si="87"/>
        <v>-24427.705433709896</v>
      </c>
      <c r="ES80" s="311">
        <f t="shared" si="87"/>
        <v>-24427.705433709896</v>
      </c>
      <c r="ET80" s="311">
        <f t="shared" si="87"/>
        <v>-24427.705433709896</v>
      </c>
      <c r="EU80" s="311">
        <f t="shared" si="87"/>
        <v>-24427.705433709896</v>
      </c>
      <c r="EV80" s="311">
        <f t="shared" si="87"/>
        <v>-24427.705433709896</v>
      </c>
      <c r="EW80" s="311">
        <f t="shared" si="87"/>
        <v>-24427.705433709896</v>
      </c>
      <c r="EX80" s="311">
        <f t="shared" si="87"/>
        <v>-24427.705433709896</v>
      </c>
      <c r="EY80" s="311">
        <f t="shared" si="87"/>
        <v>-24427.705433709896</v>
      </c>
      <c r="EZ80" s="311">
        <f t="shared" si="87"/>
        <v>-24427.705433709896</v>
      </c>
      <c r="FA80" s="311">
        <f t="shared" si="87"/>
        <v>-24427.705433709896</v>
      </c>
      <c r="FB80" s="311">
        <f t="shared" si="87"/>
        <v>-24427.705433709896</v>
      </c>
      <c r="FC80" s="311">
        <f t="shared" si="87"/>
        <v>-24427.705433709896</v>
      </c>
      <c r="FD80" s="311">
        <f t="shared" si="87"/>
        <v>-24427.705433709896</v>
      </c>
      <c r="FE80" s="311">
        <f t="shared" si="87"/>
        <v>-24427.705433709896</v>
      </c>
      <c r="FF80" s="311">
        <f t="shared" si="87"/>
        <v>-24427.705433709896</v>
      </c>
      <c r="FG80" s="311">
        <f t="shared" si="87"/>
        <v>-24427.705433709896</v>
      </c>
      <c r="FH80" s="311">
        <f t="shared" si="87"/>
        <v>-24427.705433709896</v>
      </c>
      <c r="FI80" s="311">
        <f t="shared" si="87"/>
        <v>-24427.705433709896</v>
      </c>
      <c r="FJ80" s="311">
        <f t="shared" si="87"/>
        <v>-24427.705433709896</v>
      </c>
      <c r="FK80" s="311">
        <f t="shared" si="87"/>
        <v>-24427.705433709896</v>
      </c>
      <c r="FL80" s="311">
        <f t="shared" si="87"/>
        <v>-24427.705433709896</v>
      </c>
      <c r="FM80" s="311">
        <f t="shared" si="87"/>
        <v>-24427.705433709896</v>
      </c>
      <c r="FN80" s="311">
        <f t="shared" si="87"/>
        <v>-24427.705433709896</v>
      </c>
      <c r="FO80" s="311">
        <f t="shared" si="87"/>
        <v>-24427.705433709896</v>
      </c>
      <c r="FP80" s="311">
        <f t="shared" si="87"/>
        <v>-24427.705433709896</v>
      </c>
      <c r="FQ80" s="311">
        <f t="shared" si="87"/>
        <v>-24427.705433709896</v>
      </c>
      <c r="FR80" s="311">
        <f t="shared" si="87"/>
        <v>-24427.705433709896</v>
      </c>
      <c r="FS80" s="311">
        <f t="shared" si="87"/>
        <v>-24427.705433709896</v>
      </c>
      <c r="FT80" s="311">
        <f t="shared" si="87"/>
        <v>-24427.705433709896</v>
      </c>
      <c r="FU80" s="311">
        <f t="shared" si="87"/>
        <v>-24427.705433709896</v>
      </c>
      <c r="FV80" s="311">
        <f t="shared" si="87"/>
        <v>-24427.705433709896</v>
      </c>
      <c r="FW80" s="311">
        <f t="shared" si="87"/>
        <v>-24427.705433709896</v>
      </c>
      <c r="FX80" s="311">
        <f t="shared" si="87"/>
        <v>-24427.705433709896</v>
      </c>
      <c r="FY80" s="311">
        <f t="shared" si="87"/>
        <v>-24427.705433709896</v>
      </c>
      <c r="FZ80" s="311">
        <f t="shared" si="87"/>
        <v>-24427.705433709896</v>
      </c>
      <c r="GA80" s="311">
        <f t="shared" si="87"/>
        <v>-24427.705433709896</v>
      </c>
      <c r="GB80" s="311">
        <f t="shared" si="87"/>
        <v>-24427.705433709896</v>
      </c>
      <c r="GC80" s="311">
        <f t="shared" si="87"/>
        <v>-24427.705433709896</v>
      </c>
      <c r="GD80" s="311">
        <f t="shared" si="87"/>
        <v>-24427.705433709896</v>
      </c>
      <c r="GE80" s="311">
        <f t="shared" si="87"/>
        <v>-24427.705433709896</v>
      </c>
      <c r="GF80" s="311">
        <f t="shared" si="87"/>
        <v>-24427.705433709896</v>
      </c>
      <c r="GG80" s="311">
        <f t="shared" si="87"/>
        <v>-24427.705433709896</v>
      </c>
      <c r="GH80" s="311">
        <f t="shared" si="87"/>
        <v>-24427.705433709896</v>
      </c>
      <c r="GI80" s="311">
        <f t="shared" si="87"/>
        <v>-24427.705433709896</v>
      </c>
      <c r="GJ80" s="311">
        <f t="shared" si="87"/>
        <v>-24427.705433709896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125000</v>
      </c>
      <c r="M81" s="311">
        <f t="shared" si="88"/>
        <v>125000</v>
      </c>
      <c r="N81" s="311">
        <f t="shared" ref="N81:AS81" si="89" xml:space="preserve"> N$75</f>
        <v>125000</v>
      </c>
      <c r="O81" s="311">
        <f t="shared" si="89"/>
        <v>125000</v>
      </c>
      <c r="P81" s="311">
        <f t="shared" si="89"/>
        <v>125000</v>
      </c>
      <c r="Q81" s="311">
        <f t="shared" si="89"/>
        <v>125000</v>
      </c>
      <c r="R81" s="311">
        <f t="shared" si="89"/>
        <v>125000</v>
      </c>
      <c r="S81" s="311">
        <f t="shared" si="89"/>
        <v>125000</v>
      </c>
      <c r="T81" s="311">
        <f t="shared" si="89"/>
        <v>125000</v>
      </c>
      <c r="U81" s="311">
        <f t="shared" si="89"/>
        <v>125000</v>
      </c>
      <c r="V81" s="311">
        <f t="shared" si="89"/>
        <v>125000</v>
      </c>
      <c r="W81" s="311">
        <f t="shared" si="89"/>
        <v>125000</v>
      </c>
      <c r="X81" s="311">
        <f t="shared" si="89"/>
        <v>125000</v>
      </c>
      <c r="Y81" s="311">
        <f t="shared" si="89"/>
        <v>125000</v>
      </c>
      <c r="Z81" s="311">
        <f t="shared" si="89"/>
        <v>125000</v>
      </c>
      <c r="AA81" s="311">
        <f t="shared" si="89"/>
        <v>125000</v>
      </c>
      <c r="AB81" s="311">
        <f t="shared" si="89"/>
        <v>125000</v>
      </c>
      <c r="AC81" s="311">
        <f t="shared" si="89"/>
        <v>125000</v>
      </c>
      <c r="AD81" s="311">
        <f t="shared" si="89"/>
        <v>125000</v>
      </c>
      <c r="AE81" s="311">
        <f t="shared" si="89"/>
        <v>125000</v>
      </c>
      <c r="AF81" s="311">
        <f t="shared" si="89"/>
        <v>125000</v>
      </c>
      <c r="AG81" s="311">
        <f t="shared" si="89"/>
        <v>125000</v>
      </c>
      <c r="AH81" s="311">
        <f t="shared" si="89"/>
        <v>125000</v>
      </c>
      <c r="AI81" s="311">
        <f t="shared" si="89"/>
        <v>125000</v>
      </c>
      <c r="AJ81" s="311">
        <f t="shared" si="89"/>
        <v>125000</v>
      </c>
      <c r="AK81" s="311">
        <f t="shared" si="89"/>
        <v>125000</v>
      </c>
      <c r="AL81" s="311">
        <f t="shared" si="89"/>
        <v>125000</v>
      </c>
      <c r="AM81" s="311">
        <f t="shared" si="89"/>
        <v>125000</v>
      </c>
      <c r="AN81" s="311">
        <f t="shared" si="89"/>
        <v>125000</v>
      </c>
      <c r="AO81" s="311">
        <f t="shared" si="89"/>
        <v>125000</v>
      </c>
      <c r="AP81" s="311">
        <f t="shared" si="89"/>
        <v>125000</v>
      </c>
      <c r="AQ81" s="311">
        <f t="shared" si="89"/>
        <v>125000</v>
      </c>
      <c r="AR81" s="311">
        <f t="shared" si="89"/>
        <v>125000</v>
      </c>
      <c r="AS81" s="311">
        <f t="shared" si="89"/>
        <v>125000</v>
      </c>
      <c r="AT81" s="311">
        <f t="shared" ref="AT81:BY81" si="90" xml:space="preserve"> AT$75</f>
        <v>125000</v>
      </c>
      <c r="AU81" s="311">
        <f t="shared" si="90"/>
        <v>125000</v>
      </c>
      <c r="AV81" s="311">
        <f t="shared" si="90"/>
        <v>125000</v>
      </c>
      <c r="AW81" s="311">
        <f t="shared" si="90"/>
        <v>125000</v>
      </c>
      <c r="AX81" s="311">
        <f t="shared" si="90"/>
        <v>125000</v>
      </c>
      <c r="AY81" s="311">
        <f t="shared" si="90"/>
        <v>125000</v>
      </c>
      <c r="AZ81" s="311">
        <f t="shared" si="90"/>
        <v>125000</v>
      </c>
      <c r="BA81" s="311">
        <f t="shared" si="90"/>
        <v>125000</v>
      </c>
      <c r="BB81" s="311">
        <f t="shared" si="90"/>
        <v>125000</v>
      </c>
      <c r="BC81" s="311">
        <f t="shared" si="90"/>
        <v>125000</v>
      </c>
      <c r="BD81" s="311">
        <f t="shared" si="90"/>
        <v>125000</v>
      </c>
      <c r="BE81" s="311">
        <f t="shared" si="90"/>
        <v>125000</v>
      </c>
      <c r="BF81" s="311">
        <f t="shared" si="90"/>
        <v>125000</v>
      </c>
      <c r="BG81" s="311">
        <f t="shared" si="90"/>
        <v>125000</v>
      </c>
      <c r="BH81" s="311">
        <f t="shared" si="90"/>
        <v>125000</v>
      </c>
      <c r="BI81" s="311">
        <f t="shared" si="90"/>
        <v>125000</v>
      </c>
      <c r="BJ81" s="311">
        <f t="shared" si="90"/>
        <v>125000</v>
      </c>
      <c r="BK81" s="311">
        <f t="shared" si="90"/>
        <v>125000</v>
      </c>
      <c r="BL81" s="311">
        <f t="shared" si="90"/>
        <v>125000</v>
      </c>
      <c r="BM81" s="311">
        <f t="shared" si="90"/>
        <v>125000</v>
      </c>
      <c r="BN81" s="311">
        <f t="shared" si="90"/>
        <v>125000</v>
      </c>
      <c r="BO81" s="311">
        <f t="shared" si="90"/>
        <v>125000</v>
      </c>
      <c r="BP81" s="311">
        <f t="shared" si="90"/>
        <v>125000</v>
      </c>
      <c r="BQ81" s="311">
        <f t="shared" si="90"/>
        <v>125000</v>
      </c>
      <c r="BR81" s="311">
        <f t="shared" si="90"/>
        <v>125000</v>
      </c>
      <c r="BS81" s="311">
        <f t="shared" si="90"/>
        <v>125000</v>
      </c>
      <c r="BT81" s="311">
        <f t="shared" si="90"/>
        <v>125000</v>
      </c>
      <c r="BU81" s="311">
        <f t="shared" si="90"/>
        <v>125000</v>
      </c>
      <c r="BV81" s="311">
        <f t="shared" si="90"/>
        <v>125000</v>
      </c>
      <c r="BW81" s="311">
        <f t="shared" si="90"/>
        <v>125000</v>
      </c>
      <c r="BX81" s="311">
        <f t="shared" si="90"/>
        <v>125000</v>
      </c>
      <c r="BY81" s="311">
        <f t="shared" si="90"/>
        <v>125000</v>
      </c>
      <c r="BZ81" s="311">
        <f t="shared" ref="BZ81:DE81" si="91" xml:space="preserve"> BZ$75</f>
        <v>125000</v>
      </c>
      <c r="CA81" s="311">
        <f t="shared" si="91"/>
        <v>125000</v>
      </c>
      <c r="CB81" s="311">
        <f t="shared" si="91"/>
        <v>125000</v>
      </c>
      <c r="CC81" s="311">
        <f t="shared" si="91"/>
        <v>125000</v>
      </c>
      <c r="CD81" s="311">
        <f t="shared" si="91"/>
        <v>125000</v>
      </c>
      <c r="CE81" s="311">
        <f t="shared" si="91"/>
        <v>125000</v>
      </c>
      <c r="CF81" s="311">
        <f t="shared" si="91"/>
        <v>125000</v>
      </c>
      <c r="CG81" s="311">
        <f t="shared" si="91"/>
        <v>125000</v>
      </c>
      <c r="CH81" s="311">
        <f t="shared" si="91"/>
        <v>125000</v>
      </c>
      <c r="CI81" s="311">
        <f t="shared" si="91"/>
        <v>125000</v>
      </c>
      <c r="CJ81" s="311">
        <f t="shared" si="91"/>
        <v>125000</v>
      </c>
      <c r="CK81" s="311">
        <f t="shared" si="91"/>
        <v>125000</v>
      </c>
      <c r="CL81" s="311">
        <f t="shared" si="91"/>
        <v>125000</v>
      </c>
      <c r="CM81" s="311">
        <f t="shared" si="91"/>
        <v>125000</v>
      </c>
      <c r="CN81" s="311">
        <f t="shared" si="91"/>
        <v>572.29456629007427</v>
      </c>
      <c r="CO81" s="311">
        <f t="shared" si="91"/>
        <v>-677.70543370992573</v>
      </c>
      <c r="CP81" s="311">
        <f t="shared" si="91"/>
        <v>-1927.7054337099257</v>
      </c>
      <c r="CQ81" s="311">
        <f t="shared" si="91"/>
        <v>-3177.7054337099257</v>
      </c>
      <c r="CR81" s="311">
        <f t="shared" si="91"/>
        <v>-4427.7054337099253</v>
      </c>
      <c r="CS81" s="311">
        <f t="shared" si="91"/>
        <v>-5677.7054337099253</v>
      </c>
      <c r="CT81" s="311">
        <f t="shared" si="91"/>
        <v>-6927.7054337099253</v>
      </c>
      <c r="CU81" s="311">
        <f t="shared" si="91"/>
        <v>-8177.7054337099253</v>
      </c>
      <c r="CV81" s="311">
        <f t="shared" si="91"/>
        <v>-9427.7054337099253</v>
      </c>
      <c r="CW81" s="311">
        <f t="shared" si="91"/>
        <v>-10677.705433709925</v>
      </c>
      <c r="CX81" s="311">
        <f t="shared" si="91"/>
        <v>-11927.705433709925</v>
      </c>
      <c r="CY81" s="311">
        <f t="shared" si="91"/>
        <v>-13177.705433709925</v>
      </c>
      <c r="CZ81" s="311">
        <f t="shared" si="91"/>
        <v>-14427.705433709925</v>
      </c>
      <c r="DA81" s="311">
        <f t="shared" si="91"/>
        <v>-15677.705433709925</v>
      </c>
      <c r="DB81" s="311">
        <f t="shared" si="91"/>
        <v>-16927.705433709925</v>
      </c>
      <c r="DC81" s="311">
        <f t="shared" si="91"/>
        <v>-18177.705433709925</v>
      </c>
      <c r="DD81" s="311">
        <f t="shared" si="91"/>
        <v>-19427.705433709925</v>
      </c>
      <c r="DE81" s="311">
        <f t="shared" si="91"/>
        <v>-20677.705433709925</v>
      </c>
      <c r="DF81" s="311">
        <f t="shared" ref="DF81:EK81" si="92" xml:space="preserve"> DF$75</f>
        <v>-21927.705433709925</v>
      </c>
      <c r="DG81" s="311">
        <f t="shared" si="92"/>
        <v>-23177.705433709925</v>
      </c>
      <c r="DH81" s="311">
        <f t="shared" si="92"/>
        <v>-24427.705433709925</v>
      </c>
      <c r="DI81" s="311">
        <f t="shared" si="92"/>
        <v>-24427.705433709925</v>
      </c>
      <c r="DJ81" s="311">
        <f t="shared" si="92"/>
        <v>-24427.705433709925</v>
      </c>
      <c r="DK81" s="311">
        <f t="shared" si="92"/>
        <v>-24427.705433709925</v>
      </c>
      <c r="DL81" s="311">
        <f t="shared" si="92"/>
        <v>-24427.705433709925</v>
      </c>
      <c r="DM81" s="311">
        <f t="shared" si="92"/>
        <v>-24427.705433709925</v>
      </c>
      <c r="DN81" s="311">
        <f t="shared" si="92"/>
        <v>-24427.705433709925</v>
      </c>
      <c r="DO81" s="311">
        <f t="shared" si="92"/>
        <v>-24427.705433709925</v>
      </c>
      <c r="DP81" s="311">
        <f t="shared" si="92"/>
        <v>-24427.705433709925</v>
      </c>
      <c r="DQ81" s="311">
        <f t="shared" si="92"/>
        <v>-24427.705433709925</v>
      </c>
      <c r="DR81" s="311">
        <f t="shared" si="92"/>
        <v>-24427.705433709925</v>
      </c>
      <c r="DS81" s="311">
        <f t="shared" si="92"/>
        <v>-24427.705433709925</v>
      </c>
      <c r="DT81" s="311">
        <f t="shared" si="92"/>
        <v>-24427.705433709925</v>
      </c>
      <c r="DU81" s="311">
        <f t="shared" si="92"/>
        <v>-24427.705433709925</v>
      </c>
      <c r="DV81" s="311">
        <f t="shared" si="92"/>
        <v>-24427.705433709925</v>
      </c>
      <c r="DW81" s="311">
        <f t="shared" si="92"/>
        <v>-24427.705433709925</v>
      </c>
      <c r="DX81" s="311">
        <f t="shared" si="92"/>
        <v>-24427.705433709925</v>
      </c>
      <c r="DY81" s="311">
        <f t="shared" si="92"/>
        <v>-24427.705433709925</v>
      </c>
      <c r="DZ81" s="311">
        <f t="shared" si="92"/>
        <v>-24427.705433709925</v>
      </c>
      <c r="EA81" s="311">
        <f t="shared" si="92"/>
        <v>-24427.705433709925</v>
      </c>
      <c r="EB81" s="311">
        <f t="shared" si="92"/>
        <v>-24427.705433709925</v>
      </c>
      <c r="EC81" s="311">
        <f t="shared" si="92"/>
        <v>-24427.705433709925</v>
      </c>
      <c r="ED81" s="311">
        <f t="shared" si="92"/>
        <v>-24427.705433709925</v>
      </c>
      <c r="EE81" s="311">
        <f t="shared" si="92"/>
        <v>-24427.705433709925</v>
      </c>
      <c r="EF81" s="311">
        <f t="shared" si="92"/>
        <v>-24427.705433709925</v>
      </c>
      <c r="EG81" s="311">
        <f t="shared" si="92"/>
        <v>-24427.705433709925</v>
      </c>
      <c r="EH81" s="311">
        <f t="shared" si="92"/>
        <v>-24427.705433709925</v>
      </c>
      <c r="EI81" s="311">
        <f t="shared" si="92"/>
        <v>-24427.705433709925</v>
      </c>
      <c r="EJ81" s="311">
        <f t="shared" si="92"/>
        <v>-24427.705433709925</v>
      </c>
      <c r="EK81" s="311">
        <f t="shared" si="92"/>
        <v>-24427.705433709925</v>
      </c>
      <c r="EL81" s="311">
        <f t="shared" ref="EL81:FQ81" si="93" xml:space="preserve"> EL$75</f>
        <v>-24427.705433709925</v>
      </c>
      <c r="EM81" s="311">
        <f t="shared" si="93"/>
        <v>-24427.705433709925</v>
      </c>
      <c r="EN81" s="311">
        <f t="shared" si="93"/>
        <v>-24427.705433709925</v>
      </c>
      <c r="EO81" s="311">
        <f t="shared" si="93"/>
        <v>-24427.705433709925</v>
      </c>
      <c r="EP81" s="311">
        <f t="shared" si="93"/>
        <v>-24427.705433709925</v>
      </c>
      <c r="EQ81" s="311">
        <f t="shared" si="93"/>
        <v>-24427.705433709925</v>
      </c>
      <c r="ER81" s="311">
        <f t="shared" si="93"/>
        <v>-24427.705433709925</v>
      </c>
      <c r="ES81" s="311">
        <f t="shared" si="93"/>
        <v>-24427.705433709925</v>
      </c>
      <c r="ET81" s="311">
        <f t="shared" si="93"/>
        <v>-24427.705433709925</v>
      </c>
      <c r="EU81" s="311">
        <f t="shared" si="93"/>
        <v>-24427.705433709925</v>
      </c>
      <c r="EV81" s="311">
        <f t="shared" si="93"/>
        <v>-24427.705433709925</v>
      </c>
      <c r="EW81" s="311">
        <f t="shared" si="93"/>
        <v>-24427.705433709925</v>
      </c>
      <c r="EX81" s="311">
        <f t="shared" si="93"/>
        <v>-24427.705433709925</v>
      </c>
      <c r="EY81" s="311">
        <f t="shared" si="93"/>
        <v>-24427.705433709925</v>
      </c>
      <c r="EZ81" s="311">
        <f t="shared" si="93"/>
        <v>-24427.705433709925</v>
      </c>
      <c r="FA81" s="311">
        <f t="shared" si="93"/>
        <v>-24427.705433709925</v>
      </c>
      <c r="FB81" s="311">
        <f t="shared" si="93"/>
        <v>-24427.705433709925</v>
      </c>
      <c r="FC81" s="311">
        <f t="shared" si="93"/>
        <v>-24427.705433709925</v>
      </c>
      <c r="FD81" s="311">
        <f t="shared" si="93"/>
        <v>-24427.705433709925</v>
      </c>
      <c r="FE81" s="311">
        <f t="shared" si="93"/>
        <v>-24427.705433709925</v>
      </c>
      <c r="FF81" s="311">
        <f t="shared" si="93"/>
        <v>-24427.705433709925</v>
      </c>
      <c r="FG81" s="311">
        <f t="shared" si="93"/>
        <v>-24427.705433709925</v>
      </c>
      <c r="FH81" s="311">
        <f t="shared" si="93"/>
        <v>-24427.705433709925</v>
      </c>
      <c r="FI81" s="311">
        <f t="shared" si="93"/>
        <v>-24427.705433709925</v>
      </c>
      <c r="FJ81" s="311">
        <f t="shared" si="93"/>
        <v>-24427.705433709925</v>
      </c>
      <c r="FK81" s="311">
        <f t="shared" si="93"/>
        <v>-24427.705433709925</v>
      </c>
      <c r="FL81" s="311">
        <f t="shared" si="93"/>
        <v>-24427.705433709925</v>
      </c>
      <c r="FM81" s="311">
        <f t="shared" si="93"/>
        <v>-24427.705433709925</v>
      </c>
      <c r="FN81" s="311">
        <f t="shared" si="93"/>
        <v>-24427.705433709925</v>
      </c>
      <c r="FO81" s="311">
        <f t="shared" si="93"/>
        <v>-24427.705433709925</v>
      </c>
      <c r="FP81" s="311">
        <f t="shared" si="93"/>
        <v>-24427.705433709925</v>
      </c>
      <c r="FQ81" s="311">
        <f t="shared" si="93"/>
        <v>-24427.705433709925</v>
      </c>
      <c r="FR81" s="311">
        <f t="shared" ref="FR81:GJ81" si="94" xml:space="preserve"> FR$75</f>
        <v>-24427.705433709925</v>
      </c>
      <c r="FS81" s="311">
        <f t="shared" si="94"/>
        <v>-24427.705433709925</v>
      </c>
      <c r="FT81" s="311">
        <f t="shared" si="94"/>
        <v>-24427.705433709925</v>
      </c>
      <c r="FU81" s="311">
        <f t="shared" si="94"/>
        <v>-24427.705433709925</v>
      </c>
      <c r="FV81" s="311">
        <f t="shared" si="94"/>
        <v>-24427.705433709925</v>
      </c>
      <c r="FW81" s="311">
        <f t="shared" si="94"/>
        <v>-24427.705433709925</v>
      </c>
      <c r="FX81" s="311">
        <f t="shared" si="94"/>
        <v>-24427.705433709925</v>
      </c>
      <c r="FY81" s="311">
        <f t="shared" si="94"/>
        <v>-24427.705433709925</v>
      </c>
      <c r="FZ81" s="311">
        <f t="shared" si="94"/>
        <v>-24427.705433709925</v>
      </c>
      <c r="GA81" s="311">
        <f t="shared" si="94"/>
        <v>-24427.705433709925</v>
      </c>
      <c r="GB81" s="311">
        <f t="shared" si="94"/>
        <v>-24427.705433709925</v>
      </c>
      <c r="GC81" s="311">
        <f t="shared" si="94"/>
        <v>-24427.705433709925</v>
      </c>
      <c r="GD81" s="311">
        <f t="shared" si="94"/>
        <v>-24427.705433709925</v>
      </c>
      <c r="GE81" s="311">
        <f t="shared" si="94"/>
        <v>-24427.705433709925</v>
      </c>
      <c r="GF81" s="311">
        <f t="shared" si="94"/>
        <v>-24427.705433709925</v>
      </c>
      <c r="GG81" s="311">
        <f t="shared" si="94"/>
        <v>-24427.705433709925</v>
      </c>
      <c r="GH81" s="311">
        <f t="shared" si="94"/>
        <v>-24427.705433709925</v>
      </c>
      <c r="GI81" s="311">
        <f t="shared" si="94"/>
        <v>-24427.705433709925</v>
      </c>
      <c r="GJ81" s="311">
        <f t="shared" si="94"/>
        <v>-24427.705433709925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2.9413058655336499E-9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2.9558577807620168E-11</v>
      </c>
      <c r="CO83" s="254">
        <f t="shared" si="103"/>
        <v>2.9558577807620168E-11</v>
      </c>
      <c r="CP83" s="254">
        <f t="shared" si="103"/>
        <v>2.9558577807620168E-11</v>
      </c>
      <c r="CQ83" s="254">
        <f t="shared" si="103"/>
        <v>2.9558577807620168E-11</v>
      </c>
      <c r="CR83" s="254">
        <f t="shared" si="103"/>
        <v>2.9103830456733704E-11</v>
      </c>
      <c r="CS83" s="254">
        <f t="shared" si="103"/>
        <v>2.9103830456733704E-11</v>
      </c>
      <c r="CT83" s="254">
        <f t="shared" si="103"/>
        <v>2.9103830456733704E-11</v>
      </c>
      <c r="CU83" s="254">
        <f t="shared" si="103"/>
        <v>2.9103830456733704E-11</v>
      </c>
      <c r="CV83" s="254">
        <f t="shared" si="103"/>
        <v>2.9103830456733704E-11</v>
      </c>
      <c r="CW83" s="254">
        <f t="shared" si="103"/>
        <v>2.9103830456733704E-11</v>
      </c>
      <c r="CX83" s="254">
        <f t="shared" si="103"/>
        <v>2.9103830456733704E-11</v>
      </c>
      <c r="CY83" s="254">
        <f t="shared" si="103"/>
        <v>2.9103830456733704E-11</v>
      </c>
      <c r="CZ83" s="254">
        <f t="shared" si="103"/>
        <v>2.9103830456733704E-11</v>
      </c>
      <c r="DA83" s="254">
        <f t="shared" si="103"/>
        <v>2.9103830456733704E-11</v>
      </c>
      <c r="DB83" s="254">
        <f t="shared" si="103"/>
        <v>2.9103830456733704E-11</v>
      </c>
      <c r="DC83" s="254">
        <f t="shared" si="103"/>
        <v>2.9103830456733704E-11</v>
      </c>
      <c r="DD83" s="254">
        <f t="shared" si="103"/>
        <v>2.9103830456733704E-11</v>
      </c>
      <c r="DE83" s="254">
        <f t="shared" si="103"/>
        <v>2.9103830456733704E-11</v>
      </c>
      <c r="DF83" s="254">
        <f t="shared" si="103"/>
        <v>2.9103830456733704E-11</v>
      </c>
      <c r="DG83" s="254">
        <f t="shared" si="103"/>
        <v>2.9103830456733704E-11</v>
      </c>
      <c r="DH83" s="254">
        <f t="shared" si="103"/>
        <v>2.9103830456733704E-11</v>
      </c>
      <c r="DI83" s="254">
        <f t="shared" si="103"/>
        <v>2.9103830456733704E-11</v>
      </c>
      <c r="DJ83" s="254">
        <f t="shared" si="103"/>
        <v>2.9103830456733704E-11</v>
      </c>
      <c r="DK83" s="254">
        <f t="shared" si="103"/>
        <v>2.9103830456733704E-11</v>
      </c>
      <c r="DL83" s="254">
        <f t="shared" si="103"/>
        <v>2.9103830456733704E-11</v>
      </c>
      <c r="DM83" s="254">
        <f t="shared" si="103"/>
        <v>2.9103830456733704E-11</v>
      </c>
      <c r="DN83" s="254">
        <f t="shared" si="103"/>
        <v>2.9103830456733704E-11</v>
      </c>
      <c r="DO83" s="254">
        <f t="shared" si="103"/>
        <v>2.9103830456733704E-11</v>
      </c>
      <c r="DP83" s="254">
        <f t="shared" si="103"/>
        <v>2.9103830456733704E-11</v>
      </c>
      <c r="DQ83" s="254">
        <f t="shared" si="103"/>
        <v>2.9103830456733704E-11</v>
      </c>
      <c r="DR83" s="254">
        <f t="shared" si="103"/>
        <v>2.9103830456733704E-11</v>
      </c>
      <c r="DS83" s="254">
        <f t="shared" si="103"/>
        <v>2.9103830456733704E-11</v>
      </c>
      <c r="DT83" s="254">
        <f t="shared" si="103"/>
        <v>2.9103830456733704E-11</v>
      </c>
      <c r="DU83" s="254">
        <f t="shared" si="103"/>
        <v>2.9103830456733704E-11</v>
      </c>
      <c r="DV83" s="254">
        <f t="shared" si="103"/>
        <v>2.9103830456733704E-11</v>
      </c>
      <c r="DW83" s="254">
        <f t="shared" si="103"/>
        <v>2.9103830456733704E-11</v>
      </c>
      <c r="DX83" s="254">
        <f t="shared" si="103"/>
        <v>2.9103830456733704E-11</v>
      </c>
      <c r="DY83" s="254">
        <f t="shared" si="103"/>
        <v>2.9103830456733704E-11</v>
      </c>
      <c r="DZ83" s="254">
        <f t="shared" si="103"/>
        <v>2.9103830456733704E-11</v>
      </c>
      <c r="EA83" s="254">
        <f t="shared" si="103"/>
        <v>2.9103830456733704E-11</v>
      </c>
      <c r="EB83" s="254">
        <f t="shared" si="103"/>
        <v>2.9103830456733704E-11</v>
      </c>
      <c r="EC83" s="254">
        <f t="shared" si="103"/>
        <v>2.9103830456733704E-11</v>
      </c>
      <c r="ED83" s="254">
        <f t="shared" si="103"/>
        <v>2.9103830456733704E-11</v>
      </c>
      <c r="EE83" s="254">
        <f t="shared" si="103"/>
        <v>2.9103830456733704E-11</v>
      </c>
      <c r="EF83" s="254">
        <f t="shared" si="103"/>
        <v>2.9103830456733704E-11</v>
      </c>
      <c r="EG83" s="254">
        <f t="shared" si="103"/>
        <v>2.9103830456733704E-11</v>
      </c>
      <c r="EH83" s="254">
        <f t="shared" si="103"/>
        <v>2.9103830456733704E-11</v>
      </c>
      <c r="EI83" s="254">
        <f t="shared" ref="EI83:GG83" si="104" xml:space="preserve"> EI80 - EI81</f>
        <v>2.9103830456733704E-11</v>
      </c>
      <c r="EJ83" s="254">
        <f t="shared" si="104"/>
        <v>2.9103830456733704E-11</v>
      </c>
      <c r="EK83" s="254">
        <f t="shared" si="104"/>
        <v>2.9103830456733704E-11</v>
      </c>
      <c r="EL83" s="254">
        <f t="shared" si="104"/>
        <v>2.9103830456733704E-11</v>
      </c>
      <c r="EM83" s="254">
        <f t="shared" si="104"/>
        <v>2.9103830456733704E-11</v>
      </c>
      <c r="EN83" s="254">
        <f t="shared" si="104"/>
        <v>2.9103830456733704E-11</v>
      </c>
      <c r="EO83" s="254">
        <f t="shared" si="104"/>
        <v>2.9103830456733704E-11</v>
      </c>
      <c r="EP83" s="254">
        <f t="shared" si="104"/>
        <v>2.9103830456733704E-11</v>
      </c>
      <c r="EQ83" s="254">
        <f t="shared" si="104"/>
        <v>2.9103830456733704E-11</v>
      </c>
      <c r="ER83" s="254">
        <f t="shared" si="104"/>
        <v>2.9103830456733704E-11</v>
      </c>
      <c r="ES83" s="254">
        <f t="shared" si="104"/>
        <v>2.9103830456733704E-11</v>
      </c>
      <c r="ET83" s="254">
        <f t="shared" si="104"/>
        <v>2.9103830456733704E-11</v>
      </c>
      <c r="EU83" s="254">
        <f t="shared" si="104"/>
        <v>2.9103830456733704E-11</v>
      </c>
      <c r="EV83" s="254">
        <f t="shared" si="104"/>
        <v>2.9103830456733704E-11</v>
      </c>
      <c r="EW83" s="254">
        <f t="shared" si="104"/>
        <v>2.9103830456733704E-11</v>
      </c>
      <c r="EX83" s="254">
        <f t="shared" si="104"/>
        <v>2.9103830456733704E-11</v>
      </c>
      <c r="EY83" s="254">
        <f t="shared" si="104"/>
        <v>2.9103830456733704E-11</v>
      </c>
      <c r="EZ83" s="254">
        <f t="shared" si="104"/>
        <v>2.9103830456733704E-11</v>
      </c>
      <c r="FA83" s="254">
        <f t="shared" si="104"/>
        <v>2.9103830456733704E-11</v>
      </c>
      <c r="FB83" s="254">
        <f t="shared" si="104"/>
        <v>2.9103830456733704E-11</v>
      </c>
      <c r="FC83" s="254">
        <f t="shared" si="104"/>
        <v>2.9103830456733704E-11</v>
      </c>
      <c r="FD83" s="254">
        <f t="shared" si="104"/>
        <v>2.9103830456733704E-11</v>
      </c>
      <c r="FE83" s="254">
        <f t="shared" si="104"/>
        <v>2.9103830456733704E-11</v>
      </c>
      <c r="FF83" s="254">
        <f t="shared" si="104"/>
        <v>2.9103830456733704E-11</v>
      </c>
      <c r="FG83" s="254">
        <f t="shared" si="104"/>
        <v>2.9103830456733704E-11</v>
      </c>
      <c r="FH83" s="254">
        <f t="shared" si="104"/>
        <v>2.9103830456733704E-11</v>
      </c>
      <c r="FI83" s="254">
        <f t="shared" si="104"/>
        <v>2.9103830456733704E-11</v>
      </c>
      <c r="FJ83" s="254">
        <f t="shared" si="104"/>
        <v>2.9103830456733704E-11</v>
      </c>
      <c r="FK83" s="254">
        <f t="shared" si="104"/>
        <v>2.9103830456733704E-11</v>
      </c>
      <c r="FL83" s="254">
        <f t="shared" si="104"/>
        <v>2.9103830456733704E-11</v>
      </c>
      <c r="FM83" s="254">
        <f t="shared" si="104"/>
        <v>2.9103830456733704E-11</v>
      </c>
      <c r="FN83" s="254">
        <f t="shared" si="104"/>
        <v>2.9103830456733704E-11</v>
      </c>
      <c r="FO83" s="254">
        <f t="shared" si="104"/>
        <v>2.9103830456733704E-11</v>
      </c>
      <c r="FP83" s="254">
        <f t="shared" si="104"/>
        <v>2.9103830456733704E-11</v>
      </c>
      <c r="FQ83" s="254">
        <f t="shared" si="104"/>
        <v>2.9103830456733704E-11</v>
      </c>
      <c r="FR83" s="254">
        <f t="shared" si="104"/>
        <v>2.9103830456733704E-11</v>
      </c>
      <c r="FS83" s="254">
        <f t="shared" si="104"/>
        <v>2.9103830456733704E-11</v>
      </c>
      <c r="FT83" s="254">
        <f t="shared" si="104"/>
        <v>2.9103830456733704E-11</v>
      </c>
      <c r="FU83" s="254">
        <f t="shared" si="104"/>
        <v>2.9103830456733704E-11</v>
      </c>
      <c r="FV83" s="254">
        <f t="shared" si="104"/>
        <v>2.9103830456733704E-11</v>
      </c>
      <c r="FW83" s="254">
        <f t="shared" si="104"/>
        <v>2.9103830456733704E-11</v>
      </c>
      <c r="FX83" s="254">
        <f t="shared" si="104"/>
        <v>2.9103830456733704E-11</v>
      </c>
      <c r="FY83" s="254">
        <f t="shared" si="104"/>
        <v>2.9103830456733704E-11</v>
      </c>
      <c r="FZ83" s="254">
        <f t="shared" si="104"/>
        <v>2.9103830456733704E-11</v>
      </c>
      <c r="GA83" s="254">
        <f t="shared" si="104"/>
        <v>2.9103830456733704E-11</v>
      </c>
      <c r="GB83" s="254">
        <f t="shared" si="104"/>
        <v>2.9103830456733704E-11</v>
      </c>
      <c r="GC83" s="254">
        <f t="shared" si="104"/>
        <v>2.9103830456733704E-11</v>
      </c>
      <c r="GD83" s="254">
        <f t="shared" si="104"/>
        <v>2.9103830456733704E-11</v>
      </c>
      <c r="GE83" s="254">
        <f t="shared" si="104"/>
        <v>2.9103830456733704E-11</v>
      </c>
      <c r="GF83" s="254">
        <f t="shared" si="104"/>
        <v>2.9103830456733704E-11</v>
      </c>
      <c r="GG83" s="254">
        <f t="shared" si="104"/>
        <v>2.9103830456733704E-11</v>
      </c>
      <c r="GH83" s="254">
        <f t="shared" ref="GH83:GJ83" si="105" xml:space="preserve"> GH80 - GH81</f>
        <v>2.9103830456733704E-11</v>
      </c>
      <c r="GI83" s="254">
        <f t="shared" si="105"/>
        <v>2.9103830456733704E-11</v>
      </c>
      <c r="GJ83" s="254">
        <f t="shared" si="105"/>
        <v>2.9103830456733704E-11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16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Post ops</v>
      </c>
      <c r="AF3" s="48" t="str">
        <f xml:space="preserve"> Time!AF$53</f>
        <v>Post ops</v>
      </c>
      <c r="AG3" s="48" t="str">
        <f xml:space="preserve"> Time!AG$53</f>
        <v>Post ops</v>
      </c>
      <c r="AH3" s="48" t="str">
        <f xml:space="preserve"> Time!AH$53</f>
        <v>Post ops</v>
      </c>
      <c r="AI3" s="48" t="str">
        <f xml:space="preserve"> Time!AI$53</f>
        <v>Post ops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$ 000s</v>
      </c>
      <c r="H9" s="16">
        <f xml:space="preserve"> SUM(J9:BQ9)</f>
        <v>300785.64027088071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0</v>
      </c>
      <c r="AF9" s="16">
        <f xml:space="preserve"> SUMIFS('FS Qtr'!$J9:$GJ9, 'FS Qtr'!$J$4:$GJ$4, 'FS Ann'!AF$4)</f>
        <v>0</v>
      </c>
      <c r="AG9" s="16">
        <f xml:space="preserve"> SUMIFS('FS Qtr'!$J9:$GJ9, 'FS Qtr'!$J$4:$GJ$4, 'FS Ann'!AG$4)</f>
        <v>0</v>
      </c>
      <c r="AH9" s="16">
        <f xml:space="preserve"> SUMIFS('FS Qtr'!$J9:$GJ9, 'FS Qtr'!$J$4:$GJ$4, 'FS Ann'!AH$4)</f>
        <v>0</v>
      </c>
      <c r="AI9" s="16">
        <f xml:space="preserve"> SUMIFS('FS Qtr'!$J9:$GJ9, 'FS Qtr'!$J$4:$GJ$4, 'FS Ann'!AI$4)</f>
        <v>0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9" t="str">
        <f xml:space="preserve"> 'FS Qtr'!G10</f>
        <v>$ 000s</v>
      </c>
      <c r="H10" s="16">
        <f xml:space="preserve"> SUM(J10:BQ10)</f>
        <v>-32000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-1600</v>
      </c>
      <c r="L10" s="16">
        <f xml:space="preserve"> SUMIFS('FS Qtr'!$J10:$IU10, 'FS Qtr'!$J$4:$IU$4, 'FS Ann'!L$4)</f>
        <v>-1600</v>
      </c>
      <c r="M10" s="16">
        <f xml:space="preserve"> SUMIFS('FS Qtr'!$J10:$IU10, 'FS Qtr'!$J$4:$IU$4, 'FS Ann'!M$4)</f>
        <v>-1600</v>
      </c>
      <c r="N10" s="16">
        <f xml:space="preserve"> SUMIFS('FS Qtr'!$J10:$IU10, 'FS Qtr'!$J$4:$IU$4, 'FS Ann'!N$4)</f>
        <v>-1600</v>
      </c>
      <c r="O10" s="16">
        <f xml:space="preserve"> SUMIFS('FS Qtr'!$J10:$IU10, 'FS Qtr'!$J$4:$IU$4, 'FS Ann'!O$4)</f>
        <v>-1600</v>
      </c>
      <c r="P10" s="16">
        <f xml:space="preserve"> SUMIFS('FS Qtr'!$J10:$IU10, 'FS Qtr'!$J$4:$IU$4, 'FS Ann'!P$4)</f>
        <v>-1600</v>
      </c>
      <c r="Q10" s="16">
        <f xml:space="preserve"> SUMIFS('FS Qtr'!$J10:$IU10, 'FS Qtr'!$J$4:$IU$4, 'FS Ann'!Q$4)</f>
        <v>-1600</v>
      </c>
      <c r="R10" s="16">
        <f xml:space="preserve"> SUMIFS('FS Qtr'!$J10:$IU10, 'FS Qtr'!$J$4:$IU$4, 'FS Ann'!R$4)</f>
        <v>-1600</v>
      </c>
      <c r="S10" s="16">
        <f xml:space="preserve"> SUMIFS('FS Qtr'!$J10:$IU10, 'FS Qtr'!$J$4:$IU$4, 'FS Ann'!S$4)</f>
        <v>-1600</v>
      </c>
      <c r="T10" s="16">
        <f xml:space="preserve"> SUMIFS('FS Qtr'!$J10:$IU10, 'FS Qtr'!$J$4:$IU$4, 'FS Ann'!T$4)</f>
        <v>-1600</v>
      </c>
      <c r="U10" s="16">
        <f xml:space="preserve"> SUMIFS('FS Qtr'!$J10:$IU10, 'FS Qtr'!$J$4:$IU$4, 'FS Ann'!U$4)</f>
        <v>-1600</v>
      </c>
      <c r="V10" s="16">
        <f xml:space="preserve"> SUMIFS('FS Qtr'!$J10:$IU10, 'FS Qtr'!$J$4:$IU$4, 'FS Ann'!V$4)</f>
        <v>-1600</v>
      </c>
      <c r="W10" s="16">
        <f xml:space="preserve"> SUMIFS('FS Qtr'!$J10:$IU10, 'FS Qtr'!$J$4:$IU$4, 'FS Ann'!W$4)</f>
        <v>-1600</v>
      </c>
      <c r="X10" s="16">
        <f xml:space="preserve"> SUMIFS('FS Qtr'!$J10:$IU10, 'FS Qtr'!$J$4:$IU$4, 'FS Ann'!X$4)</f>
        <v>-1600</v>
      </c>
      <c r="Y10" s="16">
        <f xml:space="preserve"> SUMIFS('FS Qtr'!$J10:$IU10, 'FS Qtr'!$J$4:$IU$4, 'FS Ann'!Y$4)</f>
        <v>-1600</v>
      </c>
      <c r="Z10" s="16">
        <f xml:space="preserve"> SUMIFS('FS Qtr'!$J10:$IU10, 'FS Qtr'!$J$4:$IU$4, 'FS Ann'!Z$4)</f>
        <v>-1600</v>
      </c>
      <c r="AA10" s="16">
        <f xml:space="preserve"> SUMIFS('FS Qtr'!$J10:$IU10, 'FS Qtr'!$J$4:$IU$4, 'FS Ann'!AA$4)</f>
        <v>-1600</v>
      </c>
      <c r="AB10" s="16">
        <f xml:space="preserve"> SUMIFS('FS Qtr'!$J10:$IU10, 'FS Qtr'!$J$4:$IU$4, 'FS Ann'!AB$4)</f>
        <v>-1600</v>
      </c>
      <c r="AC10" s="16">
        <f xml:space="preserve"> SUMIFS('FS Qtr'!$J10:$IU10, 'FS Qtr'!$J$4:$IU$4, 'FS Ann'!AC$4)</f>
        <v>-1600</v>
      </c>
      <c r="AD10" s="16">
        <f xml:space="preserve"> SUMIFS('FS Qtr'!$J10:$IU10, 'FS Qtr'!$J$4:$IU$4, 'FS Ann'!AD$4)</f>
        <v>-1600</v>
      </c>
      <c r="AE10" s="16">
        <f xml:space="preserve"> SUMIFS('FS Qtr'!$J10:$IU10, 'FS Qtr'!$J$4:$IU$4, 'FS Ann'!AE$4)</f>
        <v>0</v>
      </c>
      <c r="AF10" s="16">
        <f xml:space="preserve"> SUMIFS('FS Qtr'!$J10:$IU10, 'FS Qtr'!$J$4:$IU$4, 'FS Ann'!AF$4)</f>
        <v>0</v>
      </c>
      <c r="AG10" s="16">
        <f xml:space="preserve"> SUMIFS('FS Qtr'!$J10:$IU10, 'FS Qtr'!$J$4:$IU$4, 'FS Ann'!AG$4)</f>
        <v>0</v>
      </c>
      <c r="AH10" s="16">
        <f xml:space="preserve"> SUMIFS('FS Qtr'!$J10:$IU10, 'FS Qtr'!$J$4:$IU$4, 'FS Ann'!AH$4)</f>
        <v>0</v>
      </c>
      <c r="AI10" s="16">
        <f xml:space="preserve"> SUMIFS('FS Qtr'!$J10:$IU10, 'FS Qtr'!$J$4:$IU$4, 'FS Ann'!AI$4)</f>
        <v>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268785.64027088071</v>
      </c>
      <c r="I11" s="128"/>
      <c r="J11" s="128">
        <f t="shared" ref="J11:BD11" si="1">SUM(J9:J10)</f>
        <v>0</v>
      </c>
      <c r="K11" s="128">
        <f t="shared" si="1"/>
        <v>14162.500000000002</v>
      </c>
      <c r="L11" s="128">
        <f t="shared" si="1"/>
        <v>14084.079601990052</v>
      </c>
      <c r="M11" s="128">
        <f t="shared" si="1"/>
        <v>14006.049355213985</v>
      </c>
      <c r="N11" s="128">
        <f t="shared" si="1"/>
        <v>13928.407318620881</v>
      </c>
      <c r="O11" s="128">
        <f t="shared" si="1"/>
        <v>13851.151560816803</v>
      </c>
      <c r="P11" s="128">
        <f t="shared" si="1"/>
        <v>13774.280160016722</v>
      </c>
      <c r="Q11" s="128">
        <f t="shared" si="1"/>
        <v>13697.79120399674</v>
      </c>
      <c r="R11" s="128">
        <f t="shared" si="1"/>
        <v>13621.682790046507</v>
      </c>
      <c r="S11" s="128">
        <f t="shared" si="1"/>
        <v>13545.953024921902</v>
      </c>
      <c r="T11" s="128">
        <f t="shared" si="1"/>
        <v>13470.600024797914</v>
      </c>
      <c r="U11" s="128">
        <f t="shared" si="1"/>
        <v>13395.621915221807</v>
      </c>
      <c r="V11" s="128">
        <f t="shared" si="1"/>
        <v>13321.016831066476</v>
      </c>
      <c r="W11" s="128">
        <f t="shared" si="1"/>
        <v>13246.78291648406</v>
      </c>
      <c r="X11" s="128">
        <f t="shared" si="1"/>
        <v>13172.918324859762</v>
      </c>
      <c r="Y11" s="128">
        <f t="shared" si="1"/>
        <v>13099.421218765936</v>
      </c>
      <c r="Z11" s="128">
        <f t="shared" si="1"/>
        <v>13026.289769916357</v>
      </c>
      <c r="AA11" s="128">
        <f t="shared" si="1"/>
        <v>12953.52215912075</v>
      </c>
      <c r="AB11" s="128">
        <f t="shared" si="1"/>
        <v>12881.116576239556</v>
      </c>
      <c r="AC11" s="128">
        <f t="shared" si="1"/>
        <v>12809.071220138867</v>
      </c>
      <c r="AD11" s="128">
        <f t="shared" si="1"/>
        <v>12737.38429864564</v>
      </c>
      <c r="AE11" s="128">
        <f t="shared" si="1"/>
        <v>0</v>
      </c>
      <c r="AF11" s="128">
        <f t="shared" si="1"/>
        <v>0</v>
      </c>
      <c r="AG11" s="128">
        <f t="shared" si="1"/>
        <v>0</v>
      </c>
      <c r="AH11" s="128">
        <f t="shared" si="1"/>
        <v>0</v>
      </c>
      <c r="AI11" s="128">
        <f t="shared" si="1"/>
        <v>0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9" t="str">
        <f xml:space="preserve"> 'FS Qtr'!G13</f>
        <v>$ 000s</v>
      </c>
      <c r="H13" s="16">
        <f xml:space="preserve"> SUM(J13:BQ13)</f>
        <v>-125000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-5000</v>
      </c>
      <c r="L13" s="16">
        <f xml:space="preserve"> SUMIFS('FS Qtr'!$J13:$IU13, 'FS Qtr'!$J$4:$IU$4, 'FS Ann'!L$4)</f>
        <v>-5000</v>
      </c>
      <c r="M13" s="16">
        <f xml:space="preserve"> SUMIFS('FS Qtr'!$J13:$IU13, 'FS Qtr'!$J$4:$IU$4, 'FS Ann'!M$4)</f>
        <v>-5000</v>
      </c>
      <c r="N13" s="16">
        <f xml:space="preserve"> SUMIFS('FS Qtr'!$J13:$IU13, 'FS Qtr'!$J$4:$IU$4, 'FS Ann'!N$4)</f>
        <v>-5000</v>
      </c>
      <c r="O13" s="16">
        <f xml:space="preserve"> SUMIFS('FS Qtr'!$J13:$IU13, 'FS Qtr'!$J$4:$IU$4, 'FS Ann'!O$4)</f>
        <v>-5000</v>
      </c>
      <c r="P13" s="16">
        <f xml:space="preserve"> SUMIFS('FS Qtr'!$J13:$IU13, 'FS Qtr'!$J$4:$IU$4, 'FS Ann'!P$4)</f>
        <v>-5000</v>
      </c>
      <c r="Q13" s="16">
        <f xml:space="preserve"> SUMIFS('FS Qtr'!$J13:$IU13, 'FS Qtr'!$J$4:$IU$4, 'FS Ann'!Q$4)</f>
        <v>-5000</v>
      </c>
      <c r="R13" s="16">
        <f xml:space="preserve"> SUMIFS('FS Qtr'!$J13:$IU13, 'FS Qtr'!$J$4:$IU$4, 'FS Ann'!R$4)</f>
        <v>-5000</v>
      </c>
      <c r="S13" s="16">
        <f xml:space="preserve"> SUMIFS('FS Qtr'!$J13:$IU13, 'FS Qtr'!$J$4:$IU$4, 'FS Ann'!S$4)</f>
        <v>-5000</v>
      </c>
      <c r="T13" s="16">
        <f xml:space="preserve"> SUMIFS('FS Qtr'!$J13:$IU13, 'FS Qtr'!$J$4:$IU$4, 'FS Ann'!T$4)</f>
        <v>-5000</v>
      </c>
      <c r="U13" s="16">
        <f xml:space="preserve"> SUMIFS('FS Qtr'!$J13:$IU13, 'FS Qtr'!$J$4:$IU$4, 'FS Ann'!U$4)</f>
        <v>-5000</v>
      </c>
      <c r="V13" s="16">
        <f xml:space="preserve"> SUMIFS('FS Qtr'!$J13:$IU13, 'FS Qtr'!$J$4:$IU$4, 'FS Ann'!V$4)</f>
        <v>-5000</v>
      </c>
      <c r="W13" s="16">
        <f xml:space="preserve"> SUMIFS('FS Qtr'!$J13:$IU13, 'FS Qtr'!$J$4:$IU$4, 'FS Ann'!W$4)</f>
        <v>-5000</v>
      </c>
      <c r="X13" s="16">
        <f xml:space="preserve"> SUMIFS('FS Qtr'!$J13:$IU13, 'FS Qtr'!$J$4:$IU$4, 'FS Ann'!X$4)</f>
        <v>-5000</v>
      </c>
      <c r="Y13" s="16">
        <f xml:space="preserve"> SUMIFS('FS Qtr'!$J13:$IU13, 'FS Qtr'!$J$4:$IU$4, 'FS Ann'!Y$4)</f>
        <v>-5000</v>
      </c>
      <c r="Z13" s="16">
        <f xml:space="preserve"> SUMIFS('FS Qtr'!$J13:$IU13, 'FS Qtr'!$J$4:$IU$4, 'FS Ann'!Z$4)</f>
        <v>-5000</v>
      </c>
      <c r="AA13" s="16">
        <f xml:space="preserve"> SUMIFS('FS Qtr'!$J13:$IU13, 'FS Qtr'!$J$4:$IU$4, 'FS Ann'!AA$4)</f>
        <v>-5000</v>
      </c>
      <c r="AB13" s="16">
        <f xml:space="preserve"> SUMIFS('FS Qtr'!$J13:$IU13, 'FS Qtr'!$J$4:$IU$4, 'FS Ann'!AB$4)</f>
        <v>-5000</v>
      </c>
      <c r="AC13" s="16">
        <f xml:space="preserve"> SUMIFS('FS Qtr'!$J13:$IU13, 'FS Qtr'!$J$4:$IU$4, 'FS Ann'!AC$4)</f>
        <v>-5000</v>
      </c>
      <c r="AD13" s="16">
        <f xml:space="preserve"> SUMIFS('FS Qtr'!$J13:$IU13, 'FS Qtr'!$J$4:$IU$4, 'FS Ann'!AD$4)</f>
        <v>-5000</v>
      </c>
      <c r="AE13" s="16">
        <f xml:space="preserve"> SUMIFS('FS Qtr'!$J13:$IU13, 'FS Qtr'!$J$4:$IU$4, 'FS Ann'!AE$4)</f>
        <v>-5000</v>
      </c>
      <c r="AF13" s="16">
        <f xml:space="preserve"> SUMIFS('FS Qtr'!$J13:$IU13, 'FS Qtr'!$J$4:$IU$4, 'FS Ann'!AF$4)</f>
        <v>-5000</v>
      </c>
      <c r="AG13" s="16">
        <f xml:space="preserve"> SUMIFS('FS Qtr'!$J13:$IU13, 'FS Qtr'!$J$4:$IU$4, 'FS Ann'!AG$4)</f>
        <v>-5000</v>
      </c>
      <c r="AH13" s="16">
        <f xml:space="preserve"> SUMIFS('FS Qtr'!$J13:$IU13, 'FS Qtr'!$J$4:$IU$4, 'FS Ann'!AH$4)</f>
        <v>-5000</v>
      </c>
      <c r="AI13" s="16">
        <f xml:space="preserve"> SUMIFS('FS Qtr'!$J13:$IU13, 'FS Qtr'!$J$4:$IU$4, 'FS Ann'!AI$4)</f>
        <v>-5000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143785.64027088069</v>
      </c>
      <c r="I14" s="128"/>
      <c r="J14" s="128">
        <f t="shared" ref="J14:BD14" si="2" xml:space="preserve"> J11 + J13</f>
        <v>0</v>
      </c>
      <c r="K14" s="128">
        <f t="shared" si="2"/>
        <v>9162.5000000000018</v>
      </c>
      <c r="L14" s="128">
        <f t="shared" si="2"/>
        <v>9084.0796019900517</v>
      </c>
      <c r="M14" s="128">
        <f t="shared" si="2"/>
        <v>9006.0493552139851</v>
      </c>
      <c r="N14" s="128">
        <f t="shared" si="2"/>
        <v>8928.4073186208807</v>
      </c>
      <c r="O14" s="128">
        <f t="shared" si="2"/>
        <v>8851.1515608168029</v>
      </c>
      <c r="P14" s="128">
        <f t="shared" si="2"/>
        <v>8774.2801600167222</v>
      </c>
      <c r="Q14" s="128">
        <f t="shared" si="2"/>
        <v>8697.7912039967396</v>
      </c>
      <c r="R14" s="128">
        <f t="shared" si="2"/>
        <v>8621.6827900465069</v>
      </c>
      <c r="S14" s="128">
        <f t="shared" si="2"/>
        <v>8545.9530249219024</v>
      </c>
      <c r="T14" s="128">
        <f t="shared" si="2"/>
        <v>8470.6000247979136</v>
      </c>
      <c r="U14" s="128">
        <f t="shared" si="2"/>
        <v>8395.6219152218073</v>
      </c>
      <c r="V14" s="128">
        <f t="shared" si="2"/>
        <v>8321.0168310664758</v>
      </c>
      <c r="W14" s="128">
        <f t="shared" si="2"/>
        <v>8246.7829164840605</v>
      </c>
      <c r="X14" s="128">
        <f t="shared" si="2"/>
        <v>8172.9183248597619</v>
      </c>
      <c r="Y14" s="128">
        <f t="shared" si="2"/>
        <v>8099.4212187659359</v>
      </c>
      <c r="Z14" s="128">
        <f t="shared" si="2"/>
        <v>8026.2897699163568</v>
      </c>
      <c r="AA14" s="128">
        <f t="shared" si="2"/>
        <v>7953.5221591207501</v>
      </c>
      <c r="AB14" s="128">
        <f t="shared" si="2"/>
        <v>7881.1165762395558</v>
      </c>
      <c r="AC14" s="128">
        <f t="shared" si="2"/>
        <v>7809.0712201388669</v>
      </c>
      <c r="AD14" s="128">
        <f t="shared" si="2"/>
        <v>7737.3842986456402</v>
      </c>
      <c r="AE14" s="128">
        <f t="shared" si="2"/>
        <v>-5000</v>
      </c>
      <c r="AF14" s="128">
        <f t="shared" si="2"/>
        <v>-5000</v>
      </c>
      <c r="AG14" s="128">
        <f t="shared" si="2"/>
        <v>-5000</v>
      </c>
      <c r="AH14" s="128">
        <f t="shared" si="2"/>
        <v>-5000</v>
      </c>
      <c r="AI14" s="128">
        <f t="shared" si="2"/>
        <v>-5000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143785.64027088069</v>
      </c>
      <c r="I19" s="128"/>
      <c r="J19" s="128">
        <f t="shared" ref="J19:BD19" si="3" xml:space="preserve"> J14 + SUM(J16:J18)</f>
        <v>0</v>
      </c>
      <c r="K19" s="128">
        <f t="shared" si="3"/>
        <v>9162.5000000000018</v>
      </c>
      <c r="L19" s="128">
        <f t="shared" si="3"/>
        <v>9084.0796019900517</v>
      </c>
      <c r="M19" s="128">
        <f t="shared" si="3"/>
        <v>9006.0493552139851</v>
      </c>
      <c r="N19" s="128">
        <f t="shared" si="3"/>
        <v>8928.4073186208807</v>
      </c>
      <c r="O19" s="128">
        <f t="shared" si="3"/>
        <v>8851.1515608168029</v>
      </c>
      <c r="P19" s="128">
        <f t="shared" si="3"/>
        <v>8774.2801600167222</v>
      </c>
      <c r="Q19" s="128">
        <f t="shared" si="3"/>
        <v>8697.7912039967396</v>
      </c>
      <c r="R19" s="128">
        <f t="shared" si="3"/>
        <v>8621.6827900465069</v>
      </c>
      <c r="S19" s="128">
        <f t="shared" si="3"/>
        <v>8545.9530249219024</v>
      </c>
      <c r="T19" s="128">
        <f t="shared" si="3"/>
        <v>8470.6000247979136</v>
      </c>
      <c r="U19" s="128">
        <f t="shared" si="3"/>
        <v>8395.6219152218073</v>
      </c>
      <c r="V19" s="128">
        <f t="shared" si="3"/>
        <v>8321.0168310664758</v>
      </c>
      <c r="W19" s="128">
        <f t="shared" si="3"/>
        <v>8246.7829164840605</v>
      </c>
      <c r="X19" s="128">
        <f t="shared" si="3"/>
        <v>8172.9183248597619</v>
      </c>
      <c r="Y19" s="128">
        <f t="shared" si="3"/>
        <v>8099.4212187659359</v>
      </c>
      <c r="Z19" s="128">
        <f t="shared" si="3"/>
        <v>8026.2897699163568</v>
      </c>
      <c r="AA19" s="128">
        <f t="shared" si="3"/>
        <v>7953.5221591207501</v>
      </c>
      <c r="AB19" s="128">
        <f t="shared" si="3"/>
        <v>7881.1165762395558</v>
      </c>
      <c r="AC19" s="128">
        <f t="shared" si="3"/>
        <v>7809.0712201388669</v>
      </c>
      <c r="AD19" s="128">
        <f t="shared" si="3"/>
        <v>7737.3842986456402</v>
      </c>
      <c r="AE19" s="128">
        <f t="shared" si="3"/>
        <v>-5000</v>
      </c>
      <c r="AF19" s="128">
        <f t="shared" si="3"/>
        <v>-5000</v>
      </c>
      <c r="AG19" s="128">
        <f t="shared" si="3"/>
        <v>-5000</v>
      </c>
      <c r="AH19" s="128">
        <f t="shared" si="3"/>
        <v>-5000</v>
      </c>
      <c r="AI19" s="128">
        <f t="shared" si="3"/>
        <v>-5000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143785.64027088069</v>
      </c>
      <c r="I22" s="308"/>
      <c r="J22" s="308">
        <f t="shared" ref="J22:BD22" si="4" xml:space="preserve"> J19 + J21</f>
        <v>0</v>
      </c>
      <c r="K22" s="308">
        <f t="shared" si="4"/>
        <v>9162.5000000000018</v>
      </c>
      <c r="L22" s="308">
        <f t="shared" si="4"/>
        <v>9084.0796019900517</v>
      </c>
      <c r="M22" s="308">
        <f t="shared" si="4"/>
        <v>9006.0493552139851</v>
      </c>
      <c r="N22" s="308">
        <f t="shared" si="4"/>
        <v>8928.4073186208807</v>
      </c>
      <c r="O22" s="308">
        <f t="shared" si="4"/>
        <v>8851.1515608168029</v>
      </c>
      <c r="P22" s="308">
        <f t="shared" si="4"/>
        <v>8774.2801600167222</v>
      </c>
      <c r="Q22" s="308">
        <f t="shared" si="4"/>
        <v>8697.7912039967396</v>
      </c>
      <c r="R22" s="308">
        <f t="shared" si="4"/>
        <v>8621.6827900465069</v>
      </c>
      <c r="S22" s="308">
        <f t="shared" si="4"/>
        <v>8545.9530249219024</v>
      </c>
      <c r="T22" s="308">
        <f t="shared" si="4"/>
        <v>8470.6000247979136</v>
      </c>
      <c r="U22" s="308">
        <f t="shared" si="4"/>
        <v>8395.6219152218073</v>
      </c>
      <c r="V22" s="308">
        <f t="shared" si="4"/>
        <v>8321.0168310664758</v>
      </c>
      <c r="W22" s="308">
        <f t="shared" si="4"/>
        <v>8246.7829164840605</v>
      </c>
      <c r="X22" s="308">
        <f t="shared" si="4"/>
        <v>8172.9183248597619</v>
      </c>
      <c r="Y22" s="308">
        <f t="shared" si="4"/>
        <v>8099.4212187659359</v>
      </c>
      <c r="Z22" s="308">
        <f t="shared" si="4"/>
        <v>8026.2897699163568</v>
      </c>
      <c r="AA22" s="308">
        <f t="shared" si="4"/>
        <v>7953.5221591207501</v>
      </c>
      <c r="AB22" s="308">
        <f t="shared" si="4"/>
        <v>7881.1165762395558</v>
      </c>
      <c r="AC22" s="308">
        <f t="shared" si="4"/>
        <v>7809.0712201388669</v>
      </c>
      <c r="AD22" s="308">
        <f t="shared" si="4"/>
        <v>7737.3842986456402</v>
      </c>
      <c r="AE22" s="308">
        <f t="shared" si="4"/>
        <v>-5000</v>
      </c>
      <c r="AF22" s="308">
        <f t="shared" si="4"/>
        <v>-5000</v>
      </c>
      <c r="AG22" s="308">
        <f t="shared" si="4"/>
        <v>-5000</v>
      </c>
      <c r="AH22" s="308">
        <f t="shared" si="4"/>
        <v>-5000</v>
      </c>
      <c r="AI22" s="308">
        <f t="shared" si="4"/>
        <v>-5000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9" t="str">
        <f xml:space="preserve"> 'FS Qtr'!G24</f>
        <v>$ 000s</v>
      </c>
      <c r="H24" s="16">
        <f xml:space="preserve"> SUM(J24:BQ24)</f>
        <v>-168213.34570459064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-9162.5000000000018</v>
      </c>
      <c r="L24" s="16">
        <f xml:space="preserve"> SUMIFS('FS Qtr'!$J24:$IU24, 'FS Qtr'!$J$4:$IU$4, 'FS Ann'!L$4)</f>
        <v>-9084.0796019900517</v>
      </c>
      <c r="M24" s="16">
        <f xml:space="preserve"> SUMIFS('FS Qtr'!$J24:$IU24, 'FS Qtr'!$J$4:$IU$4, 'FS Ann'!M$4)</f>
        <v>-9006.0493552139851</v>
      </c>
      <c r="N24" s="16">
        <f xml:space="preserve"> SUMIFS('FS Qtr'!$J24:$IU24, 'FS Qtr'!$J$4:$IU$4, 'FS Ann'!N$4)</f>
        <v>-8928.4073186208807</v>
      </c>
      <c r="O24" s="16">
        <f xml:space="preserve"> SUMIFS('FS Qtr'!$J24:$IU24, 'FS Qtr'!$J$4:$IU$4, 'FS Ann'!O$4)</f>
        <v>-8851.1515608168011</v>
      </c>
      <c r="P24" s="16">
        <f xml:space="preserve"> SUMIFS('FS Qtr'!$J24:$IU24, 'FS Qtr'!$J$4:$IU$4, 'FS Ann'!P$4)</f>
        <v>-8774.2801600167204</v>
      </c>
      <c r="Q24" s="16">
        <f xml:space="preserve"> SUMIFS('FS Qtr'!$J24:$IU24, 'FS Qtr'!$J$4:$IU$4, 'FS Ann'!Q$4)</f>
        <v>-8697.7912039967396</v>
      </c>
      <c r="R24" s="16">
        <f xml:space="preserve"> SUMIFS('FS Qtr'!$J24:$IU24, 'FS Qtr'!$J$4:$IU$4, 'FS Ann'!R$4)</f>
        <v>-8621.6827900465069</v>
      </c>
      <c r="S24" s="16">
        <f xml:space="preserve"> SUMIFS('FS Qtr'!$J24:$IU24, 'FS Qtr'!$J$4:$IU$4, 'FS Ann'!S$4)</f>
        <v>-8545.9530249219006</v>
      </c>
      <c r="T24" s="16">
        <f xml:space="preserve"> SUMIFS('FS Qtr'!$J24:$IU24, 'FS Qtr'!$J$4:$IU$4, 'FS Ann'!T$4)</f>
        <v>-8470.6000247979136</v>
      </c>
      <c r="U24" s="16">
        <f xml:space="preserve"> SUMIFS('FS Qtr'!$J24:$IU24, 'FS Qtr'!$J$4:$IU$4, 'FS Ann'!U$4)</f>
        <v>-8395.6219152218073</v>
      </c>
      <c r="V24" s="16">
        <f xml:space="preserve"> SUMIFS('FS Qtr'!$J24:$IU24, 'FS Qtr'!$J$4:$IU$4, 'FS Ann'!V$4)</f>
        <v>-8321.0168310664758</v>
      </c>
      <c r="W24" s="16">
        <f xml:space="preserve"> SUMIFS('FS Qtr'!$J24:$IU24, 'FS Qtr'!$J$4:$IU$4, 'FS Ann'!W$4)</f>
        <v>-8246.7829164840605</v>
      </c>
      <c r="X24" s="16">
        <f xml:space="preserve"> SUMIFS('FS Qtr'!$J24:$IU24, 'FS Qtr'!$J$4:$IU$4, 'FS Ann'!X$4)</f>
        <v>-8172.918324859761</v>
      </c>
      <c r="Y24" s="16">
        <f xml:space="preserve"> SUMIFS('FS Qtr'!$J24:$IU24, 'FS Qtr'!$J$4:$IU$4, 'FS Ann'!Y$4)</f>
        <v>-8099.4212187659359</v>
      </c>
      <c r="Z24" s="16">
        <f xml:space="preserve"> SUMIFS('FS Qtr'!$J24:$IU24, 'FS Qtr'!$J$4:$IU$4, 'FS Ann'!Z$4)</f>
        <v>-8026.2897699163568</v>
      </c>
      <c r="AA24" s="16">
        <f xml:space="preserve"> SUMIFS('FS Qtr'!$J24:$IU24, 'FS Qtr'!$J$4:$IU$4, 'FS Ann'!AA$4)</f>
        <v>-7953.5221591207519</v>
      </c>
      <c r="AB24" s="16">
        <f xml:space="preserve"> SUMIFS('FS Qtr'!$J24:$IU24, 'FS Qtr'!$J$4:$IU$4, 'FS Ann'!AB$4)</f>
        <v>-7881.1165762395576</v>
      </c>
      <c r="AC24" s="16">
        <f xml:space="preserve"> SUMIFS('FS Qtr'!$J24:$IU24, 'FS Qtr'!$J$4:$IU$4, 'FS Ann'!AC$4)</f>
        <v>-7809.0712201388678</v>
      </c>
      <c r="AD24" s="16">
        <f xml:space="preserve"> SUMIFS('FS Qtr'!$J24:$IU24, 'FS Qtr'!$J$4:$IU$4, 'FS Ann'!AD$4)</f>
        <v>-7165.0897323555655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-24427.705433709925</v>
      </c>
      <c r="I25" s="128"/>
      <c r="J25" s="128">
        <f t="shared" ref="J25:BD25" si="5" xml:space="preserve"> J22 + J24</f>
        <v>0</v>
      </c>
      <c r="K25" s="128">
        <f t="shared" si="5"/>
        <v>0</v>
      </c>
      <c r="L25" s="128">
        <f t="shared" si="5"/>
        <v>0</v>
      </c>
      <c r="M25" s="128">
        <f t="shared" si="5"/>
        <v>0</v>
      </c>
      <c r="N25" s="128">
        <f t="shared" si="5"/>
        <v>0</v>
      </c>
      <c r="O25" s="128">
        <f t="shared" si="5"/>
        <v>0</v>
      </c>
      <c r="P25" s="128">
        <f t="shared" si="5"/>
        <v>0</v>
      </c>
      <c r="Q25" s="128">
        <f t="shared" si="5"/>
        <v>0</v>
      </c>
      <c r="R25" s="128">
        <f t="shared" si="5"/>
        <v>0</v>
      </c>
      <c r="S25" s="128">
        <f t="shared" si="5"/>
        <v>0</v>
      </c>
      <c r="T25" s="128">
        <f t="shared" si="5"/>
        <v>0</v>
      </c>
      <c r="U25" s="128">
        <f t="shared" si="5"/>
        <v>0</v>
      </c>
      <c r="V25" s="128">
        <f t="shared" si="5"/>
        <v>0</v>
      </c>
      <c r="W25" s="128">
        <f t="shared" si="5"/>
        <v>0</v>
      </c>
      <c r="X25" s="128">
        <f t="shared" si="5"/>
        <v>0</v>
      </c>
      <c r="Y25" s="128">
        <f t="shared" si="5"/>
        <v>0</v>
      </c>
      <c r="Z25" s="128">
        <f t="shared" si="5"/>
        <v>0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572.29456629007473</v>
      </c>
      <c r="AE25" s="128">
        <f t="shared" si="5"/>
        <v>-5000</v>
      </c>
      <c r="AF25" s="128">
        <f t="shared" si="5"/>
        <v>-5000</v>
      </c>
      <c r="AG25" s="128">
        <f t="shared" si="5"/>
        <v>-5000</v>
      </c>
      <c r="AH25" s="128">
        <f t="shared" si="5"/>
        <v>-5000</v>
      </c>
      <c r="AI25" s="128">
        <f t="shared" si="5"/>
        <v>-5000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$ 000s</v>
      </c>
      <c r="H30" s="16">
        <f xml:space="preserve"> SUM(J30:BQ30)</f>
        <v>300785.64027088071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0</v>
      </c>
      <c r="AF30" s="16">
        <f xml:space="preserve"> SUMIFS('FS Qtr'!$J30:$IU30, 'FS Qtr'!$J$4:$IU$4, 'FS Ann'!AF$4)</f>
        <v>0</v>
      </c>
      <c r="AG30" s="16">
        <f xml:space="preserve"> SUMIFS('FS Qtr'!$J30:$IU30, 'FS Qtr'!$J$4:$IU$4, 'FS Ann'!AG$4)</f>
        <v>0</v>
      </c>
      <c r="AH30" s="16">
        <f xml:space="preserve"> SUMIFS('FS Qtr'!$J30:$IU30, 'FS Qtr'!$J$4:$IU$4, 'FS Ann'!AH$4)</f>
        <v>0</v>
      </c>
      <c r="AI30" s="16">
        <f xml:space="preserve"> SUMIFS('FS Qtr'!$J30:$IU30, 'FS Qtr'!$J$4:$IU$4, 'FS Ann'!AI$4)</f>
        <v>0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9" t="str">
        <f xml:space="preserve"> 'FS Qtr'!G31</f>
        <v>$ 000s</v>
      </c>
      <c r="H31" s="16">
        <f xml:space="preserve"> SUM(J31:BQ31)</f>
        <v>-32000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-1600</v>
      </c>
      <c r="L31" s="16">
        <f xml:space="preserve"> SUMIFS('FS Qtr'!$J31:$IU31, 'FS Qtr'!$J$4:$IU$4, 'FS Ann'!L$4)</f>
        <v>-1600</v>
      </c>
      <c r="M31" s="16">
        <f xml:space="preserve"> SUMIFS('FS Qtr'!$J31:$IU31, 'FS Qtr'!$J$4:$IU$4, 'FS Ann'!M$4)</f>
        <v>-1600</v>
      </c>
      <c r="N31" s="16">
        <f xml:space="preserve"> SUMIFS('FS Qtr'!$J31:$IU31, 'FS Qtr'!$J$4:$IU$4, 'FS Ann'!N$4)</f>
        <v>-1600</v>
      </c>
      <c r="O31" s="16">
        <f xml:space="preserve"> SUMIFS('FS Qtr'!$J31:$IU31, 'FS Qtr'!$J$4:$IU$4, 'FS Ann'!O$4)</f>
        <v>-1600</v>
      </c>
      <c r="P31" s="16">
        <f xml:space="preserve"> SUMIFS('FS Qtr'!$J31:$IU31, 'FS Qtr'!$J$4:$IU$4, 'FS Ann'!P$4)</f>
        <v>-1600</v>
      </c>
      <c r="Q31" s="16">
        <f xml:space="preserve"> SUMIFS('FS Qtr'!$J31:$IU31, 'FS Qtr'!$J$4:$IU$4, 'FS Ann'!Q$4)</f>
        <v>-1600</v>
      </c>
      <c r="R31" s="16">
        <f xml:space="preserve"> SUMIFS('FS Qtr'!$J31:$IU31, 'FS Qtr'!$J$4:$IU$4, 'FS Ann'!R$4)</f>
        <v>-1600</v>
      </c>
      <c r="S31" s="16">
        <f xml:space="preserve"> SUMIFS('FS Qtr'!$J31:$IU31, 'FS Qtr'!$J$4:$IU$4, 'FS Ann'!S$4)</f>
        <v>-1600</v>
      </c>
      <c r="T31" s="16">
        <f xml:space="preserve"> SUMIFS('FS Qtr'!$J31:$IU31, 'FS Qtr'!$J$4:$IU$4, 'FS Ann'!T$4)</f>
        <v>-1600</v>
      </c>
      <c r="U31" s="16">
        <f xml:space="preserve"> SUMIFS('FS Qtr'!$J31:$IU31, 'FS Qtr'!$J$4:$IU$4, 'FS Ann'!U$4)</f>
        <v>-1600</v>
      </c>
      <c r="V31" s="16">
        <f xml:space="preserve"> SUMIFS('FS Qtr'!$J31:$IU31, 'FS Qtr'!$J$4:$IU$4, 'FS Ann'!V$4)</f>
        <v>-1600</v>
      </c>
      <c r="W31" s="16">
        <f xml:space="preserve"> SUMIFS('FS Qtr'!$J31:$IU31, 'FS Qtr'!$J$4:$IU$4, 'FS Ann'!W$4)</f>
        <v>-1600</v>
      </c>
      <c r="X31" s="16">
        <f xml:space="preserve"> SUMIFS('FS Qtr'!$J31:$IU31, 'FS Qtr'!$J$4:$IU$4, 'FS Ann'!X$4)</f>
        <v>-1600</v>
      </c>
      <c r="Y31" s="16">
        <f xml:space="preserve"> SUMIFS('FS Qtr'!$J31:$IU31, 'FS Qtr'!$J$4:$IU$4, 'FS Ann'!Y$4)</f>
        <v>-1600</v>
      </c>
      <c r="Z31" s="16">
        <f xml:space="preserve"> SUMIFS('FS Qtr'!$J31:$IU31, 'FS Qtr'!$J$4:$IU$4, 'FS Ann'!Z$4)</f>
        <v>-1600</v>
      </c>
      <c r="AA31" s="16">
        <f xml:space="preserve"> SUMIFS('FS Qtr'!$J31:$IU31, 'FS Qtr'!$J$4:$IU$4, 'FS Ann'!AA$4)</f>
        <v>-1600</v>
      </c>
      <c r="AB31" s="16">
        <f xml:space="preserve"> SUMIFS('FS Qtr'!$J31:$IU31, 'FS Qtr'!$J$4:$IU$4, 'FS Ann'!AB$4)</f>
        <v>-1600</v>
      </c>
      <c r="AC31" s="16">
        <f xml:space="preserve"> SUMIFS('FS Qtr'!$J31:$IU31, 'FS Qtr'!$J$4:$IU$4, 'FS Ann'!AC$4)</f>
        <v>-1600</v>
      </c>
      <c r="AD31" s="16">
        <f xml:space="preserve"> SUMIFS('FS Qtr'!$J31:$IU31, 'FS Qtr'!$J$4:$IU$4, 'FS Ann'!AD$4)</f>
        <v>-1600</v>
      </c>
      <c r="AE31" s="16">
        <f xml:space="preserve"> SUMIFS('FS Qtr'!$J31:$IU31, 'FS Qtr'!$J$4:$IU$4, 'FS Ann'!AE$4)</f>
        <v>0</v>
      </c>
      <c r="AF31" s="16">
        <f xml:space="preserve"> SUMIFS('FS Qtr'!$J31:$IU31, 'FS Qtr'!$J$4:$IU$4, 'FS Ann'!AF$4)</f>
        <v>0</v>
      </c>
      <c r="AG31" s="16">
        <f xml:space="preserve"> SUMIFS('FS Qtr'!$J31:$IU31, 'FS Qtr'!$J$4:$IU$4, 'FS Ann'!AG$4)</f>
        <v>0</v>
      </c>
      <c r="AH31" s="16">
        <f xml:space="preserve"> SUMIFS('FS Qtr'!$J31:$IU31, 'FS Qtr'!$J$4:$IU$4, 'FS Ann'!AH$4)</f>
        <v>0</v>
      </c>
      <c r="AI31" s="16">
        <f xml:space="preserve"> SUMIFS('FS Qtr'!$J31:$IU31, 'FS Qtr'!$J$4:$IU$4, 'FS Ann'!AI$4)</f>
        <v>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268785.64027088071</v>
      </c>
      <c r="I33" s="128"/>
      <c r="J33" s="128">
        <f t="shared" ref="J33:BD33" si="6">SUM(J30:J32)</f>
        <v>0</v>
      </c>
      <c r="K33" s="128">
        <f t="shared" si="6"/>
        <v>14162.500000000002</v>
      </c>
      <c r="L33" s="128">
        <f t="shared" si="6"/>
        <v>14084.079601990052</v>
      </c>
      <c r="M33" s="128">
        <f t="shared" si="6"/>
        <v>14006.049355213985</v>
      </c>
      <c r="N33" s="128">
        <f t="shared" si="6"/>
        <v>13928.407318620881</v>
      </c>
      <c r="O33" s="128">
        <f t="shared" si="6"/>
        <v>13851.151560816803</v>
      </c>
      <c r="P33" s="128">
        <f t="shared" si="6"/>
        <v>13774.280160016722</v>
      </c>
      <c r="Q33" s="128">
        <f t="shared" si="6"/>
        <v>13697.79120399674</v>
      </c>
      <c r="R33" s="128">
        <f t="shared" si="6"/>
        <v>13621.682790046507</v>
      </c>
      <c r="S33" s="128">
        <f t="shared" si="6"/>
        <v>13545.953024921902</v>
      </c>
      <c r="T33" s="128">
        <f t="shared" si="6"/>
        <v>13470.600024797914</v>
      </c>
      <c r="U33" s="128">
        <f t="shared" si="6"/>
        <v>13395.621915221807</v>
      </c>
      <c r="V33" s="128">
        <f t="shared" si="6"/>
        <v>13321.016831066476</v>
      </c>
      <c r="W33" s="128">
        <f t="shared" si="6"/>
        <v>13246.78291648406</v>
      </c>
      <c r="X33" s="128">
        <f t="shared" si="6"/>
        <v>13172.918324859762</v>
      </c>
      <c r="Y33" s="128">
        <f t="shared" si="6"/>
        <v>13099.421218765936</v>
      </c>
      <c r="Z33" s="128">
        <f t="shared" si="6"/>
        <v>13026.289769916357</v>
      </c>
      <c r="AA33" s="128">
        <f t="shared" si="6"/>
        <v>12953.52215912075</v>
      </c>
      <c r="AB33" s="128">
        <f t="shared" si="6"/>
        <v>12881.116576239556</v>
      </c>
      <c r="AC33" s="128">
        <f t="shared" si="6"/>
        <v>12809.071220138867</v>
      </c>
      <c r="AD33" s="128">
        <f t="shared" si="6"/>
        <v>12737.38429864564</v>
      </c>
      <c r="AE33" s="128">
        <f t="shared" si="6"/>
        <v>0</v>
      </c>
      <c r="AF33" s="128">
        <f t="shared" si="6"/>
        <v>0</v>
      </c>
      <c r="AG33" s="128">
        <f t="shared" si="6"/>
        <v>0</v>
      </c>
      <c r="AH33" s="128">
        <f t="shared" si="6"/>
        <v>0</v>
      </c>
      <c r="AI33" s="128">
        <f t="shared" si="6"/>
        <v>0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142</v>
      </c>
      <c r="F37" s="128"/>
      <c r="G37" s="442" t="str">
        <f>SMU</f>
        <v>$ 000s</v>
      </c>
      <c r="H37" s="128">
        <f xml:space="preserve"> SUM(J37:PY37)</f>
        <v>268785.64027088071</v>
      </c>
      <c r="I37" s="128"/>
      <c r="J37" s="128">
        <f t="shared" ref="J37:BD37" si="7" xml:space="preserve"> J33 + SUM(J35:J36)</f>
        <v>0</v>
      </c>
      <c r="K37" s="128">
        <f t="shared" si="7"/>
        <v>14162.500000000002</v>
      </c>
      <c r="L37" s="128">
        <f t="shared" si="7"/>
        <v>14084.079601990052</v>
      </c>
      <c r="M37" s="128">
        <f t="shared" si="7"/>
        <v>14006.049355213985</v>
      </c>
      <c r="N37" s="128">
        <f t="shared" si="7"/>
        <v>13928.407318620881</v>
      </c>
      <c r="O37" s="128">
        <f t="shared" si="7"/>
        <v>13851.151560816803</v>
      </c>
      <c r="P37" s="128">
        <f t="shared" si="7"/>
        <v>13774.280160016722</v>
      </c>
      <c r="Q37" s="128">
        <f t="shared" si="7"/>
        <v>13697.79120399674</v>
      </c>
      <c r="R37" s="128">
        <f t="shared" si="7"/>
        <v>13621.682790046507</v>
      </c>
      <c r="S37" s="128">
        <f t="shared" si="7"/>
        <v>13545.953024921902</v>
      </c>
      <c r="T37" s="128">
        <f t="shared" si="7"/>
        <v>13470.600024797914</v>
      </c>
      <c r="U37" s="128">
        <f t="shared" si="7"/>
        <v>13395.621915221807</v>
      </c>
      <c r="V37" s="128">
        <f t="shared" si="7"/>
        <v>13321.016831066476</v>
      </c>
      <c r="W37" s="128">
        <f t="shared" si="7"/>
        <v>13246.78291648406</v>
      </c>
      <c r="X37" s="128">
        <f t="shared" si="7"/>
        <v>13172.918324859762</v>
      </c>
      <c r="Y37" s="128">
        <f t="shared" si="7"/>
        <v>13099.421218765936</v>
      </c>
      <c r="Z37" s="128">
        <f t="shared" si="7"/>
        <v>13026.289769916357</v>
      </c>
      <c r="AA37" s="128">
        <f t="shared" si="7"/>
        <v>12953.52215912075</v>
      </c>
      <c r="AB37" s="128">
        <f t="shared" si="7"/>
        <v>12881.116576239556</v>
      </c>
      <c r="AC37" s="128">
        <f t="shared" si="7"/>
        <v>12809.071220138867</v>
      </c>
      <c r="AD37" s="128">
        <f t="shared" si="7"/>
        <v>12737.38429864564</v>
      </c>
      <c r="AE37" s="128">
        <f t="shared" si="7"/>
        <v>0</v>
      </c>
      <c r="AF37" s="128">
        <f t="shared" si="7"/>
        <v>0</v>
      </c>
      <c r="AG37" s="128">
        <f t="shared" si="7"/>
        <v>0</v>
      </c>
      <c r="AH37" s="128">
        <f t="shared" si="7"/>
        <v>0</v>
      </c>
      <c r="AI37" s="128">
        <f t="shared" si="7"/>
        <v>0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141</v>
      </c>
      <c r="F41" s="128"/>
      <c r="G41" s="442" t="str">
        <f>SMU</f>
        <v>$ 000s</v>
      </c>
      <c r="H41" s="309">
        <f xml:space="preserve"> SUM(J41:PY41)</f>
        <v>268785.64027088071</v>
      </c>
      <c r="I41" s="128"/>
      <c r="J41" s="128">
        <f t="shared" ref="J41:BD41" si="8" xml:space="preserve"> J37 + SUM(J39:J40)</f>
        <v>0</v>
      </c>
      <c r="K41" s="128">
        <f t="shared" si="8"/>
        <v>14162.500000000002</v>
      </c>
      <c r="L41" s="128">
        <f t="shared" si="8"/>
        <v>14084.079601990052</v>
      </c>
      <c r="M41" s="128">
        <f t="shared" si="8"/>
        <v>14006.049355213985</v>
      </c>
      <c r="N41" s="128">
        <f t="shared" si="8"/>
        <v>13928.407318620881</v>
      </c>
      <c r="O41" s="128">
        <f t="shared" si="8"/>
        <v>13851.151560816803</v>
      </c>
      <c r="P41" s="128">
        <f t="shared" si="8"/>
        <v>13774.280160016722</v>
      </c>
      <c r="Q41" s="128">
        <f t="shared" si="8"/>
        <v>13697.79120399674</v>
      </c>
      <c r="R41" s="128">
        <f t="shared" si="8"/>
        <v>13621.682790046507</v>
      </c>
      <c r="S41" s="128">
        <f t="shared" si="8"/>
        <v>13545.953024921902</v>
      </c>
      <c r="T41" s="128">
        <f t="shared" si="8"/>
        <v>13470.600024797914</v>
      </c>
      <c r="U41" s="128">
        <f t="shared" si="8"/>
        <v>13395.621915221807</v>
      </c>
      <c r="V41" s="128">
        <f t="shared" si="8"/>
        <v>13321.016831066476</v>
      </c>
      <c r="W41" s="128">
        <f t="shared" si="8"/>
        <v>13246.78291648406</v>
      </c>
      <c r="X41" s="128">
        <f t="shared" si="8"/>
        <v>13172.918324859762</v>
      </c>
      <c r="Y41" s="128">
        <f t="shared" si="8"/>
        <v>13099.421218765936</v>
      </c>
      <c r="Z41" s="128">
        <f t="shared" si="8"/>
        <v>13026.289769916357</v>
      </c>
      <c r="AA41" s="128">
        <f t="shared" si="8"/>
        <v>12953.52215912075</v>
      </c>
      <c r="AB41" s="128">
        <f t="shared" si="8"/>
        <v>12881.116576239556</v>
      </c>
      <c r="AC41" s="128">
        <f t="shared" si="8"/>
        <v>12809.071220138867</v>
      </c>
      <c r="AD41" s="128">
        <f t="shared" si="8"/>
        <v>12737.38429864564</v>
      </c>
      <c r="AE41" s="128">
        <f t="shared" si="8"/>
        <v>0</v>
      </c>
      <c r="AF41" s="128">
        <f t="shared" si="8"/>
        <v>0</v>
      </c>
      <c r="AG41" s="128">
        <f t="shared" si="8"/>
        <v>0</v>
      </c>
      <c r="AH41" s="128">
        <f t="shared" si="8"/>
        <v>0</v>
      </c>
      <c r="AI41" s="128">
        <f t="shared" si="8"/>
        <v>0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140</v>
      </c>
      <c r="F46" s="128"/>
      <c r="G46" s="520" t="str">
        <f xml:space="preserve"> SMU</f>
        <v>$ 000s</v>
      </c>
      <c r="H46" s="128">
        <f xml:space="preserve"> SUM(J46:BD46)</f>
        <v>268785.64027088071</v>
      </c>
      <c r="I46" s="128"/>
      <c r="J46" s="128">
        <f t="shared" ref="J46:BD46" si="10" xml:space="preserve"> J41 + SUM(J43:J45)</f>
        <v>0</v>
      </c>
      <c r="K46" s="128">
        <f t="shared" si="10"/>
        <v>14162.500000000002</v>
      </c>
      <c r="L46" s="128">
        <f t="shared" si="10"/>
        <v>14084.079601990052</v>
      </c>
      <c r="M46" s="128">
        <f t="shared" si="10"/>
        <v>14006.049355213985</v>
      </c>
      <c r="N46" s="128">
        <f t="shared" si="10"/>
        <v>13928.407318620881</v>
      </c>
      <c r="O46" s="128">
        <f t="shared" si="10"/>
        <v>13851.151560816803</v>
      </c>
      <c r="P46" s="128">
        <f t="shared" si="10"/>
        <v>13774.280160016722</v>
      </c>
      <c r="Q46" s="128">
        <f t="shared" si="10"/>
        <v>13697.79120399674</v>
      </c>
      <c r="R46" s="128">
        <f t="shared" si="10"/>
        <v>13621.682790046507</v>
      </c>
      <c r="S46" s="128">
        <f t="shared" si="10"/>
        <v>13545.953024921902</v>
      </c>
      <c r="T46" s="128">
        <f t="shared" si="10"/>
        <v>13470.600024797914</v>
      </c>
      <c r="U46" s="128">
        <f t="shared" si="10"/>
        <v>13395.621915221807</v>
      </c>
      <c r="V46" s="128">
        <f t="shared" si="10"/>
        <v>13321.016831066476</v>
      </c>
      <c r="W46" s="128">
        <f t="shared" si="10"/>
        <v>13246.78291648406</v>
      </c>
      <c r="X46" s="128">
        <f t="shared" si="10"/>
        <v>13172.918324859762</v>
      </c>
      <c r="Y46" s="128">
        <f t="shared" si="10"/>
        <v>13099.421218765936</v>
      </c>
      <c r="Z46" s="128">
        <f t="shared" si="10"/>
        <v>13026.289769916357</v>
      </c>
      <c r="AA46" s="128">
        <f t="shared" si="10"/>
        <v>12953.52215912075</v>
      </c>
      <c r="AB46" s="128">
        <f t="shared" si="10"/>
        <v>12881.116576239556</v>
      </c>
      <c r="AC46" s="128">
        <f t="shared" si="10"/>
        <v>12809.071220138867</v>
      </c>
      <c r="AD46" s="128">
        <f t="shared" si="10"/>
        <v>12737.38429864564</v>
      </c>
      <c r="AE46" s="128">
        <f t="shared" si="10"/>
        <v>0</v>
      </c>
      <c r="AF46" s="128">
        <f t="shared" si="10"/>
        <v>0</v>
      </c>
      <c r="AG46" s="128">
        <f t="shared" si="10"/>
        <v>0</v>
      </c>
      <c r="AH46" s="128">
        <f t="shared" si="10"/>
        <v>0</v>
      </c>
      <c r="AI46" s="128">
        <f t="shared" si="10"/>
        <v>0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9" t="str">
        <f xml:space="preserve"> 'FS Qtr'!G49</f>
        <v>$ 000s</v>
      </c>
      <c r="H48" s="16">
        <f xml:space="preserve"> SUM(J48:BQ48)</f>
        <v>-125000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-125000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143785.64027088071</v>
      </c>
      <c r="I49" s="128"/>
      <c r="J49" s="128">
        <f t="shared" ref="J49:BD49" si="11" xml:space="preserve"> J46 + J48</f>
        <v>0</v>
      </c>
      <c r="K49" s="128">
        <f t="shared" si="11"/>
        <v>14162.500000000002</v>
      </c>
      <c r="L49" s="128">
        <f t="shared" si="11"/>
        <v>14084.079601990052</v>
      </c>
      <c r="M49" s="128">
        <f t="shared" si="11"/>
        <v>14006.049355213985</v>
      </c>
      <c r="N49" s="128">
        <f t="shared" si="11"/>
        <v>13928.407318620881</v>
      </c>
      <c r="O49" s="128">
        <f t="shared" si="11"/>
        <v>13851.151560816803</v>
      </c>
      <c r="P49" s="128">
        <f t="shared" si="11"/>
        <v>13774.280160016722</v>
      </c>
      <c r="Q49" s="128">
        <f t="shared" si="11"/>
        <v>13697.79120399674</v>
      </c>
      <c r="R49" s="128">
        <f t="shared" si="11"/>
        <v>13621.682790046507</v>
      </c>
      <c r="S49" s="128">
        <f t="shared" si="11"/>
        <v>13545.953024921902</v>
      </c>
      <c r="T49" s="128">
        <f t="shared" si="11"/>
        <v>13470.600024797914</v>
      </c>
      <c r="U49" s="128">
        <f t="shared" si="11"/>
        <v>13395.621915221807</v>
      </c>
      <c r="V49" s="128">
        <f t="shared" si="11"/>
        <v>13321.016831066476</v>
      </c>
      <c r="W49" s="128">
        <f t="shared" si="11"/>
        <v>13246.78291648406</v>
      </c>
      <c r="X49" s="128">
        <f t="shared" si="11"/>
        <v>13172.918324859762</v>
      </c>
      <c r="Y49" s="128">
        <f t="shared" si="11"/>
        <v>13099.421218765936</v>
      </c>
      <c r="Z49" s="128">
        <f t="shared" si="11"/>
        <v>13026.289769916357</v>
      </c>
      <c r="AA49" s="128">
        <f t="shared" si="11"/>
        <v>12953.52215912075</v>
      </c>
      <c r="AB49" s="128">
        <f t="shared" si="11"/>
        <v>12881.116576239556</v>
      </c>
      <c r="AC49" s="128">
        <f t="shared" si="11"/>
        <v>12809.071220138867</v>
      </c>
      <c r="AD49" s="128">
        <f t="shared" si="11"/>
        <v>-112262.61570135436</v>
      </c>
      <c r="AE49" s="128">
        <f t="shared" si="11"/>
        <v>0</v>
      </c>
      <c r="AF49" s="128">
        <f t="shared" si="11"/>
        <v>0</v>
      </c>
      <c r="AG49" s="128">
        <f t="shared" si="11"/>
        <v>0</v>
      </c>
      <c r="AH49" s="128">
        <f t="shared" si="11"/>
        <v>0</v>
      </c>
      <c r="AI49" s="128">
        <f t="shared" si="11"/>
        <v>0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9" t="str">
        <f xml:space="preserve"> 'FS Qtr'!G52</f>
        <v>$ 000s</v>
      </c>
      <c r="H51" s="16">
        <f xml:space="preserve"> SUM(J51:BQ51)</f>
        <v>-168213.34570459064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-9162.5000000000018</v>
      </c>
      <c r="L51" s="16">
        <f xml:space="preserve"> SUMIFS('FS Qtr'!$J52:$IU52, 'FS Qtr'!$J$4:$IU$4, 'FS Ann'!L$4)</f>
        <v>-9084.0796019900517</v>
      </c>
      <c r="M51" s="16">
        <f xml:space="preserve"> SUMIFS('FS Qtr'!$J52:$IU52, 'FS Qtr'!$J$4:$IU$4, 'FS Ann'!M$4)</f>
        <v>-9006.0493552139851</v>
      </c>
      <c r="N51" s="16">
        <f xml:space="preserve"> SUMIFS('FS Qtr'!$J52:$IU52, 'FS Qtr'!$J$4:$IU$4, 'FS Ann'!N$4)</f>
        <v>-8928.4073186208807</v>
      </c>
      <c r="O51" s="16">
        <f xml:space="preserve"> SUMIFS('FS Qtr'!$J52:$IU52, 'FS Qtr'!$J$4:$IU$4, 'FS Ann'!O$4)</f>
        <v>-8851.1515608168011</v>
      </c>
      <c r="P51" s="16">
        <f xml:space="preserve"> SUMIFS('FS Qtr'!$J52:$IU52, 'FS Qtr'!$J$4:$IU$4, 'FS Ann'!P$4)</f>
        <v>-8774.2801600167204</v>
      </c>
      <c r="Q51" s="16">
        <f xml:space="preserve"> SUMIFS('FS Qtr'!$J52:$IU52, 'FS Qtr'!$J$4:$IU$4, 'FS Ann'!Q$4)</f>
        <v>-8697.7912039967396</v>
      </c>
      <c r="R51" s="16">
        <f xml:space="preserve"> SUMIFS('FS Qtr'!$J52:$IU52, 'FS Qtr'!$J$4:$IU$4, 'FS Ann'!R$4)</f>
        <v>-8621.6827900465069</v>
      </c>
      <c r="S51" s="16">
        <f xml:space="preserve"> SUMIFS('FS Qtr'!$J52:$IU52, 'FS Qtr'!$J$4:$IU$4, 'FS Ann'!S$4)</f>
        <v>-8545.9530249219006</v>
      </c>
      <c r="T51" s="16">
        <f xml:space="preserve"> SUMIFS('FS Qtr'!$J52:$IU52, 'FS Qtr'!$J$4:$IU$4, 'FS Ann'!T$4)</f>
        <v>-8470.6000247979136</v>
      </c>
      <c r="U51" s="16">
        <f xml:space="preserve"> SUMIFS('FS Qtr'!$J52:$IU52, 'FS Qtr'!$J$4:$IU$4, 'FS Ann'!U$4)</f>
        <v>-8395.6219152218073</v>
      </c>
      <c r="V51" s="16">
        <f xml:space="preserve"> SUMIFS('FS Qtr'!$J52:$IU52, 'FS Qtr'!$J$4:$IU$4, 'FS Ann'!V$4)</f>
        <v>-8321.0168310664758</v>
      </c>
      <c r="W51" s="16">
        <f xml:space="preserve"> SUMIFS('FS Qtr'!$J52:$IU52, 'FS Qtr'!$J$4:$IU$4, 'FS Ann'!W$4)</f>
        <v>-8246.7829164840605</v>
      </c>
      <c r="X51" s="16">
        <f xml:space="preserve"> SUMIFS('FS Qtr'!$J52:$IU52, 'FS Qtr'!$J$4:$IU$4, 'FS Ann'!X$4)</f>
        <v>-8172.918324859761</v>
      </c>
      <c r="Y51" s="16">
        <f xml:space="preserve"> SUMIFS('FS Qtr'!$J52:$IU52, 'FS Qtr'!$J$4:$IU$4, 'FS Ann'!Y$4)</f>
        <v>-8099.4212187659359</v>
      </c>
      <c r="Z51" s="16">
        <f xml:space="preserve"> SUMIFS('FS Qtr'!$J52:$IU52, 'FS Qtr'!$J$4:$IU$4, 'FS Ann'!Z$4)</f>
        <v>-8026.2897699163568</v>
      </c>
      <c r="AA51" s="16">
        <f xml:space="preserve"> SUMIFS('FS Qtr'!$J52:$IU52, 'FS Qtr'!$J$4:$IU$4, 'FS Ann'!AA$4)</f>
        <v>-7953.5221591207519</v>
      </c>
      <c r="AB51" s="16">
        <f xml:space="preserve"> SUMIFS('FS Qtr'!$J52:$IU52, 'FS Qtr'!$J$4:$IU$4, 'FS Ann'!AB$4)</f>
        <v>-7881.1165762395576</v>
      </c>
      <c r="AC51" s="16">
        <f xml:space="preserve"> SUMIFS('FS Qtr'!$J52:$IU52, 'FS Qtr'!$J$4:$IU$4, 'FS Ann'!AC$4)</f>
        <v>-7809.0712201388678</v>
      </c>
      <c r="AD51" s="16">
        <f xml:space="preserve"> SUMIFS('FS Qtr'!$J52:$IU52, 'FS Qtr'!$J$4:$IU$4, 'FS Ann'!AD$4)</f>
        <v>-7165.0897323555655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-24427.705433709925</v>
      </c>
      <c r="I52" s="128"/>
      <c r="J52" s="128">
        <f xml:space="preserve"> J49 + J51</f>
        <v>0</v>
      </c>
      <c r="K52" s="128">
        <f t="shared" ref="K52:BD52" si="12" xml:space="preserve"> K49 + K51</f>
        <v>5000</v>
      </c>
      <c r="L52" s="128">
        <f t="shared" si="12"/>
        <v>5000</v>
      </c>
      <c r="M52" s="128">
        <f t="shared" si="12"/>
        <v>5000</v>
      </c>
      <c r="N52" s="128">
        <f t="shared" si="12"/>
        <v>5000</v>
      </c>
      <c r="O52" s="128">
        <f t="shared" si="12"/>
        <v>5000.0000000000018</v>
      </c>
      <c r="P52" s="128">
        <f t="shared" si="12"/>
        <v>5000.0000000000018</v>
      </c>
      <c r="Q52" s="128">
        <f t="shared" si="12"/>
        <v>5000</v>
      </c>
      <c r="R52" s="128">
        <f t="shared" si="12"/>
        <v>5000</v>
      </c>
      <c r="S52" s="128">
        <f t="shared" si="12"/>
        <v>5000.0000000000018</v>
      </c>
      <c r="T52" s="128">
        <f t="shared" si="12"/>
        <v>5000</v>
      </c>
      <c r="U52" s="128">
        <f t="shared" si="12"/>
        <v>5000</v>
      </c>
      <c r="V52" s="128">
        <f t="shared" si="12"/>
        <v>5000</v>
      </c>
      <c r="W52" s="128">
        <f t="shared" si="12"/>
        <v>5000</v>
      </c>
      <c r="X52" s="128">
        <f t="shared" si="12"/>
        <v>5000.0000000000009</v>
      </c>
      <c r="Y52" s="128">
        <f t="shared" si="12"/>
        <v>5000</v>
      </c>
      <c r="Z52" s="128">
        <f t="shared" si="12"/>
        <v>5000</v>
      </c>
      <c r="AA52" s="128">
        <f t="shared" si="12"/>
        <v>4999.9999999999982</v>
      </c>
      <c r="AB52" s="128">
        <f t="shared" si="12"/>
        <v>4999.9999999999982</v>
      </c>
      <c r="AC52" s="128">
        <f t="shared" si="12"/>
        <v>4999.9999999999991</v>
      </c>
      <c r="AD52" s="128">
        <f t="shared" si="12"/>
        <v>-119427.70543370993</v>
      </c>
      <c r="AE52" s="128">
        <f t="shared" si="12"/>
        <v>0</v>
      </c>
      <c r="AF52" s="128">
        <f t="shared" si="12"/>
        <v>0</v>
      </c>
      <c r="AG52" s="128">
        <f t="shared" si="12"/>
        <v>0</v>
      </c>
      <c r="AH52" s="128">
        <f t="shared" si="12"/>
        <v>0</v>
      </c>
      <c r="AI52" s="128">
        <f t="shared" si="12"/>
        <v>0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9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125000</v>
      </c>
      <c r="L59" s="16">
        <f xml:space="preserve"> SUMIFS( 'FS Qtr'!$J59:$IU59, 'FS Qtr'!$J$2:$IU$2, 'FS Ann'!L$2)</f>
        <v>120000</v>
      </c>
      <c r="M59" s="16">
        <f xml:space="preserve"> SUMIFS( 'FS Qtr'!$J59:$IU59, 'FS Qtr'!$J$2:$IU$2, 'FS Ann'!M$2)</f>
        <v>115000</v>
      </c>
      <c r="N59" s="16">
        <f xml:space="preserve"> SUMIFS( 'FS Qtr'!$J59:$IU59, 'FS Qtr'!$J$2:$IU$2, 'FS Ann'!N$2)</f>
        <v>110000</v>
      </c>
      <c r="O59" s="16">
        <f xml:space="preserve"> SUMIFS( 'FS Qtr'!$J59:$IU59, 'FS Qtr'!$J$2:$IU$2, 'FS Ann'!O$2)</f>
        <v>105000</v>
      </c>
      <c r="P59" s="16">
        <f xml:space="preserve"> SUMIFS( 'FS Qtr'!$J59:$IU59, 'FS Qtr'!$J$2:$IU$2, 'FS Ann'!P$2)</f>
        <v>100000</v>
      </c>
      <c r="Q59" s="16">
        <f xml:space="preserve"> SUMIFS( 'FS Qtr'!$J59:$IU59, 'FS Qtr'!$J$2:$IU$2, 'FS Ann'!Q$2)</f>
        <v>95000</v>
      </c>
      <c r="R59" s="16">
        <f xml:space="preserve"> SUMIFS( 'FS Qtr'!$J59:$IU59, 'FS Qtr'!$J$2:$IU$2, 'FS Ann'!R$2)</f>
        <v>90000</v>
      </c>
      <c r="S59" s="16">
        <f xml:space="preserve"> SUMIFS( 'FS Qtr'!$J59:$IU59, 'FS Qtr'!$J$2:$IU$2, 'FS Ann'!S$2)</f>
        <v>85000</v>
      </c>
      <c r="T59" s="16">
        <f xml:space="preserve"> SUMIFS( 'FS Qtr'!$J59:$IU59, 'FS Qtr'!$J$2:$IU$2, 'FS Ann'!T$2)</f>
        <v>80000</v>
      </c>
      <c r="U59" s="16">
        <f xml:space="preserve"> SUMIFS( 'FS Qtr'!$J59:$IU59, 'FS Qtr'!$J$2:$IU$2, 'FS Ann'!U$2)</f>
        <v>75000</v>
      </c>
      <c r="V59" s="16">
        <f xml:space="preserve"> SUMIFS( 'FS Qtr'!$J59:$IU59, 'FS Qtr'!$J$2:$IU$2, 'FS Ann'!V$2)</f>
        <v>70000</v>
      </c>
      <c r="W59" s="16">
        <f xml:space="preserve"> SUMIFS( 'FS Qtr'!$J59:$IU59, 'FS Qtr'!$J$2:$IU$2, 'FS Ann'!W$2)</f>
        <v>65000</v>
      </c>
      <c r="X59" s="16">
        <f xml:space="preserve"> SUMIFS( 'FS Qtr'!$J59:$IU59, 'FS Qtr'!$J$2:$IU$2, 'FS Ann'!X$2)</f>
        <v>60000</v>
      </c>
      <c r="Y59" s="16">
        <f xml:space="preserve"> SUMIFS( 'FS Qtr'!$J59:$IU59, 'FS Qtr'!$J$2:$IU$2, 'FS Ann'!Y$2)</f>
        <v>55000</v>
      </c>
      <c r="Z59" s="16">
        <f xml:space="preserve"> SUMIFS( 'FS Qtr'!$J59:$IU59, 'FS Qtr'!$J$2:$IU$2, 'FS Ann'!Z$2)</f>
        <v>50000</v>
      </c>
      <c r="AA59" s="16">
        <f xml:space="preserve"> SUMIFS( 'FS Qtr'!$J59:$IU59, 'FS Qtr'!$J$2:$IU$2, 'FS Ann'!AA$2)</f>
        <v>45000</v>
      </c>
      <c r="AB59" s="16">
        <f xml:space="preserve"> SUMIFS( 'FS Qtr'!$J59:$IU59, 'FS Qtr'!$J$2:$IU$2, 'FS Ann'!AB$2)</f>
        <v>40000</v>
      </c>
      <c r="AC59" s="16">
        <f xml:space="preserve"> SUMIFS( 'FS Qtr'!$J59:$IU59, 'FS Qtr'!$J$2:$IU$2, 'FS Ann'!AC$2)</f>
        <v>35000</v>
      </c>
      <c r="AD59" s="16">
        <f xml:space="preserve"> SUMIFS( 'FS Qtr'!$J59:$IU59, 'FS Qtr'!$J$2:$IU$2, 'FS Ann'!AD$2)</f>
        <v>30000</v>
      </c>
      <c r="AE59" s="16">
        <f xml:space="preserve"> SUMIFS( 'FS Qtr'!$J59:$IU59, 'FS Qtr'!$J$2:$IU$2, 'FS Ann'!AE$2)</f>
        <v>25000</v>
      </c>
      <c r="AF59" s="16">
        <f xml:space="preserve"> SUMIFS( 'FS Qtr'!$J59:$IU59, 'FS Qtr'!$J$2:$IU$2, 'FS Ann'!AF$2)</f>
        <v>20000</v>
      </c>
      <c r="AG59" s="16">
        <f xml:space="preserve"> SUMIFS( 'FS Qtr'!$J59:$IU59, 'FS Qtr'!$J$2:$IU$2, 'FS Ann'!AG$2)</f>
        <v>15000</v>
      </c>
      <c r="AH59" s="16">
        <f xml:space="preserve"> SUMIFS( 'FS Qtr'!$J59:$IU59, 'FS Qtr'!$J$2:$IU$2, 'FS Ann'!AH$2)</f>
        <v>10000</v>
      </c>
      <c r="AI59" s="16">
        <f xml:space="preserve"> SUMIFS( 'FS Qtr'!$J59:$IU59, 'FS Qtr'!$J$2:$IU$2, 'FS Ann'!AI$2)</f>
        <v>5000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125000</v>
      </c>
      <c r="L60" s="128">
        <f t="shared" si="13"/>
        <v>120000</v>
      </c>
      <c r="M60" s="128">
        <f t="shared" si="13"/>
        <v>115000</v>
      </c>
      <c r="N60" s="128">
        <f t="shared" si="13"/>
        <v>110000</v>
      </c>
      <c r="O60" s="128">
        <f t="shared" si="13"/>
        <v>105000</v>
      </c>
      <c r="P60" s="128">
        <f t="shared" si="13"/>
        <v>100000</v>
      </c>
      <c r="Q60" s="128">
        <f t="shared" si="13"/>
        <v>95000</v>
      </c>
      <c r="R60" s="128">
        <f t="shared" si="13"/>
        <v>90000</v>
      </c>
      <c r="S60" s="128">
        <f t="shared" si="13"/>
        <v>85000</v>
      </c>
      <c r="T60" s="128">
        <f t="shared" si="13"/>
        <v>80000</v>
      </c>
      <c r="U60" s="128">
        <f t="shared" si="13"/>
        <v>75000</v>
      </c>
      <c r="V60" s="128">
        <f t="shared" si="13"/>
        <v>70000</v>
      </c>
      <c r="W60" s="128">
        <f t="shared" si="13"/>
        <v>65000</v>
      </c>
      <c r="X60" s="128">
        <f t="shared" si="13"/>
        <v>60000</v>
      </c>
      <c r="Y60" s="128">
        <f t="shared" si="13"/>
        <v>55000</v>
      </c>
      <c r="Z60" s="128">
        <f t="shared" si="13"/>
        <v>50000</v>
      </c>
      <c r="AA60" s="128">
        <f t="shared" si="13"/>
        <v>45000</v>
      </c>
      <c r="AB60" s="128">
        <f t="shared" si="13"/>
        <v>40000</v>
      </c>
      <c r="AC60" s="128">
        <f t="shared" si="13"/>
        <v>35000</v>
      </c>
      <c r="AD60" s="128">
        <f t="shared" si="13"/>
        <v>30000</v>
      </c>
      <c r="AE60" s="128">
        <f t="shared" si="13"/>
        <v>25000</v>
      </c>
      <c r="AF60" s="128">
        <f t="shared" si="13"/>
        <v>20000</v>
      </c>
      <c r="AG60" s="128">
        <f t="shared" si="13"/>
        <v>15000</v>
      </c>
      <c r="AH60" s="128">
        <f t="shared" si="13"/>
        <v>10000</v>
      </c>
      <c r="AI60" s="128">
        <f t="shared" si="13"/>
        <v>5000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5000</v>
      </c>
      <c r="M63" s="16">
        <f xml:space="preserve"> SUMIFS( 'FS Qtr'!$J63:$IU63, 'FS Qtr'!$J$2:$IU$2, 'FS Ann'!M$2)</f>
        <v>10000</v>
      </c>
      <c r="N63" s="16">
        <f xml:space="preserve"> SUMIFS( 'FS Qtr'!$J63:$IU63, 'FS Qtr'!$J$2:$IU$2, 'FS Ann'!N$2)</f>
        <v>15000</v>
      </c>
      <c r="O63" s="16">
        <f xml:space="preserve"> SUMIFS( 'FS Qtr'!$J63:$IU63, 'FS Qtr'!$J$2:$IU$2, 'FS Ann'!O$2)</f>
        <v>20000</v>
      </c>
      <c r="P63" s="16">
        <f xml:space="preserve"> SUMIFS( 'FS Qtr'!$J63:$IU63, 'FS Qtr'!$J$2:$IU$2, 'FS Ann'!P$2)</f>
        <v>25000</v>
      </c>
      <c r="Q63" s="16">
        <f xml:space="preserve"> SUMIFS( 'FS Qtr'!$J63:$IU63, 'FS Qtr'!$J$2:$IU$2, 'FS Ann'!Q$2)</f>
        <v>30000</v>
      </c>
      <c r="R63" s="16">
        <f xml:space="preserve"> SUMIFS( 'FS Qtr'!$J63:$IU63, 'FS Qtr'!$J$2:$IU$2, 'FS Ann'!R$2)</f>
        <v>35000</v>
      </c>
      <c r="S63" s="16">
        <f xml:space="preserve"> SUMIFS( 'FS Qtr'!$J63:$IU63, 'FS Qtr'!$J$2:$IU$2, 'FS Ann'!S$2)</f>
        <v>40000</v>
      </c>
      <c r="T63" s="16">
        <f xml:space="preserve"> SUMIFS( 'FS Qtr'!$J63:$IU63, 'FS Qtr'!$J$2:$IU$2, 'FS Ann'!T$2)</f>
        <v>45000</v>
      </c>
      <c r="U63" s="16">
        <f xml:space="preserve"> SUMIFS( 'FS Qtr'!$J63:$IU63, 'FS Qtr'!$J$2:$IU$2, 'FS Ann'!U$2)</f>
        <v>50000</v>
      </c>
      <c r="V63" s="16">
        <f xml:space="preserve"> SUMIFS( 'FS Qtr'!$J63:$IU63, 'FS Qtr'!$J$2:$IU$2, 'FS Ann'!V$2)</f>
        <v>55000</v>
      </c>
      <c r="W63" s="16">
        <f xml:space="preserve"> SUMIFS( 'FS Qtr'!$J63:$IU63, 'FS Qtr'!$J$2:$IU$2, 'FS Ann'!W$2)</f>
        <v>60000</v>
      </c>
      <c r="X63" s="16">
        <f xml:space="preserve"> SUMIFS( 'FS Qtr'!$J63:$IU63, 'FS Qtr'!$J$2:$IU$2, 'FS Ann'!X$2)</f>
        <v>65000.000000000015</v>
      </c>
      <c r="Y63" s="16">
        <f xml:space="preserve"> SUMIFS( 'FS Qtr'!$J63:$IU63, 'FS Qtr'!$J$2:$IU$2, 'FS Ann'!Y$2)</f>
        <v>70000.000000000015</v>
      </c>
      <c r="Z63" s="16">
        <f xml:space="preserve"> SUMIFS( 'FS Qtr'!$J63:$IU63, 'FS Qtr'!$J$2:$IU$2, 'FS Ann'!Z$2)</f>
        <v>75000.000000000015</v>
      </c>
      <c r="AA63" s="16">
        <f xml:space="preserve"> SUMIFS( 'FS Qtr'!$J63:$IU63, 'FS Qtr'!$J$2:$IU$2, 'FS Ann'!AA$2)</f>
        <v>80000.000000000015</v>
      </c>
      <c r="AB63" s="16">
        <f xml:space="preserve"> SUMIFS( 'FS Qtr'!$J63:$IU63, 'FS Qtr'!$J$2:$IU$2, 'FS Ann'!AB$2)</f>
        <v>85000.000000000029</v>
      </c>
      <c r="AC63" s="16">
        <f xml:space="preserve"> SUMIFS( 'FS Qtr'!$J63:$IU63, 'FS Qtr'!$J$2:$IU$2, 'FS Ann'!AC$2)</f>
        <v>90000.000000000029</v>
      </c>
      <c r="AD63" s="16">
        <f xml:space="preserve"> SUMIFS( 'FS Qtr'!$J63:$IU63, 'FS Qtr'!$J$2:$IU$2, 'FS Ann'!AD$2)</f>
        <v>95000.000000000029</v>
      </c>
      <c r="AE63" s="16">
        <f xml:space="preserve"> SUMIFS( 'FS Qtr'!$J63:$IU63, 'FS Qtr'!$J$2:$IU$2, 'FS Ann'!AE$2)</f>
        <v>-24427.705433709896</v>
      </c>
      <c r="AF63" s="16">
        <f xml:space="preserve"> SUMIFS( 'FS Qtr'!$J63:$IU63, 'FS Qtr'!$J$2:$IU$2, 'FS Ann'!AF$2)</f>
        <v>-24427.705433709896</v>
      </c>
      <c r="AG63" s="16">
        <f xml:space="preserve"> SUMIFS( 'FS Qtr'!$J63:$IU63, 'FS Qtr'!$J$2:$IU$2, 'FS Ann'!AG$2)</f>
        <v>-24427.705433709896</v>
      </c>
      <c r="AH63" s="16">
        <f xml:space="preserve"> SUMIFS( 'FS Qtr'!$J63:$IU63, 'FS Qtr'!$J$2:$IU$2, 'FS Ann'!AH$2)</f>
        <v>-24427.705433709896</v>
      </c>
      <c r="AI63" s="16">
        <f xml:space="preserve"> SUMIFS( 'FS Qtr'!$J63:$IU63, 'FS Qtr'!$J$2:$IU$2, 'FS Ann'!AI$2)</f>
        <v>-24427.705433709896</v>
      </c>
      <c r="AJ63" s="16">
        <f xml:space="preserve"> SUMIFS( 'FS Qtr'!$J63:$IU63, 'FS Qtr'!$J$2:$IU$2, 'FS Ann'!AJ$2)</f>
        <v>-24427.705433709896</v>
      </c>
      <c r="AK63" s="16">
        <f xml:space="preserve"> SUMIFS( 'FS Qtr'!$J63:$IU63, 'FS Qtr'!$J$2:$IU$2, 'FS Ann'!AK$2)</f>
        <v>-24427.705433709896</v>
      </c>
      <c r="AL63" s="16">
        <f xml:space="preserve"> SUMIFS( 'FS Qtr'!$J63:$IU63, 'FS Qtr'!$J$2:$IU$2, 'FS Ann'!AL$2)</f>
        <v>-24427.705433709896</v>
      </c>
      <c r="AM63" s="16">
        <f xml:space="preserve"> SUMIFS( 'FS Qtr'!$J63:$IU63, 'FS Qtr'!$J$2:$IU$2, 'FS Ann'!AM$2)</f>
        <v>-24427.705433709896</v>
      </c>
      <c r="AN63" s="16">
        <f xml:space="preserve"> SUMIFS( 'FS Qtr'!$J63:$IU63, 'FS Qtr'!$J$2:$IU$2, 'FS Ann'!AN$2)</f>
        <v>-24427.705433709896</v>
      </c>
      <c r="AO63" s="16">
        <f xml:space="preserve"> SUMIFS( 'FS Qtr'!$J63:$IU63, 'FS Qtr'!$J$2:$IU$2, 'FS Ann'!AO$2)</f>
        <v>-24427.705433709896</v>
      </c>
      <c r="AP63" s="16">
        <f xml:space="preserve"> SUMIFS( 'FS Qtr'!$J63:$IU63, 'FS Qtr'!$J$2:$IU$2, 'FS Ann'!AP$2)</f>
        <v>-24427.705433709896</v>
      </c>
      <c r="AQ63" s="16">
        <f xml:space="preserve"> SUMIFS( 'FS Qtr'!$J63:$IU63, 'FS Qtr'!$J$2:$IU$2, 'FS Ann'!AQ$2)</f>
        <v>-24427.705433709896</v>
      </c>
      <c r="AR63" s="16">
        <f xml:space="preserve"> SUMIFS( 'FS Qtr'!$J63:$IU63, 'FS Qtr'!$J$2:$IU$2, 'FS Ann'!AR$2)</f>
        <v>-24427.705433709896</v>
      </c>
      <c r="AS63" s="16">
        <f xml:space="preserve"> SUMIFS( 'FS Qtr'!$J63:$IU63, 'FS Qtr'!$J$2:$IU$2, 'FS Ann'!AS$2)</f>
        <v>-24427.705433709896</v>
      </c>
      <c r="AT63" s="16">
        <f xml:space="preserve"> SUMIFS( 'FS Qtr'!$J63:$IU63, 'FS Qtr'!$J$2:$IU$2, 'FS Ann'!AT$2)</f>
        <v>-24427.705433709896</v>
      </c>
      <c r="AU63" s="16">
        <f xml:space="preserve"> SUMIFS( 'FS Qtr'!$J63:$IU63, 'FS Qtr'!$J$2:$IU$2, 'FS Ann'!AU$2)</f>
        <v>-24427.705433709896</v>
      </c>
      <c r="AV63" s="16">
        <f xml:space="preserve"> SUMIFS( 'FS Qtr'!$J63:$IU63, 'FS Qtr'!$J$2:$IU$2, 'FS Ann'!AV$2)</f>
        <v>-24427.705433709896</v>
      </c>
      <c r="AW63" s="16">
        <f xml:space="preserve"> SUMIFS( 'FS Qtr'!$J63:$IU63, 'FS Qtr'!$J$2:$IU$2, 'FS Ann'!AW$2)</f>
        <v>-24427.705433709896</v>
      </c>
      <c r="AX63" s="16">
        <f xml:space="preserve"> SUMIFS( 'FS Qtr'!$J63:$IU63, 'FS Qtr'!$J$2:$IU$2, 'FS Ann'!AX$2)</f>
        <v>-24427.705433709896</v>
      </c>
      <c r="AY63" s="16">
        <f xml:space="preserve"> SUMIFS( 'FS Qtr'!$J63:$IU63, 'FS Qtr'!$J$2:$IU$2, 'FS Ann'!AY$2)</f>
        <v>-24427.705433709896</v>
      </c>
      <c r="AZ63" s="16">
        <f xml:space="preserve"> SUMIFS( 'FS Qtr'!$J63:$IU63, 'FS Qtr'!$J$2:$IU$2, 'FS Ann'!AZ$2)</f>
        <v>-24427.705433709896</v>
      </c>
      <c r="BA63" s="16">
        <f xml:space="preserve"> SUMIFS( 'FS Qtr'!$J63:$IU63, 'FS Qtr'!$J$2:$IU$2, 'FS Ann'!BA$2)</f>
        <v>-24427.705433709896</v>
      </c>
      <c r="BB63" s="16">
        <f xml:space="preserve"> SUMIFS( 'FS Qtr'!$J63:$IU63, 'FS Qtr'!$J$2:$IU$2, 'FS Ann'!BB$2)</f>
        <v>-24427.705433709896</v>
      </c>
      <c r="BC63" s="16">
        <f xml:space="preserve"> SUMIFS( 'FS Qtr'!$J63:$IU63, 'FS Qtr'!$J$2:$IU$2, 'FS Ann'!BC$2)</f>
        <v>-24427.705433709896</v>
      </c>
      <c r="BD63" s="16">
        <f xml:space="preserve"> SUMIFS( 'FS Qtr'!$J63:$IU63, 'FS Qtr'!$J$2:$IU$2, 'FS Ann'!BD$2)</f>
        <v>-24427.705433709896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5000</v>
      </c>
      <c r="M65" s="128">
        <f t="shared" si="14"/>
        <v>10000</v>
      </c>
      <c r="N65" s="128">
        <f t="shared" si="14"/>
        <v>15000</v>
      </c>
      <c r="O65" s="128">
        <f t="shared" si="14"/>
        <v>20000</v>
      </c>
      <c r="P65" s="128">
        <f t="shared" si="14"/>
        <v>25000</v>
      </c>
      <c r="Q65" s="128">
        <f t="shared" si="14"/>
        <v>30000</v>
      </c>
      <c r="R65" s="128">
        <f t="shared" si="14"/>
        <v>35000</v>
      </c>
      <c r="S65" s="128">
        <f t="shared" si="14"/>
        <v>40000</v>
      </c>
      <c r="T65" s="128">
        <f t="shared" si="14"/>
        <v>45000</v>
      </c>
      <c r="U65" s="128">
        <f t="shared" si="14"/>
        <v>50000</v>
      </c>
      <c r="V65" s="128">
        <f t="shared" si="14"/>
        <v>55000</v>
      </c>
      <c r="W65" s="128">
        <f t="shared" si="14"/>
        <v>60000</v>
      </c>
      <c r="X65" s="128">
        <f t="shared" si="14"/>
        <v>65000.000000000015</v>
      </c>
      <c r="Y65" s="128">
        <f t="shared" si="14"/>
        <v>70000.000000000015</v>
      </c>
      <c r="Z65" s="128">
        <f t="shared" si="14"/>
        <v>75000.000000000015</v>
      </c>
      <c r="AA65" s="128">
        <f t="shared" si="14"/>
        <v>80000.000000000015</v>
      </c>
      <c r="AB65" s="128">
        <f t="shared" si="14"/>
        <v>85000.000000000029</v>
      </c>
      <c r="AC65" s="128">
        <f t="shared" si="14"/>
        <v>90000.000000000029</v>
      </c>
      <c r="AD65" s="128">
        <f t="shared" si="14"/>
        <v>95000.000000000029</v>
      </c>
      <c r="AE65" s="128">
        <f t="shared" si="14"/>
        <v>-24427.705433709896</v>
      </c>
      <c r="AF65" s="128">
        <f t="shared" si="14"/>
        <v>-24427.705433709896</v>
      </c>
      <c r="AG65" s="128">
        <f t="shared" si="14"/>
        <v>-24427.705433709896</v>
      </c>
      <c r="AH65" s="128">
        <f t="shared" si="14"/>
        <v>-24427.705433709896</v>
      </c>
      <c r="AI65" s="128">
        <f t="shared" si="14"/>
        <v>-24427.705433709896</v>
      </c>
      <c r="AJ65" s="128">
        <f t="shared" si="14"/>
        <v>-24427.705433709896</v>
      </c>
      <c r="AK65" s="128">
        <f t="shared" si="14"/>
        <v>-24427.705433709896</v>
      </c>
      <c r="AL65" s="128">
        <f t="shared" si="14"/>
        <v>-24427.705433709896</v>
      </c>
      <c r="AM65" s="128">
        <f t="shared" si="14"/>
        <v>-24427.705433709896</v>
      </c>
      <c r="AN65" s="128">
        <f t="shared" si="14"/>
        <v>-24427.705433709896</v>
      </c>
      <c r="AO65" s="128">
        <f t="shared" si="14"/>
        <v>-24427.705433709896</v>
      </c>
      <c r="AP65" s="128">
        <f t="shared" si="14"/>
        <v>-24427.705433709896</v>
      </c>
      <c r="AQ65" s="128">
        <f t="shared" si="14"/>
        <v>-24427.705433709896</v>
      </c>
      <c r="AR65" s="128">
        <f t="shared" si="14"/>
        <v>-24427.705433709896</v>
      </c>
      <c r="AS65" s="128">
        <f t="shared" si="14"/>
        <v>-24427.705433709896</v>
      </c>
      <c r="AT65" s="128">
        <f t="shared" si="14"/>
        <v>-24427.705433709896</v>
      </c>
      <c r="AU65" s="128">
        <f t="shared" si="14"/>
        <v>-24427.705433709896</v>
      </c>
      <c r="AV65" s="128">
        <f t="shared" si="14"/>
        <v>-24427.705433709896</v>
      </c>
      <c r="AW65" s="128">
        <f t="shared" si="14"/>
        <v>-24427.705433709896</v>
      </c>
      <c r="AX65" s="128">
        <f t="shared" si="14"/>
        <v>-24427.705433709896</v>
      </c>
      <c r="AY65" s="128">
        <f t="shared" si="14"/>
        <v>-24427.705433709896</v>
      </c>
      <c r="AZ65" s="128">
        <f t="shared" si="14"/>
        <v>-24427.705433709896</v>
      </c>
      <c r="BA65" s="128">
        <f t="shared" si="14"/>
        <v>-24427.705433709896</v>
      </c>
      <c r="BB65" s="128">
        <f t="shared" si="14"/>
        <v>-24427.705433709896</v>
      </c>
      <c r="BC65" s="128">
        <f t="shared" si="14"/>
        <v>-24427.705433709896</v>
      </c>
      <c r="BD65" s="128">
        <f t="shared" si="14"/>
        <v>-24427.705433709896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125000</v>
      </c>
      <c r="L67" s="128">
        <f t="shared" si="15"/>
        <v>125000</v>
      </c>
      <c r="M67" s="128">
        <f t="shared" si="15"/>
        <v>125000</v>
      </c>
      <c r="N67" s="128">
        <f t="shared" si="15"/>
        <v>125000</v>
      </c>
      <c r="O67" s="128">
        <f t="shared" si="15"/>
        <v>125000</v>
      </c>
      <c r="P67" s="128">
        <f t="shared" si="15"/>
        <v>125000</v>
      </c>
      <c r="Q67" s="128">
        <f t="shared" si="15"/>
        <v>125000</v>
      </c>
      <c r="R67" s="128">
        <f t="shared" si="15"/>
        <v>125000</v>
      </c>
      <c r="S67" s="128">
        <f t="shared" si="15"/>
        <v>125000</v>
      </c>
      <c r="T67" s="128">
        <f t="shared" si="15"/>
        <v>125000</v>
      </c>
      <c r="U67" s="128">
        <f t="shared" si="15"/>
        <v>125000</v>
      </c>
      <c r="V67" s="128">
        <f t="shared" si="15"/>
        <v>125000</v>
      </c>
      <c r="W67" s="128">
        <f t="shared" si="15"/>
        <v>125000</v>
      </c>
      <c r="X67" s="128">
        <f t="shared" si="15"/>
        <v>125000.00000000001</v>
      </c>
      <c r="Y67" s="128">
        <f t="shared" si="15"/>
        <v>125000.00000000001</v>
      </c>
      <c r="Z67" s="128">
        <f t="shared" si="15"/>
        <v>125000.00000000001</v>
      </c>
      <c r="AA67" s="128">
        <f t="shared" si="15"/>
        <v>125000.00000000001</v>
      </c>
      <c r="AB67" s="128">
        <f t="shared" si="15"/>
        <v>125000.00000000003</v>
      </c>
      <c r="AC67" s="128">
        <f t="shared" si="15"/>
        <v>125000.00000000003</v>
      </c>
      <c r="AD67" s="128">
        <f t="shared" si="15"/>
        <v>125000.00000000003</v>
      </c>
      <c r="AE67" s="128">
        <f t="shared" si="15"/>
        <v>572.29456629010383</v>
      </c>
      <c r="AF67" s="128">
        <f t="shared" si="15"/>
        <v>-4427.7054337098962</v>
      </c>
      <c r="AG67" s="128">
        <f t="shared" si="15"/>
        <v>-9427.7054337098962</v>
      </c>
      <c r="AH67" s="128">
        <f t="shared" si="15"/>
        <v>-14427.705433709896</v>
      </c>
      <c r="AI67" s="128">
        <f t="shared" si="15"/>
        <v>-19427.705433709896</v>
      </c>
      <c r="AJ67" s="128">
        <f t="shared" si="15"/>
        <v>-24427.705433709896</v>
      </c>
      <c r="AK67" s="128">
        <f t="shared" si="15"/>
        <v>-24427.705433709896</v>
      </c>
      <c r="AL67" s="128">
        <f t="shared" si="15"/>
        <v>-24427.705433709896</v>
      </c>
      <c r="AM67" s="128">
        <f t="shared" si="15"/>
        <v>-24427.705433709896</v>
      </c>
      <c r="AN67" s="128">
        <f t="shared" si="15"/>
        <v>-24427.705433709896</v>
      </c>
      <c r="AO67" s="128">
        <f t="shared" si="15"/>
        <v>-24427.705433709896</v>
      </c>
      <c r="AP67" s="128">
        <f t="shared" si="15"/>
        <v>-24427.705433709896</v>
      </c>
      <c r="AQ67" s="128">
        <f t="shared" si="15"/>
        <v>-24427.705433709896</v>
      </c>
      <c r="AR67" s="128">
        <f t="shared" si="15"/>
        <v>-24427.705433709896</v>
      </c>
      <c r="AS67" s="128">
        <f t="shared" si="15"/>
        <v>-24427.705433709896</v>
      </c>
      <c r="AT67" s="128">
        <f t="shared" si="15"/>
        <v>-24427.705433709896</v>
      </c>
      <c r="AU67" s="128">
        <f t="shared" si="15"/>
        <v>-24427.705433709896</v>
      </c>
      <c r="AV67" s="128">
        <f t="shared" si="15"/>
        <v>-24427.705433709896</v>
      </c>
      <c r="AW67" s="128">
        <f t="shared" si="15"/>
        <v>-24427.705433709896</v>
      </c>
      <c r="AX67" s="128">
        <f t="shared" si="15"/>
        <v>-24427.705433709896</v>
      </c>
      <c r="AY67" s="128">
        <f t="shared" si="15"/>
        <v>-24427.705433709896</v>
      </c>
      <c r="AZ67" s="128">
        <f t="shared" si="15"/>
        <v>-24427.705433709896</v>
      </c>
      <c r="BA67" s="128">
        <f t="shared" si="15"/>
        <v>-24427.705433709896</v>
      </c>
      <c r="BB67" s="128">
        <f t="shared" si="15"/>
        <v>-24427.705433709896</v>
      </c>
      <c r="BC67" s="128">
        <f t="shared" si="15"/>
        <v>-24427.705433709896</v>
      </c>
      <c r="BD67" s="128">
        <f t="shared" si="15"/>
        <v>-24427.705433709896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9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125000</v>
      </c>
      <c r="L73" s="16">
        <f xml:space="preserve"> SUMIFS( 'FS Qtr'!$J73:$IU73, 'FS Qtr'!$J$2:$IU$2, 'FS Ann'!L$2)</f>
        <v>125000</v>
      </c>
      <c r="M73" s="16">
        <f xml:space="preserve"> SUMIFS( 'FS Qtr'!$J73:$IU73, 'FS Qtr'!$J$2:$IU$2, 'FS Ann'!M$2)</f>
        <v>125000</v>
      </c>
      <c r="N73" s="16">
        <f xml:space="preserve"> SUMIFS( 'FS Qtr'!$J73:$IU73, 'FS Qtr'!$J$2:$IU$2, 'FS Ann'!N$2)</f>
        <v>125000</v>
      </c>
      <c r="O73" s="16">
        <f xml:space="preserve"> SUMIFS( 'FS Qtr'!$J73:$IU73, 'FS Qtr'!$J$2:$IU$2, 'FS Ann'!O$2)</f>
        <v>125000</v>
      </c>
      <c r="P73" s="16">
        <f xml:space="preserve"> SUMIFS( 'FS Qtr'!$J73:$IU73, 'FS Qtr'!$J$2:$IU$2, 'FS Ann'!P$2)</f>
        <v>125000</v>
      </c>
      <c r="Q73" s="16">
        <f xml:space="preserve"> SUMIFS( 'FS Qtr'!$J73:$IU73, 'FS Qtr'!$J$2:$IU$2, 'FS Ann'!Q$2)</f>
        <v>125000</v>
      </c>
      <c r="R73" s="16">
        <f xml:space="preserve"> SUMIFS( 'FS Qtr'!$J73:$IU73, 'FS Qtr'!$J$2:$IU$2, 'FS Ann'!R$2)</f>
        <v>125000</v>
      </c>
      <c r="S73" s="16">
        <f xml:space="preserve"> SUMIFS( 'FS Qtr'!$J73:$IU73, 'FS Qtr'!$J$2:$IU$2, 'FS Ann'!S$2)</f>
        <v>125000</v>
      </c>
      <c r="T73" s="16">
        <f xml:space="preserve"> SUMIFS( 'FS Qtr'!$J73:$IU73, 'FS Qtr'!$J$2:$IU$2, 'FS Ann'!T$2)</f>
        <v>125000</v>
      </c>
      <c r="U73" s="16">
        <f xml:space="preserve"> SUMIFS( 'FS Qtr'!$J73:$IU73, 'FS Qtr'!$J$2:$IU$2, 'FS Ann'!U$2)</f>
        <v>125000</v>
      </c>
      <c r="V73" s="16">
        <f xml:space="preserve"> SUMIFS( 'FS Qtr'!$J73:$IU73, 'FS Qtr'!$J$2:$IU$2, 'FS Ann'!V$2)</f>
        <v>125000</v>
      </c>
      <c r="W73" s="16">
        <f xml:space="preserve"> SUMIFS( 'FS Qtr'!$J73:$IU73, 'FS Qtr'!$J$2:$IU$2, 'FS Ann'!W$2)</f>
        <v>125000</v>
      </c>
      <c r="X73" s="16">
        <f xml:space="preserve"> SUMIFS( 'FS Qtr'!$J73:$IU73, 'FS Qtr'!$J$2:$IU$2, 'FS Ann'!X$2)</f>
        <v>125000</v>
      </c>
      <c r="Y73" s="16">
        <f xml:space="preserve"> SUMIFS( 'FS Qtr'!$J73:$IU73, 'FS Qtr'!$J$2:$IU$2, 'FS Ann'!Y$2)</f>
        <v>125000</v>
      </c>
      <c r="Z73" s="16">
        <f xml:space="preserve"> SUMIFS( 'FS Qtr'!$J73:$IU73, 'FS Qtr'!$J$2:$IU$2, 'FS Ann'!Z$2)</f>
        <v>125000</v>
      </c>
      <c r="AA73" s="16">
        <f xml:space="preserve"> SUMIFS( 'FS Qtr'!$J73:$IU73, 'FS Qtr'!$J$2:$IU$2, 'FS Ann'!AA$2)</f>
        <v>125000</v>
      </c>
      <c r="AB73" s="16">
        <f xml:space="preserve"> SUMIFS( 'FS Qtr'!$J73:$IU73, 'FS Qtr'!$J$2:$IU$2, 'FS Ann'!AB$2)</f>
        <v>125000</v>
      </c>
      <c r="AC73" s="16">
        <f xml:space="preserve"> SUMIFS( 'FS Qtr'!$J73:$IU73, 'FS Qtr'!$J$2:$IU$2, 'FS Ann'!AC$2)</f>
        <v>125000</v>
      </c>
      <c r="AD73" s="16">
        <f xml:space="preserve"> SUMIFS( 'FS Qtr'!$J73:$IU73, 'FS Qtr'!$J$2:$IU$2, 'FS Ann'!AD$2)</f>
        <v>125000</v>
      </c>
      <c r="AE73" s="16">
        <f xml:space="preserve"> SUMIFS( 'FS Qtr'!$J73:$IU73, 'FS Qtr'!$J$2:$IU$2, 'FS Ann'!AE$2)</f>
        <v>0</v>
      </c>
      <c r="AF73" s="16">
        <f xml:space="preserve"> SUMIFS( 'FS Qtr'!$J73:$IU73, 'FS Qtr'!$J$2:$IU$2, 'FS Ann'!AF$2)</f>
        <v>0</v>
      </c>
      <c r="AG73" s="16">
        <f xml:space="preserve"> SUMIFS( 'FS Qtr'!$J73:$IU73, 'FS Qtr'!$J$2:$IU$2, 'FS Ann'!AG$2)</f>
        <v>0</v>
      </c>
      <c r="AH73" s="16">
        <f xml:space="preserve"> SUMIFS( 'FS Qtr'!$J73:$IU73, 'FS Qtr'!$J$2:$IU$2, 'FS Ann'!AH$2)</f>
        <v>0</v>
      </c>
      <c r="AI73" s="16">
        <f xml:space="preserve"> SUMIFS( 'FS Qtr'!$J73:$IU73, 'FS Qtr'!$J$2:$IU$2, 'FS Ann'!AI$2)</f>
        <v>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0</v>
      </c>
      <c r="M74" s="16">
        <f xml:space="preserve"> SUMIFS( 'FS Qtr'!$J74:$IU74, 'FS Qtr'!$J$2:$IU$2, 'FS Ann'!M$2)</f>
        <v>0</v>
      </c>
      <c r="N74" s="16">
        <f xml:space="preserve"> SUMIFS( 'FS Qtr'!$J74:$IU74, 'FS Qtr'!$J$2:$IU$2, 'FS Ann'!N$2)</f>
        <v>0</v>
      </c>
      <c r="O74" s="16">
        <f xml:space="preserve"> SUMIFS( 'FS Qtr'!$J74:$IU74, 'FS Qtr'!$J$2:$IU$2, 'FS Ann'!O$2)</f>
        <v>0</v>
      </c>
      <c r="P74" s="16">
        <f xml:space="preserve"> SUMIFS( 'FS Qtr'!$J74:$IU74, 'FS Qtr'!$J$2:$IU$2, 'FS Ann'!P$2)</f>
        <v>0</v>
      </c>
      <c r="Q74" s="16">
        <f xml:space="preserve"> SUMIFS( 'FS Qtr'!$J74:$IU74, 'FS Qtr'!$J$2:$IU$2, 'FS Ann'!Q$2)</f>
        <v>0</v>
      </c>
      <c r="R74" s="16">
        <f xml:space="preserve"> SUMIFS( 'FS Qtr'!$J74:$IU74, 'FS Qtr'!$J$2:$IU$2, 'FS Ann'!R$2)</f>
        <v>0</v>
      </c>
      <c r="S74" s="16">
        <f xml:space="preserve"> SUMIFS( 'FS Qtr'!$J74:$IU74, 'FS Qtr'!$J$2:$IU$2, 'FS Ann'!S$2)</f>
        <v>0</v>
      </c>
      <c r="T74" s="16">
        <f xml:space="preserve"> SUMIFS( 'FS Qtr'!$J74:$IU74, 'FS Qtr'!$J$2:$IU$2, 'FS Ann'!T$2)</f>
        <v>0</v>
      </c>
      <c r="U74" s="16">
        <f xml:space="preserve"> SUMIFS( 'FS Qtr'!$J74:$IU74, 'FS Qtr'!$J$2:$IU$2, 'FS Ann'!U$2)</f>
        <v>0</v>
      </c>
      <c r="V74" s="16">
        <f xml:space="preserve"> SUMIFS( 'FS Qtr'!$J74:$IU74, 'FS Qtr'!$J$2:$IU$2, 'FS Ann'!V$2)</f>
        <v>0</v>
      </c>
      <c r="W74" s="16">
        <f xml:space="preserve"> SUMIFS( 'FS Qtr'!$J74:$IU74, 'FS Qtr'!$J$2:$IU$2, 'FS Ann'!W$2)</f>
        <v>0</v>
      </c>
      <c r="X74" s="16">
        <f xml:space="preserve"> SUMIFS( 'FS Qtr'!$J74:$IU74, 'FS Qtr'!$J$2:$IU$2, 'FS Ann'!X$2)</f>
        <v>0</v>
      </c>
      <c r="Y74" s="16">
        <f xml:space="preserve"> SUMIFS( 'FS Qtr'!$J74:$IU74, 'FS Qtr'!$J$2:$IU$2, 'FS Ann'!Y$2)</f>
        <v>0</v>
      </c>
      <c r="Z74" s="16">
        <f xml:space="preserve"> SUMIFS( 'FS Qtr'!$J74:$IU74, 'FS Qtr'!$J$2:$IU$2, 'FS Ann'!Z$2)</f>
        <v>0</v>
      </c>
      <c r="AA74" s="16">
        <f xml:space="preserve"> SUMIFS( 'FS Qtr'!$J74:$IU74, 'FS Qtr'!$J$2:$IU$2, 'FS Ann'!AA$2)</f>
        <v>0</v>
      </c>
      <c r="AB74" s="16">
        <f xml:space="preserve"> SUMIFS( 'FS Qtr'!$J74:$IU74, 'FS Qtr'!$J$2:$IU$2, 'FS Ann'!AB$2)</f>
        <v>0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572.29456629007427</v>
      </c>
      <c r="AF74" s="16">
        <f xml:space="preserve"> SUMIFS( 'FS Qtr'!$J74:$IU74, 'FS Qtr'!$J$2:$IU$2, 'FS Ann'!AF$2)</f>
        <v>-4427.7054337099253</v>
      </c>
      <c r="AG74" s="16">
        <f xml:space="preserve"> SUMIFS( 'FS Qtr'!$J74:$IU74, 'FS Qtr'!$J$2:$IU$2, 'FS Ann'!AG$2)</f>
        <v>-9427.7054337099253</v>
      </c>
      <c r="AH74" s="16">
        <f xml:space="preserve"> SUMIFS( 'FS Qtr'!$J74:$IU74, 'FS Qtr'!$J$2:$IU$2, 'FS Ann'!AH$2)</f>
        <v>-14427.705433709925</v>
      </c>
      <c r="AI74" s="16">
        <f xml:space="preserve"> SUMIFS( 'FS Qtr'!$J74:$IU74, 'FS Qtr'!$J$2:$IU$2, 'FS Ann'!AI$2)</f>
        <v>-19427.705433709925</v>
      </c>
      <c r="AJ74" s="16">
        <f xml:space="preserve"> SUMIFS( 'FS Qtr'!$J74:$IU74, 'FS Qtr'!$J$2:$IU$2, 'FS Ann'!AJ$2)</f>
        <v>-24427.705433709925</v>
      </c>
      <c r="AK74" s="16">
        <f xml:space="preserve"> SUMIFS( 'FS Qtr'!$J74:$IU74, 'FS Qtr'!$J$2:$IU$2, 'FS Ann'!AK$2)</f>
        <v>-24427.705433709925</v>
      </c>
      <c r="AL74" s="16">
        <f xml:space="preserve"> SUMIFS( 'FS Qtr'!$J74:$IU74, 'FS Qtr'!$J$2:$IU$2, 'FS Ann'!AL$2)</f>
        <v>-24427.705433709925</v>
      </c>
      <c r="AM74" s="16">
        <f xml:space="preserve"> SUMIFS( 'FS Qtr'!$J74:$IU74, 'FS Qtr'!$J$2:$IU$2, 'FS Ann'!AM$2)</f>
        <v>-24427.705433709925</v>
      </c>
      <c r="AN74" s="16">
        <f xml:space="preserve"> SUMIFS( 'FS Qtr'!$J74:$IU74, 'FS Qtr'!$J$2:$IU$2, 'FS Ann'!AN$2)</f>
        <v>-24427.705433709925</v>
      </c>
      <c r="AO74" s="16">
        <f xml:space="preserve"> SUMIFS( 'FS Qtr'!$J74:$IU74, 'FS Qtr'!$J$2:$IU$2, 'FS Ann'!AO$2)</f>
        <v>-24427.705433709925</v>
      </c>
      <c r="AP74" s="16">
        <f xml:space="preserve"> SUMIFS( 'FS Qtr'!$J74:$IU74, 'FS Qtr'!$J$2:$IU$2, 'FS Ann'!AP$2)</f>
        <v>-24427.705433709925</v>
      </c>
      <c r="AQ74" s="16">
        <f xml:space="preserve"> SUMIFS( 'FS Qtr'!$J74:$IU74, 'FS Qtr'!$J$2:$IU$2, 'FS Ann'!AQ$2)</f>
        <v>-24427.705433709925</v>
      </c>
      <c r="AR74" s="16">
        <f xml:space="preserve"> SUMIFS( 'FS Qtr'!$J74:$IU74, 'FS Qtr'!$J$2:$IU$2, 'FS Ann'!AR$2)</f>
        <v>-24427.705433709925</v>
      </c>
      <c r="AS74" s="16">
        <f xml:space="preserve"> SUMIFS( 'FS Qtr'!$J74:$IU74, 'FS Qtr'!$J$2:$IU$2, 'FS Ann'!AS$2)</f>
        <v>-24427.705433709925</v>
      </c>
      <c r="AT74" s="16">
        <f xml:space="preserve"> SUMIFS( 'FS Qtr'!$J74:$IU74, 'FS Qtr'!$J$2:$IU$2, 'FS Ann'!AT$2)</f>
        <v>-24427.705433709925</v>
      </c>
      <c r="AU74" s="16">
        <f xml:space="preserve"> SUMIFS( 'FS Qtr'!$J74:$IU74, 'FS Qtr'!$J$2:$IU$2, 'FS Ann'!AU$2)</f>
        <v>-24427.705433709925</v>
      </c>
      <c r="AV74" s="16">
        <f xml:space="preserve"> SUMIFS( 'FS Qtr'!$J74:$IU74, 'FS Qtr'!$J$2:$IU$2, 'FS Ann'!AV$2)</f>
        <v>-24427.705433709925</v>
      </c>
      <c r="AW74" s="16">
        <f xml:space="preserve"> SUMIFS( 'FS Qtr'!$J74:$IU74, 'FS Qtr'!$J$2:$IU$2, 'FS Ann'!AW$2)</f>
        <v>-24427.705433709925</v>
      </c>
      <c r="AX74" s="16">
        <f xml:space="preserve"> SUMIFS( 'FS Qtr'!$J74:$IU74, 'FS Qtr'!$J$2:$IU$2, 'FS Ann'!AX$2)</f>
        <v>-24427.705433709925</v>
      </c>
      <c r="AY74" s="16">
        <f xml:space="preserve"> SUMIFS( 'FS Qtr'!$J74:$IU74, 'FS Qtr'!$J$2:$IU$2, 'FS Ann'!AY$2)</f>
        <v>-24427.705433709925</v>
      </c>
      <c r="AZ74" s="16">
        <f xml:space="preserve"> SUMIFS( 'FS Qtr'!$J74:$IU74, 'FS Qtr'!$J$2:$IU$2, 'FS Ann'!AZ$2)</f>
        <v>-24427.705433709925</v>
      </c>
      <c r="BA74" s="16">
        <f xml:space="preserve"> SUMIFS( 'FS Qtr'!$J74:$IU74, 'FS Qtr'!$J$2:$IU$2, 'FS Ann'!BA$2)</f>
        <v>-24427.705433709925</v>
      </c>
      <c r="BB74" s="16">
        <f xml:space="preserve"> SUMIFS( 'FS Qtr'!$J74:$IU74, 'FS Qtr'!$J$2:$IU$2, 'FS Ann'!BB$2)</f>
        <v>-24427.705433709925</v>
      </c>
      <c r="BC74" s="16">
        <f xml:space="preserve"> SUMIFS( 'FS Qtr'!$J74:$IU74, 'FS Qtr'!$J$2:$IU$2, 'FS Ann'!BC$2)</f>
        <v>-24427.705433709925</v>
      </c>
      <c r="BD74" s="16">
        <f xml:space="preserve"> SUMIFS( 'FS Qtr'!$J74:$IU74, 'FS Qtr'!$J$2:$IU$2, 'FS Ann'!BD$2)</f>
        <v>-24427.705433709925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125000</v>
      </c>
      <c r="L75" s="128">
        <f t="shared" si="16"/>
        <v>125000</v>
      </c>
      <c r="M75" s="128">
        <f t="shared" si="16"/>
        <v>125000</v>
      </c>
      <c r="N75" s="128">
        <f t="shared" si="16"/>
        <v>125000</v>
      </c>
      <c r="O75" s="128">
        <f t="shared" si="16"/>
        <v>125000</v>
      </c>
      <c r="P75" s="128">
        <f t="shared" si="16"/>
        <v>125000</v>
      </c>
      <c r="Q75" s="128">
        <f t="shared" si="16"/>
        <v>125000</v>
      </c>
      <c r="R75" s="128">
        <f t="shared" si="16"/>
        <v>125000</v>
      </c>
      <c r="S75" s="128">
        <f t="shared" si="16"/>
        <v>125000</v>
      </c>
      <c r="T75" s="128">
        <f t="shared" si="16"/>
        <v>125000</v>
      </c>
      <c r="U75" s="128">
        <f t="shared" si="16"/>
        <v>125000</v>
      </c>
      <c r="V75" s="128">
        <f t="shared" si="16"/>
        <v>125000</v>
      </c>
      <c r="W75" s="128">
        <f t="shared" si="16"/>
        <v>125000</v>
      </c>
      <c r="X75" s="128">
        <f t="shared" si="16"/>
        <v>125000</v>
      </c>
      <c r="Y75" s="128">
        <f t="shared" si="16"/>
        <v>125000</v>
      </c>
      <c r="Z75" s="128">
        <f t="shared" si="16"/>
        <v>125000</v>
      </c>
      <c r="AA75" s="128">
        <f t="shared" si="16"/>
        <v>125000</v>
      </c>
      <c r="AB75" s="128">
        <f t="shared" si="16"/>
        <v>125000</v>
      </c>
      <c r="AC75" s="128">
        <f t="shared" si="16"/>
        <v>125000</v>
      </c>
      <c r="AD75" s="128">
        <f t="shared" si="16"/>
        <v>125000</v>
      </c>
      <c r="AE75" s="128">
        <f t="shared" si="16"/>
        <v>572.29456629007427</v>
      </c>
      <c r="AF75" s="128">
        <f t="shared" si="16"/>
        <v>-4427.7054337099253</v>
      </c>
      <c r="AG75" s="128">
        <f t="shared" si="16"/>
        <v>-9427.7054337099253</v>
      </c>
      <c r="AH75" s="128">
        <f t="shared" si="16"/>
        <v>-14427.705433709925</v>
      </c>
      <c r="AI75" s="128">
        <f t="shared" si="16"/>
        <v>-19427.705433709925</v>
      </c>
      <c r="AJ75" s="128">
        <f t="shared" si="16"/>
        <v>-24427.705433709925</v>
      </c>
      <c r="AK75" s="128">
        <f t="shared" si="16"/>
        <v>-24427.705433709925</v>
      </c>
      <c r="AL75" s="128">
        <f t="shared" si="16"/>
        <v>-24427.705433709925</v>
      </c>
      <c r="AM75" s="128">
        <f t="shared" si="16"/>
        <v>-24427.705433709925</v>
      </c>
      <c r="AN75" s="128">
        <f t="shared" si="16"/>
        <v>-24427.705433709925</v>
      </c>
      <c r="AO75" s="128">
        <f t="shared" si="16"/>
        <v>-24427.705433709925</v>
      </c>
      <c r="AP75" s="128">
        <f t="shared" si="16"/>
        <v>-24427.705433709925</v>
      </c>
      <c r="AQ75" s="128">
        <f t="shared" si="16"/>
        <v>-24427.705433709925</v>
      </c>
      <c r="AR75" s="128">
        <f t="shared" si="16"/>
        <v>-24427.705433709925</v>
      </c>
      <c r="AS75" s="128">
        <f t="shared" si="16"/>
        <v>-24427.705433709925</v>
      </c>
      <c r="AT75" s="128">
        <f t="shared" si="16"/>
        <v>-24427.705433709925</v>
      </c>
      <c r="AU75" s="128">
        <f t="shared" si="16"/>
        <v>-24427.705433709925</v>
      </c>
      <c r="AV75" s="128">
        <f t="shared" si="16"/>
        <v>-24427.705433709925</v>
      </c>
      <c r="AW75" s="128">
        <f t="shared" si="16"/>
        <v>-24427.705433709925</v>
      </c>
      <c r="AX75" s="128">
        <f t="shared" si="16"/>
        <v>-24427.705433709925</v>
      </c>
      <c r="AY75" s="128">
        <f t="shared" si="16"/>
        <v>-24427.705433709925</v>
      </c>
      <c r="AZ75" s="128">
        <f t="shared" si="16"/>
        <v>-24427.705433709925</v>
      </c>
      <c r="BA75" s="128">
        <f t="shared" si="16"/>
        <v>-24427.705433709925</v>
      </c>
      <c r="BB75" s="128">
        <f t="shared" si="16"/>
        <v>-24427.705433709925</v>
      </c>
      <c r="BC75" s="128">
        <f t="shared" si="16"/>
        <v>-24427.705433709925</v>
      </c>
      <c r="BD75" s="128">
        <f t="shared" si="16"/>
        <v>-24427.705433709925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125000</v>
      </c>
      <c r="L80" s="205">
        <f t="shared" si="17"/>
        <v>125000</v>
      </c>
      <c r="M80" s="205">
        <f t="shared" si="17"/>
        <v>125000</v>
      </c>
      <c r="N80" s="205">
        <f t="shared" si="17"/>
        <v>125000</v>
      </c>
      <c r="O80" s="205">
        <f t="shared" si="17"/>
        <v>125000</v>
      </c>
      <c r="P80" s="205">
        <f t="shared" si="17"/>
        <v>125000</v>
      </c>
      <c r="Q80" s="205">
        <f t="shared" si="17"/>
        <v>125000</v>
      </c>
      <c r="R80" s="205">
        <f t="shared" si="17"/>
        <v>125000</v>
      </c>
      <c r="S80" s="205">
        <f t="shared" si="17"/>
        <v>125000</v>
      </c>
      <c r="T80" s="205">
        <f t="shared" si="17"/>
        <v>125000</v>
      </c>
      <c r="U80" s="205">
        <f t="shared" si="17"/>
        <v>125000</v>
      </c>
      <c r="V80" s="205">
        <f t="shared" si="17"/>
        <v>125000</v>
      </c>
      <c r="W80" s="205">
        <f t="shared" si="17"/>
        <v>125000</v>
      </c>
      <c r="X80" s="205">
        <f t="shared" si="17"/>
        <v>125000.00000000001</v>
      </c>
      <c r="Y80" s="205">
        <f t="shared" si="17"/>
        <v>125000.00000000001</v>
      </c>
      <c r="Z80" s="205">
        <f t="shared" si="17"/>
        <v>125000.00000000001</v>
      </c>
      <c r="AA80" s="205">
        <f t="shared" si="17"/>
        <v>125000.00000000001</v>
      </c>
      <c r="AB80" s="205">
        <f t="shared" si="17"/>
        <v>125000.00000000003</v>
      </c>
      <c r="AC80" s="205">
        <f t="shared" si="17"/>
        <v>125000.00000000003</v>
      </c>
      <c r="AD80" s="205">
        <f t="shared" si="17"/>
        <v>125000.00000000003</v>
      </c>
      <c r="AE80" s="205">
        <f t="shared" si="17"/>
        <v>572.29456629010383</v>
      </c>
      <c r="AF80" s="205">
        <f t="shared" si="17"/>
        <v>-4427.7054337098962</v>
      </c>
      <c r="AG80" s="205">
        <f t="shared" si="17"/>
        <v>-9427.7054337098962</v>
      </c>
      <c r="AH80" s="205">
        <f t="shared" si="17"/>
        <v>-14427.705433709896</v>
      </c>
      <c r="AI80" s="205">
        <f t="shared" si="17"/>
        <v>-19427.705433709896</v>
      </c>
      <c r="AJ80" s="205">
        <f t="shared" si="17"/>
        <v>-24427.705433709896</v>
      </c>
      <c r="AK80" s="205">
        <f t="shared" ref="AK80:BD80" si="18" xml:space="preserve"> AK$67</f>
        <v>-24427.705433709896</v>
      </c>
      <c r="AL80" s="205">
        <f t="shared" si="18"/>
        <v>-24427.705433709896</v>
      </c>
      <c r="AM80" s="205">
        <f t="shared" si="18"/>
        <v>-24427.705433709896</v>
      </c>
      <c r="AN80" s="205">
        <f t="shared" si="18"/>
        <v>-24427.705433709896</v>
      </c>
      <c r="AO80" s="205">
        <f t="shared" si="18"/>
        <v>-24427.705433709896</v>
      </c>
      <c r="AP80" s="205">
        <f t="shared" si="18"/>
        <v>-24427.705433709896</v>
      </c>
      <c r="AQ80" s="205">
        <f t="shared" si="18"/>
        <v>-24427.705433709896</v>
      </c>
      <c r="AR80" s="205">
        <f t="shared" si="18"/>
        <v>-24427.705433709896</v>
      </c>
      <c r="AS80" s="205">
        <f t="shared" si="18"/>
        <v>-24427.705433709896</v>
      </c>
      <c r="AT80" s="205">
        <f t="shared" si="18"/>
        <v>-24427.705433709896</v>
      </c>
      <c r="AU80" s="205">
        <f t="shared" si="18"/>
        <v>-24427.705433709896</v>
      </c>
      <c r="AV80" s="205">
        <f t="shared" si="18"/>
        <v>-24427.705433709896</v>
      </c>
      <c r="AW80" s="205">
        <f t="shared" si="18"/>
        <v>-24427.705433709896</v>
      </c>
      <c r="AX80" s="205">
        <f t="shared" si="18"/>
        <v>-24427.705433709896</v>
      </c>
      <c r="AY80" s="205">
        <f t="shared" si="18"/>
        <v>-24427.705433709896</v>
      </c>
      <c r="AZ80" s="205">
        <f t="shared" si="18"/>
        <v>-24427.705433709896</v>
      </c>
      <c r="BA80" s="205">
        <f t="shared" si="18"/>
        <v>-24427.705433709896</v>
      </c>
      <c r="BB80" s="205">
        <f t="shared" si="18"/>
        <v>-24427.705433709896</v>
      </c>
      <c r="BC80" s="205">
        <f t="shared" si="18"/>
        <v>-24427.705433709896</v>
      </c>
      <c r="BD80" s="205">
        <f t="shared" si="18"/>
        <v>-24427.705433709896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125000</v>
      </c>
      <c r="L81" s="205">
        <f t="shared" si="19"/>
        <v>125000</v>
      </c>
      <c r="M81" s="205">
        <f t="shared" si="19"/>
        <v>125000</v>
      </c>
      <c r="N81" s="205">
        <f t="shared" si="19"/>
        <v>125000</v>
      </c>
      <c r="O81" s="205">
        <f t="shared" si="19"/>
        <v>125000</v>
      </c>
      <c r="P81" s="205">
        <f t="shared" si="19"/>
        <v>125000</v>
      </c>
      <c r="Q81" s="205">
        <f t="shared" si="19"/>
        <v>125000</v>
      </c>
      <c r="R81" s="205">
        <f t="shared" si="19"/>
        <v>125000</v>
      </c>
      <c r="S81" s="205">
        <f t="shared" si="19"/>
        <v>125000</v>
      </c>
      <c r="T81" s="205">
        <f t="shared" si="19"/>
        <v>125000</v>
      </c>
      <c r="U81" s="205">
        <f t="shared" si="19"/>
        <v>125000</v>
      </c>
      <c r="V81" s="205">
        <f t="shared" si="19"/>
        <v>125000</v>
      </c>
      <c r="W81" s="205">
        <f t="shared" si="19"/>
        <v>125000</v>
      </c>
      <c r="X81" s="205">
        <f t="shared" si="19"/>
        <v>125000</v>
      </c>
      <c r="Y81" s="205">
        <f t="shared" si="19"/>
        <v>125000</v>
      </c>
      <c r="Z81" s="205">
        <f t="shared" si="19"/>
        <v>125000</v>
      </c>
      <c r="AA81" s="205">
        <f t="shared" si="19"/>
        <v>125000</v>
      </c>
      <c r="AB81" s="205">
        <f t="shared" si="19"/>
        <v>125000</v>
      </c>
      <c r="AC81" s="205">
        <f t="shared" si="19"/>
        <v>125000</v>
      </c>
      <c r="AD81" s="205">
        <f t="shared" si="19"/>
        <v>125000</v>
      </c>
      <c r="AE81" s="205">
        <f t="shared" si="19"/>
        <v>572.29456629007427</v>
      </c>
      <c r="AF81" s="205">
        <f t="shared" si="19"/>
        <v>-4427.7054337099253</v>
      </c>
      <c r="AG81" s="205">
        <f t="shared" si="19"/>
        <v>-9427.7054337099253</v>
      </c>
      <c r="AH81" s="205">
        <f t="shared" si="19"/>
        <v>-14427.705433709925</v>
      </c>
      <c r="AI81" s="205">
        <f t="shared" si="19"/>
        <v>-19427.705433709925</v>
      </c>
      <c r="AJ81" s="205">
        <f t="shared" si="19"/>
        <v>-24427.705433709925</v>
      </c>
      <c r="AK81" s="205">
        <f t="shared" ref="AK81:BD81" si="20" xml:space="preserve"> AK$75</f>
        <v>-24427.705433709925</v>
      </c>
      <c r="AL81" s="205">
        <f t="shared" si="20"/>
        <v>-24427.705433709925</v>
      </c>
      <c r="AM81" s="205">
        <f t="shared" si="20"/>
        <v>-24427.705433709925</v>
      </c>
      <c r="AN81" s="205">
        <f t="shared" si="20"/>
        <v>-24427.705433709925</v>
      </c>
      <c r="AO81" s="205">
        <f t="shared" si="20"/>
        <v>-24427.705433709925</v>
      </c>
      <c r="AP81" s="205">
        <f t="shared" si="20"/>
        <v>-24427.705433709925</v>
      </c>
      <c r="AQ81" s="205">
        <f t="shared" si="20"/>
        <v>-24427.705433709925</v>
      </c>
      <c r="AR81" s="205">
        <f t="shared" si="20"/>
        <v>-24427.705433709925</v>
      </c>
      <c r="AS81" s="205">
        <f t="shared" si="20"/>
        <v>-24427.705433709925</v>
      </c>
      <c r="AT81" s="205">
        <f t="shared" si="20"/>
        <v>-24427.705433709925</v>
      </c>
      <c r="AU81" s="205">
        <f t="shared" si="20"/>
        <v>-24427.705433709925</v>
      </c>
      <c r="AV81" s="205">
        <f t="shared" si="20"/>
        <v>-24427.705433709925</v>
      </c>
      <c r="AW81" s="205">
        <f t="shared" si="20"/>
        <v>-24427.705433709925</v>
      </c>
      <c r="AX81" s="205">
        <f t="shared" si="20"/>
        <v>-24427.705433709925</v>
      </c>
      <c r="AY81" s="205">
        <f t="shared" si="20"/>
        <v>-24427.705433709925</v>
      </c>
      <c r="AZ81" s="205">
        <f t="shared" si="20"/>
        <v>-24427.705433709925</v>
      </c>
      <c r="BA81" s="205">
        <f t="shared" si="20"/>
        <v>-24427.705433709925</v>
      </c>
      <c r="BB81" s="205">
        <f t="shared" si="20"/>
        <v>-24427.705433709925</v>
      </c>
      <c r="BC81" s="205">
        <f t="shared" si="20"/>
        <v>-24427.705433709925</v>
      </c>
      <c r="BD81" s="205">
        <f t="shared" si="20"/>
        <v>-24427.705433709925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7.5715433922596276E-10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2.9558577807620168E-11</v>
      </c>
      <c r="AF83" s="35">
        <f t="shared" si="22"/>
        <v>2.9103830456733704E-11</v>
      </c>
      <c r="AG83" s="35">
        <f t="shared" si="22"/>
        <v>2.9103830456733704E-11</v>
      </c>
      <c r="AH83" s="35">
        <f t="shared" si="22"/>
        <v>2.9103830456733704E-11</v>
      </c>
      <c r="AI83" s="35">
        <f t="shared" si="22"/>
        <v>2.9103830456733704E-11</v>
      </c>
      <c r="AJ83" s="35">
        <f t="shared" si="22"/>
        <v>2.9103830456733704E-11</v>
      </c>
      <c r="AK83" s="35">
        <f t="shared" si="22"/>
        <v>2.9103830456733704E-11</v>
      </c>
      <c r="AL83" s="35">
        <f t="shared" si="22"/>
        <v>2.9103830456733704E-11</v>
      </c>
      <c r="AM83" s="35">
        <f t="shared" si="22"/>
        <v>2.9103830456733704E-11</v>
      </c>
      <c r="AN83" s="35">
        <f t="shared" si="22"/>
        <v>2.9103830456733704E-11</v>
      </c>
      <c r="AO83" s="35">
        <f t="shared" si="22"/>
        <v>2.9103830456733704E-11</v>
      </c>
      <c r="AP83" s="35">
        <f t="shared" si="22"/>
        <v>2.9103830456733704E-11</v>
      </c>
      <c r="AQ83" s="35">
        <f t="shared" si="22"/>
        <v>2.9103830456733704E-11</v>
      </c>
      <c r="AR83" s="35">
        <f t="shared" si="22"/>
        <v>2.9103830456733704E-11</v>
      </c>
      <c r="AS83" s="35">
        <f t="shared" si="22"/>
        <v>2.9103830456733704E-11</v>
      </c>
      <c r="AT83" s="35">
        <f t="shared" si="22"/>
        <v>2.9103830456733704E-11</v>
      </c>
      <c r="AU83" s="35">
        <f t="shared" si="22"/>
        <v>2.9103830456733704E-11</v>
      </c>
      <c r="AV83" s="35">
        <f t="shared" si="22"/>
        <v>2.9103830456733704E-11</v>
      </c>
      <c r="AW83" s="35">
        <f t="shared" si="22"/>
        <v>2.9103830456733704E-11</v>
      </c>
      <c r="AX83" s="35">
        <f t="shared" si="22"/>
        <v>2.9103830456733704E-11</v>
      </c>
      <c r="AY83" s="35">
        <f t="shared" si="22"/>
        <v>2.9103830456733704E-11</v>
      </c>
      <c r="AZ83" s="35">
        <f t="shared" si="22"/>
        <v>2.9103830456733704E-11</v>
      </c>
      <c r="BA83" s="35">
        <f t="shared" si="22"/>
        <v>2.9103830456733704E-11</v>
      </c>
      <c r="BB83" s="35">
        <f t="shared" si="22"/>
        <v>2.9103830456733704E-11</v>
      </c>
      <c r="BC83" s="35">
        <f t="shared" si="22"/>
        <v>2.9103830456733704E-11</v>
      </c>
      <c r="BD83" s="35">
        <f t="shared" si="22"/>
        <v>2.9103830456733704E-11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43915</v>
      </c>
      <c r="J2" s="473">
        <f xml:space="preserve"> COUNTIF(J6:J71, "tu")</f>
        <v>16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Scenario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$ 000s</v>
      </c>
      <c r="H19" s="452">
        <f xml:space="preserve"> 'FS Qtr'!H$9</f>
        <v>300785.64027088066</v>
      </c>
      <c r="I19" s="436"/>
      <c r="J19" s="477" t="str">
        <f xml:space="preserve"> IF(ABS(K19) &gt; TRK_TOL, "tu", "vw")</f>
        <v>tu</v>
      </c>
      <c r="K19" s="253">
        <f xml:space="preserve"> H19 - INDEX(M19:Q19, $J$5)</f>
        <v>300785.64027088066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O&amp;M expense</v>
      </c>
      <c r="F20" s="452">
        <f xml:space="preserve"> 'FS Qtr'!F$10</f>
        <v>0</v>
      </c>
      <c r="G20" s="452" t="str">
        <f xml:space="preserve"> 'FS Qtr'!G$10</f>
        <v>$ 000s</v>
      </c>
      <c r="H20" s="452">
        <f xml:space="preserve"> 'FS Qtr'!H$10</f>
        <v>-32000</v>
      </c>
      <c r="I20" s="436"/>
      <c r="J20" s="477" t="str">
        <f xml:space="preserve"> IF(ABS(K20) &gt; TRK_TOL, "tu", "vw")</f>
        <v>tu</v>
      </c>
      <c r="K20" s="253">
        <f xml:space="preserve"> H20 - INDEX(M20:Q20, $J$5)</f>
        <v>-32000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268785.64027088077</v>
      </c>
      <c r="I21" s="441"/>
      <c r="J21" s="479" t="str">
        <f xml:space="preserve"> IF(ABS(K21) &gt; TRK_TOL, "tu", "vw")</f>
        <v>tu</v>
      </c>
      <c r="K21" s="442">
        <f xml:space="preserve"> H21 - INDEX(M21:Q21, $J$5)</f>
        <v>268785.64027088077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Solar asset depreciation</v>
      </c>
      <c r="F23" s="452">
        <f xml:space="preserve"> 'FS Qtr'!F$13</f>
        <v>0</v>
      </c>
      <c r="G23" s="452" t="str">
        <f xml:space="preserve"> 'FS Qtr'!G$13</f>
        <v>$ 000s</v>
      </c>
      <c r="H23" s="452">
        <f xml:space="preserve"> 'FS Qtr'!H$13</f>
        <v>-125000</v>
      </c>
      <c r="I23" s="436"/>
      <c r="J23" s="477" t="str">
        <f xml:space="preserve"> IF(ABS(K23) &gt; TRK_TOL, "tu", "vw")</f>
        <v>tu</v>
      </c>
      <c r="K23" s="253">
        <f xml:space="preserve"> H23 - INDEX(M23:Q23, $J$5)</f>
        <v>-125000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143785.64027088074</v>
      </c>
      <c r="I24" s="441"/>
      <c r="J24" s="479" t="str">
        <f xml:space="preserve"> IF(ABS(K24) &gt; TRK_TOL, "tu", "vw")</f>
        <v>tu</v>
      </c>
      <c r="K24" s="442">
        <f xml:space="preserve"> H24 - INDEX(M24:Q24, $J$5)</f>
        <v>143785.64027088074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143785.64027088074</v>
      </c>
      <c r="I29" s="482"/>
      <c r="J29" s="479" t="str">
        <f xml:space="preserve"> IF(ABS(K29) &gt; TRK_TOL, "tu", "vw")</f>
        <v>tu</v>
      </c>
      <c r="K29" s="442">
        <f xml:space="preserve"> H29 - INDEX(M29:Q29, $J$5)</f>
        <v>143785.64027088074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143785.64027088074</v>
      </c>
      <c r="I32" s="482"/>
      <c r="J32" s="479" t="str">
        <f xml:space="preserve"> IF(ABS(K32) &gt; TRK_TOL, "tu", "vw")</f>
        <v>tu</v>
      </c>
      <c r="K32" s="442">
        <f xml:space="preserve"> H32 - INDEX(M32:Q32, $J$5)</f>
        <v>143785.64027088074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Dividends paid</v>
      </c>
      <c r="F34" s="452">
        <f xml:space="preserve"> 'FS Qtr'!F$24</f>
        <v>0</v>
      </c>
      <c r="G34" s="452" t="str">
        <f xml:space="preserve"> 'FS Qtr'!G$24</f>
        <v>$ 000s</v>
      </c>
      <c r="H34" s="452">
        <f xml:space="preserve"> 'FS Qtr'!H$24</f>
        <v>-168213.34570459067</v>
      </c>
      <c r="I34" s="436"/>
      <c r="J34" s="480" t="str">
        <f xml:space="preserve"> IF(ABS(K34) &gt; TRK_TOL, "tu", "vw")</f>
        <v>tu</v>
      </c>
      <c r="K34" s="253">
        <f xml:space="preserve"> H34 - INDEX(M34:Q34, $J$5)</f>
        <v>-168213.34570459067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-24427.705433709925</v>
      </c>
      <c r="I35" s="441"/>
      <c r="J35" s="479" t="str">
        <f xml:space="preserve"> IF(ABS(K35) &gt; TRK_TOL, "tu", "vw")</f>
        <v>tu</v>
      </c>
      <c r="K35" s="442">
        <f xml:space="preserve"> H35 - INDEX(M35:Q35, $J$5)</f>
        <v>-24427.705433709925</v>
      </c>
      <c r="L35" s="443">
        <f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$ 000s</v>
      </c>
      <c r="H40" s="423">
        <f xml:space="preserve"> 'FS Qtr'!H$30</f>
        <v>300785.64027088066</v>
      </c>
      <c r="I40" s="436"/>
      <c r="J40" s="477" t="str">
        <f xml:space="preserve"> IF(ABS(K40) &gt; TRK_TOL, "tu", "vw")</f>
        <v>tu</v>
      </c>
      <c r="K40" s="253">
        <f xml:space="preserve"> H40 - INDEX(M40:Q40, $J$5)</f>
        <v>300785.64027088066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O&amp;M expense</v>
      </c>
      <c r="F41" s="372">
        <f xml:space="preserve"> 'FS Qtr'!F$31</f>
        <v>0</v>
      </c>
      <c r="G41" s="372" t="str">
        <f xml:space="preserve"> 'FS Qtr'!G$31</f>
        <v>$ 000s</v>
      </c>
      <c r="H41" s="372">
        <f xml:space="preserve"> 'FS Qtr'!H$31</f>
        <v>-32000</v>
      </c>
      <c r="I41" s="436"/>
      <c r="J41" s="477" t="str">
        <f xml:space="preserve"> IF(ABS(K41) &gt; TRK_TOL, "tu", "vw")</f>
        <v>tu</v>
      </c>
      <c r="K41" s="253">
        <f xml:space="preserve"> H41 - INDEX(M41:Q41, $J$5)</f>
        <v>-32000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268785.64027088077</v>
      </c>
      <c r="I43" s="441"/>
      <c r="J43" s="479" t="str">
        <f xml:space="preserve"> IF(ABS(K43) &gt; TRK_TOL, "tu", "vw")</f>
        <v>tu</v>
      </c>
      <c r="K43" s="442">
        <f xml:space="preserve"> H43 - INDEX(M43:Q43, $J$5)</f>
        <v>268785.64027088077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268785.64027088077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268785.64027088077</v>
      </c>
      <c r="I52" s="441"/>
      <c r="J52" s="479" t="str">
        <f xml:space="preserve"> IF(ABS(K52) &gt; TRK_TOL, "tu", "vw")</f>
        <v>tu</v>
      </c>
      <c r="K52" s="442">
        <f xml:space="preserve"> H52 - INDEX(M52:Q52, $J$5)</f>
        <v>268785.64027088077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268785.64027088077</v>
      </c>
      <c r="I57" s="441"/>
      <c r="J57" s="479" t="str">
        <f xml:space="preserve"> IF(ABS(K57) &gt; TRK_TOL, "tu", "vw")</f>
        <v>tu</v>
      </c>
      <c r="K57" s="442">
        <f t="shared" si="0"/>
        <v>268785.64027088077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Share capital redemption</v>
      </c>
      <c r="F59" s="372">
        <f xml:space="preserve"> 'FS Qtr'!F$49</f>
        <v>0</v>
      </c>
      <c r="G59" s="372" t="str">
        <f xml:space="preserve"> 'FS Qtr'!G$49</f>
        <v>$ 000s</v>
      </c>
      <c r="H59" s="372">
        <f xml:space="preserve"> 'FS Qtr'!H$49</f>
        <v>-125000</v>
      </c>
      <c r="I59" s="436"/>
      <c r="J59" s="480" t="str">
        <f xml:space="preserve"> IF(ABS(K59) &gt; TRK_TOL, "tu", "vw")</f>
        <v>tu</v>
      </c>
      <c r="K59" s="253">
        <f xml:space="preserve"> H59 - INDEX(M59:Q59, $J$5)</f>
        <v>-125000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xml:space="preserve"> 'FS Qtr'!H$50</f>
        <v>143785.6402708808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Dividends paid</v>
      </c>
      <c r="F62" s="372">
        <f xml:space="preserve"> 'FS Qtr'!F$52</f>
        <v>0</v>
      </c>
      <c r="G62" s="372" t="str">
        <f xml:space="preserve"> 'FS Qtr'!G$52</f>
        <v>$ 000s</v>
      </c>
      <c r="H62" s="372">
        <f xml:space="preserve"> 'FS Qtr'!H$52</f>
        <v>-168213.34570459067</v>
      </c>
      <c r="I62" s="436"/>
      <c r="J62" s="480" t="str">
        <f xml:space="preserve"> IF(ABS(K62) &gt; TRK_TOL, "tu", "vw")</f>
        <v>tu</v>
      </c>
      <c r="K62" s="253">
        <f xml:space="preserve"> H62 - INDEX(M62:Q62, $J$5)</f>
        <v>-168213.34570459067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xml:space="preserve"> 'FS Qtr'!H$53</f>
        <v>-24427.705433709925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43915.304490046299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m9.1 BEG 01a.xlsx</v>
      </c>
      <c r="I68" s="451"/>
      <c r="J68" s="478"/>
      <c r="K68" s="255"/>
      <c r="L68" s="428"/>
      <c r="M68" s="448"/>
      <c r="N68" s="464" t="s">
        <v>133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16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16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Post ops</v>
      </c>
      <c r="CP3" s="48" t="str">
        <f xml:space="preserve"> Time!CP$67</f>
        <v>Post ops</v>
      </c>
      <c r="CQ3" s="48" t="str">
        <f xml:space="preserve"> Time!CQ$67</f>
        <v>Post ops</v>
      </c>
      <c r="CR3" s="48" t="str">
        <f xml:space="preserve"> Time!CR$67</f>
        <v>Post ops</v>
      </c>
      <c r="CS3" s="48" t="str">
        <f xml:space="preserve"> Time!CS$67</f>
        <v>Post ops</v>
      </c>
      <c r="CT3" s="48" t="str">
        <f xml:space="preserve"> Time!CT$67</f>
        <v>Post ops</v>
      </c>
      <c r="CU3" s="48" t="str">
        <f xml:space="preserve"> Time!CU$67</f>
        <v>Post ops</v>
      </c>
      <c r="CV3" s="48" t="str">
        <f xml:space="preserve"> Time!CV$67</f>
        <v>Post ops</v>
      </c>
      <c r="CW3" s="48" t="str">
        <f xml:space="preserve"> Time!CW$67</f>
        <v>Post ops</v>
      </c>
      <c r="CX3" s="48" t="str">
        <f xml:space="preserve"> Time!CX$67</f>
        <v>Post ops</v>
      </c>
      <c r="CY3" s="48" t="str">
        <f xml:space="preserve"> Time!CY$67</f>
        <v>Post ops</v>
      </c>
      <c r="CZ3" s="48" t="str">
        <f xml:space="preserve"> Time!CZ$67</f>
        <v>Post ops</v>
      </c>
      <c r="DA3" s="48" t="str">
        <f xml:space="preserve"> Time!DA$67</f>
        <v>Post ops</v>
      </c>
      <c r="DB3" s="48" t="str">
        <f xml:space="preserve"> Time!DB$67</f>
        <v>Post ops</v>
      </c>
      <c r="DC3" s="48" t="str">
        <f xml:space="preserve"> Time!DC$67</f>
        <v>Post ops</v>
      </c>
      <c r="DD3" s="48" t="str">
        <f xml:space="preserve"> Time!DD$67</f>
        <v>Post ops</v>
      </c>
      <c r="DE3" s="48" t="str">
        <f xml:space="preserve"> Time!DE$67</f>
        <v>Post ops</v>
      </c>
      <c r="DF3" s="48" t="str">
        <f xml:space="preserve"> Time!DF$67</f>
        <v>Post ops</v>
      </c>
      <c r="DG3" s="48" t="str">
        <f xml:space="preserve"> Time!DG$67</f>
        <v>Post ops</v>
      </c>
      <c r="DH3" s="48" t="str">
        <f xml:space="preserve"> Time!DH$67</f>
        <v>Post ops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2020-04-16T14:07:07Z</dcterms:modified>
</cp:coreProperties>
</file>