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P:\1-SUDEXPE\1 - Projets Sudexpe\"/>
    </mc:Choice>
  </mc:AlternateContent>
  <xr:revisionPtr revIDLastSave="0" documentId="13_ncr:1_{276B2B76-186B-49F9-853C-9B5D532154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C26" i="1"/>
  <c r="D26" i="1"/>
  <c r="E26" i="1" s="1"/>
  <c r="G26" i="1" s="1"/>
  <c r="I26" i="1" s="1"/>
  <c r="K26" i="1" s="1"/>
  <c r="M26" i="1" s="1"/>
  <c r="O26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B22" i="1"/>
  <c r="B28" i="1" s="1"/>
  <c r="B29" i="1" s="1"/>
  <c r="B31" i="1" s="1"/>
  <c r="B32" i="1" s="1"/>
  <c r="B33" i="1" s="1"/>
  <c r="C21" i="1"/>
  <c r="D21" i="1" s="1"/>
  <c r="C5" i="1"/>
  <c r="D5" i="1" s="1"/>
  <c r="B6" i="1"/>
  <c r="B7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F26" i="1" l="1"/>
  <c r="H26" i="1" s="1"/>
  <c r="J26" i="1" s="1"/>
  <c r="L26" i="1" s="1"/>
  <c r="N26" i="1" s="1"/>
  <c r="B23" i="1"/>
  <c r="C22" i="1"/>
  <c r="C23" i="1" s="1"/>
  <c r="E21" i="1"/>
  <c r="D22" i="1"/>
  <c r="D23" i="1" s="1"/>
  <c r="C28" i="1"/>
  <c r="C29" i="1" s="1"/>
  <c r="C31" i="1" s="1"/>
  <c r="C32" i="1" s="1"/>
  <c r="C33" i="1" s="1"/>
  <c r="E5" i="1"/>
  <c r="F5" i="1" s="1"/>
  <c r="G5" i="1" s="1"/>
  <c r="D6" i="1"/>
  <c r="D7" i="1" s="1"/>
  <c r="C6" i="1"/>
  <c r="C7" i="1" s="1"/>
  <c r="D10" i="1"/>
  <c r="C10" i="1"/>
  <c r="B12" i="1"/>
  <c r="B13" i="1" s="1"/>
  <c r="H5" i="1" l="1"/>
  <c r="G6" i="1"/>
  <c r="G7" i="1" s="1"/>
  <c r="F21" i="1"/>
  <c r="E22" i="1"/>
  <c r="E23" i="1" s="1"/>
  <c r="E6" i="1"/>
  <c r="E7" i="1" s="1"/>
  <c r="D28" i="1"/>
  <c r="D29" i="1" s="1"/>
  <c r="D31" i="1" s="1"/>
  <c r="D32" i="1" s="1"/>
  <c r="D33" i="1" s="1"/>
  <c r="E28" i="1"/>
  <c r="E29" i="1" s="1"/>
  <c r="E31" i="1" s="1"/>
  <c r="E32" i="1" s="1"/>
  <c r="E33" i="1" s="1"/>
  <c r="F10" i="1"/>
  <c r="H10" i="1" s="1"/>
  <c r="J10" i="1" s="1"/>
  <c r="L10" i="1" s="1"/>
  <c r="E10" i="1"/>
  <c r="F6" i="1"/>
  <c r="C12" i="1"/>
  <c r="C13" i="1" s="1"/>
  <c r="C15" i="1" s="1"/>
  <c r="C16" i="1" s="1"/>
  <c r="C17" i="1" s="1"/>
  <c r="D12" i="1"/>
  <c r="D13" i="1" s="1"/>
  <c r="D15" i="1" s="1"/>
  <c r="D16" i="1" s="1"/>
  <c r="D17" i="1" s="1"/>
  <c r="B15" i="1"/>
  <c r="B16" i="1" s="1"/>
  <c r="B17" i="1" s="1"/>
  <c r="F22" i="1" l="1"/>
  <c r="F23" i="1" s="1"/>
  <c r="G21" i="1"/>
  <c r="F28" i="1"/>
  <c r="F29" i="1" s="1"/>
  <c r="F31" i="1" s="1"/>
  <c r="F32" i="1" s="1"/>
  <c r="F33" i="1" s="1"/>
  <c r="I5" i="1"/>
  <c r="H6" i="1"/>
  <c r="G10" i="1"/>
  <c r="E12" i="1"/>
  <c r="E13" i="1" s="1"/>
  <c r="E15" i="1" s="1"/>
  <c r="E16" i="1" s="1"/>
  <c r="E17" i="1" s="1"/>
  <c r="N10" i="1"/>
  <c r="F7" i="1"/>
  <c r="F12" i="1"/>
  <c r="F13" i="1" s="1"/>
  <c r="F15" i="1" s="1"/>
  <c r="F16" i="1" s="1"/>
  <c r="F17" i="1" s="1"/>
  <c r="J5" i="1" l="1"/>
  <c r="I6" i="1"/>
  <c r="I7" i="1" s="1"/>
  <c r="H7" i="1"/>
  <c r="H12" i="1"/>
  <c r="H13" i="1" s="1"/>
  <c r="H15" i="1" s="1"/>
  <c r="H16" i="1" s="1"/>
  <c r="H17" i="1" s="1"/>
  <c r="H21" i="1"/>
  <c r="G22" i="1"/>
  <c r="G23" i="1" s="1"/>
  <c r="I10" i="1"/>
  <c r="G12" i="1"/>
  <c r="G13" i="1" s="1"/>
  <c r="G15" i="1" s="1"/>
  <c r="G16" i="1" s="1"/>
  <c r="G17" i="1" s="1"/>
  <c r="H22" i="1" l="1"/>
  <c r="H23" i="1" s="1"/>
  <c r="I21" i="1"/>
  <c r="H28" i="1"/>
  <c r="H29" i="1" s="1"/>
  <c r="H31" i="1" s="1"/>
  <c r="H32" i="1" s="1"/>
  <c r="H33" i="1" s="1"/>
  <c r="G28" i="1"/>
  <c r="G29" i="1" s="1"/>
  <c r="G31" i="1" s="1"/>
  <c r="G32" i="1" s="1"/>
  <c r="G33" i="1" s="1"/>
  <c r="K5" i="1"/>
  <c r="J6" i="1"/>
  <c r="K10" i="1"/>
  <c r="M10" i="1" s="1"/>
  <c r="I12" i="1"/>
  <c r="I13" i="1" s="1"/>
  <c r="I15" i="1" s="1"/>
  <c r="I16" i="1" s="1"/>
  <c r="I17" i="1" s="1"/>
  <c r="J21" i="1" l="1"/>
  <c r="I22" i="1"/>
  <c r="I23" i="1" s="1"/>
  <c r="J7" i="1"/>
  <c r="J12" i="1"/>
  <c r="J13" i="1" s="1"/>
  <c r="J15" i="1" s="1"/>
  <c r="J16" i="1" s="1"/>
  <c r="J17" i="1" s="1"/>
  <c r="L5" i="1"/>
  <c r="K6" i="1"/>
  <c r="O10" i="1"/>
  <c r="K7" i="1" l="1"/>
  <c r="K12" i="1"/>
  <c r="K13" i="1" s="1"/>
  <c r="K15" i="1" s="1"/>
  <c r="K16" i="1" s="1"/>
  <c r="K17" i="1" s="1"/>
  <c r="M5" i="1"/>
  <c r="L6" i="1"/>
  <c r="L7" i="1" s="1"/>
  <c r="I28" i="1"/>
  <c r="I29" i="1" s="1"/>
  <c r="I31" i="1" s="1"/>
  <c r="I32" i="1" s="1"/>
  <c r="I33" i="1" s="1"/>
  <c r="K21" i="1"/>
  <c r="J22" i="1"/>
  <c r="J23" i="1" s="1"/>
  <c r="J28" i="1" l="1"/>
  <c r="J29" i="1" s="1"/>
  <c r="J31" i="1" s="1"/>
  <c r="J32" i="1" s="1"/>
  <c r="J33" i="1" s="1"/>
  <c r="L12" i="1"/>
  <c r="L13" i="1" s="1"/>
  <c r="L15" i="1" s="1"/>
  <c r="L16" i="1" s="1"/>
  <c r="L17" i="1" s="1"/>
  <c r="L21" i="1"/>
  <c r="K22" i="1"/>
  <c r="K23" i="1" s="1"/>
  <c r="M6" i="1"/>
  <c r="M7" i="1" s="1"/>
  <c r="N5" i="1"/>
  <c r="K28" i="1" l="1"/>
  <c r="K29" i="1" s="1"/>
  <c r="K31" i="1" s="1"/>
  <c r="K32" i="1" s="1"/>
  <c r="K33" i="1" s="1"/>
  <c r="M12" i="1"/>
  <c r="M13" i="1" s="1"/>
  <c r="M15" i="1" s="1"/>
  <c r="M16" i="1" s="1"/>
  <c r="M17" i="1" s="1"/>
  <c r="N6" i="1"/>
  <c r="N7" i="1" s="1"/>
  <c r="O5" i="1"/>
  <c r="M21" i="1"/>
  <c r="L22" i="1"/>
  <c r="L23" i="1" s="1"/>
  <c r="L28" i="1" l="1"/>
  <c r="L29" i="1" s="1"/>
  <c r="L31" i="1" s="1"/>
  <c r="L32" i="1" s="1"/>
  <c r="L33" i="1" s="1"/>
  <c r="N12" i="1"/>
  <c r="N13" i="1" s="1"/>
  <c r="N15" i="1" s="1"/>
  <c r="N16" i="1" s="1"/>
  <c r="N17" i="1" s="1"/>
  <c r="M22" i="1"/>
  <c r="M23" i="1" s="1"/>
  <c r="N21" i="1"/>
  <c r="O6" i="1"/>
  <c r="O7" i="1" s="1"/>
  <c r="M28" i="1" l="1"/>
  <c r="M29" i="1" s="1"/>
  <c r="M31" i="1" s="1"/>
  <c r="M32" i="1" s="1"/>
  <c r="M33" i="1" s="1"/>
  <c r="O12" i="1"/>
  <c r="O13" i="1" s="1"/>
  <c r="O15" i="1" s="1"/>
  <c r="O16" i="1" s="1"/>
  <c r="O17" i="1" s="1"/>
  <c r="N22" i="1"/>
  <c r="N23" i="1" s="1"/>
  <c r="O21" i="1"/>
  <c r="N28" i="1"/>
  <c r="N29" i="1" s="1"/>
  <c r="N31" i="1" s="1"/>
  <c r="N32" i="1" s="1"/>
  <c r="N33" i="1" s="1"/>
  <c r="O22" i="1" l="1"/>
  <c r="O23" i="1" s="1"/>
  <c r="O28" i="1" l="1"/>
  <c r="O29" i="1" s="1"/>
  <c r="O31" i="1" s="1"/>
  <c r="O32" i="1" s="1"/>
  <c r="O33" i="1" s="1"/>
</calcChain>
</file>

<file path=xl/sharedStrings.xml><?xml version="1.0" encoding="utf-8"?>
<sst xmlns="http://schemas.openxmlformats.org/spreadsheetml/2006/main" count="26" uniqueCount="15">
  <si>
    <t>piles mA.h</t>
  </si>
  <si>
    <t>conso veille % de temps</t>
  </si>
  <si>
    <t>conso action  % de temps</t>
  </si>
  <si>
    <t>action mA</t>
  </si>
  <si>
    <t>veille mA</t>
  </si>
  <si>
    <t>consomation moyenne mA</t>
  </si>
  <si>
    <t>autonomie en h</t>
  </si>
  <si>
    <t>autonomie en mois</t>
  </si>
  <si>
    <t>autonomie en années</t>
  </si>
  <si>
    <t>conso action  en seconde sur 1 h</t>
  </si>
  <si>
    <t>pile AAA</t>
  </si>
  <si>
    <t>pile AA</t>
  </si>
  <si>
    <t>autonomie en années avec 20% de perte</t>
  </si>
  <si>
    <t>2600</t>
  </si>
  <si>
    <t>1250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</si>
</sst>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1" fillId="0" borderId="4" xfId="0" applyFont="1" applyBorder="1"/>
    <xf numFmtId="0" fontId="1" fillId="0" borderId="4" xfId="0" applyFont="1" applyBorder="1" applyAlignment="1">
      <alignment horizontal="center" vertical="center"/>
    </xf>
    <xf numFmtId="0" fontId="0" fillId="3" borderId="4" xfId="0" applyFont="1" applyFill="1" applyBorder="1"/>
    <xf numFmtId="10" fontId="0" fillId="3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3" xfId="0" applyNumberFormat="1" applyFont="1" applyFill="1" applyBorder="1" applyAlignment="1">
      <alignment horizontal="center" vertical="center"/>
    </xf>
    <xf numFmtId="0" fontId="0" fillId="0" borderId="4" xfId="0" applyFont="1" applyBorder="1"/>
    <xf numFmtId="10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0" fontId="0" fillId="3" borderId="4" xfId="0" applyFont="1" applyFill="1" applyBorder="1" applyAlignment="1">
      <alignment wrapText="1"/>
    </xf>
    <xf numFmtId="0" fontId="0" fillId="3" borderId="4" xfId="0" applyNumberFormat="1" applyFon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 vertical="center"/>
    </xf>
    <xf numFmtId="0" fontId="0" fillId="0" borderId="3" xfId="0" applyFont="1" applyBorder="1"/>
    <xf numFmtId="0" fontId="0" fillId="3" borderId="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1" fillId="0" borderId="6" xfId="0" applyFont="1" applyBorder="1"/>
    <xf numFmtId="0" fontId="1" fillId="0" borderId="6" xfId="0" applyFont="1" applyBorder="1" applyAlignment="1">
      <alignment horizontal="center" vertical="center"/>
    </xf>
    <xf numFmtId="0" fontId="0" fillId="3" borderId="8" xfId="0" applyFont="1" applyFill="1" applyBorder="1"/>
    <xf numFmtId="10" fontId="0" fillId="3" borderId="8" xfId="0" applyNumberFormat="1" applyFont="1" applyFill="1" applyBorder="1" applyAlignment="1">
      <alignment horizontal="center" vertical="center"/>
    </xf>
    <xf numFmtId="165" fontId="0" fillId="3" borderId="8" xfId="0" applyNumberFormat="1" applyFont="1" applyFill="1" applyBorder="1" applyAlignment="1">
      <alignment horizontal="center" vertical="center"/>
    </xf>
    <xf numFmtId="165" fontId="0" fillId="3" borderId="9" xfId="0" applyNumberFormat="1" applyFont="1" applyFill="1" applyBorder="1" applyAlignment="1">
      <alignment horizontal="center" vertical="center"/>
    </xf>
    <xf numFmtId="0" fontId="0" fillId="0" borderId="6" xfId="0" applyFont="1" applyBorder="1"/>
    <xf numFmtId="10" fontId="0" fillId="0" borderId="6" xfId="0" applyNumberFormat="1" applyFont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/>
    </xf>
    <xf numFmtId="0" fontId="0" fillId="3" borderId="6" xfId="0" applyFont="1" applyFill="1" applyBorder="1" applyAlignment="1">
      <alignment wrapText="1"/>
    </xf>
    <xf numFmtId="0" fontId="0" fillId="3" borderId="6" xfId="0" applyNumberFormat="1" applyFont="1" applyFill="1" applyBorder="1" applyAlignment="1">
      <alignment horizontal="center" vertical="center"/>
    </xf>
    <xf numFmtId="0" fontId="0" fillId="3" borderId="7" xfId="0" applyNumberFormat="1" applyFont="1" applyFill="1" applyBorder="1" applyAlignment="1">
      <alignment horizontal="center" vertical="center"/>
    </xf>
    <xf numFmtId="0" fontId="0" fillId="0" borderId="7" xfId="0" applyFont="1" applyBorder="1"/>
    <xf numFmtId="0" fontId="0" fillId="3" borderId="6" xfId="0" applyFont="1" applyFill="1" applyBorder="1"/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1" fontId="0" fillId="3" borderId="6" xfId="0" applyNumberFormat="1" applyFont="1" applyFill="1" applyBorder="1" applyAlignment="1">
      <alignment horizontal="center" vertical="center"/>
    </xf>
    <xf numFmtId="1" fontId="0" fillId="3" borderId="7" xfId="0" applyNumberFormat="1" applyFont="1" applyFill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 vertical="center"/>
    </xf>
    <xf numFmtId="1" fontId="0" fillId="0" borderId="7" xfId="0" applyNumberFormat="1" applyFont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center" vertical="center"/>
    </xf>
    <xf numFmtId="164" fontId="0" fillId="3" borderId="7" xfId="0" applyNumberFormat="1" applyFont="1" applyFill="1" applyBorder="1" applyAlignment="1">
      <alignment horizontal="center" vertical="center"/>
    </xf>
    <xf numFmtId="2" fontId="0" fillId="0" borderId="6" xfId="0" applyNumberFormat="1" applyFont="1" applyBorder="1"/>
    <xf numFmtId="2" fontId="0" fillId="4" borderId="7" xfId="0" applyNumberFormat="1" applyFont="1" applyFill="1" applyBorder="1" applyAlignment="1">
      <alignment horizontal="center" vertical="center"/>
    </xf>
    <xf numFmtId="2" fontId="0" fillId="2" borderId="0" xfId="0" applyNumberFormat="1" applyFill="1"/>
    <xf numFmtId="2" fontId="0" fillId="3" borderId="10" xfId="0" applyNumberFormat="1" applyFont="1" applyFill="1" applyBorder="1" applyAlignment="1">
      <alignment horizontal="left" vertical="center" wrapText="1"/>
    </xf>
    <xf numFmtId="2" fontId="0" fillId="3" borderId="10" xfId="0" applyNumberFormat="1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/>
    <xf numFmtId="2" fontId="0" fillId="4" borderId="3" xfId="0" applyNumberFormat="1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left" vertical="center" wrapText="1"/>
    </xf>
    <xf numFmtId="2" fontId="0" fillId="3" borderId="2" xfId="0" applyNumberFormat="1" applyFon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4"/>
  <sheetViews>
    <sheetView tabSelected="1" zoomScale="85" zoomScaleNormal="85" workbookViewId="0">
      <selection activeCell="H42" sqref="H42"/>
    </sheetView>
  </sheetViews>
  <sheetFormatPr baseColWidth="10" defaultColWidth="9" defaultRowHeight="15" x14ac:dyDescent="0.25"/>
  <cols>
    <col min="1" max="1" width="39.140625" customWidth="1"/>
    <col min="2" max="2" width="11.42578125" bestFit="1" customWidth="1"/>
    <col min="9" max="9" width="11.85546875" customWidth="1"/>
    <col min="16" max="16" width="3.42578125" customWidth="1"/>
  </cols>
  <sheetData>
    <row r="2" spans="1:16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5" customHeight="1" x14ac:dyDescent="0.25">
      <c r="A3" s="2" t="s">
        <v>10</v>
      </c>
      <c r="I3" s="2"/>
      <c r="P3" s="3"/>
    </row>
    <row r="4" spans="1:16" ht="15" customHeight="1" thickBot="1" x14ac:dyDescent="0.3">
      <c r="A4" s="30" t="s">
        <v>0</v>
      </c>
      <c r="B4" s="31" t="s">
        <v>14</v>
      </c>
      <c r="C4" s="31" t="str">
        <f>B4</f>
        <v>1250</v>
      </c>
      <c r="D4" s="31" t="str">
        <f t="shared" ref="D4:O4" si="0">C4</f>
        <v>1250</v>
      </c>
      <c r="E4" s="31" t="str">
        <f t="shared" si="0"/>
        <v>1250</v>
      </c>
      <c r="F4" s="31" t="str">
        <f t="shared" si="0"/>
        <v>1250</v>
      </c>
      <c r="G4" s="31" t="str">
        <f t="shared" si="0"/>
        <v>1250</v>
      </c>
      <c r="H4" s="31" t="str">
        <f t="shared" si="0"/>
        <v>1250</v>
      </c>
      <c r="I4" s="31" t="str">
        <f t="shared" si="0"/>
        <v>1250</v>
      </c>
      <c r="J4" s="31" t="str">
        <f t="shared" si="0"/>
        <v>1250</v>
      </c>
      <c r="K4" s="31" t="str">
        <f t="shared" si="0"/>
        <v>1250</v>
      </c>
      <c r="L4" s="31" t="str">
        <f t="shared" si="0"/>
        <v>1250</v>
      </c>
      <c r="M4" s="31" t="str">
        <f t="shared" si="0"/>
        <v>1250</v>
      </c>
      <c r="N4" s="31" t="str">
        <f t="shared" si="0"/>
        <v>1250</v>
      </c>
      <c r="O4" s="31" t="str">
        <f t="shared" si="0"/>
        <v>1250</v>
      </c>
      <c r="P4" s="3"/>
    </row>
    <row r="5" spans="1:16" ht="15" customHeight="1" x14ac:dyDescent="0.25">
      <c r="A5" s="32" t="s">
        <v>1</v>
      </c>
      <c r="B5" s="33">
        <v>0.995</v>
      </c>
      <c r="C5" s="33">
        <f>B5+0.1%</f>
        <v>0.996</v>
      </c>
      <c r="D5" s="33">
        <f t="shared" ref="D5:F5" si="1">C5+0.1%</f>
        <v>0.997</v>
      </c>
      <c r="E5" s="33">
        <f t="shared" si="1"/>
        <v>0.998</v>
      </c>
      <c r="F5" s="33">
        <f t="shared" si="1"/>
        <v>0.999</v>
      </c>
      <c r="G5" s="34">
        <f>F5+0.01%</f>
        <v>0.99909999999999999</v>
      </c>
      <c r="H5" s="34">
        <f t="shared" ref="H5:K5" si="2">G5+0.01%</f>
        <v>0.99919999999999998</v>
      </c>
      <c r="I5" s="34">
        <f t="shared" si="2"/>
        <v>0.99929999999999997</v>
      </c>
      <c r="J5" s="34">
        <f t="shared" si="2"/>
        <v>0.99939999999999996</v>
      </c>
      <c r="K5" s="34">
        <f t="shared" si="2"/>
        <v>0.99949999999999994</v>
      </c>
      <c r="L5" s="34">
        <f t="shared" ref="L5:O5" si="3">K5+0.01%</f>
        <v>0.99959999999999993</v>
      </c>
      <c r="M5" s="34">
        <f t="shared" si="3"/>
        <v>0.99969999999999992</v>
      </c>
      <c r="N5" s="34">
        <f t="shared" si="3"/>
        <v>0.99979999999999991</v>
      </c>
      <c r="O5" s="35">
        <f t="shared" si="3"/>
        <v>0.9998999999999999</v>
      </c>
      <c r="P5" s="3"/>
    </row>
    <row r="6" spans="1:16" ht="15" customHeight="1" x14ac:dyDescent="0.25">
      <c r="A6" s="36" t="s">
        <v>2</v>
      </c>
      <c r="B6" s="37">
        <f>(100-B5)-9900%</f>
        <v>4.9999999999954525E-3</v>
      </c>
      <c r="C6" s="37">
        <f t="shared" ref="C6:D6" si="4">(100-C5)-9900%</f>
        <v>4.0000000000048885E-3</v>
      </c>
      <c r="D6" s="37">
        <f t="shared" si="4"/>
        <v>3.0000000000001137E-3</v>
      </c>
      <c r="E6" s="37">
        <f t="shared" ref="E6" si="5">(100-E5)-9900%</f>
        <v>1.9999999999953388E-3</v>
      </c>
      <c r="F6" s="37">
        <f t="shared" ref="F6" si="6">(100-F5)-9900%</f>
        <v>1.0000000000047748E-3</v>
      </c>
      <c r="G6" s="38">
        <f t="shared" ref="G6" si="7">(100-G5)-9900%</f>
        <v>9.0000000000145519E-4</v>
      </c>
      <c r="H6" s="38">
        <f t="shared" ref="H6" si="8">(100-H5)-9900%</f>
        <v>7.9999999999813554E-4</v>
      </c>
      <c r="I6" s="38">
        <f t="shared" ref="I6" si="9">(100-I5)-9900%</f>
        <v>6.9999999999481588E-4</v>
      </c>
      <c r="J6" s="38">
        <f t="shared" ref="J6" si="10">(100-J5)-9900%</f>
        <v>6.0000000000570708E-4</v>
      </c>
      <c r="K6" s="38">
        <f t="shared" ref="K6" si="11">(100-K5)-9900%</f>
        <v>5.0000000000238742E-4</v>
      </c>
      <c r="L6" s="38">
        <f t="shared" ref="L6" si="12">(100-L5)-9900%</f>
        <v>3.9999999999906777E-4</v>
      </c>
      <c r="M6" s="38">
        <f t="shared" ref="M6" si="13">(100-M5)-9900%</f>
        <v>2.9999999999574811E-4</v>
      </c>
      <c r="N6" s="38">
        <f t="shared" ref="N6" si="14">(100-N5)-9900%</f>
        <v>2.0000000000663931E-4</v>
      </c>
      <c r="O6" s="39">
        <f t="shared" ref="O6" si="15">(100-O5)-9900%</f>
        <v>1.0000000000331966E-4</v>
      </c>
      <c r="P6" s="3"/>
    </row>
    <row r="7" spans="1:16" ht="15" customHeight="1" x14ac:dyDescent="0.25">
      <c r="A7" s="40" t="s">
        <v>9</v>
      </c>
      <c r="B7" s="41">
        <f>3600*B6</f>
        <v>17.999999999983629</v>
      </c>
      <c r="C7" s="41">
        <f t="shared" ref="C7:D7" si="16">3600*C6</f>
        <v>14.400000000017599</v>
      </c>
      <c r="D7" s="41">
        <f t="shared" si="16"/>
        <v>10.800000000000409</v>
      </c>
      <c r="E7" s="41">
        <f t="shared" ref="E7" si="17">3600*E6</f>
        <v>7.1999999999832198</v>
      </c>
      <c r="F7" s="41">
        <f t="shared" ref="F7" si="18">3600*F6</f>
        <v>3.6000000000171894</v>
      </c>
      <c r="G7" s="41">
        <f t="shared" ref="G7" si="19">3600*G6</f>
        <v>3.2400000000052387</v>
      </c>
      <c r="H7" s="41">
        <f t="shared" ref="H7" si="20">3600*H6</f>
        <v>2.8799999999932879</v>
      </c>
      <c r="I7" s="41">
        <f t="shared" ref="I7" si="21">3600*I6</f>
        <v>2.5199999999813372</v>
      </c>
      <c r="J7" s="41">
        <f t="shared" ref="J7" si="22">3600*J6</f>
        <v>2.1600000000205455</v>
      </c>
      <c r="K7" s="41">
        <f t="shared" ref="K7" si="23">3600*K6</f>
        <v>1.8000000000085947</v>
      </c>
      <c r="L7" s="41">
        <f t="shared" ref="L7" si="24">3600*L6</f>
        <v>1.439999999996644</v>
      </c>
      <c r="M7" s="41">
        <f t="shared" ref="M7" si="25">3600*M6</f>
        <v>1.0799999999846932</v>
      </c>
      <c r="N7" s="41">
        <f t="shared" ref="N7" si="26">3600*N6</f>
        <v>0.72000000002390152</v>
      </c>
      <c r="O7" s="42">
        <f t="shared" ref="O7" si="27">3600*O6</f>
        <v>0.36000000001195076</v>
      </c>
      <c r="P7" s="3"/>
    </row>
    <row r="8" spans="1:16" ht="15" customHeight="1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43"/>
      <c r="P8" s="3"/>
    </row>
    <row r="9" spans="1:16" ht="15" customHeight="1" x14ac:dyDescent="0.25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6"/>
      <c r="P9" s="3"/>
    </row>
    <row r="10" spans="1:16" ht="15" customHeight="1" x14ac:dyDescent="0.25">
      <c r="A10" s="36" t="s">
        <v>4</v>
      </c>
      <c r="B10" s="47">
        <v>0.04</v>
      </c>
      <c r="C10" s="47">
        <f>B10</f>
        <v>0.04</v>
      </c>
      <c r="D10" s="47">
        <f>B10</f>
        <v>0.04</v>
      </c>
      <c r="E10" s="47">
        <f t="shared" ref="E10" si="28">D10</f>
        <v>0.04</v>
      </c>
      <c r="F10" s="47">
        <f t="shared" ref="F10" si="29">D10</f>
        <v>0.04</v>
      </c>
      <c r="G10" s="47">
        <f t="shared" ref="G10" si="30">E10</f>
        <v>0.04</v>
      </c>
      <c r="H10" s="47">
        <f t="shared" ref="H10" si="31">F10</f>
        <v>0.04</v>
      </c>
      <c r="I10" s="47">
        <f t="shared" ref="I10" si="32">G10</f>
        <v>0.04</v>
      </c>
      <c r="J10" s="47">
        <f t="shared" ref="J10" si="33">H10</f>
        <v>0.04</v>
      </c>
      <c r="K10" s="47">
        <f t="shared" ref="K10" si="34">I10</f>
        <v>0.04</v>
      </c>
      <c r="L10" s="47">
        <f t="shared" ref="L10" si="35">J10</f>
        <v>0.04</v>
      </c>
      <c r="M10" s="47">
        <f t="shared" ref="M10" si="36">K10</f>
        <v>0.04</v>
      </c>
      <c r="N10" s="47">
        <f t="shared" ref="N10" si="37">L10</f>
        <v>0.04</v>
      </c>
      <c r="O10" s="48">
        <f t="shared" ref="O10" si="38">M10</f>
        <v>0.04</v>
      </c>
      <c r="P10" s="3"/>
    </row>
    <row r="11" spans="1:16" ht="15" customHeight="1" x14ac:dyDescent="0.25">
      <c r="A11" s="44" t="s">
        <v>3</v>
      </c>
      <c r="B11" s="45">
        <v>100</v>
      </c>
      <c r="C11" s="45">
        <f>B11</f>
        <v>100</v>
      </c>
      <c r="D11" s="45">
        <f>C11</f>
        <v>100</v>
      </c>
      <c r="E11" s="45">
        <f t="shared" ref="E11:F11" si="39">D11</f>
        <v>100</v>
      </c>
      <c r="F11" s="45">
        <f t="shared" si="39"/>
        <v>100</v>
      </c>
      <c r="G11" s="45">
        <f t="shared" ref="G11:K11" si="40">F11</f>
        <v>100</v>
      </c>
      <c r="H11" s="45">
        <f t="shared" si="40"/>
        <v>100</v>
      </c>
      <c r="I11" s="45">
        <f t="shared" si="40"/>
        <v>100</v>
      </c>
      <c r="J11" s="45">
        <f t="shared" si="40"/>
        <v>100</v>
      </c>
      <c r="K11" s="45">
        <f t="shared" si="40"/>
        <v>100</v>
      </c>
      <c r="L11" s="45">
        <f t="shared" ref="L11:N11" si="41">K11</f>
        <v>100</v>
      </c>
      <c r="M11" s="45">
        <f t="shared" si="41"/>
        <v>100</v>
      </c>
      <c r="N11" s="45">
        <f t="shared" si="41"/>
        <v>100</v>
      </c>
      <c r="O11" s="46">
        <f>N11</f>
        <v>100</v>
      </c>
      <c r="P11" s="3"/>
    </row>
    <row r="12" spans="1:16" ht="15" customHeight="1" x14ac:dyDescent="0.25">
      <c r="A12" s="36" t="s">
        <v>5</v>
      </c>
      <c r="B12" s="49">
        <f>(B10*B5)+(B11*B6)</f>
        <v>0.53979999999954531</v>
      </c>
      <c r="C12" s="49">
        <f>(C10*C5)+(C6*C11)</f>
        <v>0.43984000000048884</v>
      </c>
      <c r="D12" s="49">
        <f>(D10*D5)+(D6*D11)</f>
        <v>0.3398800000000114</v>
      </c>
      <c r="E12" s="49">
        <f t="shared" ref="E12:F12" si="42">(E10*E5)+(E6*E11)</f>
        <v>0.23991999999953389</v>
      </c>
      <c r="F12" s="49">
        <f t="shared" si="42"/>
        <v>0.13996000000047748</v>
      </c>
      <c r="G12" s="49">
        <f t="shared" ref="G12" si="43">(G10*G5)+(G6*G11)</f>
        <v>0.12996400000014552</v>
      </c>
      <c r="H12" s="49">
        <f t="shared" ref="H12" si="44">(H10*H5)+(H6*H11)</f>
        <v>0.11996799999981356</v>
      </c>
      <c r="I12" s="49">
        <f t="shared" ref="I12" si="45">(I10*I5)+(I6*I11)</f>
        <v>0.1099719999994816</v>
      </c>
      <c r="J12" s="49">
        <f t="shared" ref="J12" si="46">(J10*J5)+(J6*J11)</f>
        <v>9.9976000000570706E-2</v>
      </c>
      <c r="K12" s="49">
        <f t="shared" ref="K12" si="47">(K10*K5)+(K6*K11)</f>
        <v>8.9980000000238744E-2</v>
      </c>
      <c r="L12" s="49">
        <f t="shared" ref="L12" si="48">(L10*L5)+(L6*L11)</f>
        <v>7.9983999999906769E-2</v>
      </c>
      <c r="M12" s="49">
        <f t="shared" ref="M12" si="49">(M10*M5)+(M6*M11)</f>
        <v>6.9987999999574807E-2</v>
      </c>
      <c r="N12" s="49">
        <f t="shared" ref="N12" si="50">(N10*N5)+(N6*N11)</f>
        <v>5.9992000000663931E-2</v>
      </c>
      <c r="O12" s="50">
        <f t="shared" ref="O12" si="51">(O10*O5)+(O6*O11)</f>
        <v>4.9996000000331962E-2</v>
      </c>
      <c r="P12" s="3"/>
    </row>
    <row r="13" spans="1:16" ht="15" customHeight="1" x14ac:dyDescent="0.25">
      <c r="A13" s="44" t="s">
        <v>6</v>
      </c>
      <c r="B13" s="51">
        <f>B4/B12</f>
        <v>2315.6724712876121</v>
      </c>
      <c r="C13" s="51">
        <f>C4/C12</f>
        <v>2841.9425245512248</v>
      </c>
      <c r="D13" s="51">
        <f>D4/D12</f>
        <v>3677.7686242201898</v>
      </c>
      <c r="E13" s="51">
        <f t="shared" ref="E13:F13" si="52">E4/E12</f>
        <v>5210.0700233512352</v>
      </c>
      <c r="F13" s="51">
        <f t="shared" si="52"/>
        <v>8931.1231780204034</v>
      </c>
      <c r="G13" s="51">
        <f t="shared" ref="G13" si="53">G4/G12</f>
        <v>9618.0480748407281</v>
      </c>
      <c r="H13" s="51">
        <f t="shared" ref="H13" si="54">H4/H12</f>
        <v>10419.445185398961</v>
      </c>
      <c r="I13" s="51">
        <f t="shared" ref="I13" si="55">I4/I12</f>
        <v>11366.529662149387</v>
      </c>
      <c r="J13" s="51">
        <f t="shared" ref="J13" si="56">J4/J12</f>
        <v>12503.000720101469</v>
      </c>
      <c r="K13" s="51">
        <f t="shared" ref="K13" si="57">K4/K12</f>
        <v>13891.975994628621</v>
      </c>
      <c r="L13" s="51">
        <f t="shared" ref="L13" si="58">L4/L12</f>
        <v>15628.125625143242</v>
      </c>
      <c r="M13" s="51">
        <f t="shared" ref="M13" si="59">M4/M12</f>
        <v>17860.204606612479</v>
      </c>
      <c r="N13" s="51">
        <f t="shared" ref="N13" si="60">N4/N12</f>
        <v>20836.111481300279</v>
      </c>
      <c r="O13" s="52">
        <f t="shared" ref="O13" si="61">O4/O12</f>
        <v>25002.000159846793</v>
      </c>
      <c r="P13" s="3"/>
    </row>
    <row r="14" spans="1:16" ht="15" customHeight="1" x14ac:dyDescent="0.25">
      <c r="A14" s="36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4"/>
      <c r="P14" s="3"/>
    </row>
    <row r="15" spans="1:16" ht="15" customHeight="1" x14ac:dyDescent="0.25">
      <c r="A15" s="44" t="s">
        <v>7</v>
      </c>
      <c r="B15" s="55">
        <f>B13/ 730.001</f>
        <v>3.1721497248464212</v>
      </c>
      <c r="C15" s="55">
        <f>C13/ 730.001</f>
        <v>3.8930666184720635</v>
      </c>
      <c r="D15" s="55">
        <f>D13/ 730.001</f>
        <v>5.038032309846411</v>
      </c>
      <c r="E15" s="55">
        <f t="shared" ref="E15:F15" si="62">E13/ 730.001</f>
        <v>7.1370724469572444</v>
      </c>
      <c r="F15" s="55">
        <f t="shared" si="62"/>
        <v>12.234398552906645</v>
      </c>
      <c r="G15" s="55">
        <f t="shared" ref="G15:K15" si="63">G13/ 730.001</f>
        <v>13.175390273219801</v>
      </c>
      <c r="H15" s="55">
        <f t="shared" si="63"/>
        <v>14.273193030419083</v>
      </c>
      <c r="I15" s="55">
        <f t="shared" si="63"/>
        <v>15.570567248742655</v>
      </c>
      <c r="J15" s="55">
        <f t="shared" si="63"/>
        <v>17.127374784557102</v>
      </c>
      <c r="K15" s="55">
        <f t="shared" si="63"/>
        <v>19.030078033630943</v>
      </c>
      <c r="L15" s="55">
        <f t="shared" ref="L15:O15" si="64">L13/ 730.001</f>
        <v>21.408361940796304</v>
      </c>
      <c r="M15" s="55">
        <f t="shared" si="64"/>
        <v>24.466000192619571</v>
      </c>
      <c r="N15" s="55">
        <f t="shared" si="64"/>
        <v>28.542579368110836</v>
      </c>
      <c r="O15" s="56">
        <f t="shared" si="64"/>
        <v>34.249268370655372</v>
      </c>
      <c r="P15" s="3"/>
    </row>
    <row r="16" spans="1:16" s="1" customFormat="1" ht="15" customHeight="1" x14ac:dyDescent="0.25">
      <c r="A16" s="57" t="s">
        <v>8</v>
      </c>
      <c r="B16" s="49">
        <f>B15/12</f>
        <v>0.26434581040386845</v>
      </c>
      <c r="C16" s="49">
        <f>C15/12</f>
        <v>0.32442221820600531</v>
      </c>
      <c r="D16" s="49">
        <f>D15/12</f>
        <v>0.41983602582053425</v>
      </c>
      <c r="E16" s="49">
        <f t="shared" ref="E16:F16" si="65">E15/12</f>
        <v>0.594756037246437</v>
      </c>
      <c r="F16" s="49">
        <f t="shared" si="65"/>
        <v>1.0195332127422205</v>
      </c>
      <c r="G16" s="49">
        <f t="shared" ref="G16" si="66">G15/12</f>
        <v>1.0979491894349833</v>
      </c>
      <c r="H16" s="49">
        <f t="shared" ref="H16" si="67">H15/12</f>
        <v>1.1894327525349235</v>
      </c>
      <c r="I16" s="49">
        <f t="shared" ref="I16" si="68">I15/12</f>
        <v>1.2975472707285547</v>
      </c>
      <c r="J16" s="49">
        <f t="shared" ref="J16" si="69">J15/12</f>
        <v>1.4272812320464252</v>
      </c>
      <c r="K16" s="49">
        <f t="shared" ref="K16" si="70">K15/12</f>
        <v>1.5858398361359118</v>
      </c>
      <c r="L16" s="49">
        <f t="shared" ref="L16" si="71">L15/12</f>
        <v>1.7840301617330254</v>
      </c>
      <c r="M16" s="49">
        <f t="shared" ref="M16" si="72">M15/12</f>
        <v>2.0388333493849644</v>
      </c>
      <c r="N16" s="49">
        <f t="shared" ref="N16" si="73">N15/12</f>
        <v>2.3785482806759028</v>
      </c>
      <c r="O16" s="58">
        <f t="shared" ref="O16" si="74">O15/12</f>
        <v>2.8541056975546142</v>
      </c>
      <c r="P16" s="59"/>
    </row>
    <row r="17" spans="1:16" s="1" customFormat="1" ht="15" customHeight="1" thickBot="1" x14ac:dyDescent="0.3">
      <c r="A17" s="60" t="s">
        <v>12</v>
      </c>
      <c r="B17" s="61">
        <f>B16-(B16*0.2)</f>
        <v>0.21147664832309476</v>
      </c>
      <c r="C17" s="61">
        <f t="shared" ref="C17:O17" si="75">C16-(C16*0.2)</f>
        <v>0.25953777456480426</v>
      </c>
      <c r="D17" s="61">
        <f t="shared" si="75"/>
        <v>0.33586882065642742</v>
      </c>
      <c r="E17" s="61">
        <f t="shared" si="75"/>
        <v>0.47580482979714961</v>
      </c>
      <c r="F17" s="61">
        <f t="shared" si="75"/>
        <v>0.81562657019377638</v>
      </c>
      <c r="G17" s="61">
        <f t="shared" si="75"/>
        <v>0.87835935154798661</v>
      </c>
      <c r="H17" s="61">
        <f t="shared" si="75"/>
        <v>0.95154620202793883</v>
      </c>
      <c r="I17" s="61">
        <f t="shared" si="75"/>
        <v>1.0380378165828437</v>
      </c>
      <c r="J17" s="61">
        <f t="shared" si="75"/>
        <v>1.1418249856371401</v>
      </c>
      <c r="K17" s="61">
        <f t="shared" si="75"/>
        <v>1.2686718689087295</v>
      </c>
      <c r="L17" s="61">
        <f t="shared" si="75"/>
        <v>1.4272241293864203</v>
      </c>
      <c r="M17" s="61">
        <f t="shared" si="75"/>
        <v>1.6310666795079716</v>
      </c>
      <c r="N17" s="61">
        <f t="shared" si="75"/>
        <v>1.9028386245407223</v>
      </c>
      <c r="O17" s="62">
        <f t="shared" si="75"/>
        <v>2.2832845580436913</v>
      </c>
      <c r="P17" s="59"/>
    </row>
    <row r="18" spans="1:16" ht="1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5" customHeight="1" x14ac:dyDescent="0.25">
      <c r="A19" s="2" t="s">
        <v>11</v>
      </c>
      <c r="P19" s="3"/>
    </row>
    <row r="20" spans="1:16" ht="15" customHeight="1" x14ac:dyDescent="0.25">
      <c r="A20" s="4" t="s">
        <v>0</v>
      </c>
      <c r="B20" s="5" t="s">
        <v>13</v>
      </c>
      <c r="C20" s="5" t="str">
        <f>B20</f>
        <v>2600</v>
      </c>
      <c r="D20" s="5" t="str">
        <f t="shared" ref="D20:O20" si="76">C20</f>
        <v>2600</v>
      </c>
      <c r="E20" s="5" t="str">
        <f t="shared" si="76"/>
        <v>2600</v>
      </c>
      <c r="F20" s="5" t="str">
        <f t="shared" si="76"/>
        <v>2600</v>
      </c>
      <c r="G20" s="5" t="str">
        <f t="shared" si="76"/>
        <v>2600</v>
      </c>
      <c r="H20" s="5" t="str">
        <f t="shared" si="76"/>
        <v>2600</v>
      </c>
      <c r="I20" s="5" t="str">
        <f t="shared" si="76"/>
        <v>2600</v>
      </c>
      <c r="J20" s="5" t="str">
        <f t="shared" si="76"/>
        <v>2600</v>
      </c>
      <c r="K20" s="5" t="str">
        <f t="shared" si="76"/>
        <v>2600</v>
      </c>
      <c r="L20" s="5" t="str">
        <f t="shared" si="76"/>
        <v>2600</v>
      </c>
      <c r="M20" s="5" t="str">
        <f t="shared" si="76"/>
        <v>2600</v>
      </c>
      <c r="N20" s="5" t="str">
        <f t="shared" si="76"/>
        <v>2600</v>
      </c>
      <c r="O20" s="5" t="str">
        <f t="shared" si="76"/>
        <v>2600</v>
      </c>
      <c r="P20" s="3"/>
    </row>
    <row r="21" spans="1:16" ht="15" customHeight="1" x14ac:dyDescent="0.25">
      <c r="A21" s="6" t="s">
        <v>1</v>
      </c>
      <c r="B21" s="7">
        <v>0.995</v>
      </c>
      <c r="C21" s="7">
        <f>B21+0.1%</f>
        <v>0.996</v>
      </c>
      <c r="D21" s="7">
        <f t="shared" ref="D21:F21" si="77">C21+0.1%</f>
        <v>0.997</v>
      </c>
      <c r="E21" s="7">
        <f t="shared" si="77"/>
        <v>0.998</v>
      </c>
      <c r="F21" s="7">
        <f t="shared" si="77"/>
        <v>0.999</v>
      </c>
      <c r="G21" s="8">
        <f>F21+0.01%</f>
        <v>0.99909999999999999</v>
      </c>
      <c r="H21" s="8">
        <f t="shared" ref="H21:O21" si="78">G21+0.01%</f>
        <v>0.99919999999999998</v>
      </c>
      <c r="I21" s="8">
        <f t="shared" si="78"/>
        <v>0.99929999999999997</v>
      </c>
      <c r="J21" s="8">
        <f t="shared" si="78"/>
        <v>0.99939999999999996</v>
      </c>
      <c r="K21" s="8">
        <f t="shared" si="78"/>
        <v>0.99949999999999994</v>
      </c>
      <c r="L21" s="8">
        <f t="shared" si="78"/>
        <v>0.99959999999999993</v>
      </c>
      <c r="M21" s="8">
        <f t="shared" si="78"/>
        <v>0.99969999999999992</v>
      </c>
      <c r="N21" s="8">
        <f t="shared" si="78"/>
        <v>0.99979999999999991</v>
      </c>
      <c r="O21" s="9">
        <f t="shared" si="78"/>
        <v>0.9998999999999999</v>
      </c>
      <c r="P21" s="3"/>
    </row>
    <row r="22" spans="1:16" ht="15" customHeight="1" x14ac:dyDescent="0.25">
      <c r="A22" s="10" t="s">
        <v>2</v>
      </c>
      <c r="B22" s="11">
        <f>(100-B21)-9900%</f>
        <v>4.9999999999954525E-3</v>
      </c>
      <c r="C22" s="11">
        <f t="shared" ref="C22" si="79">(100-C21)-9900%</f>
        <v>4.0000000000048885E-3</v>
      </c>
      <c r="D22" s="11">
        <f t="shared" ref="D22" si="80">(100-D21)-9900%</f>
        <v>3.0000000000001137E-3</v>
      </c>
      <c r="E22" s="11">
        <f t="shared" ref="E22" si="81">(100-E21)-9900%</f>
        <v>1.9999999999953388E-3</v>
      </c>
      <c r="F22" s="11">
        <f t="shared" ref="F22" si="82">(100-F21)-9900%</f>
        <v>1.0000000000047748E-3</v>
      </c>
      <c r="G22" s="12">
        <f t="shared" ref="G22" si="83">(100-G21)-9900%</f>
        <v>9.0000000000145519E-4</v>
      </c>
      <c r="H22" s="12">
        <f t="shared" ref="H22" si="84">(100-H21)-9900%</f>
        <v>7.9999999999813554E-4</v>
      </c>
      <c r="I22" s="12">
        <f t="shared" ref="I22" si="85">(100-I21)-9900%</f>
        <v>6.9999999999481588E-4</v>
      </c>
      <c r="J22" s="12">
        <f t="shared" ref="J22" si="86">(100-J21)-9900%</f>
        <v>6.0000000000570708E-4</v>
      </c>
      <c r="K22" s="12">
        <f t="shared" ref="K22" si="87">(100-K21)-9900%</f>
        <v>5.0000000000238742E-4</v>
      </c>
      <c r="L22" s="12">
        <f t="shared" ref="L22" si="88">(100-L21)-9900%</f>
        <v>3.9999999999906777E-4</v>
      </c>
      <c r="M22" s="12">
        <f t="shared" ref="M22" si="89">(100-M21)-9900%</f>
        <v>2.9999999999574811E-4</v>
      </c>
      <c r="N22" s="12">
        <f t="shared" ref="N22" si="90">(100-N21)-9900%</f>
        <v>2.0000000000663931E-4</v>
      </c>
      <c r="O22" s="13">
        <f t="shared" ref="O22" si="91">(100-O21)-9900%</f>
        <v>1.0000000000331966E-4</v>
      </c>
      <c r="P22" s="3"/>
    </row>
    <row r="23" spans="1:16" ht="15" customHeight="1" x14ac:dyDescent="0.25">
      <c r="A23" s="14" t="s">
        <v>9</v>
      </c>
      <c r="B23" s="15">
        <f>3600*B22</f>
        <v>17.999999999983629</v>
      </c>
      <c r="C23" s="15">
        <f t="shared" ref="C23" si="92">3600*C22</f>
        <v>14.400000000017599</v>
      </c>
      <c r="D23" s="15">
        <f t="shared" ref="D23" si="93">3600*D22</f>
        <v>10.800000000000409</v>
      </c>
      <c r="E23" s="15">
        <f t="shared" ref="E23" si="94">3600*E22</f>
        <v>7.1999999999832198</v>
      </c>
      <c r="F23" s="15">
        <f t="shared" ref="F23" si="95">3600*F22</f>
        <v>3.6000000000171894</v>
      </c>
      <c r="G23" s="15">
        <f t="shared" ref="G23" si="96">3600*G22</f>
        <v>3.2400000000052387</v>
      </c>
      <c r="H23" s="15">
        <f t="shared" ref="H23" si="97">3600*H22</f>
        <v>2.8799999999932879</v>
      </c>
      <c r="I23" s="15">
        <f t="shared" ref="I23" si="98">3600*I22</f>
        <v>2.5199999999813372</v>
      </c>
      <c r="J23" s="15">
        <f t="shared" ref="J23" si="99">3600*J22</f>
        <v>2.1600000000205455</v>
      </c>
      <c r="K23" s="15">
        <f t="shared" ref="K23" si="100">3600*K22</f>
        <v>1.8000000000085947</v>
      </c>
      <c r="L23" s="15">
        <f t="shared" ref="L23" si="101">3600*L22</f>
        <v>1.439999999996644</v>
      </c>
      <c r="M23" s="15">
        <f t="shared" ref="M23" si="102">3600*M22</f>
        <v>1.0799999999846932</v>
      </c>
      <c r="N23" s="15">
        <f t="shared" ref="N23" si="103">3600*N22</f>
        <v>0.72000000002390152</v>
      </c>
      <c r="O23" s="16">
        <f t="shared" ref="O23" si="104">3600*O22</f>
        <v>0.36000000001195076</v>
      </c>
      <c r="P23" s="3"/>
    </row>
    <row r="24" spans="1:16" ht="1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7"/>
      <c r="P24" s="3"/>
    </row>
    <row r="25" spans="1:16" ht="15" customHeight="1" x14ac:dyDescent="0.25">
      <c r="A25" s="6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3"/>
    </row>
    <row r="26" spans="1:16" ht="15" customHeight="1" x14ac:dyDescent="0.25">
      <c r="A26" s="10" t="s">
        <v>4</v>
      </c>
      <c r="B26" s="20">
        <v>0.04</v>
      </c>
      <c r="C26" s="20">
        <f>B26</f>
        <v>0.04</v>
      </c>
      <c r="D26" s="20">
        <f>B26</f>
        <v>0.04</v>
      </c>
      <c r="E26" s="20">
        <f t="shared" ref="E26" si="105">D26</f>
        <v>0.04</v>
      </c>
      <c r="F26" s="20">
        <f t="shared" ref="F26" si="106">D26</f>
        <v>0.04</v>
      </c>
      <c r="G26" s="20">
        <f t="shared" ref="G26" si="107">E26</f>
        <v>0.04</v>
      </c>
      <c r="H26" s="20">
        <f t="shared" ref="H26" si="108">F26</f>
        <v>0.04</v>
      </c>
      <c r="I26" s="20">
        <f t="shared" ref="I26" si="109">G26</f>
        <v>0.04</v>
      </c>
      <c r="J26" s="20">
        <f t="shared" ref="J26" si="110">H26</f>
        <v>0.04</v>
      </c>
      <c r="K26" s="20">
        <f t="shared" ref="K26" si="111">I26</f>
        <v>0.04</v>
      </c>
      <c r="L26" s="20">
        <f t="shared" ref="L26" si="112">J26</f>
        <v>0.04</v>
      </c>
      <c r="M26" s="20">
        <f t="shared" ref="M26" si="113">K26</f>
        <v>0.04</v>
      </c>
      <c r="N26" s="20">
        <f t="shared" ref="N26" si="114">L26</f>
        <v>0.04</v>
      </c>
      <c r="O26" s="21">
        <f t="shared" ref="O26" si="115">M26</f>
        <v>0.04</v>
      </c>
      <c r="P26" s="3"/>
    </row>
    <row r="27" spans="1:16" ht="15" customHeight="1" x14ac:dyDescent="0.25">
      <c r="A27" s="6" t="s">
        <v>3</v>
      </c>
      <c r="B27" s="18">
        <v>100</v>
      </c>
      <c r="C27" s="18">
        <f>B27</f>
        <v>100</v>
      </c>
      <c r="D27" s="18">
        <f>C27</f>
        <v>100</v>
      </c>
      <c r="E27" s="18">
        <f t="shared" ref="E27:O27" si="116">D27</f>
        <v>100</v>
      </c>
      <c r="F27" s="18">
        <f t="shared" si="116"/>
        <v>100</v>
      </c>
      <c r="G27" s="18">
        <f t="shared" si="116"/>
        <v>100</v>
      </c>
      <c r="H27" s="18">
        <f t="shared" si="116"/>
        <v>100</v>
      </c>
      <c r="I27" s="18">
        <f t="shared" si="116"/>
        <v>100</v>
      </c>
      <c r="J27" s="18">
        <f t="shared" si="116"/>
        <v>100</v>
      </c>
      <c r="K27" s="18">
        <f t="shared" si="116"/>
        <v>100</v>
      </c>
      <c r="L27" s="18">
        <f t="shared" si="116"/>
        <v>100</v>
      </c>
      <c r="M27" s="18">
        <f t="shared" si="116"/>
        <v>100</v>
      </c>
      <c r="N27" s="18">
        <f t="shared" si="116"/>
        <v>100</v>
      </c>
      <c r="O27" s="19">
        <f t="shared" si="116"/>
        <v>100</v>
      </c>
      <c r="P27" s="3"/>
    </row>
    <row r="28" spans="1:16" ht="15" customHeight="1" x14ac:dyDescent="0.25">
      <c r="A28" s="10" t="s">
        <v>5</v>
      </c>
      <c r="B28" s="22">
        <f>(B26*B21)+(B27*B22)</f>
        <v>0.53979999999954531</v>
      </c>
      <c r="C28" s="22">
        <f>(C26*C21)+(C22*C27)</f>
        <v>0.43984000000048884</v>
      </c>
      <c r="D28" s="22">
        <f>(D26*D21)+(D22*D27)</f>
        <v>0.3398800000000114</v>
      </c>
      <c r="E28" s="22">
        <f t="shared" ref="E28" si="117">(E26*E21)+(E22*E27)</f>
        <v>0.23991999999953389</v>
      </c>
      <c r="F28" s="22">
        <f t="shared" ref="F28" si="118">(F26*F21)+(F22*F27)</f>
        <v>0.13996000000047748</v>
      </c>
      <c r="G28" s="22">
        <f t="shared" ref="G28" si="119">(G26*G21)+(G22*G27)</f>
        <v>0.12996400000014552</v>
      </c>
      <c r="H28" s="22">
        <f t="shared" ref="H28" si="120">(H26*H21)+(H22*H27)</f>
        <v>0.11996799999981356</v>
      </c>
      <c r="I28" s="22">
        <f t="shared" ref="I28" si="121">(I26*I21)+(I22*I27)</f>
        <v>0.1099719999994816</v>
      </c>
      <c r="J28" s="22">
        <f t="shared" ref="J28" si="122">(J26*J21)+(J22*J27)</f>
        <v>9.9976000000570706E-2</v>
      </c>
      <c r="K28" s="22">
        <f t="shared" ref="K28" si="123">(K26*K21)+(K22*K27)</f>
        <v>8.9980000000238744E-2</v>
      </c>
      <c r="L28" s="22">
        <f t="shared" ref="L28" si="124">(L26*L21)+(L22*L27)</f>
        <v>7.9983999999906769E-2</v>
      </c>
      <c r="M28" s="22">
        <f t="shared" ref="M28" si="125">(M26*M21)+(M22*M27)</f>
        <v>6.9987999999574807E-2</v>
      </c>
      <c r="N28" s="22">
        <f t="shared" ref="N28" si="126">(N26*N21)+(N22*N27)</f>
        <v>5.9992000000663931E-2</v>
      </c>
      <c r="O28" s="23">
        <f t="shared" ref="O28" si="127">(O26*O21)+(O22*O27)</f>
        <v>4.9996000000331962E-2</v>
      </c>
      <c r="P28" s="3"/>
    </row>
    <row r="29" spans="1:16" ht="15" customHeight="1" x14ac:dyDescent="0.25">
      <c r="A29" s="6" t="s">
        <v>6</v>
      </c>
      <c r="B29" s="24">
        <f>B20/B28</f>
        <v>4816.598740278233</v>
      </c>
      <c r="C29" s="24">
        <f>C20/C28</f>
        <v>5911.2404510665474</v>
      </c>
      <c r="D29" s="24">
        <f>D20/D28</f>
        <v>7649.7587383779946</v>
      </c>
      <c r="E29" s="24">
        <f t="shared" ref="E29" si="128">E20/E28</f>
        <v>10836.94564857057</v>
      </c>
      <c r="F29" s="24">
        <f t="shared" ref="F29" si="129">F20/F28</f>
        <v>18576.736210282437</v>
      </c>
      <c r="G29" s="24">
        <f t="shared" ref="G29" si="130">G20/G28</f>
        <v>20005.539995668714</v>
      </c>
      <c r="H29" s="24">
        <f t="shared" ref="H29" si="131">H20/H28</f>
        <v>21672.445985629842</v>
      </c>
      <c r="I29" s="24">
        <f t="shared" ref="I29" si="132">I20/I28</f>
        <v>23642.381697270725</v>
      </c>
      <c r="J29" s="24">
        <f t="shared" ref="J29" si="133">J20/J28</f>
        <v>26006.241497811057</v>
      </c>
      <c r="K29" s="24">
        <f t="shared" ref="K29" si="134">K20/K28</f>
        <v>28895.310068827534</v>
      </c>
      <c r="L29" s="24">
        <f t="shared" ref="L29" si="135">L20/L28</f>
        <v>32506.501300297943</v>
      </c>
      <c r="M29" s="24">
        <f t="shared" ref="M29" si="136">M20/M28</f>
        <v>37149.225581753955</v>
      </c>
      <c r="N29" s="24">
        <f t="shared" ref="N29" si="137">N20/N28</f>
        <v>43339.111881104574</v>
      </c>
      <c r="O29" s="25">
        <f t="shared" ref="O29" si="138">O20/O28</f>
        <v>52004.160332481333</v>
      </c>
      <c r="P29" s="3"/>
    </row>
    <row r="30" spans="1:16" ht="15" customHeight="1" x14ac:dyDescent="0.25">
      <c r="A30" s="10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/>
      <c r="P30" s="3"/>
    </row>
    <row r="31" spans="1:16" ht="15" customHeight="1" x14ac:dyDescent="0.25">
      <c r="A31" s="6" t="s">
        <v>7</v>
      </c>
      <c r="B31" s="28">
        <f>B29/ 730.001</f>
        <v>6.598071427680555</v>
      </c>
      <c r="C31" s="28">
        <f>C29/ 730.001</f>
        <v>8.0975785664218929</v>
      </c>
      <c r="D31" s="28">
        <f>D29/ 730.001</f>
        <v>10.479107204480535</v>
      </c>
      <c r="E31" s="28">
        <f t="shared" ref="E31:O31" si="139">E29/ 730.001</f>
        <v>14.845110689671071</v>
      </c>
      <c r="F31" s="28">
        <f t="shared" si="139"/>
        <v>25.447548990045817</v>
      </c>
      <c r="G31" s="28">
        <f t="shared" si="139"/>
        <v>27.404811768297186</v>
      </c>
      <c r="H31" s="28">
        <f t="shared" si="139"/>
        <v>29.688241503271698</v>
      </c>
      <c r="I31" s="28">
        <f t="shared" si="139"/>
        <v>32.386779877384726</v>
      </c>
      <c r="J31" s="28">
        <f t="shared" si="139"/>
        <v>35.624939551878775</v>
      </c>
      <c r="K31" s="28">
        <f t="shared" si="139"/>
        <v>39.582562309952365</v>
      </c>
      <c r="L31" s="28">
        <f t="shared" si="139"/>
        <v>44.52939283685631</v>
      </c>
      <c r="M31" s="28">
        <f t="shared" si="139"/>
        <v>50.889280400648708</v>
      </c>
      <c r="N31" s="28">
        <f t="shared" si="139"/>
        <v>59.368565085670532</v>
      </c>
      <c r="O31" s="29">
        <f t="shared" si="139"/>
        <v>71.23847821096318</v>
      </c>
      <c r="P31" s="3"/>
    </row>
    <row r="32" spans="1:16" s="1" customFormat="1" ht="15" customHeight="1" x14ac:dyDescent="0.25">
      <c r="A32" s="63" t="s">
        <v>8</v>
      </c>
      <c r="B32" s="22">
        <f>B31/12</f>
        <v>0.54983928564004625</v>
      </c>
      <c r="C32" s="22">
        <f>C31/12</f>
        <v>0.67479821386849104</v>
      </c>
      <c r="D32" s="22">
        <f>D31/12</f>
        <v>0.87325893370671126</v>
      </c>
      <c r="E32" s="22">
        <f t="shared" ref="E32" si="140">E31/12</f>
        <v>1.2370925574725893</v>
      </c>
      <c r="F32" s="22">
        <f t="shared" ref="F32" si="141">F31/12</f>
        <v>2.1206290825038181</v>
      </c>
      <c r="G32" s="22">
        <f t="shared" ref="G32" si="142">G31/12</f>
        <v>2.2837343140247657</v>
      </c>
      <c r="H32" s="22">
        <f t="shared" ref="H32" si="143">H31/12</f>
        <v>2.4740201252726415</v>
      </c>
      <c r="I32" s="22">
        <f t="shared" ref="I32" si="144">I31/12</f>
        <v>2.6988983231153938</v>
      </c>
      <c r="J32" s="22">
        <f t="shared" ref="J32" si="145">J31/12</f>
        <v>2.9687449626565647</v>
      </c>
      <c r="K32" s="22">
        <f t="shared" ref="K32" si="146">K31/12</f>
        <v>3.298546859162697</v>
      </c>
      <c r="L32" s="22">
        <f t="shared" ref="L32" si="147">L31/12</f>
        <v>3.7107827364046924</v>
      </c>
      <c r="M32" s="22">
        <f t="shared" ref="M32" si="148">M31/12</f>
        <v>4.2407733667207257</v>
      </c>
      <c r="N32" s="22">
        <f t="shared" ref="N32" si="149">N31/12</f>
        <v>4.9473804238058774</v>
      </c>
      <c r="O32" s="64">
        <f t="shared" ref="O32" si="150">O31/12</f>
        <v>5.936539850913598</v>
      </c>
      <c r="P32" s="59"/>
    </row>
    <row r="33" spans="1:16" s="1" customFormat="1" ht="15" customHeight="1" x14ac:dyDescent="0.25">
      <c r="A33" s="65" t="s">
        <v>12</v>
      </c>
      <c r="B33" s="66">
        <f>B32-(B32*0.2)</f>
        <v>0.43987142851203698</v>
      </c>
      <c r="C33" s="66">
        <f t="shared" ref="C33" si="151">C32-(C32*0.2)</f>
        <v>0.53983857109479283</v>
      </c>
      <c r="D33" s="66">
        <f t="shared" ref="D33" si="152">D32-(D32*0.2)</f>
        <v>0.69860714696536896</v>
      </c>
      <c r="E33" s="66">
        <f t="shared" ref="E33" si="153">E32-(E32*0.2)</f>
        <v>0.9896740459780714</v>
      </c>
      <c r="F33" s="66">
        <f t="shared" ref="F33" si="154">F32-(F32*0.2)</f>
        <v>1.6965032660030546</v>
      </c>
      <c r="G33" s="66">
        <f t="shared" ref="G33" si="155">G32-(G32*0.2)</f>
        <v>1.8269874512198125</v>
      </c>
      <c r="H33" s="66">
        <f t="shared" ref="H33" si="156">H32-(H32*0.2)</f>
        <v>1.9792161002181132</v>
      </c>
      <c r="I33" s="66">
        <f t="shared" ref="I33" si="157">I32-(I32*0.2)</f>
        <v>2.1591186584923152</v>
      </c>
      <c r="J33" s="66">
        <f t="shared" ref="J33" si="158">J32-(J32*0.2)</f>
        <v>2.3749959701252519</v>
      </c>
      <c r="K33" s="66">
        <f t="shared" ref="K33" si="159">K32-(K32*0.2)</f>
        <v>2.6388374873301577</v>
      </c>
      <c r="L33" s="66">
        <f t="shared" ref="L33" si="160">L32-(L32*0.2)</f>
        <v>2.968626189123754</v>
      </c>
      <c r="M33" s="66">
        <f t="shared" ref="M33" si="161">M32-(M32*0.2)</f>
        <v>3.3926186933765807</v>
      </c>
      <c r="N33" s="66">
        <f t="shared" ref="N33" si="162">N32-(N32*0.2)</f>
        <v>3.9579043390447017</v>
      </c>
      <c r="O33" s="67">
        <f t="shared" ref="O33" si="163">O32-(O32*0.2)</f>
        <v>4.7492318807308784</v>
      </c>
      <c r="P33" s="59"/>
    </row>
    <row r="34" spans="1:16" ht="1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Sisto</dc:creator>
  <cp:lastModifiedBy>Jeffrey Sisto</cp:lastModifiedBy>
  <dcterms:created xsi:type="dcterms:W3CDTF">2015-06-05T18:19:34Z</dcterms:created>
  <dcterms:modified xsi:type="dcterms:W3CDTF">2020-08-28T09:44:45Z</dcterms:modified>
</cp:coreProperties>
</file>