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tso\Documents\MEM Program\MSiA\MSiA 2022 Fall\Week 01 Introduction and LP\"/>
    </mc:Choice>
  </mc:AlternateContent>
  <xr:revisionPtr revIDLastSave="0" documentId="13_ncr:1_{9582A521-4649-43AF-A305-07F93829CFCE}" xr6:coauthVersionLast="47" xr6:coauthVersionMax="47" xr10:uidLastSave="{00000000-0000-0000-0000-000000000000}"/>
  <bookViews>
    <workbookView xWindow="-108" yWindow="-108" windowWidth="23256" windowHeight="12456" xr2:uid="{A8C38C70-4A87-4C47-AE57-66EC6B46E640}"/>
  </bookViews>
  <sheets>
    <sheet name="Slick Oil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'Slick Oil'!$C$9</definedName>
    <definedName name="solver_lhs10" localSheetId="0" hidden="1">'Slick Oil'!$L$21</definedName>
    <definedName name="solver_lhs11" localSheetId="0" hidden="1">'Slick Oil'!$L$25</definedName>
    <definedName name="solver_lhs12" localSheetId="0" hidden="1">'Slick Oil'!$O$9</definedName>
    <definedName name="solver_lhs2" localSheetId="0" hidden="1">'Slick Oil'!$C$13</definedName>
    <definedName name="solver_lhs3" localSheetId="0" hidden="1">'Slick Oil'!$C$17</definedName>
    <definedName name="solver_lhs4" localSheetId="0" hidden="1">'Slick Oil'!$C$21</definedName>
    <definedName name="solver_lhs5" localSheetId="0" hidden="1">'Slick Oil'!$C$25</definedName>
    <definedName name="solver_lhs6" localSheetId="0" hidden="1">'Slick Oil'!$C$29</definedName>
    <definedName name="solver_lhs7" localSheetId="0" hidden="1">'Slick Oil'!$L$9</definedName>
    <definedName name="solver_lhs8" localSheetId="0" hidden="1">'Slick Oil'!$L$13</definedName>
    <definedName name="solver_lhs9" localSheetId="0" hidden="1">'Slick Oil'!$L$17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'Slick Oil'!$C$10</definedName>
    <definedName name="solver_rhs10" localSheetId="0" hidden="1">'Slick Oil'!$L$22</definedName>
    <definedName name="solver_rhs11" localSheetId="0" hidden="1">'Slick Oil'!$L$26</definedName>
    <definedName name="solver_rhs12" localSheetId="0" hidden="1">'Slick Oil'!$O$8</definedName>
    <definedName name="solver_rhs2" localSheetId="0" hidden="1">'Slick Oil'!$C$14</definedName>
    <definedName name="solver_rhs3" localSheetId="0" hidden="1">'Slick Oil'!$C$18</definedName>
    <definedName name="solver_rhs4" localSheetId="0" hidden="1">'Slick Oil'!$C$22</definedName>
    <definedName name="solver_rhs5" localSheetId="0" hidden="1">'Slick Oil'!$C$26</definedName>
    <definedName name="solver_rhs6" localSheetId="0" hidden="1">'Slick Oil'!$C$30</definedName>
    <definedName name="solver_rhs7" localSheetId="0" hidden="1">'Slick Oil'!$L$10</definedName>
    <definedName name="solver_rhs8" localSheetId="0" hidden="1">'Slick Oil'!$L$14</definedName>
    <definedName name="solver_rhs9" localSheetId="0" hidden="1">'Slick Oil'!$L$18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O9" i="1"/>
  <c r="O10" i="1" s="1"/>
  <c r="L26" i="1"/>
  <c r="O26" i="1" s="1"/>
  <c r="L22" i="1"/>
  <c r="O25" i="1" s="1"/>
  <c r="L18" i="1"/>
  <c r="O24" i="1" s="1"/>
  <c r="L14" i="1"/>
  <c r="O23" i="1" s="1"/>
  <c r="L10" i="1"/>
  <c r="O22" i="1" s="1"/>
  <c r="C18" i="1"/>
  <c r="O17" i="1" s="1"/>
  <c r="C22" i="1"/>
  <c r="O18" i="1" s="1"/>
  <c r="C26" i="1"/>
  <c r="O19" i="1" s="1"/>
  <c r="C30" i="1"/>
  <c r="O20" i="1" s="1"/>
  <c r="C14" i="1"/>
  <c r="O16" i="1" s="1"/>
  <c r="C10" i="1"/>
  <c r="O15" i="1" s="1"/>
  <c r="H30" i="1"/>
  <c r="H29" i="1"/>
  <c r="H26" i="1"/>
  <c r="H25" i="1"/>
  <c r="H22" i="1"/>
  <c r="H21" i="1"/>
  <c r="H17" i="1"/>
  <c r="H16" i="1"/>
  <c r="H14" i="1"/>
  <c r="H13" i="1"/>
  <c r="H12" i="1"/>
  <c r="H10" i="1"/>
  <c r="H9" i="1"/>
  <c r="O11" i="1" l="1"/>
  <c r="H32" i="1"/>
</calcChain>
</file>

<file path=xl/sharedStrings.xml><?xml version="1.0" encoding="utf-8"?>
<sst xmlns="http://schemas.openxmlformats.org/spreadsheetml/2006/main" count="68" uniqueCount="49">
  <si>
    <t>Wells</t>
  </si>
  <si>
    <t>One (1)</t>
  </si>
  <si>
    <t>Two (2)</t>
  </si>
  <si>
    <t>Three (3)</t>
  </si>
  <si>
    <t>Four (4)</t>
  </si>
  <si>
    <t>Five (5)</t>
  </si>
  <si>
    <t>Six (6)</t>
  </si>
  <si>
    <t>Refineries</t>
  </si>
  <si>
    <t>A</t>
  </si>
  <si>
    <t>B</t>
  </si>
  <si>
    <t>C</t>
  </si>
  <si>
    <t>D</t>
  </si>
  <si>
    <t>E</t>
  </si>
  <si>
    <t>Demand Required</t>
  </si>
  <si>
    <t>Demand Met</t>
  </si>
  <si>
    <t>Total Cost</t>
  </si>
  <si>
    <t>One to A</t>
  </si>
  <si>
    <t>One to B</t>
  </si>
  <si>
    <t>Two to B</t>
  </si>
  <si>
    <t>Two to C</t>
  </si>
  <si>
    <t>Two to D</t>
  </si>
  <si>
    <t>Three to B</t>
  </si>
  <si>
    <t>Three to C</t>
  </si>
  <si>
    <t>Three to E</t>
  </si>
  <si>
    <t>Four to A</t>
  </si>
  <si>
    <t>Four to E</t>
  </si>
  <si>
    <t>Five to D</t>
  </si>
  <si>
    <t>Five to E</t>
  </si>
  <si>
    <t>Six to C</t>
  </si>
  <si>
    <t>Six to E</t>
  </si>
  <si>
    <t>Rule Checker</t>
  </si>
  <si>
    <t>One</t>
  </si>
  <si>
    <t>Two</t>
  </si>
  <si>
    <t>Three</t>
  </si>
  <si>
    <t>Four</t>
  </si>
  <si>
    <t xml:space="preserve">Five </t>
  </si>
  <si>
    <t>Six</t>
  </si>
  <si>
    <t>Used --&gt;</t>
  </si>
  <si>
    <t>Cost</t>
  </si>
  <si>
    <t>Capacity</t>
  </si>
  <si>
    <t>Total Used</t>
  </si>
  <si>
    <t>Where</t>
  </si>
  <si>
    <t>How Much</t>
  </si>
  <si>
    <t>Faclity</t>
  </si>
  <si>
    <t>OK or Error?</t>
  </si>
  <si>
    <t>Demand Checker:</t>
  </si>
  <si>
    <t>Total Cost (for info only)</t>
  </si>
  <si>
    <r>
      <rPr>
        <b/>
        <sz val="11"/>
        <color theme="1"/>
        <rFont val="Calibri"/>
        <family val="2"/>
        <scheme val="minor"/>
      </rPr>
      <t xml:space="preserve">Only change the yellow. </t>
    </r>
    <r>
      <rPr>
        <sz val="11"/>
        <color theme="1"/>
        <rFont val="Calibri"/>
        <family val="2"/>
        <scheme val="minor"/>
      </rPr>
      <t>This is the decision variable- what flows from the wells to refineries.</t>
    </r>
  </si>
  <si>
    <t>Product Moves from the wells to refineries (only along certain pipelines).  From the refineries, it meets customer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</si>
</sst>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44" fontId="0" fillId="0" borderId="0" xfId="1" applyFont="1"/>
    <xf numFmtId="44" fontId="0" fillId="0" borderId="0" xfId="0" applyNumberFormat="1"/>
    <xf numFmtId="0" fontId="4" fillId="0" borderId="0" xfId="0" applyFont="1"/>
    <xf numFmtId="0" fontId="0" fillId="0" borderId="5" xfId="0" applyBorder="1"/>
    <xf numFmtId="0" fontId="0" fillId="0" borderId="7" xfId="0" applyBorder="1"/>
    <xf numFmtId="44" fontId="0" fillId="3" borderId="1" xfId="1" applyFont="1" applyFill="1" applyBorder="1"/>
    <xf numFmtId="0" fontId="0" fillId="3" borderId="9" xfId="0" applyFill="1" applyBorder="1"/>
    <xf numFmtId="44" fontId="0" fillId="3" borderId="6" xfId="1" applyFont="1" applyFill="1" applyBorder="1"/>
    <xf numFmtId="0" fontId="0" fillId="3" borderId="7" xfId="0" applyFill="1" applyBorder="1"/>
    <xf numFmtId="44" fontId="0" fillId="5" borderId="1" xfId="1" applyFont="1" applyFill="1" applyBorder="1"/>
    <xf numFmtId="0" fontId="0" fillId="5" borderId="9" xfId="0" applyFill="1" applyBorder="1"/>
    <xf numFmtId="44" fontId="0" fillId="5" borderId="6" xfId="1" applyFont="1" applyFill="1" applyBorder="1"/>
    <xf numFmtId="0" fontId="0" fillId="5" borderId="7" xfId="0" applyFill="1" applyBorder="1"/>
    <xf numFmtId="0" fontId="0" fillId="6" borderId="8" xfId="0" applyFill="1" applyBorder="1"/>
    <xf numFmtId="44" fontId="0" fillId="6" borderId="9" xfId="0" applyNumberFormat="1" applyFill="1" applyBorder="1"/>
    <xf numFmtId="0" fontId="0" fillId="7" borderId="1" xfId="0" applyFill="1" applyBorder="1"/>
    <xf numFmtId="0" fontId="2" fillId="8" borderId="8" xfId="0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0" fontId="0" fillId="9" borderId="0" xfId="0" applyFill="1"/>
    <xf numFmtId="44" fontId="0" fillId="9" borderId="0" xfId="0" applyNumberFormat="1" applyFill="1"/>
    <xf numFmtId="0" fontId="0" fillId="10" borderId="8" xfId="0" applyFill="1" applyBorder="1"/>
    <xf numFmtId="0" fontId="0" fillId="10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10" borderId="3" xfId="0" applyFill="1" applyBorder="1"/>
    <xf numFmtId="0" fontId="0" fillId="10" borderId="5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44" fontId="0" fillId="11" borderId="7" xfId="1" applyFont="1" applyFill="1" applyBorder="1"/>
    <xf numFmtId="44" fontId="0" fillId="0" borderId="0" xfId="1" applyFont="1" applyFill="1" applyBorder="1"/>
    <xf numFmtId="0" fontId="0" fillId="0" borderId="0" xfId="0" applyAlignment="1">
      <alignment horizontal="left" wrapText="1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7" borderId="2" xfId="0" applyFill="1" applyBorder="1" applyAlignment="1">
      <alignment horizontal="left" wrapText="1"/>
    </xf>
    <xf numFmtId="0" fontId="0" fillId="7" borderId="14" xfId="0" applyFill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0" fillId="7" borderId="4" xfId="0" applyFill="1" applyBorder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0" fillId="7" borderId="15" xfId="0" applyFill="1" applyBorder="1" applyAlignment="1">
      <alignment horizontal="left" wrapText="1"/>
    </xf>
    <xf numFmtId="0" fontId="0" fillId="7" borderId="7" xfId="0" applyFill="1" applyBorder="1" applyAlignment="1">
      <alignment horizontal="left" wrapText="1"/>
    </xf>
    <xf numFmtId="0" fontId="3" fillId="10" borderId="8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106680</xdr:rowOff>
    </xdr:from>
    <xdr:to>
      <xdr:col>9</xdr:col>
      <xdr:colOff>586740</xdr:colOff>
      <xdr:row>8</xdr:row>
      <xdr:rowOff>83820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28577CB0-6653-E71E-BB1D-8F6C85DD67E4}"/>
            </a:ext>
          </a:extLst>
        </xdr:cNvPr>
        <xdr:cNvCxnSpPr/>
      </xdr:nvCxnSpPr>
      <xdr:spPr>
        <a:xfrm flipV="1">
          <a:off x="4404360" y="1242060"/>
          <a:ext cx="129540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91440</xdr:rowOff>
    </xdr:from>
    <xdr:to>
      <xdr:col>9</xdr:col>
      <xdr:colOff>601980</xdr:colOff>
      <xdr:row>11</xdr:row>
      <xdr:rowOff>106680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4E35E55B-89CC-084E-62F8-657F9D6A4B89}"/>
            </a:ext>
          </a:extLst>
        </xdr:cNvPr>
        <xdr:cNvCxnSpPr/>
      </xdr:nvCxnSpPr>
      <xdr:spPr>
        <a:xfrm>
          <a:off x="4404360" y="1607820"/>
          <a:ext cx="1310640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99060</xdr:rowOff>
    </xdr:from>
    <xdr:to>
      <xdr:col>10</xdr:col>
      <xdr:colOff>0</xdr:colOff>
      <xdr:row>11</xdr:row>
      <xdr:rowOff>114300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8947E534-CF63-E13C-580E-D6EE7F3AD103}"/>
            </a:ext>
          </a:extLst>
        </xdr:cNvPr>
        <xdr:cNvCxnSpPr/>
      </xdr:nvCxnSpPr>
      <xdr:spPr>
        <a:xfrm>
          <a:off x="4404360" y="1996440"/>
          <a:ext cx="13182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99060</xdr:rowOff>
    </xdr:from>
    <xdr:to>
      <xdr:col>9</xdr:col>
      <xdr:colOff>601980</xdr:colOff>
      <xdr:row>15</xdr:row>
      <xdr:rowOff>106680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0F9D3A44-ABD3-14A9-105A-8D2AF03F595D}"/>
            </a:ext>
          </a:extLst>
        </xdr:cNvPr>
        <xdr:cNvCxnSpPr/>
      </xdr:nvCxnSpPr>
      <xdr:spPr>
        <a:xfrm>
          <a:off x="4404360" y="2186940"/>
          <a:ext cx="131064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701040</xdr:colOff>
      <xdr:row>13</xdr:row>
      <xdr:rowOff>129540</xdr:rowOff>
    </xdr:from>
    <xdr:to>
      <xdr:col>10</xdr:col>
      <xdr:colOff>7620</xdr:colOff>
      <xdr:row>19</xdr:row>
      <xdr:rowOff>114300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386C5411-5F59-1E1E-F182-28AD69E09A08}"/>
            </a:ext>
          </a:extLst>
        </xdr:cNvPr>
        <xdr:cNvCxnSpPr/>
      </xdr:nvCxnSpPr>
      <xdr:spPr>
        <a:xfrm>
          <a:off x="4396740" y="2407920"/>
          <a:ext cx="1333500" cy="1127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121920</xdr:rowOff>
    </xdr:from>
    <xdr:to>
      <xdr:col>10</xdr:col>
      <xdr:colOff>0</xdr:colOff>
      <xdr:row>15</xdr:row>
      <xdr:rowOff>99060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E7999E0B-AB34-1468-870C-D1F37AA4CAC8}"/>
            </a:ext>
          </a:extLst>
        </xdr:cNvPr>
        <xdr:cNvCxnSpPr/>
      </xdr:nvCxnSpPr>
      <xdr:spPr>
        <a:xfrm flipV="1">
          <a:off x="4168140" y="2019300"/>
          <a:ext cx="1318260" cy="739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701040</xdr:colOff>
      <xdr:row>15</xdr:row>
      <xdr:rowOff>129540</xdr:rowOff>
    </xdr:from>
    <xdr:to>
      <xdr:col>9</xdr:col>
      <xdr:colOff>601980</xdr:colOff>
      <xdr:row>16</xdr:row>
      <xdr:rowOff>106680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66B22438-ED21-DE17-3DED-BC8868B9163D}"/>
            </a:ext>
          </a:extLst>
        </xdr:cNvPr>
        <xdr:cNvCxnSpPr/>
      </xdr:nvCxnSpPr>
      <xdr:spPr>
        <a:xfrm flipV="1">
          <a:off x="4160520" y="2788920"/>
          <a:ext cx="13182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701040</xdr:colOff>
      <xdr:row>17</xdr:row>
      <xdr:rowOff>106680</xdr:rowOff>
    </xdr:from>
    <xdr:to>
      <xdr:col>9</xdr:col>
      <xdr:colOff>601980</xdr:colOff>
      <xdr:row>23</xdr:row>
      <xdr:rowOff>114300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7DA4354F-6947-0020-7C33-9B0697D4842C}"/>
            </a:ext>
          </a:extLst>
        </xdr:cNvPr>
        <xdr:cNvCxnSpPr/>
      </xdr:nvCxnSpPr>
      <xdr:spPr>
        <a:xfrm>
          <a:off x="4160520" y="3147060"/>
          <a:ext cx="1318260" cy="1150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114300</xdr:rowOff>
    </xdr:from>
    <xdr:to>
      <xdr:col>9</xdr:col>
      <xdr:colOff>579120</xdr:colOff>
      <xdr:row>20</xdr:row>
      <xdr:rowOff>114300</xdr:rowOff>
    </xdr:to>
    <xdr:cxnSp macro="">
      <xdr:nvCxnSpPr>
        <xdr:cNvPr id="282" name="Straight Arrow Connector 281">
          <a:extLst>
            <a:ext uri="{FF2B5EF4-FFF2-40B4-BE49-F238E27FC236}">
              <a16:creationId xmlns:a16="http://schemas.microsoft.com/office/drawing/2014/main" id="{17021641-6F04-5321-7992-DC57FD824523}"/>
            </a:ext>
          </a:extLst>
        </xdr:cNvPr>
        <xdr:cNvCxnSpPr/>
      </xdr:nvCxnSpPr>
      <xdr:spPr>
        <a:xfrm flipV="1">
          <a:off x="4168140" y="1249680"/>
          <a:ext cx="1287780" cy="247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99060</xdr:rowOff>
    </xdr:from>
    <xdr:to>
      <xdr:col>9</xdr:col>
      <xdr:colOff>594360</xdr:colOff>
      <xdr:row>23</xdr:row>
      <xdr:rowOff>114300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1784D401-CBE5-70FB-BAA3-D239587AD491}"/>
            </a:ext>
          </a:extLst>
        </xdr:cNvPr>
        <xdr:cNvCxnSpPr/>
      </xdr:nvCxnSpPr>
      <xdr:spPr>
        <a:xfrm>
          <a:off x="4168140" y="3901440"/>
          <a:ext cx="1303020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19</xdr:row>
      <xdr:rowOff>114300</xdr:rowOff>
    </xdr:from>
    <xdr:to>
      <xdr:col>10</xdr:col>
      <xdr:colOff>0</xdr:colOff>
      <xdr:row>24</xdr:row>
      <xdr:rowOff>182880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1152FDEC-5755-25E9-4D5A-BAC507658722}"/>
            </a:ext>
          </a:extLst>
        </xdr:cNvPr>
        <xdr:cNvCxnSpPr/>
      </xdr:nvCxnSpPr>
      <xdr:spPr>
        <a:xfrm flipV="1">
          <a:off x="4823460" y="3718560"/>
          <a:ext cx="1242060" cy="1021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701040</xdr:colOff>
      <xdr:row>23</xdr:row>
      <xdr:rowOff>137160</xdr:rowOff>
    </xdr:from>
    <xdr:to>
      <xdr:col>9</xdr:col>
      <xdr:colOff>594360</xdr:colOff>
      <xdr:row>25</xdr:row>
      <xdr:rowOff>106680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AE10D9D8-A357-FC63-7EE7-47190D796F8F}"/>
            </a:ext>
          </a:extLst>
        </xdr:cNvPr>
        <xdr:cNvCxnSpPr/>
      </xdr:nvCxnSpPr>
      <xdr:spPr>
        <a:xfrm flipV="1">
          <a:off x="4160520" y="4320540"/>
          <a:ext cx="131064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594360</xdr:colOff>
      <xdr:row>28</xdr:row>
      <xdr:rowOff>91440</xdr:rowOff>
    </xdr:to>
    <xdr:cxnSp macro="">
      <xdr:nvCxnSpPr>
        <xdr:cNvPr id="292" name="Straight Arrow Connector 291">
          <a:extLst>
            <a:ext uri="{FF2B5EF4-FFF2-40B4-BE49-F238E27FC236}">
              <a16:creationId xmlns:a16="http://schemas.microsoft.com/office/drawing/2014/main" id="{6D49C982-A26D-4EC7-4B47-D86D0CFACE5D}"/>
            </a:ext>
          </a:extLst>
        </xdr:cNvPr>
        <xdr:cNvCxnSpPr/>
      </xdr:nvCxnSpPr>
      <xdr:spPr>
        <a:xfrm flipV="1">
          <a:off x="4168140" y="2773680"/>
          <a:ext cx="1303020" cy="2453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144780</xdr:rowOff>
    </xdr:from>
    <xdr:to>
      <xdr:col>9</xdr:col>
      <xdr:colOff>594360</xdr:colOff>
      <xdr:row>29</xdr:row>
      <xdr:rowOff>91440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11587236-3F7C-6AD7-FE3C-FECB62DE63A0}"/>
            </a:ext>
          </a:extLst>
        </xdr:cNvPr>
        <xdr:cNvCxnSpPr/>
      </xdr:nvCxnSpPr>
      <xdr:spPr>
        <a:xfrm flipV="1">
          <a:off x="4168140" y="4328160"/>
          <a:ext cx="1303020" cy="1089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8</xdr:row>
      <xdr:rowOff>190499</xdr:rowOff>
    </xdr:from>
    <xdr:to>
      <xdr:col>4</xdr:col>
      <xdr:colOff>374072</xdr:colOff>
      <xdr:row>8</xdr:row>
      <xdr:rowOff>190499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BEB5B91E-01B7-0DE0-C678-B621349ADBAC}"/>
            </a:ext>
          </a:extLst>
        </xdr:cNvPr>
        <xdr:cNvCxnSpPr/>
      </xdr:nvCxnSpPr>
      <xdr:spPr>
        <a:xfrm>
          <a:off x="1821180" y="1517072"/>
          <a:ext cx="755765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12</xdr:row>
      <xdr:rowOff>183572</xdr:rowOff>
    </xdr:from>
    <xdr:to>
      <xdr:col>5</xdr:col>
      <xdr:colOff>692</xdr:colOff>
      <xdr:row>12</xdr:row>
      <xdr:rowOff>183572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C5D33C4C-233B-4B8D-8B52-90790787CA25}"/>
            </a:ext>
          </a:extLst>
        </xdr:cNvPr>
        <xdr:cNvCxnSpPr/>
      </xdr:nvCxnSpPr>
      <xdr:spPr>
        <a:xfrm>
          <a:off x="1821180" y="227145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175952</xdr:rowOff>
    </xdr:from>
    <xdr:to>
      <xdr:col>5</xdr:col>
      <xdr:colOff>8312</xdr:colOff>
      <xdr:row>16</xdr:row>
      <xdr:rowOff>175952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B88A719F-D8F1-477D-A24E-4CF32F45491F}"/>
            </a:ext>
          </a:extLst>
        </xdr:cNvPr>
        <xdr:cNvCxnSpPr/>
      </xdr:nvCxnSpPr>
      <xdr:spPr>
        <a:xfrm>
          <a:off x="1828800" y="302583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21</xdr:row>
      <xdr:rowOff>692</xdr:rowOff>
    </xdr:from>
    <xdr:to>
      <xdr:col>5</xdr:col>
      <xdr:colOff>23552</xdr:colOff>
      <xdr:row>21</xdr:row>
      <xdr:rowOff>692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5D844F78-BBCC-42CA-8FE5-F43CD408CA4F}"/>
            </a:ext>
          </a:extLst>
        </xdr:cNvPr>
        <xdr:cNvCxnSpPr/>
      </xdr:nvCxnSpPr>
      <xdr:spPr>
        <a:xfrm>
          <a:off x="1844040" y="380307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15932</xdr:rowOff>
    </xdr:from>
    <xdr:to>
      <xdr:col>5</xdr:col>
      <xdr:colOff>8312</xdr:colOff>
      <xdr:row>25</xdr:row>
      <xdr:rowOff>15932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0B2116C0-8CF9-418D-9C3B-6766512F272A}"/>
            </a:ext>
          </a:extLst>
        </xdr:cNvPr>
        <xdr:cNvCxnSpPr/>
      </xdr:nvCxnSpPr>
      <xdr:spPr>
        <a:xfrm>
          <a:off x="1828800" y="458031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29</xdr:row>
      <xdr:rowOff>23552</xdr:rowOff>
    </xdr:from>
    <xdr:to>
      <xdr:col>5</xdr:col>
      <xdr:colOff>15932</xdr:colOff>
      <xdr:row>29</xdr:row>
      <xdr:rowOff>23552</xdr:rowOff>
    </xdr:to>
    <xdr:cxnSp macro="">
      <xdr:nvCxnSpPr>
        <xdr:cNvPr id="305" name="Straight Arrow Connector 304">
          <a:extLst>
            <a:ext uri="{FF2B5EF4-FFF2-40B4-BE49-F238E27FC236}">
              <a16:creationId xmlns:a16="http://schemas.microsoft.com/office/drawing/2014/main" id="{4B23379A-641A-4794-9C2E-5872E87B9F43}"/>
            </a:ext>
          </a:extLst>
        </xdr:cNvPr>
        <xdr:cNvCxnSpPr/>
      </xdr:nvCxnSpPr>
      <xdr:spPr>
        <a:xfrm>
          <a:off x="1836420" y="534993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8</xdr:row>
      <xdr:rowOff>76200</xdr:rowOff>
    </xdr:from>
    <xdr:to>
      <xdr:col>12</xdr:col>
      <xdr:colOff>594360</xdr:colOff>
      <xdr:row>25</xdr:row>
      <xdr:rowOff>99060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03489AFB-816B-4C73-BE5C-13EE2CCAEBB1}"/>
            </a:ext>
          </a:extLst>
        </xdr:cNvPr>
        <xdr:cNvCxnSpPr/>
      </xdr:nvCxnSpPr>
      <xdr:spPr>
        <a:xfrm flipV="1">
          <a:off x="7277100" y="1409700"/>
          <a:ext cx="601980" cy="3261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8</xdr:row>
      <xdr:rowOff>83820</xdr:rowOff>
    </xdr:from>
    <xdr:to>
      <xdr:col>12</xdr:col>
      <xdr:colOff>601980</xdr:colOff>
      <xdr:row>21</xdr:row>
      <xdr:rowOff>99060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D660A803-FF51-42B9-A1E1-8B7F4C359972}"/>
            </a:ext>
          </a:extLst>
        </xdr:cNvPr>
        <xdr:cNvCxnSpPr/>
      </xdr:nvCxnSpPr>
      <xdr:spPr>
        <a:xfrm flipV="1">
          <a:off x="7292340" y="1417320"/>
          <a:ext cx="594360" cy="2491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106680</xdr:rowOff>
    </xdr:from>
    <xdr:to>
      <xdr:col>12</xdr:col>
      <xdr:colOff>586740</xdr:colOff>
      <xdr:row>17</xdr:row>
      <xdr:rowOff>114300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1BEB9027-A89D-4756-AB0E-A42F918CE159}"/>
            </a:ext>
          </a:extLst>
        </xdr:cNvPr>
        <xdr:cNvCxnSpPr/>
      </xdr:nvCxnSpPr>
      <xdr:spPr>
        <a:xfrm flipV="1">
          <a:off x="7284720" y="1440180"/>
          <a:ext cx="586740" cy="1722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8</xdr:row>
      <xdr:rowOff>91440</xdr:rowOff>
    </xdr:from>
    <xdr:to>
      <xdr:col>13</xdr:col>
      <xdr:colOff>15240</xdr:colOff>
      <xdr:row>13</xdr:row>
      <xdr:rowOff>106680</xdr:rowOff>
    </xdr:to>
    <xdr:cxnSp macro="">
      <xdr:nvCxnSpPr>
        <xdr:cNvPr id="314" name="Straight Arrow Connector 313">
          <a:extLst>
            <a:ext uri="{FF2B5EF4-FFF2-40B4-BE49-F238E27FC236}">
              <a16:creationId xmlns:a16="http://schemas.microsoft.com/office/drawing/2014/main" id="{41B705CD-C6B4-4DB1-80C6-121DCD03100E}"/>
            </a:ext>
          </a:extLst>
        </xdr:cNvPr>
        <xdr:cNvCxnSpPr/>
      </xdr:nvCxnSpPr>
      <xdr:spPr>
        <a:xfrm flipV="1">
          <a:off x="7292340" y="1424940"/>
          <a:ext cx="6172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8</xdr:row>
      <xdr:rowOff>106680</xdr:rowOff>
    </xdr:from>
    <xdr:to>
      <xdr:col>12</xdr:col>
      <xdr:colOff>594360</xdr:colOff>
      <xdr:row>9</xdr:row>
      <xdr:rowOff>106680</xdr:rowOff>
    </xdr:to>
    <xdr:cxnSp macro="">
      <xdr:nvCxnSpPr>
        <xdr:cNvPr id="317" name="Straight Arrow Connector 316">
          <a:extLst>
            <a:ext uri="{FF2B5EF4-FFF2-40B4-BE49-F238E27FC236}">
              <a16:creationId xmlns:a16="http://schemas.microsoft.com/office/drawing/2014/main" id="{16E0E179-AC0D-4D7A-AE02-525233EDAF1D}"/>
            </a:ext>
          </a:extLst>
        </xdr:cNvPr>
        <xdr:cNvCxnSpPr/>
      </xdr:nvCxnSpPr>
      <xdr:spPr>
        <a:xfrm flipV="1">
          <a:off x="7292340" y="1440180"/>
          <a:ext cx="58674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B83F-FF1D-4129-8776-6A62DDDFE244}">
  <sheetPr codeName="Sheet1"/>
  <dimension ref="B1:O32"/>
  <sheetViews>
    <sheetView tabSelected="1" zoomScaleNormal="100" workbookViewId="0">
      <selection activeCell="G13" sqref="G13"/>
    </sheetView>
  </sheetViews>
  <sheetFormatPr defaultRowHeight="14.4" x14ac:dyDescent="0.3"/>
  <cols>
    <col min="4" max="5" width="5.44140625" customWidth="1"/>
    <col min="6" max="6" width="9.44140625" bestFit="1" customWidth="1"/>
    <col min="7" max="7" width="11.88671875" customWidth="1"/>
    <col min="8" max="9" width="10.33203125" customWidth="1"/>
    <col min="14" max="14" width="15.5546875" bestFit="1" customWidth="1"/>
    <col min="15" max="15" width="26.44140625" customWidth="1"/>
    <col min="16" max="16" width="12.6640625" customWidth="1"/>
  </cols>
  <sheetData>
    <row r="1" spans="2:15" x14ac:dyDescent="0.3">
      <c r="B1" s="51" t="s">
        <v>48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2:15" ht="15" thickBot="1" x14ac:dyDescent="0.35"/>
    <row r="3" spans="2:15" ht="15" customHeight="1" thickBot="1" x14ac:dyDescent="0.35">
      <c r="B3" s="36" t="s">
        <v>0</v>
      </c>
      <c r="C3" s="37"/>
      <c r="F3" s="40" t="s">
        <v>47</v>
      </c>
      <c r="G3" s="41"/>
      <c r="H3" s="42"/>
      <c r="K3" s="38" t="s">
        <v>7</v>
      </c>
      <c r="L3" s="39"/>
    </row>
    <row r="4" spans="2:15" ht="15" thickBot="1" x14ac:dyDescent="0.35">
      <c r="B4" s="6" t="s">
        <v>38</v>
      </c>
      <c r="C4" s="7" t="s">
        <v>39</v>
      </c>
      <c r="F4" s="43"/>
      <c r="G4" s="44"/>
      <c r="H4" s="45"/>
      <c r="K4" s="10" t="s">
        <v>38</v>
      </c>
      <c r="L4" s="11" t="s">
        <v>39</v>
      </c>
    </row>
    <row r="5" spans="2:15" ht="15" thickBot="1" x14ac:dyDescent="0.35">
      <c r="B5" s="8" t="s">
        <v>40</v>
      </c>
      <c r="C5" s="9"/>
      <c r="F5" s="46"/>
      <c r="G5" s="47"/>
      <c r="H5" s="48"/>
      <c r="K5" s="12" t="s">
        <v>40</v>
      </c>
      <c r="L5" s="13"/>
    </row>
    <row r="6" spans="2:15" x14ac:dyDescent="0.3">
      <c r="B6" s="34"/>
      <c r="F6" s="35"/>
      <c r="G6" s="35"/>
      <c r="H6" s="35"/>
      <c r="K6" s="34"/>
    </row>
    <row r="7" spans="2:15" ht="15" thickBot="1" x14ac:dyDescent="0.35"/>
    <row r="8" spans="2:15" ht="15" thickBot="1" x14ac:dyDescent="0.35">
      <c r="B8" s="36" t="s">
        <v>1</v>
      </c>
      <c r="C8" s="37"/>
      <c r="F8" s="17" t="s">
        <v>41</v>
      </c>
      <c r="G8" s="18" t="s">
        <v>42</v>
      </c>
      <c r="H8" s="19" t="s">
        <v>38</v>
      </c>
      <c r="K8" s="38" t="s">
        <v>8</v>
      </c>
      <c r="L8" s="39"/>
      <c r="N8" s="30" t="s">
        <v>13</v>
      </c>
      <c r="O8" s="28">
        <v>100</v>
      </c>
    </row>
    <row r="9" spans="2:15" ht="15" thickBot="1" x14ac:dyDescent="0.35">
      <c r="B9" s="6">
        <v>3</v>
      </c>
      <c r="C9" s="7">
        <v>40</v>
      </c>
      <c r="F9" s="14" t="s">
        <v>16</v>
      </c>
      <c r="G9" s="16">
        <v>0</v>
      </c>
      <c r="H9" s="15">
        <f>G9*(B9+K9)</f>
        <v>0</v>
      </c>
      <c r="I9" s="2"/>
      <c r="K9" s="10">
        <v>4</v>
      </c>
      <c r="L9" s="11">
        <v>100</v>
      </c>
      <c r="N9" s="31" t="s">
        <v>14</v>
      </c>
      <c r="O9" s="29">
        <f>SUM(G9:G10,G12:G14,G16:G18,G21:G22,G25:G26,G29:G30)</f>
        <v>100</v>
      </c>
    </row>
    <row r="10" spans="2:15" ht="15" thickBot="1" x14ac:dyDescent="0.35">
      <c r="B10" s="8" t="s">
        <v>37</v>
      </c>
      <c r="C10" s="9">
        <f>SUM(G9:G10)</f>
        <v>0</v>
      </c>
      <c r="F10" s="14" t="s">
        <v>17</v>
      </c>
      <c r="G10" s="16">
        <v>0</v>
      </c>
      <c r="H10" s="15">
        <f>G10*(B9+K13)</f>
        <v>0</v>
      </c>
      <c r="I10" s="2"/>
      <c r="K10" s="12" t="s">
        <v>37</v>
      </c>
      <c r="L10" s="13">
        <f>G9+G21</f>
        <v>0</v>
      </c>
      <c r="N10" s="31" t="s">
        <v>45</v>
      </c>
      <c r="O10" s="29" t="str">
        <f>IF(O9&lt;O8,"You need to ship more",IF(O9&gt;O8,"You are shipping too much","Perfect"))</f>
        <v>Perfect</v>
      </c>
    </row>
    <row r="11" spans="2:15" ht="15" thickBot="1" x14ac:dyDescent="0.35">
      <c r="B11" s="1"/>
      <c r="G11" s="3">
        <v>0</v>
      </c>
      <c r="K11" s="1"/>
      <c r="N11" s="32" t="s">
        <v>15</v>
      </c>
      <c r="O11" s="33">
        <f>IF(O9&lt;O8,"Will display when demand met",SUM(H9:H30))</f>
        <v>1800</v>
      </c>
    </row>
    <row r="12" spans="2:15" ht="15" thickBot="1" x14ac:dyDescent="0.35">
      <c r="B12" s="36" t="s">
        <v>2</v>
      </c>
      <c r="C12" s="37"/>
      <c r="F12" s="14" t="s">
        <v>18</v>
      </c>
      <c r="G12" s="16">
        <v>0</v>
      </c>
      <c r="H12" s="15">
        <f>G12*(B13+K13)</f>
        <v>0</v>
      </c>
      <c r="I12" s="2"/>
      <c r="K12" s="38" t="s">
        <v>9</v>
      </c>
      <c r="L12" s="39"/>
    </row>
    <row r="13" spans="2:15" ht="15" thickBot="1" x14ac:dyDescent="0.35">
      <c r="B13" s="6">
        <v>12</v>
      </c>
      <c r="C13" s="7">
        <v>50</v>
      </c>
      <c r="F13" s="14" t="s">
        <v>19</v>
      </c>
      <c r="G13" s="16">
        <v>20</v>
      </c>
      <c r="H13" s="15">
        <f>G13*(B13+K17)</f>
        <v>360</v>
      </c>
      <c r="I13" s="2"/>
      <c r="K13" s="10">
        <v>2</v>
      </c>
      <c r="L13" s="11">
        <v>40</v>
      </c>
      <c r="N13" s="49" t="s">
        <v>30</v>
      </c>
      <c r="O13" s="50"/>
    </row>
    <row r="14" spans="2:15" ht="15" thickBot="1" x14ac:dyDescent="0.35">
      <c r="B14" s="8" t="s">
        <v>37</v>
      </c>
      <c r="C14" s="9">
        <f>SUM(G12:G14)</f>
        <v>20</v>
      </c>
      <c r="F14" s="14" t="s">
        <v>20</v>
      </c>
      <c r="G14" s="16">
        <v>0</v>
      </c>
      <c r="H14" s="15">
        <f>G14*(B13+K21)</f>
        <v>0</v>
      </c>
      <c r="I14" s="2"/>
      <c r="K14" s="12" t="s">
        <v>37</v>
      </c>
      <c r="L14" s="13">
        <f>G10+G12+G16</f>
        <v>0</v>
      </c>
      <c r="N14" s="22" t="s">
        <v>43</v>
      </c>
      <c r="O14" s="23" t="s">
        <v>44</v>
      </c>
    </row>
    <row r="15" spans="2:15" ht="15" thickBot="1" x14ac:dyDescent="0.35">
      <c r="B15" s="1"/>
      <c r="G15" s="3">
        <v>0</v>
      </c>
      <c r="K15" s="1"/>
      <c r="N15" s="24" t="s">
        <v>31</v>
      </c>
      <c r="O15" s="25" t="str">
        <f>IF(C10&lt;=C9,"OK","ERROR: Over capacity")</f>
        <v>OK</v>
      </c>
    </row>
    <row r="16" spans="2:15" ht="15" thickBot="1" x14ac:dyDescent="0.35">
      <c r="B16" s="36" t="s">
        <v>3</v>
      </c>
      <c r="C16" s="37"/>
      <c r="F16" s="14" t="s">
        <v>21</v>
      </c>
      <c r="G16" s="16">
        <v>0</v>
      </c>
      <c r="H16" s="15">
        <f>G16*(B17+K13)</f>
        <v>0</v>
      </c>
      <c r="I16" s="2"/>
      <c r="K16" s="38" t="s">
        <v>10</v>
      </c>
      <c r="L16" s="39"/>
      <c r="N16" s="26" t="s">
        <v>32</v>
      </c>
      <c r="O16" s="4" t="str">
        <f>IF(C14&lt;=C13,"OK","ERROR: Over capacity")</f>
        <v>OK</v>
      </c>
    </row>
    <row r="17" spans="2:15" ht="15" thickBot="1" x14ac:dyDescent="0.35">
      <c r="B17" s="6">
        <v>4</v>
      </c>
      <c r="C17" s="7">
        <v>40</v>
      </c>
      <c r="F17" s="14" t="s">
        <v>22</v>
      </c>
      <c r="G17" s="16">
        <v>0</v>
      </c>
      <c r="H17" s="15">
        <f>G17*(B17+K17)</f>
        <v>0</v>
      </c>
      <c r="I17" s="2"/>
      <c r="K17" s="10">
        <v>6</v>
      </c>
      <c r="L17" s="11">
        <v>80</v>
      </c>
      <c r="N17" s="26" t="s">
        <v>33</v>
      </c>
      <c r="O17" s="4" t="str">
        <f>IF(C18&lt;=C17,"OK","ERROR: Over capacity")</f>
        <v>OK</v>
      </c>
    </row>
    <row r="18" spans="2:15" ht="15" thickBot="1" x14ac:dyDescent="0.35">
      <c r="B18" s="8" t="s">
        <v>37</v>
      </c>
      <c r="C18" s="9">
        <f>SUM(G16:G18)</f>
        <v>0</v>
      </c>
      <c r="F18" s="14" t="s">
        <v>23</v>
      </c>
      <c r="G18" s="16">
        <v>0</v>
      </c>
      <c r="H18" s="15">
        <f>G18*(B17+K25)</f>
        <v>0</v>
      </c>
      <c r="I18" s="2"/>
      <c r="K18" s="12" t="s">
        <v>37</v>
      </c>
      <c r="L18" s="13">
        <f>G13+G17+G29</f>
        <v>20</v>
      </c>
      <c r="N18" s="26" t="s">
        <v>34</v>
      </c>
      <c r="O18" s="4" t="str">
        <f>IF(C22&lt;=C21,"OK","ERROR: Over capacity")</f>
        <v>OK</v>
      </c>
    </row>
    <row r="19" spans="2:15" ht="15" thickBot="1" x14ac:dyDescent="0.35">
      <c r="B19" s="1"/>
      <c r="G19" s="3">
        <v>0</v>
      </c>
      <c r="K19" s="1"/>
      <c r="N19" s="26" t="s">
        <v>35</v>
      </c>
      <c r="O19" s="4" t="str">
        <f>IF(C26&lt;=C25,"OK","ERROR: Over capacity")</f>
        <v>OK</v>
      </c>
    </row>
    <row r="20" spans="2:15" ht="15" thickBot="1" x14ac:dyDescent="0.35">
      <c r="B20" s="36" t="s">
        <v>4</v>
      </c>
      <c r="C20" s="37"/>
      <c r="G20" s="3">
        <v>0</v>
      </c>
      <c r="I20" s="2"/>
      <c r="K20" s="38" t="s">
        <v>11</v>
      </c>
      <c r="L20" s="39"/>
      <c r="N20" s="26" t="s">
        <v>36</v>
      </c>
      <c r="O20" s="4" t="str">
        <f>IF(C30&lt;=C29,"OK","ERROR: Over capacity")</f>
        <v>OK</v>
      </c>
    </row>
    <row r="21" spans="2:15" ht="15" thickBot="1" x14ac:dyDescent="0.35">
      <c r="B21" s="6">
        <v>6</v>
      </c>
      <c r="C21" s="7">
        <v>100</v>
      </c>
      <c r="F21" s="14" t="s">
        <v>24</v>
      </c>
      <c r="G21" s="16">
        <v>0</v>
      </c>
      <c r="H21" s="15">
        <f>G21*(B21+K9)</f>
        <v>0</v>
      </c>
      <c r="I21" s="2"/>
      <c r="K21" s="10">
        <v>1</v>
      </c>
      <c r="L21" s="11">
        <v>100</v>
      </c>
      <c r="N21" s="26"/>
      <c r="O21" s="4"/>
    </row>
    <row r="22" spans="2:15" ht="15" thickBot="1" x14ac:dyDescent="0.35">
      <c r="B22" s="8" t="s">
        <v>37</v>
      </c>
      <c r="C22" s="9">
        <f>SUM(G21:G22)</f>
        <v>0</v>
      </c>
      <c r="F22" s="14" t="s">
        <v>25</v>
      </c>
      <c r="G22" s="16">
        <v>0</v>
      </c>
      <c r="H22" s="15">
        <f>G22*(B21+K25)</f>
        <v>0</v>
      </c>
      <c r="K22" s="12" t="s">
        <v>37</v>
      </c>
      <c r="L22" s="13">
        <f>G14+G25</f>
        <v>0</v>
      </c>
      <c r="N22" s="26" t="s">
        <v>8</v>
      </c>
      <c r="O22" s="4" t="str">
        <f>IF(L10&lt;=L9,"OK","ERROR: Over capacity")</f>
        <v>OK</v>
      </c>
    </row>
    <row r="23" spans="2:15" ht="15" thickBot="1" x14ac:dyDescent="0.35">
      <c r="B23" s="1"/>
      <c r="G23" s="3">
        <v>0</v>
      </c>
      <c r="K23" s="1"/>
      <c r="N23" s="26" t="s">
        <v>9</v>
      </c>
      <c r="O23" s="4" t="str">
        <f>IF(L14&lt;=L13,"OK","ERROR: Over capacity")</f>
        <v>OK</v>
      </c>
    </row>
    <row r="24" spans="2:15" ht="15" thickBot="1" x14ac:dyDescent="0.35">
      <c r="B24" s="36" t="s">
        <v>5</v>
      </c>
      <c r="C24" s="37"/>
      <c r="G24" s="3">
        <v>0</v>
      </c>
      <c r="I24" s="2"/>
      <c r="K24" s="38" t="s">
        <v>12</v>
      </c>
      <c r="L24" s="39"/>
      <c r="N24" s="26" t="s">
        <v>10</v>
      </c>
      <c r="O24" s="4" t="str">
        <f>IF(L18&lt;=L17,"OK","ERROR: Over capacity")</f>
        <v>OK</v>
      </c>
    </row>
    <row r="25" spans="2:15" ht="15" thickBot="1" x14ac:dyDescent="0.35">
      <c r="B25" s="6">
        <v>10</v>
      </c>
      <c r="C25" s="7">
        <v>100</v>
      </c>
      <c r="F25" s="14" t="s">
        <v>26</v>
      </c>
      <c r="G25" s="16">
        <v>0</v>
      </c>
      <c r="H25" s="15">
        <f>G25*(B25+K21)</f>
        <v>0</v>
      </c>
      <c r="I25" s="2"/>
      <c r="K25" s="10">
        <v>8</v>
      </c>
      <c r="L25" s="11">
        <v>80</v>
      </c>
      <c r="N25" s="26" t="s">
        <v>11</v>
      </c>
      <c r="O25" s="4" t="str">
        <f>IF(L22&lt;=L21,"OK","ERROR: Over capacity")</f>
        <v>OK</v>
      </c>
    </row>
    <row r="26" spans="2:15" ht="15" thickBot="1" x14ac:dyDescent="0.35">
      <c r="B26" s="8" t="s">
        <v>37</v>
      </c>
      <c r="C26" s="9">
        <f>SUM(G25:G26)</f>
        <v>80</v>
      </c>
      <c r="F26" s="14" t="s">
        <v>27</v>
      </c>
      <c r="G26" s="16">
        <v>80</v>
      </c>
      <c r="H26" s="15">
        <f>G26*(B25+K25)</f>
        <v>1440</v>
      </c>
      <c r="K26" s="12" t="s">
        <v>37</v>
      </c>
      <c r="L26" s="13">
        <f>G18+G22+G26+G30</f>
        <v>80</v>
      </c>
      <c r="N26" s="27" t="s">
        <v>12</v>
      </c>
      <c r="O26" s="5" t="str">
        <f>IF(L26&lt;=L25,"OK","ERROR: Over capacity")</f>
        <v>OK</v>
      </c>
    </row>
    <row r="27" spans="2:15" ht="15" thickBot="1" x14ac:dyDescent="0.35">
      <c r="B27" s="1"/>
      <c r="G27" s="3">
        <v>0</v>
      </c>
      <c r="K27" s="1"/>
    </row>
    <row r="28" spans="2:15" ht="15" thickBot="1" x14ac:dyDescent="0.35">
      <c r="B28" s="36" t="s">
        <v>6</v>
      </c>
      <c r="C28" s="37"/>
      <c r="G28" s="3">
        <v>0</v>
      </c>
      <c r="I28" s="2"/>
    </row>
    <row r="29" spans="2:15" ht="15" thickBot="1" x14ac:dyDescent="0.35">
      <c r="B29" s="6">
        <v>2.5</v>
      </c>
      <c r="C29" s="7">
        <v>100</v>
      </c>
      <c r="F29" s="14" t="s">
        <v>28</v>
      </c>
      <c r="G29" s="16">
        <v>0</v>
      </c>
      <c r="H29" s="15">
        <f>G29*(B29+K17)</f>
        <v>0</v>
      </c>
      <c r="I29" s="2"/>
    </row>
    <row r="30" spans="2:15" ht="15" thickBot="1" x14ac:dyDescent="0.35">
      <c r="B30" s="8" t="s">
        <v>37</v>
      </c>
      <c r="C30" s="9">
        <f>SUM(G29:G30)</f>
        <v>0</v>
      </c>
      <c r="F30" s="14" t="s">
        <v>29</v>
      </c>
      <c r="G30" s="16">
        <v>0</v>
      </c>
      <c r="H30" s="15">
        <f>G30*(B29+K25)</f>
        <v>0</v>
      </c>
    </row>
    <row r="32" spans="2:15" x14ac:dyDescent="0.3">
      <c r="F32" s="20" t="s">
        <v>46</v>
      </c>
      <c r="G32" s="20"/>
      <c r="H32" s="21">
        <f>SUM(H9:H30)</f>
        <v>1800</v>
      </c>
      <c r="I32" s="2"/>
    </row>
  </sheetData>
  <mergeCells count="16">
    <mergeCell ref="B28:C28"/>
    <mergeCell ref="K24:L24"/>
    <mergeCell ref="F3:H5"/>
    <mergeCell ref="N13:O13"/>
    <mergeCell ref="B1:N1"/>
    <mergeCell ref="B3:C3"/>
    <mergeCell ref="K8:L8"/>
    <mergeCell ref="K3:L3"/>
    <mergeCell ref="K12:L12"/>
    <mergeCell ref="K16:L16"/>
    <mergeCell ref="K20:L20"/>
    <mergeCell ref="B8:C8"/>
    <mergeCell ref="B12:C12"/>
    <mergeCell ref="B16:C16"/>
    <mergeCell ref="B20:C20"/>
    <mergeCell ref="B24:C24"/>
  </mergeCells>
  <dataValidations count="1">
    <dataValidation type="whole" allowBlank="1" showErrorMessage="1" errorTitle="Whole Postive Number" error="You must enter a whole number between 0 and 10,000" promptTitle="Whole Positive Number" prompt="You must enter a whole number between 0 and 10,000. " sqref="G9:G30" xr:uid="{227620F0-0352-46B7-8098-EF5107DC3367}">
      <formula1>0</formula1>
      <formula2>10000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Slick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2022-08-26T19:47:03Z</dcterms:created>
  <dcterms:modified xsi:type="dcterms:W3CDTF">2023-09-05T15:55:53Z</dcterms:modified>
</cp:coreProperties>
</file>