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uke2\Desktop\NW Work\Winter Work\MSiA 410\hw03\"/>
    </mc:Choice>
  </mc:AlternateContent>
  <bookViews>
    <workbookView xWindow="0" yWindow="0" windowWidth="20280" windowHeight="8505"/>
  </bookViews>
  <sheets>
    <sheet name="FinGain Part 1" sheetId="1" r:id="rId1"/>
  </sheets>
  <definedNames>
    <definedName name="solver_adj" localSheetId="0" hidden="1">'FinGain Part 1'!$AF$5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'FinGain Part 1'!$AE$5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6" i="1"/>
  <c r="V6" i="1"/>
  <c r="W6" i="1"/>
  <c r="X6" i="1"/>
  <c r="U5" i="1"/>
  <c r="V5" i="1"/>
  <c r="W5" i="1"/>
  <c r="X5" i="1"/>
  <c r="T5" i="1"/>
  <c r="AA6" i="1"/>
  <c r="AB6" i="1"/>
  <c r="AC6" i="1"/>
  <c r="AD6" i="1"/>
  <c r="Z6" i="1"/>
  <c r="AE6" i="1" s="1"/>
  <c r="Z5" i="1"/>
  <c r="AA5" i="1"/>
  <c r="AD5" i="1"/>
  <c r="O5" i="1"/>
  <c r="P5" i="1"/>
  <c r="Q5" i="1"/>
  <c r="R5" i="1"/>
  <c r="O6" i="1"/>
  <c r="P6" i="1"/>
  <c r="Q6" i="1"/>
  <c r="R6" i="1"/>
  <c r="N6" i="1"/>
  <c r="N5" i="1"/>
  <c r="I5" i="1"/>
  <c r="J5" i="1" s="1"/>
  <c r="K5" i="1" s="1"/>
  <c r="L5" i="1" s="1"/>
  <c r="I6" i="1"/>
  <c r="J6" i="1"/>
  <c r="K6" i="1"/>
  <c r="L6" i="1" s="1"/>
  <c r="H6" i="1"/>
  <c r="H5" i="1"/>
  <c r="AC5" i="1" l="1"/>
  <c r="AB5" i="1"/>
  <c r="AE5" i="1"/>
</calcChain>
</file>

<file path=xl/sharedStrings.xml><?xml version="1.0" encoding="utf-8"?>
<sst xmlns="http://schemas.openxmlformats.org/spreadsheetml/2006/main" count="34" uniqueCount="16">
  <si>
    <t>discount rate</t>
  </si>
  <si>
    <t>Predicted Attrition in…</t>
  </si>
  <si>
    <t>p(open at end of year)</t>
  </si>
  <si>
    <t>average p(open)</t>
  </si>
  <si>
    <t>projected return</t>
  </si>
  <si>
    <t>present value</t>
  </si>
  <si>
    <t>ID</t>
  </si>
  <si>
    <t>Y1</t>
  </si>
  <si>
    <t>Y2</t>
  </si>
  <si>
    <t>Y3</t>
  </si>
  <si>
    <t>Y4</t>
  </si>
  <si>
    <t>Y5</t>
  </si>
  <si>
    <t>Y0</t>
  </si>
  <si>
    <t>Total</t>
  </si>
  <si>
    <t>Subsidy</t>
  </si>
  <si>
    <t>No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</si>
</sst>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1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L1" zoomScaleNormal="100" workbookViewId="0">
      <selection activeCell="AF13" sqref="AF13"/>
    </sheetView>
  </sheetViews>
  <sheetFormatPr defaultColWidth="11" defaultRowHeight="15.75" x14ac:dyDescent="0.25"/>
  <cols>
    <col min="1" max="1" width="12.125" customWidth="1"/>
  </cols>
  <sheetData>
    <row r="1" spans="1:32" x14ac:dyDescent="0.25">
      <c r="A1" s="1" t="s">
        <v>0</v>
      </c>
      <c r="B1">
        <v>0.08</v>
      </c>
    </row>
    <row r="2" spans="1:32" x14ac:dyDescent="0.25">
      <c r="AE2" t="s">
        <v>13</v>
      </c>
      <c r="AF2" t="s">
        <v>14</v>
      </c>
    </row>
    <row r="3" spans="1:32" x14ac:dyDescent="0.25">
      <c r="B3" s="22" t="s">
        <v>1</v>
      </c>
      <c r="C3" s="23"/>
      <c r="D3" s="23"/>
      <c r="E3" s="23"/>
      <c r="F3" s="24"/>
      <c r="G3" s="2"/>
      <c r="H3" s="25" t="s">
        <v>2</v>
      </c>
      <c r="I3" s="25"/>
      <c r="J3" s="25"/>
      <c r="K3" s="25"/>
      <c r="L3" s="26"/>
      <c r="M3" s="22" t="s">
        <v>3</v>
      </c>
      <c r="N3" s="23"/>
      <c r="O3" s="23"/>
      <c r="P3" s="23"/>
      <c r="Q3" s="23"/>
      <c r="R3" s="24"/>
      <c r="S3" s="3"/>
      <c r="T3" s="27" t="s">
        <v>4</v>
      </c>
      <c r="U3" s="25"/>
      <c r="V3" s="25"/>
      <c r="W3" s="25"/>
      <c r="X3" s="26"/>
      <c r="Y3" s="22" t="s">
        <v>5</v>
      </c>
      <c r="Z3" s="23"/>
      <c r="AA3" s="23"/>
      <c r="AB3" s="23"/>
      <c r="AC3" s="23"/>
      <c r="AD3" s="24"/>
    </row>
    <row r="4" spans="1:32" x14ac:dyDescent="0.25">
      <c r="A4" s="1" t="s">
        <v>6</v>
      </c>
      <c r="B4" s="4" t="s">
        <v>7</v>
      </c>
      <c r="C4" s="5" t="s">
        <v>8</v>
      </c>
      <c r="D4" s="5" t="s">
        <v>9</v>
      </c>
      <c r="E4" s="5" t="s">
        <v>10</v>
      </c>
      <c r="F4" s="6" t="s">
        <v>11</v>
      </c>
      <c r="G4" s="7" t="s">
        <v>12</v>
      </c>
      <c r="H4" s="8" t="s">
        <v>7</v>
      </c>
      <c r="I4" s="8" t="s">
        <v>8</v>
      </c>
      <c r="J4" s="8" t="s">
        <v>9</v>
      </c>
      <c r="K4" s="8" t="s">
        <v>10</v>
      </c>
      <c r="L4" s="9" t="s">
        <v>11</v>
      </c>
      <c r="M4" s="10" t="s">
        <v>12</v>
      </c>
      <c r="N4" s="11" t="s">
        <v>7</v>
      </c>
      <c r="O4" s="11" t="s">
        <v>8</v>
      </c>
      <c r="P4" s="11" t="s">
        <v>9</v>
      </c>
      <c r="Q4" s="11" t="s">
        <v>10</v>
      </c>
      <c r="R4" s="12" t="s">
        <v>11</v>
      </c>
      <c r="S4" s="7" t="s">
        <v>12</v>
      </c>
      <c r="T4" s="8" t="s">
        <v>7</v>
      </c>
      <c r="U4" s="8" t="s">
        <v>8</v>
      </c>
      <c r="V4" s="8" t="s">
        <v>9</v>
      </c>
      <c r="W4" s="8" t="s">
        <v>10</v>
      </c>
      <c r="X4" s="9" t="s">
        <v>11</v>
      </c>
      <c r="Y4" s="10">
        <v>0</v>
      </c>
      <c r="Z4" s="11">
        <v>1</v>
      </c>
      <c r="AA4" s="11">
        <v>2</v>
      </c>
      <c r="AB4" s="11">
        <v>3</v>
      </c>
      <c r="AC4" s="11">
        <v>4</v>
      </c>
      <c r="AD4" s="12">
        <v>5</v>
      </c>
    </row>
    <row r="5" spans="1:32" x14ac:dyDescent="0.25">
      <c r="A5" t="s">
        <v>15</v>
      </c>
      <c r="B5" s="13">
        <v>0.14599999999999999</v>
      </c>
      <c r="C5" s="14">
        <v>0.113</v>
      </c>
      <c r="D5" s="14">
        <v>0.107</v>
      </c>
      <c r="E5" s="14">
        <v>8.4000000000000005E-2</v>
      </c>
      <c r="F5" s="15">
        <v>7.9000000000000001E-2</v>
      </c>
      <c r="G5" s="7">
        <v>1</v>
      </c>
      <c r="H5" s="16">
        <f>G5*(1-B5)</f>
        <v>0.85399999999999998</v>
      </c>
      <c r="I5" s="16">
        <f t="shared" ref="I5:L5" si="0">H5*(1-C5)</f>
        <v>0.757498</v>
      </c>
      <c r="J5" s="16">
        <f t="shared" si="0"/>
        <v>0.67644571399999998</v>
      </c>
      <c r="K5" s="16">
        <f t="shared" si="0"/>
        <v>0.619624274024</v>
      </c>
      <c r="L5" s="16">
        <f t="shared" si="0"/>
        <v>0.57067395637610407</v>
      </c>
      <c r="M5" s="10">
        <v>1</v>
      </c>
      <c r="N5" s="16">
        <f>(G5+H5)/2</f>
        <v>0.92700000000000005</v>
      </c>
      <c r="O5" s="16">
        <f t="shared" ref="O5:R6" si="1">(H5+I5)/2</f>
        <v>0.80574900000000005</v>
      </c>
      <c r="P5" s="16">
        <f t="shared" si="1"/>
        <v>0.71697185699999999</v>
      </c>
      <c r="Q5" s="16">
        <f t="shared" si="1"/>
        <v>0.64803499401200004</v>
      </c>
      <c r="R5" s="16">
        <f t="shared" si="1"/>
        <v>0.59514911520005209</v>
      </c>
      <c r="S5" s="17">
        <v>0</v>
      </c>
      <c r="T5" s="18">
        <f>1200000*0.2*N5</f>
        <v>222480</v>
      </c>
      <c r="U5" s="18">
        <f t="shared" ref="U5:X5" si="2">1200000*0.2*O5</f>
        <v>193379.76</v>
      </c>
      <c r="V5" s="18">
        <f t="shared" si="2"/>
        <v>172073.24567999999</v>
      </c>
      <c r="W5" s="18">
        <f t="shared" si="2"/>
        <v>155528.39856288</v>
      </c>
      <c r="X5" s="18">
        <f t="shared" si="2"/>
        <v>142835.78764801251</v>
      </c>
      <c r="Y5" s="19">
        <v>0</v>
      </c>
      <c r="Z5" s="20">
        <f>T5/(1+$B$1)</f>
        <v>206000</v>
      </c>
      <c r="AA5" s="20">
        <f t="shared" ref="AA5:AD6" si="3">U5/(1+$B$1)</f>
        <v>179055.33333333334</v>
      </c>
      <c r="AB5" s="20">
        <f t="shared" si="3"/>
        <v>159327.07933333333</v>
      </c>
      <c r="AC5" s="20">
        <f t="shared" si="3"/>
        <v>144007.7764471111</v>
      </c>
      <c r="AD5" s="20">
        <f t="shared" si="3"/>
        <v>132255.35893334492</v>
      </c>
      <c r="AE5" s="21">
        <f>SUM(Z5:AD5)-AF5</f>
        <v>820645.54804712278</v>
      </c>
      <c r="AF5" s="21">
        <v>0</v>
      </c>
    </row>
    <row r="6" spans="1:32" x14ac:dyDescent="0.25">
      <c r="A6" t="s">
        <v>14</v>
      </c>
      <c r="B6" s="13">
        <v>9.9000000000000005E-2</v>
      </c>
      <c r="C6" s="14">
        <v>0.111</v>
      </c>
      <c r="D6" s="14">
        <v>0.106</v>
      </c>
      <c r="E6" s="14">
        <v>8.6999999999999994E-2</v>
      </c>
      <c r="F6" s="15">
        <v>0.08</v>
      </c>
      <c r="G6" s="7">
        <v>1</v>
      </c>
      <c r="H6" s="16">
        <f>G6*(1-B6)</f>
        <v>0.90100000000000002</v>
      </c>
      <c r="I6" s="16">
        <f t="shared" ref="I6:L6" si="4">H6*(1-C6)</f>
        <v>0.80098900000000006</v>
      </c>
      <c r="J6" s="16">
        <f t="shared" si="4"/>
        <v>0.71608416600000002</v>
      </c>
      <c r="K6" s="16">
        <f t="shared" si="4"/>
        <v>0.65378484355800004</v>
      </c>
      <c r="L6" s="16">
        <f t="shared" si="4"/>
        <v>0.60148205607336003</v>
      </c>
      <c r="M6" s="10">
        <v>1</v>
      </c>
      <c r="N6" s="16">
        <f>(G6+H6)/2</f>
        <v>0.95050000000000001</v>
      </c>
      <c r="O6" s="16">
        <f t="shared" si="1"/>
        <v>0.8509945000000001</v>
      </c>
      <c r="P6" s="16">
        <f t="shared" si="1"/>
        <v>0.75853658300000004</v>
      </c>
      <c r="Q6" s="16">
        <f t="shared" si="1"/>
        <v>0.68493450477900009</v>
      </c>
      <c r="R6" s="16">
        <f t="shared" si="1"/>
        <v>0.62763344981568003</v>
      </c>
      <c r="S6" s="17">
        <v>0</v>
      </c>
      <c r="T6" s="18">
        <f>1200000*0.2*N6</f>
        <v>228120</v>
      </c>
      <c r="U6" s="18">
        <f t="shared" ref="U6" si="5">1200000*0.2*O6</f>
        <v>204238.68000000002</v>
      </c>
      <c r="V6" s="18">
        <f t="shared" ref="V6" si="6">1200000*0.2*P6</f>
        <v>182048.77992</v>
      </c>
      <c r="W6" s="18">
        <f t="shared" ref="W6" si="7">1200000*0.2*Q6</f>
        <v>164384.28114696001</v>
      </c>
      <c r="X6" s="18">
        <f t="shared" ref="X6" si="8">1200000*0.2*R6</f>
        <v>150632.02795576322</v>
      </c>
      <c r="Y6" s="19">
        <v>0</v>
      </c>
      <c r="Z6" s="20">
        <f>T6/(1+$B$1)</f>
        <v>211222.22222222222</v>
      </c>
      <c r="AA6" s="20">
        <f t="shared" si="3"/>
        <v>189109.88888888891</v>
      </c>
      <c r="AB6" s="20">
        <f t="shared" si="3"/>
        <v>168563.68511111109</v>
      </c>
      <c r="AC6" s="20">
        <f t="shared" si="3"/>
        <v>152207.66772866668</v>
      </c>
      <c r="AD6" s="20">
        <f t="shared" si="3"/>
        <v>139474.09995904</v>
      </c>
      <c r="AE6" s="21">
        <f>SUM(Z6:AD6)-AF6</f>
        <v>830577.56390992901</v>
      </c>
      <c r="AF6" s="21">
        <v>30000</v>
      </c>
    </row>
  </sheetData>
  <mergeCells count="5">
    <mergeCell ref="B3:F3"/>
    <mergeCell ref="H3:L3"/>
    <mergeCell ref="M3:R3"/>
    <mergeCell ref="T3:X3"/>
    <mergeCell ref="Y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FinGain Part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Shapiro</dc:creator>
  <cp:lastModifiedBy>Sam Swain</cp:lastModifiedBy>
  <dcterms:created xsi:type="dcterms:W3CDTF">2023-01-05T16:49:19Z</dcterms:created>
  <dcterms:modified xsi:type="dcterms:W3CDTF">2023-01-25T19:31:38Z</dcterms:modified>
</cp:coreProperties>
</file>