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uke2\Desktop\NW Work\Winter Work\MSiA 410\hw03\"/>
    </mc:Choice>
  </mc:AlternateContent>
  <bookViews>
    <workbookView xWindow="0" yWindow="0" windowWidth="20280" windowHeight="8505"/>
  </bookViews>
  <sheets>
    <sheet name="FinGain Part 1" sheetId="4" r:id="rId1"/>
    <sheet name="FinGain Part 2" sheetId="1" r:id="rId2"/>
    <sheet name="Data" sheetId="3" r:id="rId3"/>
  </sheets>
  <definedNames>
    <definedName name="solver_adj" localSheetId="0" hidden="1">'FinGain Part 1'!$AF$5</definedName>
    <definedName name="solver_adj" localSheetId="1" hidden="1">'FinGain Part 2'!$AF$5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itr" localSheetId="0" hidden="1">2147483647</definedName>
    <definedName name="solver_itr" localSheetId="1" hidden="1">2147483647</definedName>
    <definedName name="solver_lin" localSheetId="0" hidden="1">2</definedName>
    <definedName name="solver_lin" localSheetId="1" hidden="1">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0</definedName>
    <definedName name="solver_opt" localSheetId="0" hidden="1">'FinGain Part 1'!$AE$5</definedName>
    <definedName name="solver_opt" localSheetId="1" hidden="1">'FinGain Part 2'!$AE$5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2</definedName>
    <definedName name="solver_ver" localSheetId="1" hidden="1">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4" l="1"/>
  <c r="N6" i="4" s="1"/>
  <c r="T6" i="4" s="1"/>
  <c r="Z6" i="4" s="1"/>
  <c r="N5" i="4"/>
  <c r="T5" i="4" s="1"/>
  <c r="Z5" i="4" s="1"/>
  <c r="I5" i="4"/>
  <c r="O5" i="4" s="1"/>
  <c r="U5" i="4" s="1"/>
  <c r="AA5" i="4" s="1"/>
  <c r="H5" i="4"/>
  <c r="J5" i="4" l="1"/>
  <c r="I6" i="4"/>
  <c r="P5" i="4"/>
  <c r="V5" i="4" s="1"/>
  <c r="AB5" i="4" s="1"/>
  <c r="AA5" i="1"/>
  <c r="AB5" i="1"/>
  <c r="AC5" i="1"/>
  <c r="AD5" i="1"/>
  <c r="AA6" i="1"/>
  <c r="AB6" i="1"/>
  <c r="AC6" i="1"/>
  <c r="AD6" i="1"/>
  <c r="AA7" i="1"/>
  <c r="AB7" i="1"/>
  <c r="AC7" i="1"/>
  <c r="AD7" i="1"/>
  <c r="AA8" i="1"/>
  <c r="AB8" i="1"/>
  <c r="AC8" i="1"/>
  <c r="AD8" i="1"/>
  <c r="AA9" i="1"/>
  <c r="AB9" i="1"/>
  <c r="AC9" i="1"/>
  <c r="AD9" i="1"/>
  <c r="AA10" i="1"/>
  <c r="AB10" i="1"/>
  <c r="AC10" i="1"/>
  <c r="AD10" i="1"/>
  <c r="AA11" i="1"/>
  <c r="AB11" i="1"/>
  <c r="AC11" i="1"/>
  <c r="AD11" i="1"/>
  <c r="AA12" i="1"/>
  <c r="AB12" i="1"/>
  <c r="AC12" i="1"/>
  <c r="AD12" i="1"/>
  <c r="AA13" i="1"/>
  <c r="AB13" i="1"/>
  <c r="AC13" i="1"/>
  <c r="AD13" i="1"/>
  <c r="AA14" i="1"/>
  <c r="AB14" i="1"/>
  <c r="AC14" i="1"/>
  <c r="AD14" i="1"/>
  <c r="AA15" i="1"/>
  <c r="AB15" i="1"/>
  <c r="AC15" i="1"/>
  <c r="AD15" i="1"/>
  <c r="AA16" i="1"/>
  <c r="AB16" i="1"/>
  <c r="AC16" i="1"/>
  <c r="AD16" i="1"/>
  <c r="AA17" i="1"/>
  <c r="AB17" i="1"/>
  <c r="AC17" i="1"/>
  <c r="AD17" i="1"/>
  <c r="AA18" i="1"/>
  <c r="AB18" i="1"/>
  <c r="AC18" i="1"/>
  <c r="AD18" i="1"/>
  <c r="AA19" i="1"/>
  <c r="AB19" i="1"/>
  <c r="AC19" i="1"/>
  <c r="AD19" i="1"/>
  <c r="AA20" i="1"/>
  <c r="AB20" i="1"/>
  <c r="AC20" i="1"/>
  <c r="AD20" i="1"/>
  <c r="AA21" i="1"/>
  <c r="AB21" i="1"/>
  <c r="AC21" i="1"/>
  <c r="AD21" i="1"/>
  <c r="AA22" i="1"/>
  <c r="AB22" i="1"/>
  <c r="AC22" i="1"/>
  <c r="AD22" i="1"/>
  <c r="AA23" i="1"/>
  <c r="AB23" i="1"/>
  <c r="AC23" i="1"/>
  <c r="AD23" i="1"/>
  <c r="AA24" i="1"/>
  <c r="AB24" i="1"/>
  <c r="AC24" i="1"/>
  <c r="AD24" i="1"/>
  <c r="AA25" i="1"/>
  <c r="AB25" i="1"/>
  <c r="AC25" i="1"/>
  <c r="AD25" i="1"/>
  <c r="AA26" i="1"/>
  <c r="AB26" i="1"/>
  <c r="AC26" i="1"/>
  <c r="AD26" i="1"/>
  <c r="AA27" i="1"/>
  <c r="AB27" i="1"/>
  <c r="AC27" i="1"/>
  <c r="AD27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5" i="1"/>
  <c r="U6" i="1"/>
  <c r="V6" i="1" s="1"/>
  <c r="W6" i="1" s="1"/>
  <c r="X6" i="1" s="1"/>
  <c r="U7" i="1"/>
  <c r="V7" i="1"/>
  <c r="W7" i="1"/>
  <c r="X7" i="1" s="1"/>
  <c r="U8" i="1"/>
  <c r="V8" i="1"/>
  <c r="W8" i="1"/>
  <c r="X8" i="1"/>
  <c r="U9" i="1"/>
  <c r="V9" i="1"/>
  <c r="W9" i="1"/>
  <c r="X9" i="1"/>
  <c r="U10" i="1"/>
  <c r="V10" i="1"/>
  <c r="W10" i="1"/>
  <c r="X10" i="1"/>
  <c r="U11" i="1"/>
  <c r="V11" i="1" s="1"/>
  <c r="W11" i="1" s="1"/>
  <c r="X11" i="1" s="1"/>
  <c r="U12" i="1"/>
  <c r="V12" i="1"/>
  <c r="W12" i="1"/>
  <c r="X12" i="1"/>
  <c r="U13" i="1"/>
  <c r="V13" i="1"/>
  <c r="W13" i="1"/>
  <c r="X13" i="1"/>
  <c r="U14" i="1"/>
  <c r="V14" i="1"/>
  <c r="W14" i="1"/>
  <c r="X14" i="1"/>
  <c r="U15" i="1"/>
  <c r="V15" i="1"/>
  <c r="W15" i="1"/>
  <c r="X15" i="1"/>
  <c r="U16" i="1"/>
  <c r="V16" i="1" s="1"/>
  <c r="W16" i="1" s="1"/>
  <c r="X16" i="1" s="1"/>
  <c r="U17" i="1"/>
  <c r="V17" i="1"/>
  <c r="W17" i="1"/>
  <c r="X17" i="1"/>
  <c r="U18" i="1"/>
  <c r="V18" i="1"/>
  <c r="W18" i="1"/>
  <c r="X18" i="1"/>
  <c r="U19" i="1"/>
  <c r="V19" i="1"/>
  <c r="W19" i="1"/>
  <c r="X19" i="1"/>
  <c r="U20" i="1"/>
  <c r="V20" i="1"/>
  <c r="W20" i="1"/>
  <c r="X20" i="1"/>
  <c r="U21" i="1"/>
  <c r="V21" i="1" s="1"/>
  <c r="W21" i="1" s="1"/>
  <c r="X21" i="1" s="1"/>
  <c r="U22" i="1"/>
  <c r="V22" i="1"/>
  <c r="W22" i="1"/>
  <c r="X22" i="1"/>
  <c r="U23" i="1"/>
  <c r="V23" i="1"/>
  <c r="W23" i="1"/>
  <c r="X23" i="1"/>
  <c r="U24" i="1"/>
  <c r="V24" i="1"/>
  <c r="W24" i="1"/>
  <c r="X24" i="1"/>
  <c r="U25" i="1"/>
  <c r="V25" i="1"/>
  <c r="W25" i="1"/>
  <c r="X25" i="1"/>
  <c r="U26" i="1"/>
  <c r="V26" i="1" s="1"/>
  <c r="W26" i="1" s="1"/>
  <c r="X26" i="1" s="1"/>
  <c r="U27" i="1"/>
  <c r="V27" i="1"/>
  <c r="W27" i="1"/>
  <c r="X27" i="1"/>
  <c r="V5" i="1"/>
  <c r="W5" i="1" s="1"/>
  <c r="X5" i="1" s="1"/>
  <c r="U5" i="1"/>
  <c r="O5" i="1"/>
  <c r="P5" i="1"/>
  <c r="Q5" i="1"/>
  <c r="R5" i="1"/>
  <c r="O6" i="1"/>
  <c r="P6" i="1"/>
  <c r="Q6" i="1"/>
  <c r="R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O21" i="1"/>
  <c r="P21" i="1"/>
  <c r="Q21" i="1"/>
  <c r="R21" i="1"/>
  <c r="O22" i="1"/>
  <c r="P22" i="1"/>
  <c r="Q22" i="1"/>
  <c r="R22" i="1"/>
  <c r="O23" i="1"/>
  <c r="P23" i="1"/>
  <c r="Q23" i="1"/>
  <c r="R23" i="1"/>
  <c r="O24" i="1"/>
  <c r="P24" i="1"/>
  <c r="Q24" i="1"/>
  <c r="R24" i="1"/>
  <c r="O25" i="1"/>
  <c r="P25" i="1"/>
  <c r="Q25" i="1"/>
  <c r="R25" i="1"/>
  <c r="O26" i="1"/>
  <c r="P26" i="1"/>
  <c r="Q26" i="1"/>
  <c r="R26" i="1"/>
  <c r="O27" i="1"/>
  <c r="P27" i="1"/>
  <c r="Q27" i="1"/>
  <c r="R27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5" i="1"/>
  <c r="J6" i="4" l="1"/>
  <c r="P6" i="4"/>
  <c r="V6" i="4" s="1"/>
  <c r="AB6" i="4" s="1"/>
  <c r="K5" i="4"/>
  <c r="Q5" i="4" s="1"/>
  <c r="W5" i="4" s="1"/>
  <c r="AC5" i="4" s="1"/>
  <c r="O6" i="4"/>
  <c r="U6" i="4" s="1"/>
  <c r="AA6" i="4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J5" i="1"/>
  <c r="K5" i="1" s="1"/>
  <c r="L5" i="1" s="1"/>
  <c r="J6" i="1"/>
  <c r="K6" i="1" s="1"/>
  <c r="L6" i="1" s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 s="1"/>
  <c r="J12" i="1"/>
  <c r="K12" i="1"/>
  <c r="L12" i="1"/>
  <c r="J13" i="1"/>
  <c r="K13" i="1"/>
  <c r="L13" i="1" s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 s="1"/>
  <c r="L18" i="1" s="1"/>
  <c r="J19" i="1"/>
  <c r="K19" i="1"/>
  <c r="L19" i="1" s="1"/>
  <c r="J20" i="1"/>
  <c r="K20" i="1" s="1"/>
  <c r="L20" i="1" s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 s="1"/>
  <c r="L25" i="1" s="1"/>
  <c r="J26" i="1"/>
  <c r="K26" i="1" s="1"/>
  <c r="L26" i="1" s="1"/>
  <c r="J27" i="1"/>
  <c r="K27" i="1"/>
  <c r="L27" i="1"/>
  <c r="H6" i="1"/>
  <c r="I6" i="1" s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 s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 s="1"/>
  <c r="H27" i="1"/>
  <c r="I27" i="1"/>
  <c r="I5" i="1"/>
  <c r="H5" i="1"/>
  <c r="K6" i="4" l="1"/>
  <c r="L5" i="4"/>
  <c r="R5" i="4" s="1"/>
  <c r="X5" i="4" s="1"/>
  <c r="AD5" i="4" s="1"/>
  <c r="AE5" i="4" s="1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L6" i="4" l="1"/>
  <c r="R6" i="4" s="1"/>
  <c r="X6" i="4" s="1"/>
  <c r="AD6" i="4" s="1"/>
  <c r="Q6" i="4"/>
  <c r="W6" i="4" s="1"/>
  <c r="AC6" i="4" s="1"/>
  <c r="AE5" i="1"/>
  <c r="AE6" i="4" l="1"/>
</calcChain>
</file>

<file path=xl/sharedStrings.xml><?xml version="1.0" encoding="utf-8"?>
<sst xmlns="http://schemas.openxmlformats.org/spreadsheetml/2006/main" count="75" uniqueCount="18">
  <si>
    <t>discount rate</t>
  </si>
  <si>
    <t>Predicted Attrition in…</t>
  </si>
  <si>
    <t>p(open at end of year)</t>
  </si>
  <si>
    <t>average p(open)</t>
  </si>
  <si>
    <t>projected return</t>
  </si>
  <si>
    <t>present value</t>
  </si>
  <si>
    <t>ID</t>
  </si>
  <si>
    <t>Y1</t>
  </si>
  <si>
    <t>Y2</t>
  </si>
  <si>
    <t>Y3</t>
  </si>
  <si>
    <t>Y4</t>
  </si>
  <si>
    <t>Y5</t>
  </si>
  <si>
    <t>Y0</t>
  </si>
  <si>
    <t>Total</t>
  </si>
  <si>
    <t>Subsidy</t>
  </si>
  <si>
    <t>New Agency ID</t>
  </si>
  <si>
    <t>Predicted Return in Year 1</t>
  </si>
  <si>
    <t>No Subsidy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</si>
</sst>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0.000"/>
    <numFmt numFmtId="165" formatCode="_(&quot;$&quot;* #,##0_);_(&quot;$&quot;* \(#,##0\);_(&quot;$&quot;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AF8FB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164" fontId="0" fillId="3" borderId="7" xfId="0" applyNumberFormat="1" applyFill="1" applyBorder="1" applyAlignment="1">
      <alignment horizontal="center"/>
    </xf>
    <xf numFmtId="164" fontId="0" fillId="3" borderId="8" xfId="0" applyNumberFormat="1" applyFill="1" applyBorder="1" applyAlignment="1">
      <alignment horizontal="center"/>
    </xf>
    <xf numFmtId="164" fontId="0" fillId="3" borderId="9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165" fontId="0" fillId="2" borderId="8" xfId="1" applyNumberFormat="1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165" fontId="0" fillId="3" borderId="8" xfId="1" applyNumberFormat="1" applyFont="1" applyFill="1" applyBorder="1" applyAlignment="1">
      <alignment horizontal="center"/>
    </xf>
    <xf numFmtId="165" fontId="0" fillId="0" borderId="0" xfId="0" applyNumberFormat="1"/>
    <xf numFmtId="0" fontId="0" fillId="4" borderId="0" xfId="0" applyFill="1"/>
    <xf numFmtId="0" fontId="0" fillId="0" borderId="0" xfId="0" applyFill="1"/>
    <xf numFmtId="0" fontId="0" fillId="0" borderId="0" xfId="0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44" fontId="0" fillId="2" borderId="10" xfId="1" applyFont="1" applyFill="1" applyBorder="1"/>
    <xf numFmtId="10" fontId="0" fillId="5" borderId="7" xfId="2" applyNumberFormat="1" applyFont="1" applyFill="1" applyBorder="1" applyAlignment="1">
      <alignment horizontal="center"/>
    </xf>
    <xf numFmtId="10" fontId="0" fillId="5" borderId="8" xfId="2" applyNumberFormat="1" applyFont="1" applyFill="1" applyBorder="1" applyAlignment="1">
      <alignment horizontal="center"/>
    </xf>
    <xf numFmtId="10" fontId="0" fillId="5" borderId="9" xfId="2" applyNumberFormat="1" applyFont="1" applyFill="1" applyBorder="1" applyAlignment="1">
      <alignment horizontal="center"/>
    </xf>
    <xf numFmtId="10" fontId="3" fillId="5" borderId="8" xfId="2" applyNumberFormat="1" applyFont="1" applyFill="1" applyBorder="1" applyAlignment="1">
      <alignment horizontal="center"/>
    </xf>
    <xf numFmtId="44" fontId="0" fillId="2" borderId="4" xfId="1" applyFont="1" applyFill="1" applyBorder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9" fontId="2" fillId="2" borderId="2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"/>
  <sheetViews>
    <sheetView tabSelected="1" topLeftCell="S1" zoomScaleNormal="100" workbookViewId="0">
      <selection activeCell="AD8" sqref="AD8"/>
    </sheetView>
  </sheetViews>
  <sheetFormatPr defaultColWidth="11" defaultRowHeight="15.75" x14ac:dyDescent="0.25"/>
  <cols>
    <col min="1" max="1" width="12.125" customWidth="1"/>
  </cols>
  <sheetData>
    <row r="1" spans="1:32" x14ac:dyDescent="0.25">
      <c r="A1" s="1" t="s">
        <v>0</v>
      </c>
      <c r="B1">
        <v>0.08</v>
      </c>
    </row>
    <row r="2" spans="1:32" x14ac:dyDescent="0.25">
      <c r="AE2" t="s">
        <v>13</v>
      </c>
      <c r="AF2" t="s">
        <v>14</v>
      </c>
    </row>
    <row r="3" spans="1:32" x14ac:dyDescent="0.25">
      <c r="B3" s="35" t="s">
        <v>1</v>
      </c>
      <c r="C3" s="36"/>
      <c r="D3" s="36"/>
      <c r="E3" s="36"/>
      <c r="F3" s="37"/>
      <c r="G3" s="2"/>
      <c r="H3" s="38" t="s">
        <v>2</v>
      </c>
      <c r="I3" s="38"/>
      <c r="J3" s="38"/>
      <c r="K3" s="38"/>
      <c r="L3" s="39"/>
      <c r="M3" s="35" t="s">
        <v>3</v>
      </c>
      <c r="N3" s="36"/>
      <c r="O3" s="36"/>
      <c r="P3" s="36"/>
      <c r="Q3" s="36"/>
      <c r="R3" s="37"/>
      <c r="S3" s="3"/>
      <c r="T3" s="40" t="s">
        <v>4</v>
      </c>
      <c r="U3" s="38"/>
      <c r="V3" s="38"/>
      <c r="W3" s="38"/>
      <c r="X3" s="39"/>
      <c r="Y3" s="35" t="s">
        <v>5</v>
      </c>
      <c r="Z3" s="36"/>
      <c r="AA3" s="36"/>
      <c r="AB3" s="36"/>
      <c r="AC3" s="36"/>
      <c r="AD3" s="37"/>
    </row>
    <row r="4" spans="1:32" x14ac:dyDescent="0.25">
      <c r="A4" s="1" t="s">
        <v>6</v>
      </c>
      <c r="B4" s="4" t="s">
        <v>7</v>
      </c>
      <c r="C4" s="5" t="s">
        <v>8</v>
      </c>
      <c r="D4" s="5" t="s">
        <v>9</v>
      </c>
      <c r="E4" s="5" t="s">
        <v>10</v>
      </c>
      <c r="F4" s="6" t="s">
        <v>11</v>
      </c>
      <c r="G4" s="7" t="s">
        <v>12</v>
      </c>
      <c r="H4" s="8" t="s">
        <v>7</v>
      </c>
      <c r="I4" s="8" t="s">
        <v>8</v>
      </c>
      <c r="J4" s="8" t="s">
        <v>9</v>
      </c>
      <c r="K4" s="8" t="s">
        <v>10</v>
      </c>
      <c r="L4" s="9" t="s">
        <v>11</v>
      </c>
      <c r="M4" s="10" t="s">
        <v>12</v>
      </c>
      <c r="N4" s="11" t="s">
        <v>7</v>
      </c>
      <c r="O4" s="11" t="s">
        <v>8</v>
      </c>
      <c r="P4" s="11" t="s">
        <v>9</v>
      </c>
      <c r="Q4" s="11" t="s">
        <v>10</v>
      </c>
      <c r="R4" s="12" t="s">
        <v>11</v>
      </c>
      <c r="S4" s="7" t="s">
        <v>12</v>
      </c>
      <c r="T4" s="8" t="s">
        <v>7</v>
      </c>
      <c r="U4" s="8" t="s">
        <v>8</v>
      </c>
      <c r="V4" s="8" t="s">
        <v>9</v>
      </c>
      <c r="W4" s="8" t="s">
        <v>10</v>
      </c>
      <c r="X4" s="9" t="s">
        <v>11</v>
      </c>
      <c r="Y4" s="10">
        <v>0</v>
      </c>
      <c r="Z4" s="11">
        <v>1</v>
      </c>
      <c r="AA4" s="11">
        <v>2</v>
      </c>
      <c r="AB4" s="11">
        <v>3</v>
      </c>
      <c r="AC4" s="11">
        <v>4</v>
      </c>
      <c r="AD4" s="12">
        <v>5</v>
      </c>
    </row>
    <row r="5" spans="1:32" x14ac:dyDescent="0.25">
      <c r="A5" t="s">
        <v>17</v>
      </c>
      <c r="B5" s="13">
        <v>0.14599999999999999</v>
      </c>
      <c r="C5" s="14">
        <v>0.113</v>
      </c>
      <c r="D5" s="14">
        <v>0.107</v>
      </c>
      <c r="E5" s="14">
        <v>8.4000000000000005E-2</v>
      </c>
      <c r="F5" s="15">
        <v>7.9000000000000001E-2</v>
      </c>
      <c r="G5" s="7">
        <v>1</v>
      </c>
      <c r="H5" s="16">
        <f>G5*(1-B5)</f>
        <v>0.85399999999999998</v>
      </c>
      <c r="I5" s="16">
        <f t="shared" ref="I5:L6" si="0">H5*(1-C5)</f>
        <v>0.757498</v>
      </c>
      <c r="J5" s="16">
        <f t="shared" si="0"/>
        <v>0.67644571399999998</v>
      </c>
      <c r="K5" s="16">
        <f t="shared" si="0"/>
        <v>0.619624274024</v>
      </c>
      <c r="L5" s="16">
        <f t="shared" si="0"/>
        <v>0.57067395637610407</v>
      </c>
      <c r="M5" s="10">
        <v>1</v>
      </c>
      <c r="N5" s="16">
        <f>(G5+H5)/2</f>
        <v>0.92700000000000005</v>
      </c>
      <c r="O5" s="16">
        <f t="shared" ref="O5:R6" si="1">(H5+I5)/2</f>
        <v>0.80574900000000005</v>
      </c>
      <c r="P5" s="16">
        <f t="shared" si="1"/>
        <v>0.71697185699999999</v>
      </c>
      <c r="Q5" s="16">
        <f t="shared" si="1"/>
        <v>0.64803499401200004</v>
      </c>
      <c r="R5" s="16">
        <f t="shared" si="1"/>
        <v>0.59514911520005209</v>
      </c>
      <c r="S5" s="17">
        <v>0</v>
      </c>
      <c r="T5" s="18">
        <f>1200000*0.2*N5</f>
        <v>222480</v>
      </c>
      <c r="U5" s="18">
        <f t="shared" ref="U5:X6" si="2">1200000*0.2*O5</f>
        <v>193379.76</v>
      </c>
      <c r="V5" s="18">
        <f t="shared" si="2"/>
        <v>172073.24567999999</v>
      </c>
      <c r="W5" s="18">
        <f t="shared" si="2"/>
        <v>155528.39856288</v>
      </c>
      <c r="X5" s="18">
        <f t="shared" si="2"/>
        <v>142835.78764801251</v>
      </c>
      <c r="Y5" s="19">
        <v>0</v>
      </c>
      <c r="Z5" s="20">
        <f>T5/(1+$B$1)</f>
        <v>206000</v>
      </c>
      <c r="AA5" s="20">
        <f t="shared" ref="AA5:AD6" si="3">U5/(1+$B$1)</f>
        <v>179055.33333333334</v>
      </c>
      <c r="AB5" s="20">
        <f t="shared" si="3"/>
        <v>159327.07933333333</v>
      </c>
      <c r="AC5" s="20">
        <f t="shared" si="3"/>
        <v>144007.7764471111</v>
      </c>
      <c r="AD5" s="20">
        <f t="shared" si="3"/>
        <v>132255.35893334492</v>
      </c>
      <c r="AE5" s="21">
        <f>SUM(Z5:AD5)-AF5</f>
        <v>820645.54804712278</v>
      </c>
      <c r="AF5" s="21">
        <v>0</v>
      </c>
    </row>
    <row r="6" spans="1:32" x14ac:dyDescent="0.25">
      <c r="A6" t="s">
        <v>14</v>
      </c>
      <c r="B6" s="13">
        <v>9.9000000000000005E-2</v>
      </c>
      <c r="C6" s="14">
        <v>0.111</v>
      </c>
      <c r="D6" s="14">
        <v>0.106</v>
      </c>
      <c r="E6" s="14">
        <v>8.6999999999999994E-2</v>
      </c>
      <c r="F6" s="15">
        <v>0.08</v>
      </c>
      <c r="G6" s="7">
        <v>1</v>
      </c>
      <c r="H6" s="16">
        <f>G6*(1-B6)</f>
        <v>0.90100000000000002</v>
      </c>
      <c r="I6" s="16">
        <f t="shared" si="0"/>
        <v>0.80098900000000006</v>
      </c>
      <c r="J6" s="16">
        <f t="shared" si="0"/>
        <v>0.71608416600000002</v>
      </c>
      <c r="K6" s="16">
        <f t="shared" si="0"/>
        <v>0.65378484355800004</v>
      </c>
      <c r="L6" s="16">
        <f t="shared" si="0"/>
        <v>0.60148205607336003</v>
      </c>
      <c r="M6" s="10">
        <v>1</v>
      </c>
      <c r="N6" s="16">
        <f>(G6+H6)/2</f>
        <v>0.95050000000000001</v>
      </c>
      <c r="O6" s="16">
        <f t="shared" si="1"/>
        <v>0.8509945000000001</v>
      </c>
      <c r="P6" s="16">
        <f t="shared" si="1"/>
        <v>0.75853658300000004</v>
      </c>
      <c r="Q6" s="16">
        <f t="shared" si="1"/>
        <v>0.68493450477900009</v>
      </c>
      <c r="R6" s="16">
        <f t="shared" si="1"/>
        <v>0.62763344981568003</v>
      </c>
      <c r="S6" s="17">
        <v>0</v>
      </c>
      <c r="T6" s="18">
        <f>1200000*0.2*N6</f>
        <v>228120</v>
      </c>
      <c r="U6" s="18">
        <f t="shared" si="2"/>
        <v>204238.68000000002</v>
      </c>
      <c r="V6" s="18">
        <f t="shared" si="2"/>
        <v>182048.77992</v>
      </c>
      <c r="W6" s="18">
        <f t="shared" si="2"/>
        <v>164384.28114696001</v>
      </c>
      <c r="X6" s="18">
        <f t="shared" si="2"/>
        <v>150632.02795576322</v>
      </c>
      <c r="Y6" s="19">
        <v>0</v>
      </c>
      <c r="Z6" s="20">
        <f>T6/(1+$B$1)</f>
        <v>211222.22222222222</v>
      </c>
      <c r="AA6" s="20">
        <f t="shared" si="3"/>
        <v>189109.88888888891</v>
      </c>
      <c r="AB6" s="20">
        <f t="shared" si="3"/>
        <v>168563.68511111109</v>
      </c>
      <c r="AC6" s="20">
        <f t="shared" si="3"/>
        <v>152207.66772866668</v>
      </c>
      <c r="AD6" s="20">
        <f t="shared" si="3"/>
        <v>139474.09995904</v>
      </c>
      <c r="AE6" s="21">
        <f>SUM(Z6:AD6)-AF6</f>
        <v>830577.56390992901</v>
      </c>
      <c r="AF6" s="21">
        <v>30000</v>
      </c>
    </row>
  </sheetData>
  <mergeCells count="5">
    <mergeCell ref="B3:F3"/>
    <mergeCell ref="H3:L3"/>
    <mergeCell ref="M3:R3"/>
    <mergeCell ref="T3:X3"/>
    <mergeCell ref="Y3:A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7"/>
  <sheetViews>
    <sheetView zoomScaleNormal="100" workbookViewId="0">
      <selection activeCell="E31" sqref="E31"/>
    </sheetView>
  </sheetViews>
  <sheetFormatPr defaultColWidth="11" defaultRowHeight="15.75" x14ac:dyDescent="0.25"/>
  <cols>
    <col min="1" max="1" width="12.125" customWidth="1"/>
    <col min="20" max="20" width="12.125" bestFit="1" customWidth="1"/>
  </cols>
  <sheetData>
    <row r="1" spans="1:32" x14ac:dyDescent="0.25">
      <c r="A1" s="1" t="s">
        <v>0</v>
      </c>
      <c r="B1">
        <v>0.08</v>
      </c>
    </row>
    <row r="2" spans="1:32" x14ac:dyDescent="0.25">
      <c r="AE2" t="s">
        <v>13</v>
      </c>
      <c r="AF2" t="s">
        <v>14</v>
      </c>
    </row>
    <row r="3" spans="1:32" x14ac:dyDescent="0.25">
      <c r="B3" s="35" t="s">
        <v>1</v>
      </c>
      <c r="C3" s="36"/>
      <c r="D3" s="36"/>
      <c r="E3" s="36"/>
      <c r="F3" s="37"/>
      <c r="G3" s="2"/>
      <c r="H3" s="38" t="s">
        <v>2</v>
      </c>
      <c r="I3" s="38"/>
      <c r="J3" s="38"/>
      <c r="K3" s="38"/>
      <c r="L3" s="39"/>
      <c r="M3" s="35" t="s">
        <v>3</v>
      </c>
      <c r="N3" s="36"/>
      <c r="O3" s="36"/>
      <c r="P3" s="36"/>
      <c r="Q3" s="36"/>
      <c r="R3" s="37"/>
      <c r="S3" s="3"/>
      <c r="T3" s="40" t="s">
        <v>4</v>
      </c>
      <c r="U3" s="38"/>
      <c r="V3" s="38"/>
      <c r="W3" s="38"/>
      <c r="X3" s="39"/>
      <c r="Y3" s="35" t="s">
        <v>5</v>
      </c>
      <c r="Z3" s="36"/>
      <c r="AA3" s="36"/>
      <c r="AB3" s="36"/>
      <c r="AC3" s="36"/>
      <c r="AD3" s="37"/>
    </row>
    <row r="4" spans="1:32" x14ac:dyDescent="0.25">
      <c r="A4" s="1" t="s">
        <v>6</v>
      </c>
      <c r="B4" s="4" t="s">
        <v>7</v>
      </c>
      <c r="C4" s="5" t="s">
        <v>8</v>
      </c>
      <c r="D4" s="5" t="s">
        <v>9</v>
      </c>
      <c r="E4" s="5" t="s">
        <v>10</v>
      </c>
      <c r="F4" s="6" t="s">
        <v>11</v>
      </c>
      <c r="G4" s="7" t="s">
        <v>12</v>
      </c>
      <c r="H4" s="8" t="s">
        <v>7</v>
      </c>
      <c r="I4" s="8" t="s">
        <v>8</v>
      </c>
      <c r="J4" s="8" t="s">
        <v>9</v>
      </c>
      <c r="K4" s="8" t="s">
        <v>10</v>
      </c>
      <c r="L4" s="9" t="s">
        <v>11</v>
      </c>
      <c r="M4" s="10" t="s">
        <v>12</v>
      </c>
      <c r="N4" s="11" t="s">
        <v>7</v>
      </c>
      <c r="O4" s="11" t="s">
        <v>8</v>
      </c>
      <c r="P4" s="11" t="s">
        <v>9</v>
      </c>
      <c r="Q4" s="11" t="s">
        <v>10</v>
      </c>
      <c r="R4" s="12" t="s">
        <v>11</v>
      </c>
      <c r="S4" s="7" t="s">
        <v>12</v>
      </c>
      <c r="T4" s="8" t="s">
        <v>7</v>
      </c>
      <c r="U4" s="8" t="s">
        <v>8</v>
      </c>
      <c r="V4" s="8" t="s">
        <v>9</v>
      </c>
      <c r="W4" s="8" t="s">
        <v>10</v>
      </c>
      <c r="X4" s="9" t="s">
        <v>11</v>
      </c>
      <c r="Y4" s="10">
        <v>0</v>
      </c>
      <c r="Z4" s="11">
        <v>1</v>
      </c>
      <c r="AA4" s="11">
        <v>2</v>
      </c>
      <c r="AB4" s="11">
        <v>3</v>
      </c>
      <c r="AC4" s="11">
        <v>4</v>
      </c>
      <c r="AD4" s="12">
        <v>5</v>
      </c>
    </row>
    <row r="5" spans="1:32" x14ac:dyDescent="0.25">
      <c r="A5">
        <v>1001</v>
      </c>
      <c r="B5" s="13">
        <v>9.5000000000000001E-2</v>
      </c>
      <c r="C5" s="14">
        <v>5.5E-2</v>
      </c>
      <c r="D5" s="14">
        <v>0.04</v>
      </c>
      <c r="E5" s="14">
        <v>6.5000000000000002E-2</v>
      </c>
      <c r="F5" s="15">
        <v>0.06</v>
      </c>
      <c r="G5" s="7">
        <v>1</v>
      </c>
      <c r="H5" s="16">
        <f>G5*(1-B5)</f>
        <v>0.90500000000000003</v>
      </c>
      <c r="I5" s="16">
        <f>H5*(1-C5)</f>
        <v>0.85522500000000001</v>
      </c>
      <c r="J5" s="16">
        <f t="shared" ref="J5:L20" si="0">I5*(1-D5)</f>
        <v>0.82101599999999997</v>
      </c>
      <c r="K5" s="16">
        <f t="shared" si="0"/>
        <v>0.76764995999999996</v>
      </c>
      <c r="L5" s="16">
        <f t="shared" si="0"/>
        <v>0.72159096239999998</v>
      </c>
      <c r="M5" s="16">
        <v>1</v>
      </c>
      <c r="N5" s="16">
        <f>(G5+H5)/2</f>
        <v>0.95250000000000001</v>
      </c>
      <c r="O5" s="16">
        <f t="shared" ref="O5:R20" si="1">(H5+I5)/2</f>
        <v>0.88011250000000008</v>
      </c>
      <c r="P5" s="16">
        <f t="shared" si="1"/>
        <v>0.83812050000000005</v>
      </c>
      <c r="Q5" s="16">
        <f t="shared" si="1"/>
        <v>0.79433297999999997</v>
      </c>
      <c r="R5" s="16">
        <f t="shared" si="1"/>
        <v>0.74462046120000003</v>
      </c>
      <c r="S5" s="17">
        <v>0</v>
      </c>
      <c r="T5" s="18">
        <v>147510</v>
      </c>
      <c r="U5" s="18">
        <f>(T5*1.05)</f>
        <v>154885.5</v>
      </c>
      <c r="V5" s="18">
        <f t="shared" ref="V5:X5" si="2">(U5*1.05)</f>
        <v>162629.77499999999</v>
      </c>
      <c r="W5" s="18">
        <f t="shared" si="2"/>
        <v>170761.26375000001</v>
      </c>
      <c r="X5" s="18">
        <f t="shared" si="2"/>
        <v>179299.32693750001</v>
      </c>
      <c r="Y5" s="19">
        <v>0</v>
      </c>
      <c r="Z5" s="20">
        <f>T5/(1+$B$1)</f>
        <v>136583.33333333331</v>
      </c>
      <c r="AA5" s="20">
        <f t="shared" ref="AA5:AD20" si="3">U5/(1+$B$1)</f>
        <v>143412.5</v>
      </c>
      <c r="AB5" s="20">
        <f t="shared" si="3"/>
        <v>150583.12499999997</v>
      </c>
      <c r="AC5" s="20">
        <f t="shared" si="3"/>
        <v>158112.28125</v>
      </c>
      <c r="AD5" s="20">
        <f t="shared" si="3"/>
        <v>166017.89531250001</v>
      </c>
      <c r="AE5" s="21">
        <f>SUM(Z5:AD5)-AF5</f>
        <v>754709.13489583321</v>
      </c>
    </row>
    <row r="6" spans="1:32" x14ac:dyDescent="0.25">
      <c r="A6">
        <f>A5+1</f>
        <v>1002</v>
      </c>
      <c r="B6" s="13">
        <v>5.5E-2</v>
      </c>
      <c r="C6" s="14">
        <v>2.5000000000000001E-2</v>
      </c>
      <c r="D6" s="14">
        <v>0.06</v>
      </c>
      <c r="E6" s="14">
        <v>0.09</v>
      </c>
      <c r="F6" s="15">
        <v>0.11</v>
      </c>
      <c r="G6" s="7">
        <v>1</v>
      </c>
      <c r="H6" s="16">
        <f t="shared" ref="H6:I6" si="4">G6*(1-B6)</f>
        <v>0.94499999999999995</v>
      </c>
      <c r="I6" s="16">
        <f t="shared" si="4"/>
        <v>0.92137499999999994</v>
      </c>
      <c r="J6" s="16">
        <f t="shared" si="0"/>
        <v>0.86609249999999993</v>
      </c>
      <c r="K6" s="16">
        <f t="shared" si="0"/>
        <v>0.788144175</v>
      </c>
      <c r="L6" s="16">
        <f t="shared" si="0"/>
        <v>0.70144831575</v>
      </c>
      <c r="M6" s="16">
        <v>1</v>
      </c>
      <c r="N6" s="16">
        <f t="shared" ref="N6:N27" si="5">(G6+H6)/2</f>
        <v>0.97249999999999992</v>
      </c>
      <c r="O6" s="16">
        <f t="shared" si="1"/>
        <v>0.93318749999999995</v>
      </c>
      <c r="P6" s="16">
        <f t="shared" si="1"/>
        <v>0.89373374999999999</v>
      </c>
      <c r="Q6" s="16">
        <f t="shared" si="1"/>
        <v>0.82711833749999997</v>
      </c>
      <c r="R6" s="16">
        <f t="shared" si="1"/>
        <v>0.744796245375</v>
      </c>
      <c r="S6" s="17">
        <v>0</v>
      </c>
      <c r="T6" s="18">
        <v>72980</v>
      </c>
      <c r="U6" s="18">
        <f t="shared" ref="U6:X6" si="6">(T6*1.05)</f>
        <v>76629</v>
      </c>
      <c r="V6" s="18">
        <f t="shared" si="6"/>
        <v>80460.45</v>
      </c>
      <c r="W6" s="18">
        <f t="shared" si="6"/>
        <v>84483.472500000003</v>
      </c>
      <c r="X6" s="18">
        <f t="shared" si="6"/>
        <v>88707.646125000014</v>
      </c>
      <c r="Y6" s="19">
        <v>0</v>
      </c>
      <c r="Z6" s="20">
        <f t="shared" ref="Z6:Z27" si="7">T6/(1+$B$1)</f>
        <v>67574.074074074073</v>
      </c>
      <c r="AA6" s="20">
        <f t="shared" si="3"/>
        <v>70952.777777777766</v>
      </c>
      <c r="AB6" s="20">
        <f t="shared" si="3"/>
        <v>74500.416666666657</v>
      </c>
      <c r="AC6" s="20">
        <f t="shared" si="3"/>
        <v>78225.4375</v>
      </c>
      <c r="AD6" s="20">
        <f t="shared" si="3"/>
        <v>82136.709375000006</v>
      </c>
    </row>
    <row r="7" spans="1:32" x14ac:dyDescent="0.25">
      <c r="A7">
        <f t="shared" ref="A7:A27" si="8">A6+1</f>
        <v>1003</v>
      </c>
      <c r="B7" s="13">
        <v>0.12</v>
      </c>
      <c r="C7" s="14">
        <v>5.6000000000000001E-2</v>
      </c>
      <c r="D7" s="14">
        <v>1.95E-2</v>
      </c>
      <c r="E7" s="14">
        <v>5.5E-2</v>
      </c>
      <c r="F7" s="15">
        <v>5.5E-2</v>
      </c>
      <c r="G7" s="7">
        <v>1</v>
      </c>
      <c r="H7" s="16">
        <f t="shared" ref="H7:I7" si="9">G7*(1-B7)</f>
        <v>0.88</v>
      </c>
      <c r="I7" s="16">
        <f t="shared" si="9"/>
        <v>0.83072000000000001</v>
      </c>
      <c r="J7" s="16">
        <f t="shared" si="0"/>
        <v>0.81452096000000007</v>
      </c>
      <c r="K7" s="16">
        <f t="shared" si="0"/>
        <v>0.76972230720000001</v>
      </c>
      <c r="L7" s="16">
        <f t="shared" si="0"/>
        <v>0.72738758030399997</v>
      </c>
      <c r="M7" s="16">
        <v>1</v>
      </c>
      <c r="N7" s="16">
        <f t="shared" si="5"/>
        <v>0.94</v>
      </c>
      <c r="O7" s="16">
        <f t="shared" si="1"/>
        <v>0.85536000000000001</v>
      </c>
      <c r="P7" s="16">
        <f t="shared" si="1"/>
        <v>0.8226204800000001</v>
      </c>
      <c r="Q7" s="16">
        <f t="shared" si="1"/>
        <v>0.7921216336000001</v>
      </c>
      <c r="R7" s="16">
        <f t="shared" si="1"/>
        <v>0.74855494375200005</v>
      </c>
      <c r="S7" s="17">
        <v>0</v>
      </c>
      <c r="T7" s="18">
        <v>278000</v>
      </c>
      <c r="U7" s="18">
        <f t="shared" ref="U7:X7" si="10">(T7*1.05)</f>
        <v>291900</v>
      </c>
      <c r="V7" s="18">
        <f t="shared" si="10"/>
        <v>306495</v>
      </c>
      <c r="W7" s="18">
        <f t="shared" si="10"/>
        <v>321819.75</v>
      </c>
      <c r="X7" s="18">
        <f t="shared" si="10"/>
        <v>337910.73749999999</v>
      </c>
      <c r="Y7" s="19">
        <v>0</v>
      </c>
      <c r="Z7" s="20">
        <f t="shared" si="7"/>
        <v>257407.40740740739</v>
      </c>
      <c r="AA7" s="20">
        <f t="shared" si="3"/>
        <v>270277.77777777775</v>
      </c>
      <c r="AB7" s="20">
        <f t="shared" si="3"/>
        <v>283791.66666666663</v>
      </c>
      <c r="AC7" s="20">
        <f t="shared" si="3"/>
        <v>297981.25</v>
      </c>
      <c r="AD7" s="20">
        <f t="shared" si="3"/>
        <v>312880.31249999994</v>
      </c>
    </row>
    <row r="8" spans="1:32" x14ac:dyDescent="0.25">
      <c r="A8">
        <f t="shared" si="8"/>
        <v>1004</v>
      </c>
      <c r="B8" s="13">
        <v>7.4999999999999997E-2</v>
      </c>
      <c r="C8" s="14">
        <v>0.05</v>
      </c>
      <c r="D8" s="14">
        <v>0.03</v>
      </c>
      <c r="E8" s="14">
        <v>1.4999999999999999E-2</v>
      </c>
      <c r="F8" s="15">
        <v>0.03</v>
      </c>
      <c r="G8" s="7">
        <v>1</v>
      </c>
      <c r="H8" s="16">
        <f t="shared" ref="H8:I8" si="11">G8*(1-B8)</f>
        <v>0.92500000000000004</v>
      </c>
      <c r="I8" s="16">
        <f t="shared" si="11"/>
        <v>0.87875000000000003</v>
      </c>
      <c r="J8" s="16">
        <f t="shared" si="0"/>
        <v>0.85238749999999996</v>
      </c>
      <c r="K8" s="16">
        <f t="shared" si="0"/>
        <v>0.83960168749999997</v>
      </c>
      <c r="L8" s="16">
        <f t="shared" si="0"/>
        <v>0.8144136368749999</v>
      </c>
      <c r="M8" s="16">
        <v>1</v>
      </c>
      <c r="N8" s="16">
        <f t="shared" si="5"/>
        <v>0.96250000000000002</v>
      </c>
      <c r="O8" s="16">
        <f t="shared" si="1"/>
        <v>0.90187499999999998</v>
      </c>
      <c r="P8" s="16">
        <f t="shared" si="1"/>
        <v>0.86556875</v>
      </c>
      <c r="Q8" s="16">
        <f t="shared" si="1"/>
        <v>0.84599459374999997</v>
      </c>
      <c r="R8" s="16">
        <f t="shared" si="1"/>
        <v>0.82700766218749999</v>
      </c>
      <c r="S8" s="17">
        <v>0</v>
      </c>
      <c r="T8" s="18">
        <v>202170</v>
      </c>
      <c r="U8" s="18">
        <f t="shared" ref="U8:X8" si="12">(T8*1.05)</f>
        <v>212278.5</v>
      </c>
      <c r="V8" s="18">
        <f t="shared" si="12"/>
        <v>222892.42500000002</v>
      </c>
      <c r="W8" s="18">
        <f t="shared" si="12"/>
        <v>234037.04625000001</v>
      </c>
      <c r="X8" s="18">
        <f t="shared" si="12"/>
        <v>245738.89856250002</v>
      </c>
      <c r="Y8" s="19">
        <v>0</v>
      </c>
      <c r="Z8" s="20">
        <f t="shared" si="7"/>
        <v>187194.44444444444</v>
      </c>
      <c r="AA8" s="20">
        <f t="shared" si="3"/>
        <v>196554.16666666666</v>
      </c>
      <c r="AB8" s="20">
        <f t="shared" si="3"/>
        <v>206381.875</v>
      </c>
      <c r="AC8" s="20">
        <f t="shared" si="3"/>
        <v>216700.96875</v>
      </c>
      <c r="AD8" s="20">
        <f t="shared" si="3"/>
        <v>227536.01718749999</v>
      </c>
    </row>
    <row r="9" spans="1:32" x14ac:dyDescent="0.25">
      <c r="A9">
        <f t="shared" si="8"/>
        <v>1005</v>
      </c>
      <c r="B9" s="13">
        <v>0.09</v>
      </c>
      <c r="C9" s="14">
        <v>5.3999999999999999E-2</v>
      </c>
      <c r="D9" s="14">
        <v>3.15E-2</v>
      </c>
      <c r="E9" s="14">
        <v>5.5E-2</v>
      </c>
      <c r="F9" s="15">
        <v>0.04</v>
      </c>
      <c r="G9" s="7">
        <v>1</v>
      </c>
      <c r="H9" s="16">
        <f t="shared" ref="H9:I9" si="13">G9*(1-B9)</f>
        <v>0.91</v>
      </c>
      <c r="I9" s="16">
        <f t="shared" si="13"/>
        <v>0.86085999999999996</v>
      </c>
      <c r="J9" s="16">
        <f t="shared" si="0"/>
        <v>0.83374291</v>
      </c>
      <c r="K9" s="16">
        <f t="shared" si="0"/>
        <v>0.78788704994999992</v>
      </c>
      <c r="L9" s="16">
        <f t="shared" si="0"/>
        <v>0.75637156795199989</v>
      </c>
      <c r="M9" s="16">
        <v>1</v>
      </c>
      <c r="N9" s="16">
        <f t="shared" si="5"/>
        <v>0.95500000000000007</v>
      </c>
      <c r="O9" s="16">
        <f t="shared" si="1"/>
        <v>0.88542999999999994</v>
      </c>
      <c r="P9" s="16">
        <f t="shared" si="1"/>
        <v>0.84730145499999998</v>
      </c>
      <c r="Q9" s="16">
        <f t="shared" si="1"/>
        <v>0.81081497997499996</v>
      </c>
      <c r="R9" s="16">
        <f t="shared" si="1"/>
        <v>0.77212930895099996</v>
      </c>
      <c r="S9" s="17">
        <v>0</v>
      </c>
      <c r="T9" s="18">
        <v>262570</v>
      </c>
      <c r="U9" s="18">
        <f t="shared" ref="U9:X9" si="14">(T9*1.05)</f>
        <v>275698.5</v>
      </c>
      <c r="V9" s="18">
        <f t="shared" si="14"/>
        <v>289483.42499999999</v>
      </c>
      <c r="W9" s="18">
        <f t="shared" si="14"/>
        <v>303957.59625</v>
      </c>
      <c r="X9" s="18">
        <f t="shared" si="14"/>
        <v>319155.47606250003</v>
      </c>
      <c r="Y9" s="19">
        <v>0</v>
      </c>
      <c r="Z9" s="20">
        <f t="shared" si="7"/>
        <v>243120.37037037036</v>
      </c>
      <c r="AA9" s="20">
        <f t="shared" si="3"/>
        <v>255276.38888888888</v>
      </c>
      <c r="AB9" s="20">
        <f t="shared" si="3"/>
        <v>268040.20833333331</v>
      </c>
      <c r="AC9" s="20">
        <f t="shared" si="3"/>
        <v>281442.21875</v>
      </c>
      <c r="AD9" s="20">
        <f t="shared" si="3"/>
        <v>295514.32968750002</v>
      </c>
    </row>
    <row r="10" spans="1:32" x14ac:dyDescent="0.25">
      <c r="A10">
        <f t="shared" si="8"/>
        <v>1006</v>
      </c>
      <c r="B10" s="13">
        <v>0.105</v>
      </c>
      <c r="C10" s="14">
        <v>5.3999999999999999E-2</v>
      </c>
      <c r="D10" s="14">
        <v>2.75E-2</v>
      </c>
      <c r="E10" s="14">
        <v>4.4999999999999998E-2</v>
      </c>
      <c r="F10" s="15">
        <v>3.5000000000000003E-2</v>
      </c>
      <c r="G10" s="7">
        <v>1</v>
      </c>
      <c r="H10" s="16">
        <f t="shared" ref="H10:I10" si="15">G10*(1-B10)</f>
        <v>0.89500000000000002</v>
      </c>
      <c r="I10" s="16">
        <f t="shared" si="15"/>
        <v>0.84666999999999992</v>
      </c>
      <c r="J10" s="16">
        <f t="shared" si="0"/>
        <v>0.8233865749999999</v>
      </c>
      <c r="K10" s="16">
        <f t="shared" si="0"/>
        <v>0.78633417912499992</v>
      </c>
      <c r="L10" s="16">
        <f t="shared" si="0"/>
        <v>0.75881248285562486</v>
      </c>
      <c r="M10" s="16">
        <v>1</v>
      </c>
      <c r="N10" s="16">
        <f t="shared" si="5"/>
        <v>0.94750000000000001</v>
      </c>
      <c r="O10" s="16">
        <f t="shared" si="1"/>
        <v>0.87083500000000003</v>
      </c>
      <c r="P10" s="16">
        <f t="shared" si="1"/>
        <v>0.83502828749999991</v>
      </c>
      <c r="Q10" s="16">
        <f t="shared" si="1"/>
        <v>0.80486037706249991</v>
      </c>
      <c r="R10" s="16">
        <f t="shared" si="1"/>
        <v>0.77257333099031245</v>
      </c>
      <c r="S10" s="17">
        <v>0</v>
      </c>
      <c r="T10" s="18">
        <v>257220</v>
      </c>
      <c r="U10" s="18">
        <f t="shared" ref="U10:X10" si="16">(T10*1.05)</f>
        <v>270081</v>
      </c>
      <c r="V10" s="18">
        <f t="shared" si="16"/>
        <v>283585.05</v>
      </c>
      <c r="W10" s="18">
        <f t="shared" si="16"/>
        <v>297764.30249999999</v>
      </c>
      <c r="X10" s="18">
        <f t="shared" si="16"/>
        <v>312652.51762499998</v>
      </c>
      <c r="Y10" s="19">
        <v>0</v>
      </c>
      <c r="Z10" s="20">
        <f t="shared" si="7"/>
        <v>238166.66666666666</v>
      </c>
      <c r="AA10" s="20">
        <f t="shared" si="3"/>
        <v>250074.99999999997</v>
      </c>
      <c r="AB10" s="20">
        <f t="shared" si="3"/>
        <v>262578.75</v>
      </c>
      <c r="AC10" s="20">
        <f t="shared" si="3"/>
        <v>275707.6875</v>
      </c>
      <c r="AD10" s="20">
        <f t="shared" si="3"/>
        <v>289493.07187499997</v>
      </c>
    </row>
    <row r="11" spans="1:32" x14ac:dyDescent="0.25">
      <c r="A11">
        <f t="shared" si="8"/>
        <v>1007</v>
      </c>
      <c r="B11" s="13">
        <v>5.5E-2</v>
      </c>
      <c r="C11" s="14">
        <v>4.1000000000000002E-2</v>
      </c>
      <c r="D11" s="14">
        <v>2.35E-2</v>
      </c>
      <c r="E11" s="14">
        <v>4.4999999999999998E-2</v>
      </c>
      <c r="F11" s="15">
        <v>0.04</v>
      </c>
      <c r="G11" s="7">
        <v>1</v>
      </c>
      <c r="H11" s="16">
        <f t="shared" ref="H11:I11" si="17">G11*(1-B11)</f>
        <v>0.94499999999999995</v>
      </c>
      <c r="I11" s="16">
        <f t="shared" si="17"/>
        <v>0.90625499999999992</v>
      </c>
      <c r="J11" s="16">
        <f t="shared" si="0"/>
        <v>0.88495800749999998</v>
      </c>
      <c r="K11" s="16">
        <f t="shared" si="0"/>
        <v>0.8451348971624999</v>
      </c>
      <c r="L11" s="16">
        <f t="shared" si="0"/>
        <v>0.8113295012759999</v>
      </c>
      <c r="M11" s="16">
        <v>1</v>
      </c>
      <c r="N11" s="16">
        <f t="shared" si="5"/>
        <v>0.97249999999999992</v>
      </c>
      <c r="O11" s="16">
        <f t="shared" si="1"/>
        <v>0.92562749999999994</v>
      </c>
      <c r="P11" s="16">
        <f t="shared" si="1"/>
        <v>0.89560650374999995</v>
      </c>
      <c r="Q11" s="16">
        <f t="shared" si="1"/>
        <v>0.86504645233124999</v>
      </c>
      <c r="R11" s="16">
        <f t="shared" si="1"/>
        <v>0.82823219921924984</v>
      </c>
      <c r="S11" s="17">
        <v>0</v>
      </c>
      <c r="T11" s="18">
        <v>266630</v>
      </c>
      <c r="U11" s="18">
        <f t="shared" ref="U11:X11" si="18">(T11*1.05)</f>
        <v>279961.5</v>
      </c>
      <c r="V11" s="18">
        <f t="shared" si="18"/>
        <v>293959.57500000001</v>
      </c>
      <c r="W11" s="18">
        <f t="shared" si="18"/>
        <v>308657.55375000002</v>
      </c>
      <c r="X11" s="18">
        <f t="shared" si="18"/>
        <v>324090.43143750005</v>
      </c>
      <c r="Y11" s="19">
        <v>0</v>
      </c>
      <c r="Z11" s="20">
        <f t="shared" si="7"/>
        <v>246879.62962962961</v>
      </c>
      <c r="AA11" s="20">
        <f t="shared" si="3"/>
        <v>259223.61111111109</v>
      </c>
      <c r="AB11" s="20">
        <f t="shared" si="3"/>
        <v>272184.79166666669</v>
      </c>
      <c r="AC11" s="20">
        <f t="shared" si="3"/>
        <v>285794.03125</v>
      </c>
      <c r="AD11" s="20">
        <f t="shared" si="3"/>
        <v>300083.73281250003</v>
      </c>
    </row>
    <row r="12" spans="1:32" x14ac:dyDescent="0.25">
      <c r="A12">
        <f t="shared" si="8"/>
        <v>1008</v>
      </c>
      <c r="B12" s="13">
        <v>0.11</v>
      </c>
      <c r="C12" s="14">
        <v>5.8500000000000003E-2</v>
      </c>
      <c r="D12" s="14">
        <v>2.5499999999999998E-2</v>
      </c>
      <c r="E12" s="14">
        <v>8.5000000000000006E-2</v>
      </c>
      <c r="F12" s="15">
        <v>0.04</v>
      </c>
      <c r="G12" s="7">
        <v>1</v>
      </c>
      <c r="H12" s="16">
        <f t="shared" ref="H12:I12" si="19">G12*(1-B12)</f>
        <v>0.89</v>
      </c>
      <c r="I12" s="16">
        <f t="shared" si="19"/>
        <v>0.83793499999999999</v>
      </c>
      <c r="J12" s="16">
        <f t="shared" si="0"/>
        <v>0.81656765750000004</v>
      </c>
      <c r="K12" s="16">
        <f t="shared" si="0"/>
        <v>0.74715940661250002</v>
      </c>
      <c r="L12" s="16">
        <f t="shared" si="0"/>
        <v>0.71727303034799994</v>
      </c>
      <c r="M12" s="16">
        <v>1</v>
      </c>
      <c r="N12" s="16">
        <f t="shared" si="5"/>
        <v>0.94500000000000006</v>
      </c>
      <c r="O12" s="16">
        <f t="shared" si="1"/>
        <v>0.8639675</v>
      </c>
      <c r="P12" s="16">
        <f t="shared" si="1"/>
        <v>0.82725132875000007</v>
      </c>
      <c r="Q12" s="16">
        <f t="shared" si="1"/>
        <v>0.78186353205625003</v>
      </c>
      <c r="R12" s="16">
        <f t="shared" si="1"/>
        <v>0.73221621848024998</v>
      </c>
      <c r="S12" s="17">
        <v>0</v>
      </c>
      <c r="T12" s="18">
        <v>185060</v>
      </c>
      <c r="U12" s="18">
        <f t="shared" ref="U12:X12" si="20">(T12*1.05)</f>
        <v>194313</v>
      </c>
      <c r="V12" s="18">
        <f t="shared" si="20"/>
        <v>204028.65</v>
      </c>
      <c r="W12" s="18">
        <f t="shared" si="20"/>
        <v>214230.08249999999</v>
      </c>
      <c r="X12" s="18">
        <f t="shared" si="20"/>
        <v>224941.586625</v>
      </c>
      <c r="Y12" s="19">
        <v>0</v>
      </c>
      <c r="Z12" s="20">
        <f t="shared" si="7"/>
        <v>171351.85185185185</v>
      </c>
      <c r="AA12" s="20">
        <f t="shared" si="3"/>
        <v>179919.44444444444</v>
      </c>
      <c r="AB12" s="20">
        <f t="shared" si="3"/>
        <v>188915.41666666666</v>
      </c>
      <c r="AC12" s="20">
        <f t="shared" si="3"/>
        <v>198361.18749999997</v>
      </c>
      <c r="AD12" s="20">
        <f t="shared" si="3"/>
        <v>208279.24687499998</v>
      </c>
    </row>
    <row r="13" spans="1:32" x14ac:dyDescent="0.25">
      <c r="A13">
        <f t="shared" si="8"/>
        <v>1009</v>
      </c>
      <c r="B13" s="13">
        <v>8.5000000000000006E-2</v>
      </c>
      <c r="C13" s="14">
        <v>5.0999999999999997E-2</v>
      </c>
      <c r="D13" s="14">
        <v>1.6500000000000001E-2</v>
      </c>
      <c r="E13" s="14">
        <v>7.0000000000000007E-2</v>
      </c>
      <c r="F13" s="15">
        <v>2.5000000000000001E-2</v>
      </c>
      <c r="G13" s="7">
        <v>1</v>
      </c>
      <c r="H13" s="16">
        <f t="shared" ref="H13:I13" si="21">G13*(1-B13)</f>
        <v>0.91500000000000004</v>
      </c>
      <c r="I13" s="16">
        <f t="shared" si="21"/>
        <v>0.86833499999999997</v>
      </c>
      <c r="J13" s="16">
        <f t="shared" si="0"/>
        <v>0.85400747249999998</v>
      </c>
      <c r="K13" s="16">
        <f t="shared" si="0"/>
        <v>0.79422694942499994</v>
      </c>
      <c r="L13" s="16">
        <f t="shared" si="0"/>
        <v>0.77437127568937492</v>
      </c>
      <c r="M13" s="16">
        <v>1</v>
      </c>
      <c r="N13" s="16">
        <f t="shared" si="5"/>
        <v>0.95750000000000002</v>
      </c>
      <c r="O13" s="16">
        <f t="shared" si="1"/>
        <v>0.89166750000000006</v>
      </c>
      <c r="P13" s="16">
        <f t="shared" si="1"/>
        <v>0.86117123624999992</v>
      </c>
      <c r="Q13" s="16">
        <f t="shared" si="1"/>
        <v>0.8241172109624999</v>
      </c>
      <c r="R13" s="16">
        <f t="shared" si="1"/>
        <v>0.78429911255718743</v>
      </c>
      <c r="S13" s="17">
        <v>0</v>
      </c>
      <c r="T13" s="18">
        <v>236730</v>
      </c>
      <c r="U13" s="18">
        <f t="shared" ref="U13:X13" si="22">(T13*1.05)</f>
        <v>248566.5</v>
      </c>
      <c r="V13" s="18">
        <f t="shared" si="22"/>
        <v>260994.82500000001</v>
      </c>
      <c r="W13" s="18">
        <f t="shared" si="22"/>
        <v>274044.56625000003</v>
      </c>
      <c r="X13" s="18">
        <f t="shared" si="22"/>
        <v>287746.79456250003</v>
      </c>
      <c r="Y13" s="19">
        <v>0</v>
      </c>
      <c r="Z13" s="20">
        <f t="shared" si="7"/>
        <v>219194.44444444444</v>
      </c>
      <c r="AA13" s="20">
        <f t="shared" si="3"/>
        <v>230154.16666666666</v>
      </c>
      <c r="AB13" s="20">
        <f t="shared" si="3"/>
        <v>241661.875</v>
      </c>
      <c r="AC13" s="20">
        <f t="shared" si="3"/>
        <v>253744.96875</v>
      </c>
      <c r="AD13" s="20">
        <f t="shared" si="3"/>
        <v>266432.21718750003</v>
      </c>
    </row>
    <row r="14" spans="1:32" x14ac:dyDescent="0.25">
      <c r="A14">
        <f t="shared" si="8"/>
        <v>1010</v>
      </c>
      <c r="B14" s="13">
        <v>5.5E-2</v>
      </c>
      <c r="C14" s="14">
        <v>2.5000000000000001E-2</v>
      </c>
      <c r="D14" s="14">
        <v>9.4999999999999998E-3</v>
      </c>
      <c r="E14" s="14">
        <v>0.03</v>
      </c>
      <c r="F14" s="15">
        <v>1.4999999999999999E-2</v>
      </c>
      <c r="G14" s="7">
        <v>1</v>
      </c>
      <c r="H14" s="16">
        <f t="shared" ref="H14:I14" si="23">G14*(1-B14)</f>
        <v>0.94499999999999995</v>
      </c>
      <c r="I14" s="16">
        <f t="shared" si="23"/>
        <v>0.92137499999999994</v>
      </c>
      <c r="J14" s="16">
        <f t="shared" si="0"/>
        <v>0.91262193749999998</v>
      </c>
      <c r="K14" s="16">
        <f t="shared" si="0"/>
        <v>0.88524327937499991</v>
      </c>
      <c r="L14" s="16">
        <f t="shared" si="0"/>
        <v>0.87196463018437487</v>
      </c>
      <c r="M14" s="16">
        <v>1</v>
      </c>
      <c r="N14" s="16">
        <f t="shared" si="5"/>
        <v>0.97249999999999992</v>
      </c>
      <c r="O14" s="16">
        <f t="shared" si="1"/>
        <v>0.93318749999999995</v>
      </c>
      <c r="P14" s="16">
        <f t="shared" si="1"/>
        <v>0.91699846874999991</v>
      </c>
      <c r="Q14" s="16">
        <f t="shared" si="1"/>
        <v>0.8989326084375</v>
      </c>
      <c r="R14" s="16">
        <f t="shared" si="1"/>
        <v>0.87860395477968734</v>
      </c>
      <c r="S14" s="17">
        <v>0</v>
      </c>
      <c r="T14" s="18">
        <v>183190</v>
      </c>
      <c r="U14" s="18">
        <f t="shared" ref="U14:X14" si="24">(T14*1.05)</f>
        <v>192349.5</v>
      </c>
      <c r="V14" s="18">
        <f t="shared" si="24"/>
        <v>201966.97500000001</v>
      </c>
      <c r="W14" s="18">
        <f t="shared" si="24"/>
        <v>212065.32375000001</v>
      </c>
      <c r="X14" s="18">
        <f t="shared" si="24"/>
        <v>222668.58993750002</v>
      </c>
      <c r="Y14" s="19">
        <v>0</v>
      </c>
      <c r="Z14" s="20">
        <f t="shared" si="7"/>
        <v>169620.37037037036</v>
      </c>
      <c r="AA14" s="20">
        <f t="shared" si="3"/>
        <v>178101.38888888888</v>
      </c>
      <c r="AB14" s="20">
        <f t="shared" si="3"/>
        <v>187006.45833333331</v>
      </c>
      <c r="AC14" s="20">
        <f t="shared" si="3"/>
        <v>196356.78125</v>
      </c>
      <c r="AD14" s="20">
        <f t="shared" si="3"/>
        <v>206174.62031249999</v>
      </c>
    </row>
    <row r="15" spans="1:32" x14ac:dyDescent="0.25">
      <c r="A15">
        <f t="shared" si="8"/>
        <v>1011</v>
      </c>
      <c r="B15" s="13">
        <v>0.1</v>
      </c>
      <c r="C15" s="14">
        <v>5.3499999999999999E-2</v>
      </c>
      <c r="D15" s="14">
        <v>3.2000000000000001E-2</v>
      </c>
      <c r="E15" s="14">
        <v>5.5E-2</v>
      </c>
      <c r="F15" s="15">
        <v>3.5000000000000003E-2</v>
      </c>
      <c r="G15" s="7">
        <v>1</v>
      </c>
      <c r="H15" s="16">
        <f t="shared" ref="H15:I15" si="25">G15*(1-B15)</f>
        <v>0.9</v>
      </c>
      <c r="I15" s="16">
        <f t="shared" si="25"/>
        <v>0.85185</v>
      </c>
      <c r="J15" s="16">
        <f t="shared" si="0"/>
        <v>0.82459079999999996</v>
      </c>
      <c r="K15" s="16">
        <f t="shared" si="0"/>
        <v>0.77923830599999988</v>
      </c>
      <c r="L15" s="16">
        <f t="shared" si="0"/>
        <v>0.7519649652899999</v>
      </c>
      <c r="M15" s="16">
        <v>1</v>
      </c>
      <c r="N15" s="16">
        <f t="shared" si="5"/>
        <v>0.95</v>
      </c>
      <c r="O15" s="16">
        <f t="shared" si="1"/>
        <v>0.87592500000000006</v>
      </c>
      <c r="P15" s="16">
        <f t="shared" si="1"/>
        <v>0.83822039999999998</v>
      </c>
      <c r="Q15" s="16">
        <f t="shared" si="1"/>
        <v>0.80191455299999992</v>
      </c>
      <c r="R15" s="16">
        <f t="shared" si="1"/>
        <v>0.76560163564499994</v>
      </c>
      <c r="S15" s="17">
        <v>0</v>
      </c>
      <c r="T15" s="18">
        <v>162240</v>
      </c>
      <c r="U15" s="18">
        <f t="shared" ref="U15:X15" si="26">(T15*1.05)</f>
        <v>170352</v>
      </c>
      <c r="V15" s="18">
        <f t="shared" si="26"/>
        <v>178869.6</v>
      </c>
      <c r="W15" s="18">
        <f t="shared" si="26"/>
        <v>187813.08000000002</v>
      </c>
      <c r="X15" s="18">
        <f t="shared" si="26"/>
        <v>197203.73400000003</v>
      </c>
      <c r="Y15" s="19">
        <v>0</v>
      </c>
      <c r="Z15" s="20">
        <f t="shared" si="7"/>
        <v>150222.22222222222</v>
      </c>
      <c r="AA15" s="20">
        <f t="shared" si="3"/>
        <v>157733.33333333331</v>
      </c>
      <c r="AB15" s="20">
        <f t="shared" si="3"/>
        <v>165620</v>
      </c>
      <c r="AC15" s="20">
        <f t="shared" si="3"/>
        <v>173901</v>
      </c>
      <c r="AD15" s="20">
        <f t="shared" si="3"/>
        <v>182596.05000000002</v>
      </c>
    </row>
    <row r="16" spans="1:32" x14ac:dyDescent="0.25">
      <c r="A16">
        <f t="shared" si="8"/>
        <v>1012</v>
      </c>
      <c r="B16" s="13">
        <v>0.08</v>
      </c>
      <c r="C16" s="14">
        <v>6.0499999999999998E-2</v>
      </c>
      <c r="D16" s="14">
        <v>2.6499999999999999E-2</v>
      </c>
      <c r="E16" s="14">
        <v>6.5000000000000002E-2</v>
      </c>
      <c r="F16" s="15">
        <v>4.4999999999999998E-2</v>
      </c>
      <c r="G16" s="7">
        <v>1</v>
      </c>
      <c r="H16" s="16">
        <f t="shared" ref="H16:I16" si="27">G16*(1-B16)</f>
        <v>0.92</v>
      </c>
      <c r="I16" s="16">
        <f t="shared" si="27"/>
        <v>0.86434</v>
      </c>
      <c r="J16" s="16">
        <f t="shared" si="0"/>
        <v>0.84143498999999999</v>
      </c>
      <c r="K16" s="16">
        <f t="shared" si="0"/>
        <v>0.78674171565000006</v>
      </c>
      <c r="L16" s="16">
        <f t="shared" si="0"/>
        <v>0.75133833844575004</v>
      </c>
      <c r="M16" s="16">
        <v>1</v>
      </c>
      <c r="N16" s="16">
        <f t="shared" si="5"/>
        <v>0.96</v>
      </c>
      <c r="O16" s="16">
        <f t="shared" si="1"/>
        <v>0.89217000000000002</v>
      </c>
      <c r="P16" s="16">
        <f t="shared" si="1"/>
        <v>0.85288749500000005</v>
      </c>
      <c r="Q16" s="16">
        <f t="shared" si="1"/>
        <v>0.81408835282500003</v>
      </c>
      <c r="R16" s="16">
        <f t="shared" si="1"/>
        <v>0.769040027047875</v>
      </c>
      <c r="S16" s="17">
        <v>0</v>
      </c>
      <c r="T16" s="18">
        <v>247300</v>
      </c>
      <c r="U16" s="18">
        <f t="shared" ref="U16:X16" si="28">(T16*1.05)</f>
        <v>259665</v>
      </c>
      <c r="V16" s="18">
        <f t="shared" si="28"/>
        <v>272648.25</v>
      </c>
      <c r="W16" s="18">
        <f t="shared" si="28"/>
        <v>286280.66250000003</v>
      </c>
      <c r="X16" s="18">
        <f t="shared" si="28"/>
        <v>300594.69562500005</v>
      </c>
      <c r="Y16" s="19">
        <v>0</v>
      </c>
      <c r="Z16" s="20">
        <f t="shared" si="7"/>
        <v>228981.48148148146</v>
      </c>
      <c r="AA16" s="20">
        <f t="shared" si="3"/>
        <v>240430.55555555553</v>
      </c>
      <c r="AB16" s="20">
        <f t="shared" si="3"/>
        <v>252452.08333333331</v>
      </c>
      <c r="AC16" s="20">
        <f t="shared" si="3"/>
        <v>265074.6875</v>
      </c>
      <c r="AD16" s="20">
        <f t="shared" si="3"/>
        <v>278328.42187500006</v>
      </c>
    </row>
    <row r="17" spans="1:30" x14ac:dyDescent="0.25">
      <c r="A17">
        <f t="shared" si="8"/>
        <v>1013</v>
      </c>
      <c r="B17" s="13">
        <v>0.115</v>
      </c>
      <c r="C17" s="14">
        <v>6.8500000000000005E-2</v>
      </c>
      <c r="D17" s="14">
        <v>0.105</v>
      </c>
      <c r="E17" s="14">
        <v>0.08</v>
      </c>
      <c r="F17" s="15">
        <v>0.04</v>
      </c>
      <c r="G17" s="7">
        <v>1</v>
      </c>
      <c r="H17" s="16">
        <f t="shared" ref="H17:I17" si="29">G17*(1-B17)</f>
        <v>0.88500000000000001</v>
      </c>
      <c r="I17" s="16">
        <f t="shared" si="29"/>
        <v>0.82437749999999999</v>
      </c>
      <c r="J17" s="16">
        <f t="shared" si="0"/>
        <v>0.73781786250000003</v>
      </c>
      <c r="K17" s="16">
        <f t="shared" si="0"/>
        <v>0.67879243350000007</v>
      </c>
      <c r="L17" s="16">
        <f t="shared" si="0"/>
        <v>0.65164073616000007</v>
      </c>
      <c r="M17" s="16">
        <v>1</v>
      </c>
      <c r="N17" s="16">
        <f t="shared" si="5"/>
        <v>0.9425</v>
      </c>
      <c r="O17" s="16">
        <f t="shared" si="1"/>
        <v>0.85468875</v>
      </c>
      <c r="P17" s="16">
        <f t="shared" si="1"/>
        <v>0.78109768125000001</v>
      </c>
      <c r="Q17" s="16">
        <f t="shared" si="1"/>
        <v>0.708305148</v>
      </c>
      <c r="R17" s="16">
        <f t="shared" si="1"/>
        <v>0.66521658483000001</v>
      </c>
      <c r="S17" s="17">
        <v>0</v>
      </c>
      <c r="T17" s="18">
        <v>198360</v>
      </c>
      <c r="U17" s="18">
        <f t="shared" ref="U17:X17" si="30">(T17*1.05)</f>
        <v>208278</v>
      </c>
      <c r="V17" s="18">
        <f t="shared" si="30"/>
        <v>218691.90000000002</v>
      </c>
      <c r="W17" s="18">
        <f t="shared" si="30"/>
        <v>229626.49500000002</v>
      </c>
      <c r="X17" s="18">
        <f t="shared" si="30"/>
        <v>241107.81975000002</v>
      </c>
      <c r="Y17" s="19">
        <v>0</v>
      </c>
      <c r="Z17" s="20">
        <f t="shared" si="7"/>
        <v>183666.66666666666</v>
      </c>
      <c r="AA17" s="20">
        <f t="shared" si="3"/>
        <v>192850</v>
      </c>
      <c r="AB17" s="20">
        <f t="shared" si="3"/>
        <v>202492.5</v>
      </c>
      <c r="AC17" s="20">
        <f t="shared" si="3"/>
        <v>212617.125</v>
      </c>
      <c r="AD17" s="20">
        <f t="shared" si="3"/>
        <v>223247.98125000001</v>
      </c>
    </row>
    <row r="18" spans="1:30" x14ac:dyDescent="0.25">
      <c r="A18">
        <f t="shared" si="8"/>
        <v>1014</v>
      </c>
      <c r="B18" s="13">
        <v>0.09</v>
      </c>
      <c r="C18" s="14">
        <v>5.0999999999999997E-2</v>
      </c>
      <c r="D18" s="14">
        <v>1.95E-2</v>
      </c>
      <c r="E18" s="14">
        <v>6.5000000000000002E-2</v>
      </c>
      <c r="F18" s="15">
        <v>3.5000000000000003E-2</v>
      </c>
      <c r="G18" s="7">
        <v>1</v>
      </c>
      <c r="H18" s="16">
        <f t="shared" ref="H18:I18" si="31">G18*(1-B18)</f>
        <v>0.91</v>
      </c>
      <c r="I18" s="16">
        <f t="shared" si="31"/>
        <v>0.86358999999999997</v>
      </c>
      <c r="J18" s="16">
        <f t="shared" si="0"/>
        <v>0.84674999500000003</v>
      </c>
      <c r="K18" s="16">
        <f t="shared" si="0"/>
        <v>0.79171124532500003</v>
      </c>
      <c r="L18" s="16">
        <f t="shared" si="0"/>
        <v>0.76400135173862505</v>
      </c>
      <c r="M18" s="16">
        <v>1</v>
      </c>
      <c r="N18" s="16">
        <f t="shared" si="5"/>
        <v>0.95500000000000007</v>
      </c>
      <c r="O18" s="16">
        <f t="shared" si="1"/>
        <v>0.886795</v>
      </c>
      <c r="P18" s="16">
        <f t="shared" si="1"/>
        <v>0.8551699975</v>
      </c>
      <c r="Q18" s="16">
        <f t="shared" si="1"/>
        <v>0.81923062016250003</v>
      </c>
      <c r="R18" s="16">
        <f t="shared" si="1"/>
        <v>0.77785629853181248</v>
      </c>
      <c r="S18" s="17">
        <v>0</v>
      </c>
      <c r="T18" s="18">
        <v>210430</v>
      </c>
      <c r="U18" s="18">
        <f t="shared" ref="U18:X18" si="32">(T18*1.05)</f>
        <v>220951.5</v>
      </c>
      <c r="V18" s="18">
        <f t="shared" si="32"/>
        <v>231999.07500000001</v>
      </c>
      <c r="W18" s="18">
        <f t="shared" si="32"/>
        <v>243599.02875000003</v>
      </c>
      <c r="X18" s="18">
        <f t="shared" si="32"/>
        <v>255778.98018750004</v>
      </c>
      <c r="Y18" s="19">
        <v>0</v>
      </c>
      <c r="Z18" s="20">
        <f t="shared" si="7"/>
        <v>194842.59259259258</v>
      </c>
      <c r="AA18" s="20">
        <f t="shared" si="3"/>
        <v>204584.72222222222</v>
      </c>
      <c r="AB18" s="20">
        <f t="shared" si="3"/>
        <v>214813.95833333334</v>
      </c>
      <c r="AC18" s="20">
        <f t="shared" si="3"/>
        <v>225554.65625</v>
      </c>
      <c r="AD18" s="20">
        <f t="shared" si="3"/>
        <v>236832.38906250003</v>
      </c>
    </row>
    <row r="19" spans="1:30" x14ac:dyDescent="0.25">
      <c r="A19">
        <f t="shared" si="8"/>
        <v>1015</v>
      </c>
      <c r="B19" s="13">
        <v>6.5000000000000002E-2</v>
      </c>
      <c r="C19" s="14">
        <v>2.6499999999999999E-2</v>
      </c>
      <c r="D19" s="14">
        <v>1.2E-2</v>
      </c>
      <c r="E19" s="14">
        <v>0.06</v>
      </c>
      <c r="F19" s="15">
        <v>2.5000000000000001E-2</v>
      </c>
      <c r="G19" s="7">
        <v>1</v>
      </c>
      <c r="H19" s="16">
        <f t="shared" ref="H19:I19" si="33">G19*(1-B19)</f>
        <v>0.93500000000000005</v>
      </c>
      <c r="I19" s="16">
        <f t="shared" si="33"/>
        <v>0.91022250000000005</v>
      </c>
      <c r="J19" s="16">
        <f t="shared" si="0"/>
        <v>0.89929983000000002</v>
      </c>
      <c r="K19" s="16">
        <f t="shared" si="0"/>
        <v>0.84534184020000003</v>
      </c>
      <c r="L19" s="16">
        <f t="shared" si="0"/>
        <v>0.82420829419499997</v>
      </c>
      <c r="M19" s="16">
        <v>1</v>
      </c>
      <c r="N19" s="16">
        <f t="shared" si="5"/>
        <v>0.96750000000000003</v>
      </c>
      <c r="O19" s="16">
        <f t="shared" si="1"/>
        <v>0.9226112500000001</v>
      </c>
      <c r="P19" s="16">
        <f t="shared" si="1"/>
        <v>0.90476116500000003</v>
      </c>
      <c r="Q19" s="16">
        <f t="shared" si="1"/>
        <v>0.87232083510000002</v>
      </c>
      <c r="R19" s="16">
        <f t="shared" si="1"/>
        <v>0.83477506719750005</v>
      </c>
      <c r="S19" s="17">
        <v>0</v>
      </c>
      <c r="T19" s="18">
        <v>140630</v>
      </c>
      <c r="U19" s="18">
        <f t="shared" ref="U19:X19" si="34">(T19*1.05)</f>
        <v>147661.5</v>
      </c>
      <c r="V19" s="18">
        <f t="shared" si="34"/>
        <v>155044.57500000001</v>
      </c>
      <c r="W19" s="18">
        <f t="shared" si="34"/>
        <v>162796.80375000002</v>
      </c>
      <c r="X19" s="18">
        <f t="shared" si="34"/>
        <v>170936.64393750002</v>
      </c>
      <c r="Y19" s="19">
        <v>0</v>
      </c>
      <c r="Z19" s="20">
        <f t="shared" si="7"/>
        <v>130212.96296296295</v>
      </c>
      <c r="AA19" s="20">
        <f t="shared" si="3"/>
        <v>136723.61111111109</v>
      </c>
      <c r="AB19" s="20">
        <f t="shared" si="3"/>
        <v>143559.79166666666</v>
      </c>
      <c r="AC19" s="20">
        <f t="shared" si="3"/>
        <v>150737.78125</v>
      </c>
      <c r="AD19" s="20">
        <f t="shared" si="3"/>
        <v>158274.67031250001</v>
      </c>
    </row>
    <row r="20" spans="1:30" x14ac:dyDescent="0.25">
      <c r="A20">
        <f t="shared" si="8"/>
        <v>1016</v>
      </c>
      <c r="B20" s="13">
        <v>7.4999999999999997E-2</v>
      </c>
      <c r="C20" s="14">
        <v>5.7000000000000002E-2</v>
      </c>
      <c r="D20" s="14">
        <v>2.9499999999999998E-2</v>
      </c>
      <c r="E20" s="14">
        <v>0.06</v>
      </c>
      <c r="F20" s="15">
        <v>5.5E-2</v>
      </c>
      <c r="G20" s="7">
        <v>1</v>
      </c>
      <c r="H20" s="16">
        <f t="shared" ref="H20:I20" si="35">G20*(1-B20)</f>
        <v>0.92500000000000004</v>
      </c>
      <c r="I20" s="16">
        <f t="shared" si="35"/>
        <v>0.87227500000000002</v>
      </c>
      <c r="J20" s="16">
        <f t="shared" si="0"/>
        <v>0.84654288750000006</v>
      </c>
      <c r="K20" s="16">
        <f t="shared" si="0"/>
        <v>0.79575031424999998</v>
      </c>
      <c r="L20" s="16">
        <f t="shared" si="0"/>
        <v>0.75198404696624999</v>
      </c>
      <c r="M20" s="16">
        <v>1</v>
      </c>
      <c r="N20" s="16">
        <f t="shared" si="5"/>
        <v>0.96250000000000002</v>
      </c>
      <c r="O20" s="16">
        <f t="shared" si="1"/>
        <v>0.89863749999999998</v>
      </c>
      <c r="P20" s="16">
        <f t="shared" si="1"/>
        <v>0.8594089437500001</v>
      </c>
      <c r="Q20" s="16">
        <f t="shared" si="1"/>
        <v>0.82114660087500002</v>
      </c>
      <c r="R20" s="16">
        <f t="shared" si="1"/>
        <v>0.77386718060812498</v>
      </c>
      <c r="S20" s="17">
        <v>0</v>
      </c>
      <c r="T20" s="18">
        <v>133730</v>
      </c>
      <c r="U20" s="18">
        <f t="shared" ref="U20:X20" si="36">(T20*1.05)</f>
        <v>140416.5</v>
      </c>
      <c r="V20" s="18">
        <f t="shared" si="36"/>
        <v>147437.32500000001</v>
      </c>
      <c r="W20" s="18">
        <f t="shared" si="36"/>
        <v>154809.19125000003</v>
      </c>
      <c r="X20" s="18">
        <f t="shared" si="36"/>
        <v>162549.65081250004</v>
      </c>
      <c r="Y20" s="19">
        <v>0</v>
      </c>
      <c r="Z20" s="20">
        <f t="shared" si="7"/>
        <v>123824.07407407407</v>
      </c>
      <c r="AA20" s="20">
        <f t="shared" si="3"/>
        <v>130015.27777777777</v>
      </c>
      <c r="AB20" s="20">
        <f t="shared" si="3"/>
        <v>136516.04166666666</v>
      </c>
      <c r="AC20" s="20">
        <f t="shared" si="3"/>
        <v>143341.84375000003</v>
      </c>
      <c r="AD20" s="20">
        <f t="shared" si="3"/>
        <v>150508.93593750003</v>
      </c>
    </row>
    <row r="21" spans="1:30" x14ac:dyDescent="0.25">
      <c r="A21">
        <f t="shared" si="8"/>
        <v>1017</v>
      </c>
      <c r="B21" s="13">
        <v>0.105</v>
      </c>
      <c r="C21" s="14">
        <v>5.6500000000000002E-2</v>
      </c>
      <c r="D21" s="14">
        <v>2.3E-2</v>
      </c>
      <c r="E21" s="14">
        <v>0.09</v>
      </c>
      <c r="F21" s="15">
        <v>2.5000000000000001E-2</v>
      </c>
      <c r="G21" s="7">
        <v>1</v>
      </c>
      <c r="H21" s="16">
        <f t="shared" ref="H21:I21" si="37">G21*(1-B21)</f>
        <v>0.89500000000000002</v>
      </c>
      <c r="I21" s="16">
        <f t="shared" si="37"/>
        <v>0.84443250000000003</v>
      </c>
      <c r="J21" s="16">
        <f t="shared" ref="J21:J27" si="38">I21*(1-D21)</f>
        <v>0.82501055249999999</v>
      </c>
      <c r="K21" s="16">
        <f t="shared" ref="K21:K27" si="39">J21*(1-E21)</f>
        <v>0.75075960277499998</v>
      </c>
      <c r="L21" s="16">
        <f t="shared" ref="L21:L27" si="40">K21*(1-F21)</f>
        <v>0.73199061270562493</v>
      </c>
      <c r="M21" s="16">
        <v>1</v>
      </c>
      <c r="N21" s="16">
        <f t="shared" si="5"/>
        <v>0.94750000000000001</v>
      </c>
      <c r="O21" s="16">
        <f t="shared" ref="O21:O27" si="41">(H21+I21)/2</f>
        <v>0.86971624999999997</v>
      </c>
      <c r="P21" s="16">
        <f t="shared" ref="P21:P27" si="42">(I21+J21)/2</f>
        <v>0.83472152625000007</v>
      </c>
      <c r="Q21" s="16">
        <f t="shared" ref="Q21:Q27" si="43">(J21+K21)/2</f>
        <v>0.78788507763749993</v>
      </c>
      <c r="R21" s="16">
        <f t="shared" ref="R21:R27" si="44">(K21+L21)/2</f>
        <v>0.74137510774031246</v>
      </c>
      <c r="S21" s="17">
        <v>0</v>
      </c>
      <c r="T21" s="18">
        <v>279900</v>
      </c>
      <c r="U21" s="18">
        <f t="shared" ref="U21:X21" si="45">(T21*1.05)</f>
        <v>293895</v>
      </c>
      <c r="V21" s="18">
        <f t="shared" si="45"/>
        <v>308589.75</v>
      </c>
      <c r="W21" s="18">
        <f t="shared" si="45"/>
        <v>324019.23749999999</v>
      </c>
      <c r="X21" s="18">
        <f t="shared" si="45"/>
        <v>340220.19937500003</v>
      </c>
      <c r="Y21" s="19">
        <v>0</v>
      </c>
      <c r="Z21" s="20">
        <f t="shared" si="7"/>
        <v>259166.66666666666</v>
      </c>
      <c r="AA21" s="20">
        <f t="shared" ref="AA21:AA27" si="46">U21/(1+$B$1)</f>
        <v>272125</v>
      </c>
      <c r="AB21" s="20">
        <f t="shared" ref="AB21:AB27" si="47">V21/(1+$B$1)</f>
        <v>285731.25</v>
      </c>
      <c r="AC21" s="20">
        <f t="shared" ref="AC21:AC27" si="48">W21/(1+$B$1)</f>
        <v>300017.81249999994</v>
      </c>
      <c r="AD21" s="20">
        <f t="shared" ref="AD21:AD27" si="49">X21/(1+$B$1)</f>
        <v>315018.703125</v>
      </c>
    </row>
    <row r="22" spans="1:30" x14ac:dyDescent="0.25">
      <c r="A22">
        <f t="shared" si="8"/>
        <v>1018</v>
      </c>
      <c r="B22" s="13">
        <v>0.115</v>
      </c>
      <c r="C22" s="14">
        <v>6.0999999999999999E-2</v>
      </c>
      <c r="D22" s="14">
        <v>2.1000000000000001E-2</v>
      </c>
      <c r="E22" s="14">
        <v>0.1</v>
      </c>
      <c r="F22" s="15">
        <v>0.04</v>
      </c>
      <c r="G22" s="7">
        <v>1</v>
      </c>
      <c r="H22" s="16">
        <f t="shared" ref="H22:I22" si="50">G22*(1-B22)</f>
        <v>0.88500000000000001</v>
      </c>
      <c r="I22" s="16">
        <f t="shared" si="50"/>
        <v>0.83101500000000006</v>
      </c>
      <c r="J22" s="16">
        <f t="shared" si="38"/>
        <v>0.81356368500000009</v>
      </c>
      <c r="K22" s="16">
        <f t="shared" si="39"/>
        <v>0.73220731650000015</v>
      </c>
      <c r="L22" s="16">
        <f t="shared" si="40"/>
        <v>0.70291902384000016</v>
      </c>
      <c r="M22" s="16">
        <v>1</v>
      </c>
      <c r="N22" s="16">
        <f t="shared" si="5"/>
        <v>0.9425</v>
      </c>
      <c r="O22" s="16">
        <f t="shared" si="41"/>
        <v>0.85800750000000003</v>
      </c>
      <c r="P22" s="16">
        <f t="shared" si="42"/>
        <v>0.82228934250000008</v>
      </c>
      <c r="Q22" s="16">
        <f t="shared" si="43"/>
        <v>0.77288550075000018</v>
      </c>
      <c r="R22" s="16">
        <f t="shared" si="44"/>
        <v>0.71756317017000015</v>
      </c>
      <c r="S22" s="17">
        <v>0</v>
      </c>
      <c r="T22" s="18">
        <v>129550</v>
      </c>
      <c r="U22" s="18">
        <f t="shared" ref="U22:X22" si="51">(T22*1.05)</f>
        <v>136027.5</v>
      </c>
      <c r="V22" s="18">
        <f t="shared" si="51"/>
        <v>142828.875</v>
      </c>
      <c r="W22" s="18">
        <f t="shared" si="51"/>
        <v>149970.31875000001</v>
      </c>
      <c r="X22" s="18">
        <f t="shared" si="51"/>
        <v>157468.8346875</v>
      </c>
      <c r="Y22" s="19">
        <v>0</v>
      </c>
      <c r="Z22" s="20">
        <f t="shared" si="7"/>
        <v>119953.70370370369</v>
      </c>
      <c r="AA22" s="20">
        <f t="shared" si="46"/>
        <v>125951.38888888888</v>
      </c>
      <c r="AB22" s="20">
        <f t="shared" si="47"/>
        <v>132248.95833333331</v>
      </c>
      <c r="AC22" s="20">
        <f t="shared" si="48"/>
        <v>138861.40625</v>
      </c>
      <c r="AD22" s="20">
        <f t="shared" si="49"/>
        <v>145804.4765625</v>
      </c>
    </row>
    <row r="23" spans="1:30" x14ac:dyDescent="0.25">
      <c r="A23">
        <f t="shared" si="8"/>
        <v>1019</v>
      </c>
      <c r="B23" s="13">
        <v>0.05</v>
      </c>
      <c r="C23" s="14">
        <v>0.04</v>
      </c>
      <c r="D23" s="14">
        <v>1.7500000000000002E-2</v>
      </c>
      <c r="E23" s="14">
        <v>1.4999999999999999E-2</v>
      </c>
      <c r="F23" s="15">
        <v>0.01</v>
      </c>
      <c r="G23" s="7">
        <v>1</v>
      </c>
      <c r="H23" s="16">
        <f t="shared" ref="H23:I23" si="52">G23*(1-B23)</f>
        <v>0.95</v>
      </c>
      <c r="I23" s="16">
        <f t="shared" si="52"/>
        <v>0.91199999999999992</v>
      </c>
      <c r="J23" s="16">
        <f t="shared" si="38"/>
        <v>0.89603999999999995</v>
      </c>
      <c r="K23" s="16">
        <f t="shared" si="39"/>
        <v>0.88259939999999992</v>
      </c>
      <c r="L23" s="16">
        <f t="shared" si="40"/>
        <v>0.87377340599999986</v>
      </c>
      <c r="M23" s="16">
        <v>1</v>
      </c>
      <c r="N23" s="16">
        <f t="shared" si="5"/>
        <v>0.97499999999999998</v>
      </c>
      <c r="O23" s="16">
        <f t="shared" si="41"/>
        <v>0.93099999999999994</v>
      </c>
      <c r="P23" s="16">
        <f t="shared" si="42"/>
        <v>0.90401999999999993</v>
      </c>
      <c r="Q23" s="16">
        <f t="shared" si="43"/>
        <v>0.88931969999999994</v>
      </c>
      <c r="R23" s="16">
        <f t="shared" si="44"/>
        <v>0.87818640299999995</v>
      </c>
      <c r="S23" s="17">
        <v>0</v>
      </c>
      <c r="T23" s="18">
        <v>236230</v>
      </c>
      <c r="U23" s="18">
        <f t="shared" ref="U23:X23" si="53">(T23*1.05)</f>
        <v>248041.5</v>
      </c>
      <c r="V23" s="18">
        <f t="shared" si="53"/>
        <v>260443.57500000001</v>
      </c>
      <c r="W23" s="18">
        <f t="shared" si="53"/>
        <v>273465.75375000003</v>
      </c>
      <c r="X23" s="18">
        <f t="shared" si="53"/>
        <v>287139.04143750004</v>
      </c>
      <c r="Y23" s="19">
        <v>0</v>
      </c>
      <c r="Z23" s="20">
        <f t="shared" si="7"/>
        <v>218731.48148148146</v>
      </c>
      <c r="AA23" s="20">
        <f t="shared" si="46"/>
        <v>229668.05555555553</v>
      </c>
      <c r="AB23" s="20">
        <f t="shared" si="47"/>
        <v>241151.45833333331</v>
      </c>
      <c r="AC23" s="20">
        <f t="shared" si="48"/>
        <v>253209.03125</v>
      </c>
      <c r="AD23" s="20">
        <f t="shared" si="49"/>
        <v>265869.48281250003</v>
      </c>
    </row>
    <row r="24" spans="1:30" x14ac:dyDescent="0.25">
      <c r="A24">
        <f t="shared" si="8"/>
        <v>1020</v>
      </c>
      <c r="B24" s="13">
        <v>0.05</v>
      </c>
      <c r="C24" s="14">
        <v>3.95E-2</v>
      </c>
      <c r="D24" s="14">
        <v>2.35E-2</v>
      </c>
      <c r="E24" s="14">
        <v>4.4999999999999998E-2</v>
      </c>
      <c r="F24" s="15">
        <v>3.5000000000000003E-2</v>
      </c>
      <c r="G24" s="7">
        <v>1</v>
      </c>
      <c r="H24" s="16">
        <f t="shared" ref="H24:I24" si="54">G24*(1-B24)</f>
        <v>0.95</v>
      </c>
      <c r="I24" s="16">
        <f t="shared" si="54"/>
        <v>0.91247499999999993</v>
      </c>
      <c r="J24" s="16">
        <f t="shared" si="38"/>
        <v>0.89103183749999992</v>
      </c>
      <c r="K24" s="16">
        <f t="shared" si="39"/>
        <v>0.85093540481249985</v>
      </c>
      <c r="L24" s="16">
        <f t="shared" si="40"/>
        <v>0.82115266564406231</v>
      </c>
      <c r="M24" s="16">
        <v>1</v>
      </c>
      <c r="N24" s="16">
        <f t="shared" si="5"/>
        <v>0.97499999999999998</v>
      </c>
      <c r="O24" s="16">
        <f t="shared" si="41"/>
        <v>0.93123749999999994</v>
      </c>
      <c r="P24" s="16">
        <f t="shared" si="42"/>
        <v>0.90175341874999992</v>
      </c>
      <c r="Q24" s="16">
        <f t="shared" si="43"/>
        <v>0.87098362115624983</v>
      </c>
      <c r="R24" s="16">
        <f t="shared" si="44"/>
        <v>0.83604403522828108</v>
      </c>
      <c r="S24" s="17">
        <v>0</v>
      </c>
      <c r="T24" s="18">
        <v>210370</v>
      </c>
      <c r="U24" s="18">
        <f t="shared" ref="U24:X24" si="55">(T24*1.05)</f>
        <v>220888.5</v>
      </c>
      <c r="V24" s="18">
        <f t="shared" si="55"/>
        <v>231932.92500000002</v>
      </c>
      <c r="W24" s="18">
        <f t="shared" si="55"/>
        <v>243529.57125000004</v>
      </c>
      <c r="X24" s="18">
        <f t="shared" si="55"/>
        <v>255706.04981250004</v>
      </c>
      <c r="Y24" s="19">
        <v>0</v>
      </c>
      <c r="Z24" s="20">
        <f t="shared" si="7"/>
        <v>194787.03703703702</v>
      </c>
      <c r="AA24" s="20">
        <f t="shared" si="46"/>
        <v>204526.38888888888</v>
      </c>
      <c r="AB24" s="20">
        <f t="shared" si="47"/>
        <v>214752.70833333334</v>
      </c>
      <c r="AC24" s="20">
        <f t="shared" si="48"/>
        <v>225490.34375000003</v>
      </c>
      <c r="AD24" s="20">
        <f t="shared" si="49"/>
        <v>236764.86093750002</v>
      </c>
    </row>
    <row r="25" spans="1:30" x14ac:dyDescent="0.25">
      <c r="A25">
        <f t="shared" si="8"/>
        <v>1021</v>
      </c>
      <c r="B25" s="13">
        <v>0.08</v>
      </c>
      <c r="C25" s="14">
        <v>3.3500000000000002E-2</v>
      </c>
      <c r="D25" s="14">
        <v>4.4999999999999998E-2</v>
      </c>
      <c r="E25" s="14">
        <v>0.04</v>
      </c>
      <c r="F25" s="15">
        <v>8.5000000000000006E-2</v>
      </c>
      <c r="G25" s="7">
        <v>1</v>
      </c>
      <c r="H25" s="16">
        <f t="shared" ref="H25:I25" si="56">G25*(1-B25)</f>
        <v>0.92</v>
      </c>
      <c r="I25" s="16">
        <f t="shared" si="56"/>
        <v>0.88918000000000008</v>
      </c>
      <c r="J25" s="16">
        <f t="shared" si="38"/>
        <v>0.84916690000000006</v>
      </c>
      <c r="K25" s="16">
        <f t="shared" si="39"/>
        <v>0.81520022400000003</v>
      </c>
      <c r="L25" s="16">
        <f t="shared" si="40"/>
        <v>0.7459082049600001</v>
      </c>
      <c r="M25" s="16">
        <v>1</v>
      </c>
      <c r="N25" s="16">
        <f t="shared" si="5"/>
        <v>0.96</v>
      </c>
      <c r="O25" s="16">
        <f t="shared" si="41"/>
        <v>0.90459000000000001</v>
      </c>
      <c r="P25" s="16">
        <f t="shared" si="42"/>
        <v>0.86917345000000013</v>
      </c>
      <c r="Q25" s="16">
        <f t="shared" si="43"/>
        <v>0.83218356199999999</v>
      </c>
      <c r="R25" s="16">
        <f t="shared" si="44"/>
        <v>0.78055421448000006</v>
      </c>
      <c r="S25" s="17">
        <v>0</v>
      </c>
      <c r="T25" s="18">
        <v>239940</v>
      </c>
      <c r="U25" s="18">
        <f t="shared" ref="U25:X25" si="57">(T25*1.05)</f>
        <v>251937</v>
      </c>
      <c r="V25" s="18">
        <f t="shared" si="57"/>
        <v>264533.85000000003</v>
      </c>
      <c r="W25" s="18">
        <f t="shared" si="57"/>
        <v>277760.54250000004</v>
      </c>
      <c r="X25" s="18">
        <f t="shared" si="57"/>
        <v>291648.56962500006</v>
      </c>
      <c r="Y25" s="19">
        <v>0</v>
      </c>
      <c r="Z25" s="20">
        <f t="shared" si="7"/>
        <v>222166.66666666666</v>
      </c>
      <c r="AA25" s="20">
        <f t="shared" si="46"/>
        <v>233274.99999999997</v>
      </c>
      <c r="AB25" s="20">
        <f t="shared" si="47"/>
        <v>244938.75000000003</v>
      </c>
      <c r="AC25" s="20">
        <f t="shared" si="48"/>
        <v>257185.68750000003</v>
      </c>
      <c r="AD25" s="20">
        <f t="shared" si="49"/>
        <v>270044.97187500005</v>
      </c>
    </row>
    <row r="26" spans="1:30" x14ac:dyDescent="0.25">
      <c r="A26">
        <f t="shared" si="8"/>
        <v>1022</v>
      </c>
      <c r="B26" s="13">
        <v>6.5000000000000002E-2</v>
      </c>
      <c r="C26" s="14">
        <v>3.15E-2</v>
      </c>
      <c r="D26" s="14">
        <v>1.35E-2</v>
      </c>
      <c r="E26" s="14">
        <v>0.05</v>
      </c>
      <c r="F26" s="15">
        <v>2.5000000000000001E-2</v>
      </c>
      <c r="G26" s="7">
        <v>1</v>
      </c>
      <c r="H26" s="16">
        <f t="shared" ref="H26:I26" si="58">G26*(1-B26)</f>
        <v>0.93500000000000005</v>
      </c>
      <c r="I26" s="16">
        <f t="shared" si="58"/>
        <v>0.90554750000000006</v>
      </c>
      <c r="J26" s="16">
        <f t="shared" si="38"/>
        <v>0.89332260875000014</v>
      </c>
      <c r="K26" s="16">
        <f t="shared" si="39"/>
        <v>0.84865647831250013</v>
      </c>
      <c r="L26" s="16">
        <f t="shared" si="40"/>
        <v>0.82744006635468759</v>
      </c>
      <c r="M26" s="16">
        <v>1</v>
      </c>
      <c r="N26" s="16">
        <f t="shared" si="5"/>
        <v>0.96750000000000003</v>
      </c>
      <c r="O26" s="16">
        <f t="shared" si="41"/>
        <v>0.92027375</v>
      </c>
      <c r="P26" s="16">
        <f t="shared" si="42"/>
        <v>0.89943505437500004</v>
      </c>
      <c r="Q26" s="16">
        <f t="shared" si="43"/>
        <v>0.87098954353125013</v>
      </c>
      <c r="R26" s="16">
        <f t="shared" si="44"/>
        <v>0.8380482723335938</v>
      </c>
      <c r="S26" s="17">
        <v>0</v>
      </c>
      <c r="T26" s="18">
        <v>82960</v>
      </c>
      <c r="U26" s="18">
        <f t="shared" ref="U26:X26" si="59">(T26*1.05)</f>
        <v>87108</v>
      </c>
      <c r="V26" s="18">
        <f t="shared" si="59"/>
        <v>91463.400000000009</v>
      </c>
      <c r="W26" s="18">
        <f t="shared" si="59"/>
        <v>96036.57</v>
      </c>
      <c r="X26" s="18">
        <f t="shared" si="59"/>
        <v>100838.39850000001</v>
      </c>
      <c r="Y26" s="19">
        <v>0</v>
      </c>
      <c r="Z26" s="20">
        <f t="shared" si="7"/>
        <v>76814.814814814803</v>
      </c>
      <c r="AA26" s="20">
        <f t="shared" si="46"/>
        <v>80655.555555555547</v>
      </c>
      <c r="AB26" s="20">
        <f t="shared" si="47"/>
        <v>84688.333333333343</v>
      </c>
      <c r="AC26" s="20">
        <f t="shared" si="48"/>
        <v>88922.75</v>
      </c>
      <c r="AD26" s="20">
        <f t="shared" si="49"/>
        <v>93368.887499999997</v>
      </c>
    </row>
    <row r="27" spans="1:30" x14ac:dyDescent="0.25">
      <c r="A27">
        <f t="shared" si="8"/>
        <v>1023</v>
      </c>
      <c r="B27" s="13">
        <v>0.125</v>
      </c>
      <c r="C27" s="14">
        <v>6.4500000000000002E-2</v>
      </c>
      <c r="D27" s="14">
        <v>3.2500000000000001E-2</v>
      </c>
      <c r="E27" s="14">
        <v>0.09</v>
      </c>
      <c r="F27" s="15">
        <v>0.05</v>
      </c>
      <c r="G27" s="7">
        <v>1</v>
      </c>
      <c r="H27" s="16">
        <f t="shared" ref="H27:I27" si="60">G27*(1-B27)</f>
        <v>0.875</v>
      </c>
      <c r="I27" s="16">
        <f t="shared" si="60"/>
        <v>0.81856249999999997</v>
      </c>
      <c r="J27" s="16">
        <f t="shared" si="38"/>
        <v>0.79195921874999997</v>
      </c>
      <c r="K27" s="16">
        <f t="shared" si="39"/>
        <v>0.7206828890625</v>
      </c>
      <c r="L27" s="16">
        <f t="shared" si="40"/>
        <v>0.68464874460937497</v>
      </c>
      <c r="M27" s="16">
        <v>1</v>
      </c>
      <c r="N27" s="16">
        <f t="shared" si="5"/>
        <v>0.9375</v>
      </c>
      <c r="O27" s="16">
        <f t="shared" si="41"/>
        <v>0.84678125000000004</v>
      </c>
      <c r="P27" s="16">
        <f t="shared" si="42"/>
        <v>0.80526085937499992</v>
      </c>
      <c r="Q27" s="16">
        <f t="shared" si="43"/>
        <v>0.75632105390624993</v>
      </c>
      <c r="R27" s="16">
        <f t="shared" si="44"/>
        <v>0.70266581683593743</v>
      </c>
      <c r="S27" s="17">
        <v>0</v>
      </c>
      <c r="T27" s="18">
        <v>261920</v>
      </c>
      <c r="U27" s="18">
        <f t="shared" ref="U27:X27" si="61">(T27*1.05)</f>
        <v>275016</v>
      </c>
      <c r="V27" s="18">
        <f t="shared" si="61"/>
        <v>288766.8</v>
      </c>
      <c r="W27" s="18">
        <f t="shared" si="61"/>
        <v>303205.14</v>
      </c>
      <c r="X27" s="18">
        <f t="shared" si="61"/>
        <v>318365.39700000006</v>
      </c>
      <c r="Y27" s="19">
        <v>0</v>
      </c>
      <c r="Z27" s="20">
        <f t="shared" si="7"/>
        <v>242518.51851851851</v>
      </c>
      <c r="AA27" s="20">
        <f t="shared" si="46"/>
        <v>254644.44444444444</v>
      </c>
      <c r="AB27" s="20">
        <f t="shared" si="47"/>
        <v>267376.66666666663</v>
      </c>
      <c r="AC27" s="20">
        <f t="shared" si="48"/>
        <v>280745.5</v>
      </c>
      <c r="AD27" s="20">
        <f t="shared" si="49"/>
        <v>294782.77500000002</v>
      </c>
    </row>
  </sheetData>
  <mergeCells count="5">
    <mergeCell ref="B3:F3"/>
    <mergeCell ref="H3:L3"/>
    <mergeCell ref="M3:R3"/>
    <mergeCell ref="T3:X3"/>
    <mergeCell ref="Y3:AD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zoomScale="101" workbookViewId="0">
      <selection activeCell="A7" sqref="A7:A28"/>
    </sheetView>
  </sheetViews>
  <sheetFormatPr defaultColWidth="11" defaultRowHeight="15.75" x14ac:dyDescent="0.25"/>
  <cols>
    <col min="1" max="1" width="12.125" customWidth="1"/>
    <col min="2" max="2" width="18.5" customWidth="1"/>
  </cols>
  <sheetData>
    <row r="1" spans="1:7" ht="27" customHeight="1" x14ac:dyDescent="0.25">
      <c r="A1" t="s">
        <v>0</v>
      </c>
      <c r="B1" s="22">
        <v>0.08</v>
      </c>
    </row>
    <row r="2" spans="1:7" x14ac:dyDescent="0.25">
      <c r="B2" s="23"/>
    </row>
    <row r="3" spans="1:7" x14ac:dyDescent="0.25">
      <c r="B3" s="23"/>
    </row>
    <row r="4" spans="1:7" x14ac:dyDescent="0.25">
      <c r="C4" s="41" t="s">
        <v>1</v>
      </c>
      <c r="D4" s="42"/>
      <c r="E4" s="42"/>
      <c r="F4" s="42"/>
      <c r="G4" s="43"/>
    </row>
    <row r="5" spans="1:7" ht="31.5" x14ac:dyDescent="0.25">
      <c r="A5" s="24" t="s">
        <v>15</v>
      </c>
      <c r="B5" s="25" t="s">
        <v>16</v>
      </c>
      <c r="C5" s="26" t="s">
        <v>7</v>
      </c>
      <c r="D5" s="27" t="s">
        <v>8</v>
      </c>
      <c r="E5" s="27" t="s">
        <v>9</v>
      </c>
      <c r="F5" s="27" t="s">
        <v>10</v>
      </c>
      <c r="G5" s="28" t="s">
        <v>11</v>
      </c>
    </row>
    <row r="6" spans="1:7" x14ac:dyDescent="0.25">
      <c r="A6">
        <v>1001</v>
      </c>
      <c r="B6" s="29">
        <v>147510</v>
      </c>
      <c r="C6" s="30">
        <v>9.5000000000000001E-2</v>
      </c>
      <c r="D6" s="31">
        <v>5.5E-2</v>
      </c>
      <c r="E6" s="31">
        <v>0.04</v>
      </c>
      <c r="F6" s="31">
        <v>6.5000000000000002E-2</v>
      </c>
      <c r="G6" s="32">
        <v>0.06</v>
      </c>
    </row>
    <row r="7" spans="1:7" x14ac:dyDescent="0.25">
      <c r="A7">
        <f>A6+1</f>
        <v>1002</v>
      </c>
      <c r="B7" s="29">
        <v>72980</v>
      </c>
      <c r="C7" s="30">
        <v>5.5E-2</v>
      </c>
      <c r="D7" s="31">
        <v>2.5000000000000001E-2</v>
      </c>
      <c r="E7" s="31">
        <v>0.06</v>
      </c>
      <c r="F7" s="31">
        <v>0.09</v>
      </c>
      <c r="G7" s="32">
        <v>0.11</v>
      </c>
    </row>
    <row r="8" spans="1:7" x14ac:dyDescent="0.25">
      <c r="A8">
        <f t="shared" ref="A8:A28" si="0">A7+1</f>
        <v>1003</v>
      </c>
      <c r="B8" s="29">
        <v>278000</v>
      </c>
      <c r="C8" s="30">
        <v>0.12</v>
      </c>
      <c r="D8" s="31">
        <v>5.6000000000000001E-2</v>
      </c>
      <c r="E8" s="31">
        <v>1.95E-2</v>
      </c>
      <c r="F8" s="31">
        <v>5.5E-2</v>
      </c>
      <c r="G8" s="32">
        <v>5.5E-2</v>
      </c>
    </row>
    <row r="9" spans="1:7" x14ac:dyDescent="0.25">
      <c r="A9">
        <f t="shared" si="0"/>
        <v>1004</v>
      </c>
      <c r="B9" s="29">
        <v>202170</v>
      </c>
      <c r="C9" s="30">
        <v>7.4999999999999997E-2</v>
      </c>
      <c r="D9" s="33">
        <v>0.05</v>
      </c>
      <c r="E9" s="31">
        <v>0.03</v>
      </c>
      <c r="F9" s="31">
        <v>1.4999999999999999E-2</v>
      </c>
      <c r="G9" s="32">
        <v>0.03</v>
      </c>
    </row>
    <row r="10" spans="1:7" x14ac:dyDescent="0.25">
      <c r="A10">
        <f t="shared" si="0"/>
        <v>1005</v>
      </c>
      <c r="B10" s="29">
        <v>262570</v>
      </c>
      <c r="C10" s="30">
        <v>0.09</v>
      </c>
      <c r="D10" s="31">
        <v>5.3999999999999999E-2</v>
      </c>
      <c r="E10" s="31">
        <v>3.15E-2</v>
      </c>
      <c r="F10" s="31">
        <v>5.5E-2</v>
      </c>
      <c r="G10" s="32">
        <v>0.04</v>
      </c>
    </row>
    <row r="11" spans="1:7" x14ac:dyDescent="0.25">
      <c r="A11">
        <f t="shared" si="0"/>
        <v>1006</v>
      </c>
      <c r="B11" s="29">
        <v>257220</v>
      </c>
      <c r="C11" s="30">
        <v>0.105</v>
      </c>
      <c r="D11" s="31">
        <v>5.3999999999999999E-2</v>
      </c>
      <c r="E11" s="31">
        <v>2.75E-2</v>
      </c>
      <c r="F11" s="31">
        <v>4.4999999999999998E-2</v>
      </c>
      <c r="G11" s="32">
        <v>3.5000000000000003E-2</v>
      </c>
    </row>
    <row r="12" spans="1:7" x14ac:dyDescent="0.25">
      <c r="A12">
        <f t="shared" si="0"/>
        <v>1007</v>
      </c>
      <c r="B12" s="29">
        <v>266630</v>
      </c>
      <c r="C12" s="30">
        <v>5.5E-2</v>
      </c>
      <c r="D12" s="31">
        <v>4.1000000000000002E-2</v>
      </c>
      <c r="E12" s="31">
        <v>2.35E-2</v>
      </c>
      <c r="F12" s="31">
        <v>4.4999999999999998E-2</v>
      </c>
      <c r="G12" s="32">
        <v>0.04</v>
      </c>
    </row>
    <row r="13" spans="1:7" x14ac:dyDescent="0.25">
      <c r="A13">
        <f t="shared" si="0"/>
        <v>1008</v>
      </c>
      <c r="B13" s="29">
        <v>185060</v>
      </c>
      <c r="C13" s="30">
        <v>0.11</v>
      </c>
      <c r="D13" s="31">
        <v>5.8500000000000003E-2</v>
      </c>
      <c r="E13" s="31">
        <v>2.5499999999999998E-2</v>
      </c>
      <c r="F13" s="31">
        <v>8.5000000000000006E-2</v>
      </c>
      <c r="G13" s="32">
        <v>0.04</v>
      </c>
    </row>
    <row r="14" spans="1:7" x14ac:dyDescent="0.25">
      <c r="A14">
        <f t="shared" si="0"/>
        <v>1009</v>
      </c>
      <c r="B14" s="29">
        <v>236730</v>
      </c>
      <c r="C14" s="30">
        <v>8.5000000000000006E-2</v>
      </c>
      <c r="D14" s="31">
        <v>5.0999999999999997E-2</v>
      </c>
      <c r="E14" s="31">
        <v>1.6500000000000001E-2</v>
      </c>
      <c r="F14" s="31">
        <v>7.0000000000000007E-2</v>
      </c>
      <c r="G14" s="32">
        <v>2.5000000000000001E-2</v>
      </c>
    </row>
    <row r="15" spans="1:7" x14ac:dyDescent="0.25">
      <c r="A15">
        <f t="shared" si="0"/>
        <v>1010</v>
      </c>
      <c r="B15" s="29">
        <v>183190</v>
      </c>
      <c r="C15" s="30">
        <v>5.5E-2</v>
      </c>
      <c r="D15" s="31">
        <v>2.5000000000000001E-2</v>
      </c>
      <c r="E15" s="31">
        <v>9.4999999999999998E-3</v>
      </c>
      <c r="F15" s="31">
        <v>0.03</v>
      </c>
      <c r="G15" s="32">
        <v>1.4999999999999999E-2</v>
      </c>
    </row>
    <row r="16" spans="1:7" x14ac:dyDescent="0.25">
      <c r="A16">
        <f t="shared" si="0"/>
        <v>1011</v>
      </c>
      <c r="B16" s="29">
        <v>162240</v>
      </c>
      <c r="C16" s="30">
        <v>0.1</v>
      </c>
      <c r="D16" s="31">
        <v>5.3499999999999999E-2</v>
      </c>
      <c r="E16" s="31">
        <v>3.2000000000000001E-2</v>
      </c>
      <c r="F16" s="31">
        <v>5.5E-2</v>
      </c>
      <c r="G16" s="32">
        <v>3.5000000000000003E-2</v>
      </c>
    </row>
    <row r="17" spans="1:7" x14ac:dyDescent="0.25">
      <c r="A17">
        <f t="shared" si="0"/>
        <v>1012</v>
      </c>
      <c r="B17" s="29">
        <v>247300</v>
      </c>
      <c r="C17" s="30">
        <v>0.08</v>
      </c>
      <c r="D17" s="31">
        <v>6.0499999999999998E-2</v>
      </c>
      <c r="E17" s="31">
        <v>2.6499999999999999E-2</v>
      </c>
      <c r="F17" s="31">
        <v>6.5000000000000002E-2</v>
      </c>
      <c r="G17" s="32">
        <v>4.4999999999999998E-2</v>
      </c>
    </row>
    <row r="18" spans="1:7" x14ac:dyDescent="0.25">
      <c r="A18">
        <f t="shared" si="0"/>
        <v>1013</v>
      </c>
      <c r="B18" s="29">
        <v>198360</v>
      </c>
      <c r="C18" s="30">
        <v>0.115</v>
      </c>
      <c r="D18" s="31">
        <v>6.8500000000000005E-2</v>
      </c>
      <c r="E18" s="31">
        <v>0.105</v>
      </c>
      <c r="F18" s="31">
        <v>0.08</v>
      </c>
      <c r="G18" s="32">
        <v>0.04</v>
      </c>
    </row>
    <row r="19" spans="1:7" x14ac:dyDescent="0.25">
      <c r="A19">
        <f t="shared" si="0"/>
        <v>1014</v>
      </c>
      <c r="B19" s="29">
        <v>210430</v>
      </c>
      <c r="C19" s="30">
        <v>0.09</v>
      </c>
      <c r="D19" s="31">
        <v>5.0999999999999997E-2</v>
      </c>
      <c r="E19" s="31">
        <v>1.95E-2</v>
      </c>
      <c r="F19" s="31">
        <v>6.5000000000000002E-2</v>
      </c>
      <c r="G19" s="32">
        <v>3.5000000000000003E-2</v>
      </c>
    </row>
    <row r="20" spans="1:7" x14ac:dyDescent="0.25">
      <c r="A20">
        <f t="shared" si="0"/>
        <v>1015</v>
      </c>
      <c r="B20" s="29">
        <v>140630</v>
      </c>
      <c r="C20" s="30">
        <v>6.5000000000000002E-2</v>
      </c>
      <c r="D20" s="31">
        <v>2.6499999999999999E-2</v>
      </c>
      <c r="E20" s="31">
        <v>1.2E-2</v>
      </c>
      <c r="F20" s="31">
        <v>0.06</v>
      </c>
      <c r="G20" s="32">
        <v>2.5000000000000001E-2</v>
      </c>
    </row>
    <row r="21" spans="1:7" x14ac:dyDescent="0.25">
      <c r="A21">
        <f t="shared" si="0"/>
        <v>1016</v>
      </c>
      <c r="B21" s="29">
        <v>133730</v>
      </c>
      <c r="C21" s="30">
        <v>7.4999999999999997E-2</v>
      </c>
      <c r="D21" s="31">
        <v>5.7000000000000002E-2</v>
      </c>
      <c r="E21" s="31">
        <v>2.9499999999999998E-2</v>
      </c>
      <c r="F21" s="31">
        <v>0.06</v>
      </c>
      <c r="G21" s="32">
        <v>5.5E-2</v>
      </c>
    </row>
    <row r="22" spans="1:7" x14ac:dyDescent="0.25">
      <c r="A22">
        <f t="shared" si="0"/>
        <v>1017</v>
      </c>
      <c r="B22" s="29">
        <v>279900</v>
      </c>
      <c r="C22" s="30">
        <v>0.105</v>
      </c>
      <c r="D22" s="31">
        <v>5.6500000000000002E-2</v>
      </c>
      <c r="E22" s="31">
        <v>2.3E-2</v>
      </c>
      <c r="F22" s="31">
        <v>0.09</v>
      </c>
      <c r="G22" s="32">
        <v>2.5000000000000001E-2</v>
      </c>
    </row>
    <row r="23" spans="1:7" x14ac:dyDescent="0.25">
      <c r="A23">
        <f t="shared" si="0"/>
        <v>1018</v>
      </c>
      <c r="B23" s="29">
        <v>129550</v>
      </c>
      <c r="C23" s="30">
        <v>0.115</v>
      </c>
      <c r="D23" s="31">
        <v>6.0999999999999999E-2</v>
      </c>
      <c r="E23" s="31">
        <v>2.1000000000000001E-2</v>
      </c>
      <c r="F23" s="31">
        <v>0.1</v>
      </c>
      <c r="G23" s="32">
        <v>0.04</v>
      </c>
    </row>
    <row r="24" spans="1:7" x14ac:dyDescent="0.25">
      <c r="A24">
        <f t="shared" si="0"/>
        <v>1019</v>
      </c>
      <c r="B24" s="29">
        <v>236230</v>
      </c>
      <c r="C24" s="30">
        <v>0.05</v>
      </c>
      <c r="D24" s="31">
        <v>0.04</v>
      </c>
      <c r="E24" s="31">
        <v>1.7500000000000002E-2</v>
      </c>
      <c r="F24" s="31">
        <v>1.4999999999999999E-2</v>
      </c>
      <c r="G24" s="32">
        <v>0.01</v>
      </c>
    </row>
    <row r="25" spans="1:7" x14ac:dyDescent="0.25">
      <c r="A25">
        <f t="shared" si="0"/>
        <v>1020</v>
      </c>
      <c r="B25" s="29">
        <v>210370</v>
      </c>
      <c r="C25" s="30">
        <v>0.05</v>
      </c>
      <c r="D25" s="31">
        <v>3.95E-2</v>
      </c>
      <c r="E25" s="31">
        <v>2.35E-2</v>
      </c>
      <c r="F25" s="31">
        <v>4.4999999999999998E-2</v>
      </c>
      <c r="G25" s="32">
        <v>3.5000000000000003E-2</v>
      </c>
    </row>
    <row r="26" spans="1:7" x14ac:dyDescent="0.25">
      <c r="A26">
        <f t="shared" si="0"/>
        <v>1021</v>
      </c>
      <c r="B26" s="29">
        <v>239940</v>
      </c>
      <c r="C26" s="30">
        <v>0.08</v>
      </c>
      <c r="D26" s="31">
        <v>3.3500000000000002E-2</v>
      </c>
      <c r="E26" s="31">
        <v>4.4999999999999998E-2</v>
      </c>
      <c r="F26" s="31">
        <v>0.04</v>
      </c>
      <c r="G26" s="32">
        <v>8.5000000000000006E-2</v>
      </c>
    </row>
    <row r="27" spans="1:7" x14ac:dyDescent="0.25">
      <c r="A27">
        <f t="shared" si="0"/>
        <v>1022</v>
      </c>
      <c r="B27" s="29">
        <v>82960</v>
      </c>
      <c r="C27" s="30">
        <v>6.5000000000000002E-2</v>
      </c>
      <c r="D27" s="31">
        <v>3.15E-2</v>
      </c>
      <c r="E27" s="31">
        <v>1.35E-2</v>
      </c>
      <c r="F27" s="31">
        <v>0.05</v>
      </c>
      <c r="G27" s="32">
        <v>2.5000000000000001E-2</v>
      </c>
    </row>
    <row r="28" spans="1:7" x14ac:dyDescent="0.25">
      <c r="A28">
        <f t="shared" si="0"/>
        <v>1023</v>
      </c>
      <c r="B28" s="34">
        <v>261920</v>
      </c>
      <c r="C28" s="30">
        <v>0.125</v>
      </c>
      <c r="D28" s="31">
        <v>6.4500000000000002E-2</v>
      </c>
      <c r="E28" s="31">
        <v>3.2500000000000001E-2</v>
      </c>
      <c r="F28" s="31">
        <v>0.09</v>
      </c>
      <c r="G28" s="32">
        <v>0.05</v>
      </c>
    </row>
  </sheetData>
  <mergeCells count="1">
    <mergeCell ref="C4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FinGain Part 1</vt:lpstr>
      <vt:lpstr>FinGain Part 2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Shapiro</dc:creator>
  <cp:lastModifiedBy>Sam Swain</cp:lastModifiedBy>
  <dcterms:created xsi:type="dcterms:W3CDTF">2023-01-05T16:49:19Z</dcterms:created>
  <dcterms:modified xsi:type="dcterms:W3CDTF">2023-01-25T19:35:19Z</dcterms:modified>
</cp:coreProperties>
</file>