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3600" windowHeight="19640" activeTab="5"/>
  </bookViews>
  <sheets>
    <sheet name="ATELIER LABORATOIRE" sheetId="1" r:id="rId1"/>
    <sheet name="HACKATHON" sheetId="2" r:id="rId2"/>
    <sheet name="SEMINAIRE" sheetId="3" r:id="rId3"/>
    <sheet name="CLASSE INVERSEE" sheetId="4" r:id="rId4"/>
    <sheet name="EVENEMENT" sheetId="5" r:id="rId5"/>
    <sheet name="WORKSHOP" sheetId="7" r:id="rId6"/>
    <sheet name="SYNTHESE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G12" i="2"/>
  <c r="D10" i="2"/>
  <c r="G10" i="2"/>
  <c r="D20" i="7"/>
  <c r="G20" i="7"/>
  <c r="D10" i="7"/>
  <c r="G10" i="7"/>
  <c r="D3" i="7"/>
  <c r="D22" i="7"/>
  <c r="G22" i="7"/>
  <c r="G23" i="7"/>
  <c r="F22" i="7"/>
  <c r="D18" i="7"/>
  <c r="D16" i="7"/>
  <c r="D14" i="7"/>
  <c r="D12" i="7"/>
  <c r="F20" i="1"/>
  <c r="B4" i="6"/>
  <c r="F18" i="2"/>
  <c r="C4" i="6"/>
  <c r="F21" i="3"/>
  <c r="D4" i="6"/>
  <c r="F17" i="4"/>
  <c r="E4" i="6"/>
  <c r="F19" i="5"/>
  <c r="F4" i="6"/>
  <c r="G4" i="6"/>
  <c r="I4" i="6"/>
  <c r="G20" i="1"/>
  <c r="B8" i="6"/>
  <c r="G18" i="2"/>
  <c r="C8" i="6"/>
  <c r="G21" i="3"/>
  <c r="D8" i="6"/>
  <c r="G17" i="4"/>
  <c r="E8" i="6"/>
  <c r="G19" i="5"/>
  <c r="F8" i="6"/>
  <c r="G8" i="6"/>
  <c r="I8" i="6"/>
  <c r="I12" i="6"/>
  <c r="G12" i="6"/>
  <c r="F12" i="6"/>
  <c r="G10" i="6"/>
  <c r="G6" i="6"/>
  <c r="E12" i="6"/>
  <c r="E6" i="6"/>
  <c r="F6" i="6"/>
  <c r="D6" i="7"/>
  <c r="F23" i="7"/>
  <c r="D9" i="1"/>
  <c r="C12" i="6"/>
  <c r="C10" i="6"/>
  <c r="D12" i="6"/>
  <c r="D10" i="6"/>
  <c r="E10" i="6"/>
  <c r="F10" i="6"/>
  <c r="B12" i="6"/>
  <c r="B10" i="6"/>
  <c r="C6" i="6"/>
  <c r="D6" i="6"/>
  <c r="B6" i="6"/>
  <c r="D3" i="5"/>
  <c r="D5" i="5"/>
  <c r="D19" i="5"/>
  <c r="G20" i="5"/>
  <c r="F20" i="5"/>
  <c r="D3" i="4"/>
  <c r="D6" i="4"/>
  <c r="D17" i="4"/>
  <c r="D3" i="3"/>
  <c r="D6" i="3"/>
  <c r="D21" i="3"/>
  <c r="F22" i="3"/>
  <c r="G22" i="3"/>
  <c r="D3" i="2"/>
  <c r="D6" i="2"/>
  <c r="F18" i="4"/>
  <c r="D3" i="1"/>
  <c r="D6" i="1"/>
  <c r="D20" i="1"/>
  <c r="G21" i="1"/>
  <c r="G18" i="4"/>
  <c r="F21" i="1"/>
  <c r="D18" i="2"/>
  <c r="G19" i="2"/>
  <c r="F19" i="2"/>
</calcChain>
</file>

<file path=xl/sharedStrings.xml><?xml version="1.0" encoding="utf-8"?>
<sst xmlns="http://schemas.openxmlformats.org/spreadsheetml/2006/main" count="123" uniqueCount="53">
  <si>
    <t>DEPENSES</t>
  </si>
  <si>
    <t>TOTAL</t>
  </si>
  <si>
    <t>COUT CHARGE HORAIRES</t>
  </si>
  <si>
    <t>COUT TOTAL</t>
  </si>
  <si>
    <t xml:space="preserve">NB HEURES </t>
  </si>
  <si>
    <t>CHARGES DE COURS / INTERVENANTS EXTERIEURS</t>
  </si>
  <si>
    <t>COUT UNITAIRE PLAFOND</t>
  </si>
  <si>
    <t>DELOCALISATION ATELIER-LABORATOIRE</t>
  </si>
  <si>
    <t>NB INTERVENANTS</t>
  </si>
  <si>
    <t>NB PARTICIPANTS</t>
  </si>
  <si>
    <t xml:space="preserve">REALISATION DU LIVRABLE </t>
  </si>
  <si>
    <t>INTERVENANTS EXTERIEURS</t>
  </si>
  <si>
    <t>AUTRES DEPENSES A PRECISER</t>
  </si>
  <si>
    <t>FINANCEMENT CREATIC sur le coût total</t>
  </si>
  <si>
    <t>FINANCEMENT PARTENAIRE sur le coût total</t>
  </si>
  <si>
    <t>LIVRABLE / PUBLICATION</t>
  </si>
  <si>
    <t>VALORISATION LIVRABLE</t>
  </si>
  <si>
    <t>FRAIS DE DEPLACEMENT INTERVENANTS ETRANGERS (hotel+transport international)</t>
  </si>
  <si>
    <t>FRAIS DE RESTAURATION 
(non pris en charge par CréaTIC)</t>
  </si>
  <si>
    <t>LOCATION ESPACE, STAND ET FRAIS ANNEXES</t>
  </si>
  <si>
    <t>ATELIER-LABORATOIRE</t>
  </si>
  <si>
    <t>FINANCEMENT DEMANDE A CREATIC</t>
  </si>
  <si>
    <t>HACKATHON</t>
  </si>
  <si>
    <t>SEMINAIRE</t>
  </si>
  <si>
    <t>CLASSE INVERSEE</t>
  </si>
  <si>
    <t>EVENEMENT</t>
  </si>
  <si>
    <t>FINANCEMENT PARTENAIRE</t>
  </si>
  <si>
    <t xml:space="preserve">participation CréaTIC en % </t>
  </si>
  <si>
    <t>participation partenaire en %</t>
  </si>
  <si>
    <t xml:space="preserve">VALORISATION DES RESULTATS / REALISATION LIVRABLE </t>
  </si>
  <si>
    <t>FRAIS DE DEPLACEMENT INTERVENANTS ETRANGERS (héberment + transport international)</t>
  </si>
  <si>
    <t>FRAIS DE DEPLACEMENT INTERVENANTS ETRANGERS (hébergement + transport international)</t>
  </si>
  <si>
    <t>FRAIS DE DEPLACEMENT INTERVENANTS ETRANGERS (hébergement + transport internationale)</t>
  </si>
  <si>
    <t>FRAIS DE RESTAURATION
 (non pris en charge par CréaTIC)</t>
  </si>
  <si>
    <t>REALISATION LIVRABLE/ PUBLICATION</t>
  </si>
  <si>
    <t>MERCI DE NE PAS REMPLIR CET ONGLET</t>
  </si>
  <si>
    <t>MERCI DE REMPLIR UNIQUEMENT LES CASES EN FOND VERT</t>
  </si>
  <si>
    <t>FINANCEMENT CREATIC demandé sur le coût total</t>
  </si>
  <si>
    <t>FINANCEMENT PARTENAIRE demandé sur le coût total</t>
  </si>
  <si>
    <t>FRAIS DE MISSION (membres CréaTIC uniquement si déplacement à l'étranger)</t>
  </si>
  <si>
    <t>WORKSHOP</t>
  </si>
  <si>
    <t xml:space="preserve"> billets d'avion Paris &lt;-&gt; Montréal pour étudiants</t>
  </si>
  <si>
    <t xml:space="preserve"> billets d'avion Paris &lt;-&gt; Montréal pour intervenants</t>
  </si>
  <si>
    <t>Hébergement étudiant : chambre double 6 nuits</t>
  </si>
  <si>
    <t>Hébergement intervenant : chambre simple</t>
  </si>
  <si>
    <t>Salle de conférence équipée par jour</t>
  </si>
  <si>
    <t xml:space="preserve">FRAIS DE RESTAURATION : dejeuner + pause café
(non pris en charge par CréaTIC) </t>
  </si>
  <si>
    <t>FRAIS DE RESTAURATION / personnes
 (non pris en charge par CréaTIC)</t>
  </si>
  <si>
    <t>Hébergement Web Haute performance</t>
  </si>
  <si>
    <t>CHARGES DE COURS / INTERVENANTS EXTERIEURS = 2</t>
  </si>
  <si>
    <t>Serveur Web haute perfomance</t>
  </si>
  <si>
    <t>INTERVENANTS EXTERIEURS : 3</t>
  </si>
  <si>
    <t>Reatauration + Equipement hackathon / personnes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</si>
</sst>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#,##0.00\ _€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4" fontId="2" fillId="0" borderId="1" xfId="1" applyFont="1" applyBorder="1"/>
    <xf numFmtId="0" fontId="3" fillId="0" borderId="0" xfId="0" applyFont="1" applyBorder="1" applyAlignment="1">
      <alignment horizontal="center"/>
    </xf>
    <xf numFmtId="0" fontId="2" fillId="2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4" fontId="4" fillId="0" borderId="1" xfId="1" applyFont="1" applyBorder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/>
    <xf numFmtId="44" fontId="6" fillId="0" borderId="1" xfId="1" applyFont="1" applyBorder="1" applyAlignment="1">
      <alignment vertical="center" wrapText="1"/>
    </xf>
    <xf numFmtId="0" fontId="8" fillId="0" borderId="0" xfId="0" applyFont="1"/>
    <xf numFmtId="9" fontId="6" fillId="0" borderId="1" xfId="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4" fontId="8" fillId="0" borderId="1" xfId="1" applyFont="1" applyBorder="1"/>
    <xf numFmtId="44" fontId="2" fillId="0" borderId="1" xfId="1" applyFont="1" applyBorder="1" applyAlignment="1" applyProtection="1">
      <alignment horizontal="center" vertical="center"/>
    </xf>
    <xf numFmtId="0" fontId="6" fillId="0" borderId="0" xfId="0" applyFont="1" applyBorder="1" applyAlignment="1">
      <alignment horizontal="center"/>
    </xf>
    <xf numFmtId="0" fontId="2" fillId="0" borderId="0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4" fontId="2" fillId="0" borderId="0" xfId="1" applyFont="1" applyBorder="1" applyAlignment="1" applyProtection="1">
      <alignment horizontal="center" vertical="center"/>
    </xf>
    <xf numFmtId="44" fontId="4" fillId="0" borderId="0" xfId="0" applyNumberFormat="1" applyFont="1" applyBorder="1" applyAlignment="1">
      <alignment horizontal="center" vertical="center"/>
    </xf>
    <xf numFmtId="0" fontId="2" fillId="0" borderId="0" xfId="0" applyFont="1" applyBorder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44" fontId="9" fillId="0" borderId="1" xfId="3" quotePrefix="1" applyNumberFormat="1" applyBorder="1"/>
    <xf numFmtId="44" fontId="9" fillId="0" borderId="1" xfId="3" applyNumberFormat="1" applyBorder="1"/>
    <xf numFmtId="9" fontId="2" fillId="0" borderId="0" xfId="2" applyFont="1"/>
    <xf numFmtId="0" fontId="4" fillId="0" borderId="0" xfId="0" applyFont="1" applyBorder="1" applyAlignment="1">
      <alignment horizontal="center" vertical="center"/>
    </xf>
    <xf numFmtId="44" fontId="9" fillId="0" borderId="0" xfId="3" quotePrefix="1" applyNumberFormat="1" applyBorder="1"/>
    <xf numFmtId="44" fontId="9" fillId="0" borderId="0" xfId="3" applyNumberFormat="1" applyBorder="1"/>
    <xf numFmtId="0" fontId="4" fillId="0" borderId="1" xfId="0" applyFont="1" applyBorder="1" applyAlignment="1">
      <alignment horizontal="right"/>
    </xf>
    <xf numFmtId="9" fontId="2" fillId="0" borderId="1" xfId="2" applyFont="1" applyBorder="1"/>
    <xf numFmtId="0" fontId="10" fillId="0" borderId="1" xfId="0" applyFont="1" applyBorder="1" applyAlignment="1">
      <alignment horizontal="center" vertical="center"/>
    </xf>
    <xf numFmtId="44" fontId="3" fillId="0" borderId="1" xfId="1" applyFont="1" applyBorder="1"/>
    <xf numFmtId="44" fontId="3" fillId="0" borderId="1" xfId="0" applyNumberFormat="1" applyFont="1" applyBorder="1"/>
    <xf numFmtId="44" fontId="6" fillId="0" borderId="1" xfId="1" applyFont="1" applyBorder="1" applyAlignment="1">
      <alignment horizontal="center" vertical="center"/>
    </xf>
    <xf numFmtId="44" fontId="8" fillId="0" borderId="1" xfId="0" applyNumberFormat="1" applyFont="1" applyBorder="1" applyAlignment="1">
      <alignment horizontal="center" vertical="center"/>
    </xf>
    <xf numFmtId="44" fontId="6" fillId="0" borderId="1" xfId="1" applyFont="1" applyBorder="1"/>
    <xf numFmtId="44" fontId="8" fillId="0" borderId="0" xfId="1" applyFont="1" applyBorder="1"/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44" fontId="8" fillId="3" borderId="1" xfId="1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164" fontId="4" fillId="3" borderId="1" xfId="1" applyNumberFormat="1" applyFont="1" applyFill="1" applyBorder="1"/>
    <xf numFmtId="164" fontId="2" fillId="0" borderId="0" xfId="0" applyNumberFormat="1" applyFont="1"/>
    <xf numFmtId="0" fontId="4" fillId="0" borderId="0" xfId="0" applyFont="1" applyFill="1" applyBorder="1" applyAlignment="1">
      <alignment horizontal="center"/>
    </xf>
    <xf numFmtId="165" fontId="2" fillId="0" borderId="0" xfId="0" applyNumberFormat="1" applyFont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/>
    </xf>
    <xf numFmtId="44" fontId="8" fillId="4" borderId="1" xfId="1" applyFont="1" applyFill="1" applyBorder="1"/>
    <xf numFmtId="44" fontId="6" fillId="3" borderId="1" xfId="1" applyFont="1" applyFill="1" applyBorder="1" applyAlignment="1">
      <alignment vertical="center" wrapText="1"/>
    </xf>
    <xf numFmtId="44" fontId="6" fillId="0" borderId="0" xfId="1" applyFont="1" applyAlignment="1">
      <alignment vertical="center" wrapText="1"/>
    </xf>
    <xf numFmtId="44" fontId="6" fillId="0" borderId="0" xfId="1" applyFont="1" applyBorder="1" applyAlignment="1">
      <alignment vertical="center" wrapText="1"/>
    </xf>
    <xf numFmtId="0" fontId="2" fillId="0" borderId="0" xfId="0" applyFont="1" applyFill="1"/>
    <xf numFmtId="44" fontId="4" fillId="3" borderId="1" xfId="1" applyFont="1" applyFill="1" applyBorder="1"/>
    <xf numFmtId="44" fontId="4" fillId="0" borderId="0" xfId="1" applyFont="1" applyBorder="1" applyAlignment="1">
      <alignment horizontal="center"/>
    </xf>
    <xf numFmtId="44" fontId="4" fillId="0" borderId="0" xfId="1" applyFont="1" applyBorder="1"/>
    <xf numFmtId="44" fontId="2" fillId="3" borderId="1" xfId="1" applyFont="1" applyFill="1" applyBorder="1" applyAlignment="1">
      <alignment vertical="center" wrapText="1"/>
    </xf>
    <xf numFmtId="44" fontId="2" fillId="0" borderId="0" xfId="1" applyFont="1" applyAlignment="1">
      <alignment vertical="center" wrapText="1"/>
    </xf>
    <xf numFmtId="44" fontId="2" fillId="0" borderId="0" xfId="1" applyFont="1" applyBorder="1" applyAlignment="1">
      <alignment vertical="center" wrapText="1"/>
    </xf>
    <xf numFmtId="44" fontId="4" fillId="0" borderId="0" xfId="1" applyFont="1" applyFill="1" applyBorder="1" applyAlignment="1">
      <alignment horizontal="center"/>
    </xf>
    <xf numFmtId="44" fontId="4" fillId="3" borderId="1" xfId="1" applyFont="1" applyFill="1" applyBorder="1" applyAlignment="1">
      <alignment horizontal="center" vertical="center"/>
    </xf>
    <xf numFmtId="44" fontId="4" fillId="0" borderId="0" xfId="1" applyFont="1"/>
    <xf numFmtId="44" fontId="9" fillId="0" borderId="1" xfId="3" applyNumberFormat="1" applyBorder="1" applyAlignment="1">
      <alignment vertical="center" wrapText="1"/>
    </xf>
    <xf numFmtId="0" fontId="6" fillId="4" borderId="0" xfId="0" applyFont="1" applyFill="1" applyBorder="1" applyAlignment="1">
      <alignment horizontal="center"/>
    </xf>
    <xf numFmtId="44" fontId="2" fillId="3" borderId="0" xfId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44" fontId="4" fillId="3" borderId="1" xfId="1" applyFont="1" applyFill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</cellXfs>
  <cellStyles count="25">
    <cellStyle name="Lien hypertexte" xfId="3" builtinId="8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J6" sqref="J6"/>
    </sheetView>
  </sheetViews>
  <sheetFormatPr baseColWidth="10" defaultRowHeight="14" x14ac:dyDescent="0"/>
  <cols>
    <col min="1" max="1" width="41.5" style="1" customWidth="1"/>
    <col min="2" max="2" width="12.33203125" style="1" customWidth="1"/>
    <col min="3" max="3" width="12.5" style="1" customWidth="1"/>
    <col min="4" max="4" width="12.5" style="15" customWidth="1"/>
    <col min="5" max="5" width="2.33203125" style="1" customWidth="1"/>
    <col min="6" max="7" width="14" style="3" customWidth="1"/>
    <col min="8" max="16384" width="10.83203125" style="1"/>
  </cols>
  <sheetData>
    <row r="1" spans="1:11">
      <c r="A1" s="2"/>
      <c r="B1" s="84"/>
      <c r="C1" s="84"/>
      <c r="D1" s="84"/>
    </row>
    <row r="2" spans="1:11" ht="56">
      <c r="A2" s="6" t="s">
        <v>0</v>
      </c>
      <c r="B2" s="4" t="s">
        <v>4</v>
      </c>
      <c r="C2" s="4" t="s">
        <v>2</v>
      </c>
      <c r="D2" s="11" t="s">
        <v>3</v>
      </c>
      <c r="F2" s="11" t="s">
        <v>37</v>
      </c>
      <c r="G2" s="11" t="s">
        <v>38</v>
      </c>
      <c r="H2"/>
      <c r="I2" s="61"/>
      <c r="J2" s="60"/>
      <c r="K2" s="60"/>
    </row>
    <row r="3" spans="1:11" ht="12.75" customHeight="1">
      <c r="A3" s="16" t="s">
        <v>49</v>
      </c>
      <c r="B3" s="51">
        <v>80</v>
      </c>
      <c r="C3" s="46">
        <v>57</v>
      </c>
      <c r="D3" s="47">
        <f>B3*C3</f>
        <v>4560</v>
      </c>
      <c r="F3" s="64">
        <v>4560</v>
      </c>
      <c r="G3" s="64"/>
      <c r="I3" s="60"/>
      <c r="J3" s="60"/>
      <c r="K3" s="60"/>
    </row>
    <row r="4" spans="1:11" ht="12.75" customHeight="1">
      <c r="F4" s="65"/>
      <c r="G4" s="65"/>
      <c r="I4" s="60"/>
      <c r="J4" s="60"/>
      <c r="K4" s="60"/>
    </row>
    <row r="5" spans="1:11" ht="28">
      <c r="B5" s="5" t="s">
        <v>8</v>
      </c>
      <c r="C5" s="5" t="s">
        <v>6</v>
      </c>
      <c r="D5" s="13" t="s">
        <v>3</v>
      </c>
      <c r="F5" s="65"/>
      <c r="G5" s="65"/>
    </row>
    <row r="6" spans="1:11" ht="28">
      <c r="A6" s="27" t="s">
        <v>31</v>
      </c>
      <c r="B6" s="52"/>
      <c r="C6" s="48">
        <v>500</v>
      </c>
      <c r="D6" s="23">
        <f>C6*B6</f>
        <v>0</v>
      </c>
      <c r="F6" s="64"/>
      <c r="G6" s="64"/>
    </row>
    <row r="7" spans="1:11">
      <c r="F7" s="65"/>
      <c r="G7" s="65"/>
    </row>
    <row r="8" spans="1:11" ht="28">
      <c r="B8" s="5" t="s">
        <v>9</v>
      </c>
      <c r="C8" s="5" t="s">
        <v>6</v>
      </c>
      <c r="D8" s="13" t="s">
        <v>3</v>
      </c>
      <c r="F8" s="65"/>
      <c r="G8" s="65"/>
    </row>
    <row r="9" spans="1:11">
      <c r="A9" s="16" t="s">
        <v>7</v>
      </c>
      <c r="B9" s="52"/>
      <c r="C9" s="48">
        <v>1120</v>
      </c>
      <c r="D9" s="23">
        <f>C9*B9</f>
        <v>0</v>
      </c>
      <c r="F9" s="64"/>
      <c r="G9" s="64"/>
    </row>
    <row r="10" spans="1:11">
      <c r="F10" s="65"/>
      <c r="G10" s="65"/>
    </row>
    <row r="11" spans="1:11">
      <c r="D11" s="10"/>
      <c r="F11" s="65"/>
      <c r="G11" s="65"/>
    </row>
    <row r="12" spans="1:11">
      <c r="A12" s="16" t="s">
        <v>10</v>
      </c>
      <c r="B12" s="26"/>
      <c r="C12" s="26"/>
      <c r="D12" s="53"/>
      <c r="F12" s="64"/>
      <c r="G12" s="64"/>
    </row>
    <row r="13" spans="1:11">
      <c r="A13" s="8"/>
      <c r="B13" s="9"/>
      <c r="C13" s="9"/>
      <c r="D13" s="49"/>
      <c r="F13" s="65"/>
      <c r="G13" s="65"/>
    </row>
    <row r="14" spans="1:11">
      <c r="A14" s="62" t="s">
        <v>48</v>
      </c>
      <c r="B14" s="9"/>
      <c r="C14" s="9"/>
      <c r="D14" s="63">
        <v>2000</v>
      </c>
      <c r="F14" s="64"/>
      <c r="G14" s="64">
        <v>2000</v>
      </c>
    </row>
    <row r="15" spans="1:11">
      <c r="A15" s="8"/>
      <c r="B15" s="9"/>
      <c r="C15" s="9"/>
      <c r="D15" s="49"/>
      <c r="F15" s="65"/>
      <c r="G15" s="65"/>
    </row>
    <row r="16" spans="1:11">
      <c r="A16" s="62" t="s">
        <v>12</v>
      </c>
      <c r="B16" s="9"/>
      <c r="C16" s="9"/>
      <c r="D16" s="63"/>
      <c r="F16" s="64"/>
      <c r="G16" s="64"/>
    </row>
    <row r="17" spans="1:8">
      <c r="A17" s="8"/>
      <c r="B17" s="9"/>
      <c r="C17" s="9"/>
      <c r="D17" s="49"/>
      <c r="F17" s="66"/>
      <c r="G17" s="66"/>
    </row>
    <row r="18" spans="1:8">
      <c r="A18" s="62" t="s">
        <v>12</v>
      </c>
      <c r="B18" s="9"/>
      <c r="C18" s="9"/>
      <c r="D18" s="63"/>
      <c r="F18" s="64"/>
      <c r="G18" s="64"/>
    </row>
    <row r="19" spans="1:8">
      <c r="F19" s="50"/>
      <c r="G19" s="50"/>
    </row>
    <row r="20" spans="1:8" ht="15">
      <c r="A20" s="17" t="s">
        <v>1</v>
      </c>
      <c r="D20" s="23">
        <f>D3+D6+D9+D12+D14+D16+D18</f>
        <v>6560</v>
      </c>
      <c r="E20" s="18"/>
      <c r="F20" s="19">
        <f>F3+F6+F9+F12+F14+F16+F18</f>
        <v>4560</v>
      </c>
      <c r="G20" s="19">
        <f>G3+G6+G9+G12+G14+G16+G18</f>
        <v>2000</v>
      </c>
    </row>
    <row r="21" spans="1:8">
      <c r="D21" s="20"/>
      <c r="E21" s="18"/>
      <c r="F21" s="21">
        <f>F20/D20</f>
        <v>0.69512195121951215</v>
      </c>
      <c r="G21" s="21">
        <f>G20/D20</f>
        <v>0.3048780487804878</v>
      </c>
    </row>
    <row r="23" spans="1:8" ht="15" customHeight="1">
      <c r="A23" s="61"/>
      <c r="B23" s="61"/>
      <c r="C23" s="61"/>
      <c r="D23" s="61"/>
    </row>
    <row r="24" spans="1:8">
      <c r="A24" s="83" t="s">
        <v>36</v>
      </c>
      <c r="B24" s="83"/>
      <c r="C24" s="83"/>
      <c r="D24" s="83"/>
      <c r="E24" s="83"/>
      <c r="F24" s="83"/>
      <c r="G24" s="83"/>
      <c r="H24" s="83"/>
    </row>
    <row r="25" spans="1:8">
      <c r="A25" s="83"/>
      <c r="B25" s="83"/>
      <c r="C25" s="83"/>
      <c r="D25" s="83"/>
      <c r="E25" s="83"/>
      <c r="F25" s="83"/>
      <c r="G25" s="83"/>
      <c r="H25" s="83"/>
    </row>
  </sheetData>
  <mergeCells count="2">
    <mergeCell ref="A24:H25"/>
    <mergeCell ref="B1:D1"/>
  </mergeCells>
  <pageMargins left="0.70866141732283472" right="0.31496062992125984" top="0.74803149606299213" bottom="0.74803149606299213" header="0.31496062992125984" footer="0.31496062992125984"/>
  <pageSetup paperSize="9" orientation="landscape" verticalDpi="597"/>
  <headerFooter>
    <oddHeader xml:space="preserve">&amp;CBUDGET ATELIER-LABORATOIRE
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F7" sqref="F7"/>
    </sheetView>
  </sheetViews>
  <sheetFormatPr baseColWidth="10" defaultRowHeight="14" x14ac:dyDescent="0"/>
  <cols>
    <col min="1" max="1" width="41.5" style="1" customWidth="1"/>
    <col min="2" max="2" width="12.1640625" style="1" customWidth="1"/>
    <col min="3" max="3" width="12.5" style="1" customWidth="1"/>
    <col min="4" max="4" width="13" style="15" customWidth="1"/>
    <col min="5" max="5" width="2.33203125" style="1" customWidth="1"/>
    <col min="6" max="7" width="14" style="3" customWidth="1"/>
    <col min="8" max="16384" width="10.83203125" style="1"/>
  </cols>
  <sheetData>
    <row r="1" spans="1:12">
      <c r="A1" s="2"/>
      <c r="B1" s="84"/>
      <c r="C1" s="84"/>
      <c r="D1" s="84"/>
    </row>
    <row r="2" spans="1:12" ht="42">
      <c r="A2" s="6" t="s">
        <v>0</v>
      </c>
      <c r="B2" s="4" t="s">
        <v>4</v>
      </c>
      <c r="C2" s="4" t="s">
        <v>2</v>
      </c>
      <c r="D2" s="11" t="s">
        <v>3</v>
      </c>
      <c r="F2" s="11" t="s">
        <v>13</v>
      </c>
      <c r="G2" s="11" t="s">
        <v>14</v>
      </c>
      <c r="J2" s="85"/>
      <c r="K2" s="86"/>
      <c r="L2" s="86"/>
    </row>
    <row r="3" spans="1:12">
      <c r="A3" s="16" t="s">
        <v>51</v>
      </c>
      <c r="B3" s="54">
        <v>66</v>
      </c>
      <c r="C3" s="24">
        <v>57</v>
      </c>
      <c r="D3" s="12">
        <f>B3*C3</f>
        <v>3762</v>
      </c>
      <c r="F3" s="71">
        <v>3762</v>
      </c>
      <c r="G3" s="71"/>
      <c r="J3" s="86"/>
      <c r="K3" s="86"/>
      <c r="L3" s="86"/>
    </row>
    <row r="4" spans="1:12">
      <c r="F4" s="72"/>
      <c r="G4" s="72"/>
      <c r="J4" s="86"/>
      <c r="K4" s="86"/>
      <c r="L4" s="86"/>
    </row>
    <row r="5" spans="1:12" ht="28">
      <c r="B5" s="5" t="s">
        <v>8</v>
      </c>
      <c r="C5" s="5" t="s">
        <v>6</v>
      </c>
      <c r="D5" s="13" t="s">
        <v>3</v>
      </c>
      <c r="F5" s="72"/>
      <c r="G5" s="72"/>
    </row>
    <row r="6" spans="1:12" ht="28">
      <c r="A6" s="27" t="s">
        <v>30</v>
      </c>
      <c r="B6" s="55">
        <v>2</v>
      </c>
      <c r="C6" s="7">
        <v>500</v>
      </c>
      <c r="D6" s="14">
        <f>C6*B6</f>
        <v>1000</v>
      </c>
      <c r="F6" s="71">
        <v>1000</v>
      </c>
      <c r="G6" s="71"/>
    </row>
    <row r="7" spans="1:12">
      <c r="F7" s="72"/>
      <c r="G7" s="72"/>
    </row>
    <row r="8" spans="1:12">
      <c r="A8" s="27" t="s">
        <v>29</v>
      </c>
      <c r="B8" s="26"/>
      <c r="C8" s="26"/>
      <c r="D8" s="68"/>
      <c r="E8" s="57"/>
      <c r="F8" s="71"/>
      <c r="G8" s="71"/>
    </row>
    <row r="9" spans="1:12">
      <c r="A9" s="8"/>
      <c r="B9" s="26"/>
      <c r="C9" s="26"/>
      <c r="D9" s="69"/>
      <c r="E9" s="57"/>
      <c r="F9" s="72"/>
      <c r="G9" s="72"/>
    </row>
    <row r="10" spans="1:12" ht="29.25" customHeight="1">
      <c r="A10" s="27" t="s">
        <v>47</v>
      </c>
      <c r="B10" s="80"/>
      <c r="C10" s="80"/>
      <c r="D10" s="81">
        <f>B10*C10</f>
        <v>0</v>
      </c>
      <c r="E10" s="57"/>
      <c r="F10" s="71"/>
      <c r="G10" s="71">
        <f>D10</f>
        <v>0</v>
      </c>
    </row>
    <row r="11" spans="1:12">
      <c r="A11" s="8"/>
      <c r="B11" s="26"/>
      <c r="C11" s="26"/>
      <c r="D11" s="70"/>
      <c r="E11" s="57"/>
      <c r="F11" s="72"/>
      <c r="G11" s="72"/>
    </row>
    <row r="12" spans="1:12">
      <c r="A12" s="62" t="s">
        <v>52</v>
      </c>
      <c r="B12" s="26">
        <v>22</v>
      </c>
      <c r="C12" s="26">
        <v>680</v>
      </c>
      <c r="D12" s="81">
        <f>B12*C12</f>
        <v>14960</v>
      </c>
      <c r="E12" s="57"/>
      <c r="F12" s="71"/>
      <c r="G12" s="71">
        <f>D12</f>
        <v>14960</v>
      </c>
    </row>
    <row r="13" spans="1:12">
      <c r="A13" s="8"/>
      <c r="B13" s="9"/>
      <c r="C13" s="9"/>
      <c r="D13" s="70"/>
      <c r="E13" s="57"/>
      <c r="F13" s="72"/>
      <c r="G13" s="72"/>
    </row>
    <row r="14" spans="1:12">
      <c r="A14" s="62" t="s">
        <v>12</v>
      </c>
      <c r="B14" s="9"/>
      <c r="C14" s="9"/>
      <c r="D14" s="68"/>
      <c r="E14" s="57"/>
      <c r="F14" s="71"/>
      <c r="G14" s="71"/>
    </row>
    <row r="15" spans="1:12">
      <c r="A15" s="8"/>
      <c r="B15" s="9"/>
      <c r="C15" s="9"/>
      <c r="D15" s="70"/>
      <c r="E15" s="57"/>
      <c r="F15" s="73"/>
      <c r="G15" s="73"/>
    </row>
    <row r="16" spans="1:12">
      <c r="A16" s="62" t="s">
        <v>12</v>
      </c>
      <c r="B16" s="9"/>
      <c r="C16" s="9"/>
      <c r="D16" s="56"/>
      <c r="E16" s="57"/>
      <c r="F16" s="71"/>
      <c r="G16" s="71"/>
    </row>
    <row r="17" spans="1:8">
      <c r="A17" s="67"/>
    </row>
    <row r="18" spans="1:8" ht="15">
      <c r="A18" s="17" t="s">
        <v>1</v>
      </c>
      <c r="D18" s="23">
        <f>D3+D6+D8+D10+D12+D14+D16</f>
        <v>19722</v>
      </c>
      <c r="E18" s="18"/>
      <c r="F18" s="19">
        <f>F3+F6+F8+F10+F12+F14+F16</f>
        <v>4762</v>
      </c>
      <c r="G18" s="19">
        <f>G3+G6+G8+G10+G12+G14+G16</f>
        <v>14960</v>
      </c>
    </row>
    <row r="19" spans="1:8">
      <c r="D19" s="20"/>
      <c r="E19" s="18"/>
      <c r="F19" s="21">
        <f>F18/D18</f>
        <v>0.24145624176047054</v>
      </c>
      <c r="G19" s="21">
        <f>G18/D18</f>
        <v>0.75854375823952946</v>
      </c>
    </row>
    <row r="22" spans="1:8">
      <c r="A22" s="83" t="s">
        <v>36</v>
      </c>
      <c r="B22" s="83"/>
      <c r="C22" s="83"/>
      <c r="D22" s="83"/>
      <c r="E22" s="83"/>
      <c r="F22" s="83"/>
      <c r="G22" s="83"/>
      <c r="H22" s="83"/>
    </row>
    <row r="23" spans="1:8">
      <c r="A23" s="83"/>
      <c r="B23" s="83"/>
      <c r="C23" s="83"/>
      <c r="D23" s="83"/>
      <c r="E23" s="83"/>
      <c r="F23" s="83"/>
      <c r="G23" s="83"/>
      <c r="H23" s="83"/>
    </row>
  </sheetData>
  <mergeCells count="3">
    <mergeCell ref="B1:D1"/>
    <mergeCell ref="J2:L4"/>
    <mergeCell ref="A22:H23"/>
  </mergeCells>
  <pageMargins left="0.70866141732283472" right="0.70866141732283472" top="1.1417322834645669" bottom="0.74803149606299213" header="0.31496062992125984" footer="0.31496062992125984"/>
  <pageSetup paperSize="9" orientation="landscape" verticalDpi="597"/>
  <headerFooter>
    <oddHeader xml:space="preserve">&amp;CBUDGET HACKATHON
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J13" sqref="J13"/>
    </sheetView>
  </sheetViews>
  <sheetFormatPr baseColWidth="10" defaultRowHeight="14" x14ac:dyDescent="0"/>
  <cols>
    <col min="1" max="1" width="41.5" style="1" customWidth="1"/>
    <col min="2" max="2" width="12" style="1" customWidth="1"/>
    <col min="3" max="3" width="12.5" style="1" customWidth="1"/>
    <col min="4" max="4" width="13" style="15" customWidth="1"/>
    <col min="5" max="5" width="2.33203125" style="1" customWidth="1"/>
    <col min="6" max="7" width="14" style="3" customWidth="1"/>
    <col min="8" max="16384" width="10.83203125" style="1"/>
  </cols>
  <sheetData>
    <row r="1" spans="1:12">
      <c r="A1" s="2"/>
      <c r="B1" s="84"/>
      <c r="C1" s="84"/>
      <c r="D1" s="84"/>
    </row>
    <row r="2" spans="1:12" ht="42">
      <c r="A2" s="6" t="s">
        <v>0</v>
      </c>
      <c r="B2" s="4" t="s">
        <v>4</v>
      </c>
      <c r="C2" s="4" t="s">
        <v>2</v>
      </c>
      <c r="D2" s="11" t="s">
        <v>3</v>
      </c>
      <c r="F2" s="11" t="s">
        <v>13</v>
      </c>
      <c r="G2" s="11" t="s">
        <v>14</v>
      </c>
      <c r="J2" s="61"/>
      <c r="K2" s="60"/>
      <c r="L2" s="60"/>
    </row>
    <row r="3" spans="1:12" ht="12.75" customHeight="1">
      <c r="A3" s="16" t="s">
        <v>11</v>
      </c>
      <c r="B3" s="54">
        <v>30</v>
      </c>
      <c r="C3" s="24">
        <v>57</v>
      </c>
      <c r="D3" s="12">
        <f>B3*C3</f>
        <v>1710</v>
      </c>
      <c r="F3" s="71">
        <v>1710</v>
      </c>
      <c r="G3" s="71"/>
      <c r="J3" s="60"/>
      <c r="K3" s="60"/>
      <c r="L3" s="60"/>
    </row>
    <row r="4" spans="1:12" ht="12.75" customHeight="1">
      <c r="F4" s="72"/>
      <c r="G4" s="72"/>
      <c r="J4" s="60"/>
      <c r="K4" s="60"/>
      <c r="L4" s="60"/>
    </row>
    <row r="5" spans="1:12" ht="28">
      <c r="B5" s="5" t="s">
        <v>8</v>
      </c>
      <c r="C5" s="5" t="s">
        <v>6</v>
      </c>
      <c r="D5" s="13" t="s">
        <v>3</v>
      </c>
      <c r="F5" s="72"/>
      <c r="G5" s="72"/>
    </row>
    <row r="6" spans="1:12" ht="28">
      <c r="A6" s="27" t="s">
        <v>32</v>
      </c>
      <c r="B6" s="55">
        <v>3</v>
      </c>
      <c r="C6" s="7">
        <v>500</v>
      </c>
      <c r="D6" s="14">
        <f>C6*B6</f>
        <v>1500</v>
      </c>
      <c r="F6" s="71">
        <v>1500</v>
      </c>
      <c r="G6" s="71"/>
    </row>
    <row r="7" spans="1:12">
      <c r="F7" s="72"/>
      <c r="G7" s="72"/>
    </row>
    <row r="8" spans="1:12">
      <c r="B8" s="26"/>
      <c r="C8" s="26"/>
      <c r="D8" s="58"/>
      <c r="F8" s="72"/>
      <c r="G8" s="72"/>
    </row>
    <row r="9" spans="1:12">
      <c r="A9" s="16" t="s">
        <v>15</v>
      </c>
      <c r="B9" s="26"/>
      <c r="C9" s="26"/>
      <c r="D9" s="68"/>
      <c r="F9" s="71"/>
      <c r="G9" s="71"/>
    </row>
    <row r="10" spans="1:12">
      <c r="A10" s="8"/>
      <c r="B10" s="9"/>
      <c r="C10" s="9"/>
      <c r="D10" s="70"/>
      <c r="F10" s="72"/>
      <c r="G10" s="72"/>
    </row>
    <row r="11" spans="1:12">
      <c r="A11" s="8"/>
      <c r="B11" s="26"/>
      <c r="C11" s="26"/>
      <c r="D11" s="74"/>
      <c r="F11" s="72"/>
      <c r="G11" s="72"/>
    </row>
    <row r="12" spans="1:12" ht="28">
      <c r="A12" s="27" t="s">
        <v>33</v>
      </c>
      <c r="B12" s="26"/>
      <c r="C12" s="26"/>
      <c r="D12" s="68"/>
      <c r="F12" s="71"/>
      <c r="G12" s="71"/>
    </row>
    <row r="13" spans="1:12">
      <c r="A13" s="25"/>
      <c r="B13" s="26"/>
      <c r="C13" s="26"/>
      <c r="D13" s="70"/>
      <c r="F13" s="73"/>
      <c r="G13" s="73"/>
    </row>
    <row r="14" spans="1:12">
      <c r="A14" s="8"/>
      <c r="B14" s="9"/>
      <c r="C14" s="9"/>
      <c r="D14" s="70"/>
      <c r="F14" s="72"/>
      <c r="G14" s="72"/>
    </row>
    <row r="15" spans="1:12">
      <c r="A15" s="62" t="s">
        <v>50</v>
      </c>
      <c r="B15" s="9"/>
      <c r="C15" s="9"/>
      <c r="D15" s="68">
        <v>2000</v>
      </c>
      <c r="F15" s="71"/>
      <c r="G15" s="71">
        <v>2000</v>
      </c>
    </row>
    <row r="16" spans="1:12">
      <c r="A16" s="8"/>
      <c r="B16" s="9"/>
      <c r="C16" s="9"/>
      <c r="D16" s="70"/>
      <c r="F16" s="72"/>
      <c r="G16" s="72"/>
    </row>
    <row r="17" spans="1:8">
      <c r="A17" s="62" t="s">
        <v>12</v>
      </c>
      <c r="B17" s="9"/>
      <c r="C17" s="9"/>
      <c r="D17" s="68"/>
      <c r="F17" s="71"/>
      <c r="G17" s="71"/>
    </row>
    <row r="18" spans="1:8">
      <c r="A18" s="8"/>
      <c r="B18" s="9"/>
      <c r="C18" s="9"/>
      <c r="D18" s="70"/>
      <c r="F18" s="73"/>
      <c r="G18" s="73"/>
    </row>
    <row r="19" spans="1:8">
      <c r="A19" s="62" t="s">
        <v>12</v>
      </c>
      <c r="B19" s="9"/>
      <c r="C19" s="9"/>
      <c r="D19" s="68"/>
      <c r="F19" s="71"/>
      <c r="G19" s="71"/>
    </row>
    <row r="21" spans="1:8" ht="15">
      <c r="A21" s="17" t="s">
        <v>1</v>
      </c>
      <c r="D21" s="23">
        <f>D3+D6+D9+D12+D15+D17+D19</f>
        <v>5210</v>
      </c>
      <c r="E21" s="18"/>
      <c r="F21" s="19">
        <f>F3+F6+F9+F12+F15+F17+F19</f>
        <v>3210</v>
      </c>
      <c r="G21" s="19">
        <f>G3+G6+G9+G12+G15+G17+G19</f>
        <v>2000</v>
      </c>
    </row>
    <row r="22" spans="1:8">
      <c r="D22" s="20"/>
      <c r="E22" s="18"/>
      <c r="F22" s="21">
        <f>F21/D21</f>
        <v>0.61612284069097889</v>
      </c>
      <c r="G22" s="21">
        <f>G21/D21</f>
        <v>0.38387715930902111</v>
      </c>
    </row>
    <row r="25" spans="1:8">
      <c r="A25" s="83" t="s">
        <v>36</v>
      </c>
      <c r="B25" s="83"/>
      <c r="C25" s="83"/>
      <c r="D25" s="83"/>
      <c r="E25" s="83"/>
      <c r="F25" s="83"/>
      <c r="G25" s="83"/>
      <c r="H25" s="83"/>
    </row>
    <row r="26" spans="1:8">
      <c r="A26" s="83"/>
      <c r="B26" s="83"/>
      <c r="C26" s="83"/>
      <c r="D26" s="83"/>
      <c r="E26" s="83"/>
      <c r="F26" s="83"/>
      <c r="G26" s="83"/>
      <c r="H26" s="83"/>
    </row>
  </sheetData>
  <mergeCells count="2">
    <mergeCell ref="B1:D1"/>
    <mergeCell ref="A25:H26"/>
  </mergeCells>
  <pageMargins left="1.1023622047244095" right="0.70866141732283472" top="0.94488188976377963" bottom="0.74803149606299213" header="0.31496062992125984" footer="0.31496062992125984"/>
  <pageSetup paperSize="9" orientation="landscape" verticalDpi="597"/>
  <headerFooter>
    <oddHeader xml:space="preserve">&amp;CBUDGET SEMINAIRE
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28" sqref="B28"/>
    </sheetView>
  </sheetViews>
  <sheetFormatPr baseColWidth="10" defaultRowHeight="14" x14ac:dyDescent="0"/>
  <cols>
    <col min="1" max="1" width="41.5" style="1" customWidth="1"/>
    <col min="2" max="2" width="12.5" style="1" customWidth="1"/>
    <col min="3" max="3" width="13.5" style="1" customWidth="1"/>
    <col min="4" max="4" width="13" style="15" customWidth="1"/>
    <col min="5" max="5" width="2.33203125" style="1" customWidth="1"/>
    <col min="6" max="7" width="14" style="3" customWidth="1"/>
    <col min="8" max="16384" width="10.83203125" style="1"/>
  </cols>
  <sheetData>
    <row r="1" spans="1:12">
      <c r="A1" s="2"/>
      <c r="B1" s="84"/>
      <c r="C1" s="84"/>
      <c r="D1" s="84"/>
    </row>
    <row r="2" spans="1:12" ht="38.25" customHeight="1">
      <c r="A2" s="6" t="s">
        <v>0</v>
      </c>
      <c r="B2" s="4" t="s">
        <v>4</v>
      </c>
      <c r="C2" s="4" t="s">
        <v>2</v>
      </c>
      <c r="D2" s="11" t="s">
        <v>3</v>
      </c>
      <c r="F2" s="11" t="s">
        <v>13</v>
      </c>
      <c r="G2" s="11" t="s">
        <v>14</v>
      </c>
      <c r="J2" s="61"/>
      <c r="K2" s="60"/>
      <c r="L2" s="60"/>
    </row>
    <row r="3" spans="1:12" ht="12.75" customHeight="1">
      <c r="A3" s="16" t="s">
        <v>5</v>
      </c>
      <c r="B3" s="54"/>
      <c r="C3" s="24">
        <v>57</v>
      </c>
      <c r="D3" s="12">
        <f>B3*C3</f>
        <v>0</v>
      </c>
      <c r="F3" s="71"/>
      <c r="G3" s="71"/>
      <c r="J3" s="60"/>
      <c r="K3" s="60"/>
      <c r="L3" s="60"/>
    </row>
    <row r="4" spans="1:12" ht="12.75" customHeight="1">
      <c r="F4" s="72"/>
      <c r="G4" s="72"/>
      <c r="J4" s="60"/>
      <c r="K4" s="60"/>
      <c r="L4" s="60"/>
    </row>
    <row r="5" spans="1:12" ht="28">
      <c r="B5" s="5" t="s">
        <v>8</v>
      </c>
      <c r="C5" s="5" t="s">
        <v>6</v>
      </c>
      <c r="D5" s="13" t="s">
        <v>3</v>
      </c>
      <c r="F5" s="72"/>
      <c r="G5" s="72"/>
    </row>
    <row r="6" spans="1:12" ht="28">
      <c r="A6" s="27" t="s">
        <v>32</v>
      </c>
      <c r="B6" s="55"/>
      <c r="C6" s="7">
        <v>500</v>
      </c>
      <c r="D6" s="14">
        <f>C6*B6</f>
        <v>0</v>
      </c>
      <c r="F6" s="71"/>
      <c r="G6" s="71"/>
    </row>
    <row r="7" spans="1:12">
      <c r="F7" s="72"/>
      <c r="G7" s="72"/>
    </row>
    <row r="8" spans="1:12">
      <c r="D8" s="10"/>
      <c r="F8" s="72"/>
      <c r="G8" s="72"/>
    </row>
    <row r="9" spans="1:12">
      <c r="A9" s="16" t="s">
        <v>16</v>
      </c>
      <c r="B9" s="26"/>
      <c r="C9" s="26"/>
      <c r="D9" s="68"/>
      <c r="F9" s="71"/>
      <c r="G9" s="71"/>
    </row>
    <row r="10" spans="1:12">
      <c r="A10" s="8"/>
      <c r="B10" s="9"/>
      <c r="C10" s="9"/>
      <c r="D10" s="70"/>
      <c r="F10" s="72"/>
      <c r="G10" s="72"/>
    </row>
    <row r="11" spans="1:12">
      <c r="A11" s="62" t="s">
        <v>12</v>
      </c>
      <c r="B11" s="9"/>
      <c r="C11" s="9"/>
      <c r="D11" s="68"/>
      <c r="F11" s="71"/>
      <c r="G11" s="71"/>
    </row>
    <row r="12" spans="1:12">
      <c r="A12" s="8"/>
      <c r="B12" s="9"/>
      <c r="C12" s="9"/>
      <c r="D12" s="70"/>
      <c r="F12" s="72"/>
      <c r="G12" s="72"/>
    </row>
    <row r="13" spans="1:12">
      <c r="A13" s="62" t="s">
        <v>12</v>
      </c>
      <c r="B13" s="9"/>
      <c r="C13" s="9"/>
      <c r="D13" s="68"/>
      <c r="F13" s="71"/>
      <c r="G13" s="71"/>
    </row>
    <row r="14" spans="1:12">
      <c r="A14" s="8"/>
      <c r="B14" s="9"/>
      <c r="C14" s="9"/>
      <c r="D14" s="70"/>
      <c r="F14" s="73"/>
      <c r="G14" s="73"/>
    </row>
    <row r="15" spans="1:12">
      <c r="A15" s="62" t="s">
        <v>12</v>
      </c>
      <c r="B15" s="9"/>
      <c r="C15" s="9"/>
      <c r="D15" s="68"/>
      <c r="F15" s="71"/>
      <c r="G15" s="71"/>
    </row>
    <row r="16" spans="1:12">
      <c r="F16" s="59"/>
      <c r="G16" s="59"/>
    </row>
    <row r="17" spans="1:8" ht="15">
      <c r="A17" s="17" t="s">
        <v>1</v>
      </c>
      <c r="D17" s="23">
        <f>D3+D6+D9+D11+D13+D15</f>
        <v>0</v>
      </c>
      <c r="E17" s="18"/>
      <c r="F17" s="19">
        <f>F3+F6+F9+F11+F13+F15</f>
        <v>0</v>
      </c>
      <c r="G17" s="19">
        <f>G3+G6+G9+G11+G13+G15</f>
        <v>0</v>
      </c>
    </row>
    <row r="18" spans="1:8">
      <c r="D18" s="20"/>
      <c r="E18" s="18"/>
      <c r="F18" s="21" t="e">
        <f>F17/D17</f>
        <v>#DIV/0!</v>
      </c>
      <c r="G18" s="22" t="e">
        <f>G17/D17</f>
        <v>#DIV/0!</v>
      </c>
    </row>
    <row r="20" spans="1:8">
      <c r="A20" s="83" t="s">
        <v>36</v>
      </c>
      <c r="B20" s="83"/>
      <c r="C20" s="83"/>
      <c r="D20" s="83"/>
      <c r="E20" s="83"/>
      <c r="F20" s="83"/>
      <c r="G20" s="83"/>
      <c r="H20" s="83"/>
    </row>
    <row r="21" spans="1:8">
      <c r="A21" s="83"/>
      <c r="B21" s="83"/>
      <c r="C21" s="83"/>
      <c r="D21" s="83"/>
      <c r="E21" s="83"/>
      <c r="F21" s="83"/>
      <c r="G21" s="83"/>
      <c r="H21" s="83"/>
    </row>
  </sheetData>
  <mergeCells count="2">
    <mergeCell ref="B1:D1"/>
    <mergeCell ref="A20:H21"/>
  </mergeCells>
  <pageMargins left="1.1023622047244095" right="0.70866141732283472" top="1.1417322834645669" bottom="0.74803149606299213" header="0.31496062992125984" footer="0.31496062992125984"/>
  <pageSetup paperSize="9" orientation="landscape" verticalDpi="597"/>
  <headerFooter>
    <oddHeader xml:space="preserve">&amp;CBUDGET CLASSE INVERSEE
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33" sqref="B33"/>
    </sheetView>
  </sheetViews>
  <sheetFormatPr baseColWidth="10" defaultRowHeight="14" x14ac:dyDescent="0"/>
  <cols>
    <col min="1" max="1" width="43.83203125" style="1" customWidth="1"/>
    <col min="2" max="2" width="12.5" style="1" customWidth="1"/>
    <col min="3" max="3" width="13.33203125" style="1" customWidth="1"/>
    <col min="4" max="4" width="13" style="15" customWidth="1"/>
    <col min="5" max="5" width="2.33203125" style="1" customWidth="1"/>
    <col min="6" max="7" width="14" style="3" customWidth="1"/>
    <col min="8" max="16384" width="10.83203125" style="1"/>
  </cols>
  <sheetData>
    <row r="1" spans="1:12">
      <c r="A1" s="2"/>
      <c r="B1" s="84"/>
      <c r="C1" s="84"/>
      <c r="D1" s="84"/>
    </row>
    <row r="2" spans="1:12" ht="42">
      <c r="A2" s="6" t="s">
        <v>0</v>
      </c>
      <c r="B2" s="4" t="s">
        <v>8</v>
      </c>
      <c r="C2" s="4" t="s">
        <v>6</v>
      </c>
      <c r="D2" s="11" t="s">
        <v>3</v>
      </c>
      <c r="F2" s="11" t="s">
        <v>13</v>
      </c>
      <c r="G2" s="11" t="s">
        <v>14</v>
      </c>
      <c r="J2" s="61"/>
      <c r="K2" s="60"/>
      <c r="L2" s="60"/>
    </row>
    <row r="3" spans="1:12" ht="28">
      <c r="A3" s="27" t="s">
        <v>17</v>
      </c>
      <c r="B3" s="54"/>
      <c r="C3" s="24">
        <v>500</v>
      </c>
      <c r="D3" s="12">
        <f>B3*C3</f>
        <v>0</v>
      </c>
      <c r="F3" s="71"/>
      <c r="G3" s="71"/>
      <c r="J3" s="60"/>
      <c r="K3" s="60"/>
      <c r="L3" s="60"/>
    </row>
    <row r="4" spans="1:12" ht="12.75" customHeight="1">
      <c r="A4" s="28"/>
      <c r="B4" s="29"/>
      <c r="C4" s="30"/>
      <c r="D4" s="31"/>
      <c r="F4" s="73"/>
      <c r="G4" s="73"/>
      <c r="J4" s="60"/>
      <c r="K4" s="60"/>
      <c r="L4" s="60"/>
    </row>
    <row r="5" spans="1:12" ht="28">
      <c r="A5" s="27" t="s">
        <v>39</v>
      </c>
      <c r="B5" s="54"/>
      <c r="C5" s="24"/>
      <c r="D5" s="12">
        <f>C5*B5</f>
        <v>0</v>
      </c>
      <c r="F5" s="71"/>
      <c r="G5" s="71"/>
    </row>
    <row r="6" spans="1:12">
      <c r="A6" s="28"/>
      <c r="B6" s="29"/>
      <c r="C6" s="30"/>
      <c r="D6" s="31"/>
      <c r="F6" s="73"/>
      <c r="G6" s="73"/>
    </row>
    <row r="7" spans="1:12">
      <c r="A7" s="27" t="s">
        <v>19</v>
      </c>
      <c r="B7" s="29"/>
      <c r="C7" s="30"/>
      <c r="D7" s="75"/>
      <c r="F7" s="71"/>
      <c r="G7" s="71"/>
    </row>
    <row r="8" spans="1:12">
      <c r="D8" s="76"/>
      <c r="F8" s="72"/>
      <c r="G8" s="72"/>
    </row>
    <row r="9" spans="1:12">
      <c r="A9" s="27" t="s">
        <v>34</v>
      </c>
      <c r="D9" s="68"/>
      <c r="F9" s="71"/>
      <c r="G9" s="71"/>
    </row>
    <row r="10" spans="1:12">
      <c r="A10" s="32"/>
      <c r="D10" s="76"/>
      <c r="F10" s="72"/>
      <c r="G10" s="72"/>
    </row>
    <row r="11" spans="1:12" ht="28">
      <c r="A11" s="27" t="s">
        <v>18</v>
      </c>
      <c r="B11" s="32"/>
      <c r="C11" s="32"/>
      <c r="D11" s="68"/>
      <c r="F11" s="71"/>
      <c r="G11" s="71"/>
    </row>
    <row r="12" spans="1:12">
      <c r="A12" s="8"/>
      <c r="B12" s="9"/>
      <c r="C12" s="9"/>
      <c r="D12" s="70"/>
      <c r="F12" s="72"/>
      <c r="G12" s="72"/>
    </row>
    <row r="13" spans="1:12">
      <c r="A13" s="62" t="s">
        <v>12</v>
      </c>
      <c r="B13" s="9"/>
      <c r="C13" s="9"/>
      <c r="D13" s="68"/>
      <c r="F13" s="71"/>
      <c r="G13" s="71"/>
    </row>
    <row r="14" spans="1:12">
      <c r="A14" s="8"/>
      <c r="B14" s="9"/>
      <c r="C14" s="9"/>
      <c r="D14" s="70"/>
      <c r="F14" s="72"/>
      <c r="G14" s="72"/>
    </row>
    <row r="15" spans="1:12">
      <c r="A15" s="62" t="s">
        <v>12</v>
      </c>
      <c r="B15" s="9"/>
      <c r="C15" s="9"/>
      <c r="D15" s="68"/>
      <c r="F15" s="71"/>
      <c r="G15" s="71"/>
    </row>
    <row r="16" spans="1:12">
      <c r="A16" s="8"/>
      <c r="B16" s="9"/>
      <c r="C16" s="9"/>
      <c r="D16" s="70"/>
      <c r="F16" s="73"/>
      <c r="G16" s="73"/>
    </row>
    <row r="17" spans="1:8">
      <c r="A17" s="62" t="s">
        <v>12</v>
      </c>
      <c r="B17" s="9"/>
      <c r="C17" s="9"/>
      <c r="D17" s="68"/>
      <c r="F17" s="71"/>
      <c r="G17" s="71"/>
    </row>
    <row r="18" spans="1:8">
      <c r="B18" s="32"/>
      <c r="C18" s="32"/>
    </row>
    <row r="19" spans="1:8" ht="15">
      <c r="A19" s="17" t="s">
        <v>1</v>
      </c>
      <c r="D19" s="23">
        <f>D3+D7+D9+D11+D13+D15+D17+D5</f>
        <v>0</v>
      </c>
      <c r="E19" s="18"/>
      <c r="F19" s="19">
        <f>F3+F5+F7+F9+F11+F13+F15+F17</f>
        <v>0</v>
      </c>
      <c r="G19" s="19">
        <f>G3+G5+G7+G9+G11+G13+G15+G17</f>
        <v>0</v>
      </c>
    </row>
    <row r="20" spans="1:8">
      <c r="D20" s="20"/>
      <c r="E20" s="18"/>
      <c r="F20" s="21" t="e">
        <f>F19/D19</f>
        <v>#DIV/0!</v>
      </c>
      <c r="G20" s="22" t="e">
        <f>G19/D19</f>
        <v>#DIV/0!</v>
      </c>
    </row>
    <row r="23" spans="1:8">
      <c r="A23" s="83" t="s">
        <v>36</v>
      </c>
      <c r="B23" s="83"/>
      <c r="C23" s="83"/>
      <c r="D23" s="83"/>
      <c r="E23" s="83"/>
      <c r="F23" s="83"/>
      <c r="G23" s="83"/>
      <c r="H23" s="83"/>
    </row>
    <row r="24" spans="1:8">
      <c r="A24" s="83"/>
      <c r="B24" s="83"/>
      <c r="C24" s="83"/>
      <c r="D24" s="83"/>
      <c r="E24" s="83"/>
      <c r="F24" s="83"/>
      <c r="G24" s="83"/>
      <c r="H24" s="83"/>
    </row>
  </sheetData>
  <mergeCells count="2">
    <mergeCell ref="B1:D1"/>
    <mergeCell ref="A23:H24"/>
  </mergeCells>
  <pageMargins left="0.9055118110236221" right="0.70866141732283472" top="1.1417322834645669" bottom="0.74803149606299213" header="0.31496062992125984" footer="0.31496062992125984"/>
  <pageSetup paperSize="9" orientation="landscape" verticalDpi="597"/>
  <headerFooter>
    <oddHeader>&amp;CBUDGET EVENEMENT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C21" sqref="C21"/>
    </sheetView>
  </sheetViews>
  <sheetFormatPr baseColWidth="10" defaultRowHeight="14" x14ac:dyDescent="0"/>
  <cols>
    <col min="1" max="1" width="41.5" style="1" customWidth="1"/>
    <col min="2" max="2" width="12.1640625" style="1" customWidth="1"/>
    <col min="3" max="3" width="12.5" style="1" customWidth="1"/>
    <col min="4" max="4" width="13" style="15" customWidth="1"/>
    <col min="5" max="5" width="2.33203125" style="1" customWidth="1"/>
    <col min="6" max="7" width="14" style="3" customWidth="1"/>
    <col min="8" max="16384" width="10.83203125" style="1"/>
  </cols>
  <sheetData>
    <row r="1" spans="1:12">
      <c r="A1" s="2"/>
      <c r="B1" s="84"/>
      <c r="C1" s="84"/>
      <c r="D1" s="84"/>
    </row>
    <row r="2" spans="1:12" ht="42">
      <c r="A2" s="6" t="s">
        <v>0</v>
      </c>
      <c r="B2" s="4" t="s">
        <v>4</v>
      </c>
      <c r="C2" s="4" t="s">
        <v>2</v>
      </c>
      <c r="D2" s="11" t="s">
        <v>3</v>
      </c>
      <c r="F2" s="11" t="s">
        <v>13</v>
      </c>
      <c r="G2" s="11" t="s">
        <v>14</v>
      </c>
      <c r="J2" s="85"/>
      <c r="K2" s="86"/>
      <c r="L2" s="86"/>
    </row>
    <row r="3" spans="1:12">
      <c r="A3" s="16" t="s">
        <v>11</v>
      </c>
      <c r="B3" s="54">
        <v>96</v>
      </c>
      <c r="C3" s="24">
        <v>57</v>
      </c>
      <c r="D3" s="12">
        <f>B3*C3</f>
        <v>5472</v>
      </c>
      <c r="F3" s="71">
        <v>3648</v>
      </c>
      <c r="G3" s="71">
        <v>1824</v>
      </c>
      <c r="J3" s="86"/>
      <c r="K3" s="86"/>
      <c r="L3" s="86"/>
    </row>
    <row r="4" spans="1:12">
      <c r="F4" s="72"/>
      <c r="G4" s="72"/>
      <c r="J4" s="86"/>
      <c r="K4" s="86"/>
      <c r="L4" s="86"/>
    </row>
    <row r="5" spans="1:12" ht="28">
      <c r="B5" s="5" t="s">
        <v>8</v>
      </c>
      <c r="C5" s="5" t="s">
        <v>6</v>
      </c>
      <c r="D5" s="13" t="s">
        <v>3</v>
      </c>
      <c r="F5" s="72"/>
      <c r="G5" s="72"/>
    </row>
    <row r="6" spans="1:12" ht="28">
      <c r="A6" s="27" t="s">
        <v>30</v>
      </c>
      <c r="B6" s="55"/>
      <c r="C6" s="7">
        <v>500</v>
      </c>
      <c r="D6" s="14">
        <f>C6*B6</f>
        <v>0</v>
      </c>
      <c r="F6" s="71"/>
      <c r="G6" s="71"/>
    </row>
    <row r="7" spans="1:12">
      <c r="F7" s="72"/>
      <c r="G7" s="72"/>
    </row>
    <row r="8" spans="1:12">
      <c r="A8" s="27" t="s">
        <v>29</v>
      </c>
      <c r="B8" s="26"/>
      <c r="C8" s="26"/>
      <c r="D8" s="68"/>
      <c r="E8" s="57"/>
      <c r="F8" s="71"/>
      <c r="G8" s="71"/>
    </row>
    <row r="9" spans="1:12">
      <c r="A9" s="8"/>
      <c r="B9" s="26"/>
      <c r="C9" s="26"/>
      <c r="D9" s="69"/>
      <c r="E9" s="57"/>
      <c r="F9" s="72"/>
      <c r="G9" s="72"/>
    </row>
    <row r="10" spans="1:12" ht="46" customHeight="1">
      <c r="A10" s="27" t="s">
        <v>46</v>
      </c>
      <c r="B10" s="80">
        <v>8</v>
      </c>
      <c r="C10" s="80">
        <v>30</v>
      </c>
      <c r="D10" s="81">
        <f>B10*C10</f>
        <v>240</v>
      </c>
      <c r="E10" s="82"/>
      <c r="F10" s="71"/>
      <c r="G10" s="71">
        <f>D10</f>
        <v>240</v>
      </c>
    </row>
    <row r="11" spans="1:12">
      <c r="A11" s="8"/>
      <c r="B11" s="26"/>
      <c r="C11" s="26"/>
      <c r="D11" s="70"/>
      <c r="E11" s="57"/>
      <c r="F11" s="72"/>
      <c r="G11" s="72"/>
    </row>
    <row r="12" spans="1:12">
      <c r="A12" s="62" t="s">
        <v>41</v>
      </c>
      <c r="B12" s="26">
        <v>6</v>
      </c>
      <c r="C12" s="26">
        <v>400</v>
      </c>
      <c r="D12" s="68">
        <f>B12*C12</f>
        <v>2400</v>
      </c>
      <c r="E12" s="57"/>
      <c r="F12" s="71">
        <v>2400</v>
      </c>
      <c r="G12" s="71"/>
    </row>
    <row r="13" spans="1:12">
      <c r="A13" s="8"/>
      <c r="B13" s="9"/>
      <c r="C13" s="9"/>
      <c r="D13" s="70"/>
      <c r="E13" s="57"/>
      <c r="F13" s="72"/>
      <c r="G13" s="72"/>
    </row>
    <row r="14" spans="1:12">
      <c r="A14" s="62" t="s">
        <v>42</v>
      </c>
      <c r="B14" s="9">
        <v>2</v>
      </c>
      <c r="C14" s="9">
        <v>400</v>
      </c>
      <c r="D14" s="68">
        <f>B14*C14</f>
        <v>800</v>
      </c>
      <c r="E14" s="57"/>
      <c r="F14" s="71">
        <v>800</v>
      </c>
      <c r="G14" s="71"/>
    </row>
    <row r="15" spans="1:12">
      <c r="A15" s="8"/>
      <c r="B15" s="9"/>
      <c r="C15" s="9"/>
      <c r="D15" s="70"/>
      <c r="E15" s="57"/>
      <c r="F15" s="73"/>
      <c r="G15" s="73"/>
    </row>
    <row r="16" spans="1:12">
      <c r="A16" s="62" t="s">
        <v>43</v>
      </c>
      <c r="B16" s="9">
        <v>3</v>
      </c>
      <c r="C16" s="9">
        <v>300</v>
      </c>
      <c r="D16" s="68">
        <f>B16*C16</f>
        <v>900</v>
      </c>
      <c r="E16" s="57"/>
      <c r="F16" s="71">
        <v>900</v>
      </c>
      <c r="G16" s="71"/>
    </row>
    <row r="17" spans="1:8">
      <c r="B17" s="9"/>
      <c r="C17" s="9"/>
      <c r="D17" s="70"/>
      <c r="E17" s="57"/>
      <c r="F17" s="70"/>
      <c r="G17" s="70"/>
    </row>
    <row r="18" spans="1:8">
      <c r="A18" s="78" t="s">
        <v>44</v>
      </c>
      <c r="B18" s="9">
        <v>2</v>
      </c>
      <c r="C18" s="9">
        <v>200</v>
      </c>
      <c r="D18" s="68">
        <f>B18*C18</f>
        <v>400</v>
      </c>
      <c r="E18" s="57"/>
      <c r="F18" s="79">
        <v>400</v>
      </c>
      <c r="G18" s="79"/>
    </row>
    <row r="19" spans="1:8">
      <c r="B19" s="9"/>
      <c r="C19" s="9"/>
      <c r="D19" s="70"/>
      <c r="E19" s="57"/>
      <c r="F19" s="70"/>
      <c r="G19" s="70"/>
    </row>
    <row r="20" spans="1:8">
      <c r="A20" s="78" t="s">
        <v>45</v>
      </c>
      <c r="B20" s="9">
        <v>4</v>
      </c>
      <c r="C20" s="9">
        <v>400</v>
      </c>
      <c r="D20" s="68">
        <f>B20*C20</f>
        <v>1600</v>
      </c>
      <c r="E20" s="57"/>
      <c r="F20" s="79"/>
      <c r="G20" s="79">
        <f>D20</f>
        <v>1600</v>
      </c>
    </row>
    <row r="22" spans="1:8" ht="15">
      <c r="A22" s="17" t="s">
        <v>1</v>
      </c>
      <c r="D22" s="23">
        <f>D3+D6+D8+D10+D12+D14+D16+D18+D20</f>
        <v>11812</v>
      </c>
      <c r="E22" s="18"/>
      <c r="F22" s="77">
        <f>F3+F6+F8+F10+F12+F14+F16+F18</f>
        <v>8148</v>
      </c>
      <c r="G22" s="77">
        <f>G3+G6+G8+G10+G12+G14+G16+G18+G20</f>
        <v>3664</v>
      </c>
    </row>
    <row r="23" spans="1:8">
      <c r="D23" s="20"/>
      <c r="E23" s="18"/>
      <c r="F23" s="21">
        <f>F22/D22</f>
        <v>0.6898069759566543</v>
      </c>
      <c r="G23" s="21">
        <f>G22/D22</f>
        <v>0.31019302404334576</v>
      </c>
    </row>
    <row r="25" spans="1:8">
      <c r="A25" s="83" t="s">
        <v>36</v>
      </c>
      <c r="B25" s="83"/>
      <c r="C25" s="83"/>
      <c r="D25" s="83"/>
      <c r="E25" s="83"/>
      <c r="F25" s="83"/>
      <c r="G25" s="83"/>
      <c r="H25" s="83"/>
    </row>
    <row r="26" spans="1:8">
      <c r="A26" s="83"/>
      <c r="B26" s="83"/>
      <c r="C26" s="83"/>
      <c r="D26" s="83"/>
      <c r="E26" s="83"/>
      <c r="F26" s="83"/>
      <c r="G26" s="83"/>
      <c r="H26" s="83"/>
    </row>
  </sheetData>
  <mergeCells count="3">
    <mergeCell ref="B1:D1"/>
    <mergeCell ref="J2:L4"/>
    <mergeCell ref="A25:H26"/>
  </mergeCells>
  <hyperlinks>
    <hyperlink ref="F22" location="SYNTHESE!A1" display="SYNTHESE!A1"/>
    <hyperlink ref="G22" location="SYNTHESE!A1" display="SYNTHESE!A1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selection activeCell="K26" sqref="K26"/>
    </sheetView>
  </sheetViews>
  <sheetFormatPr baseColWidth="10" defaultRowHeight="14" x14ac:dyDescent="0"/>
  <cols>
    <col min="1" max="1" width="29.5" style="1" customWidth="1"/>
    <col min="2" max="2" width="21.33203125" style="1" customWidth="1"/>
    <col min="3" max="3" width="14.5" style="1" customWidth="1"/>
    <col min="4" max="4" width="13" style="1" customWidth="1"/>
    <col min="5" max="5" width="14.83203125" style="1" customWidth="1"/>
    <col min="6" max="7" width="15.33203125" style="1" customWidth="1"/>
    <col min="8" max="8" width="4.1640625" style="1" customWidth="1"/>
    <col min="9" max="16384" width="10.83203125" style="1"/>
  </cols>
  <sheetData>
    <row r="3" spans="1:9">
      <c r="B3" s="33" t="s">
        <v>20</v>
      </c>
      <c r="C3" s="33" t="s">
        <v>22</v>
      </c>
      <c r="D3" s="33" t="s">
        <v>23</v>
      </c>
      <c r="E3" s="33" t="s">
        <v>24</v>
      </c>
      <c r="F3" s="33" t="s">
        <v>25</v>
      </c>
      <c r="G3" s="33" t="s">
        <v>40</v>
      </c>
      <c r="I3" s="43" t="s">
        <v>1</v>
      </c>
    </row>
    <row r="4" spans="1:9">
      <c r="A4" s="33" t="s">
        <v>21</v>
      </c>
      <c r="B4" s="35">
        <f>'ATELIER LABORATOIRE'!F20</f>
        <v>4560</v>
      </c>
      <c r="C4" s="36">
        <f>HACKATHON!F18</f>
        <v>4762</v>
      </c>
      <c r="D4" s="36">
        <f>SEMINAIRE!F21</f>
        <v>3210</v>
      </c>
      <c r="E4" s="35">
        <f>'CLASSE INVERSEE'!F17</f>
        <v>0</v>
      </c>
      <c r="F4" s="36">
        <f>EVENEMENT!F19</f>
        <v>0</v>
      </c>
      <c r="G4" s="36">
        <f>WORKSHOP!F22</f>
        <v>8148</v>
      </c>
      <c r="I4" s="45">
        <f>SUM(B4:G4)</f>
        <v>20680</v>
      </c>
    </row>
    <row r="5" spans="1:9">
      <c r="A5" s="38"/>
      <c r="B5" s="39"/>
      <c r="C5" s="40"/>
      <c r="D5" s="40"/>
      <c r="E5" s="39"/>
      <c r="F5" s="40"/>
      <c r="G5" s="40"/>
    </row>
    <row r="6" spans="1:9">
      <c r="A6" s="41" t="s">
        <v>27</v>
      </c>
      <c r="B6" s="42">
        <f>B4/B12</f>
        <v>0.69512195121951215</v>
      </c>
      <c r="C6" s="42">
        <f t="shared" ref="C6:D6" si="0">C4/C12</f>
        <v>0.24145624176047054</v>
      </c>
      <c r="D6" s="42">
        <f t="shared" si="0"/>
        <v>0.61612284069097889</v>
      </c>
      <c r="E6" s="42" t="e">
        <f>E4/E12</f>
        <v>#DIV/0!</v>
      </c>
      <c r="F6" s="42" t="e">
        <f>F4/F12</f>
        <v>#DIV/0!</v>
      </c>
      <c r="G6" s="42">
        <f>G4/G12</f>
        <v>0.6898069759566543</v>
      </c>
    </row>
    <row r="7" spans="1:9">
      <c r="A7" s="34"/>
      <c r="B7" s="37"/>
      <c r="C7" s="37"/>
      <c r="D7" s="37"/>
      <c r="E7" s="37"/>
      <c r="F7" s="37"/>
      <c r="G7" s="37"/>
    </row>
    <row r="8" spans="1:9">
      <c r="A8" s="33" t="s">
        <v>26</v>
      </c>
      <c r="B8" s="35">
        <f>'ATELIER LABORATOIRE'!G20</f>
        <v>2000</v>
      </c>
      <c r="C8" s="36">
        <f>HACKATHON!G18</f>
        <v>14960</v>
      </c>
      <c r="D8" s="36">
        <f>SEMINAIRE!G21</f>
        <v>2000</v>
      </c>
      <c r="E8" s="35">
        <f>'CLASSE INVERSEE'!G17</f>
        <v>0</v>
      </c>
      <c r="F8" s="36">
        <f>EVENEMENT!G19</f>
        <v>0</v>
      </c>
      <c r="G8" s="36">
        <f>WORKSHOP!G22</f>
        <v>3664</v>
      </c>
      <c r="I8" s="45">
        <f>SUM(B8:G8)</f>
        <v>22624</v>
      </c>
    </row>
    <row r="9" spans="1:9">
      <c r="A9" s="38"/>
      <c r="B9" s="39"/>
      <c r="C9" s="40"/>
      <c r="D9" s="40"/>
      <c r="E9" s="39"/>
      <c r="F9" s="40"/>
      <c r="G9" s="40"/>
    </row>
    <row r="10" spans="1:9">
      <c r="A10" s="41" t="s">
        <v>28</v>
      </c>
      <c r="B10" s="42">
        <f>B8/B12</f>
        <v>0.3048780487804878</v>
      </c>
      <c r="C10" s="42">
        <f t="shared" ref="C10:F10" si="1">C8/C12</f>
        <v>0.75854375823952946</v>
      </c>
      <c r="D10" s="42">
        <f t="shared" si="1"/>
        <v>0.38387715930902111</v>
      </c>
      <c r="E10" s="42" t="e">
        <f t="shared" si="1"/>
        <v>#DIV/0!</v>
      </c>
      <c r="F10" s="42" t="e">
        <f t="shared" si="1"/>
        <v>#DIV/0!</v>
      </c>
      <c r="G10" s="42">
        <f>G8/G12</f>
        <v>0.31019302404334576</v>
      </c>
    </row>
    <row r="11" spans="1:9">
      <c r="A11" s="34"/>
      <c r="B11" s="37"/>
      <c r="C11" s="37"/>
      <c r="D11" s="37"/>
      <c r="E11" s="37"/>
      <c r="F11" s="37"/>
      <c r="G11" s="37"/>
    </row>
    <row r="12" spans="1:9">
      <c r="A12" s="43" t="s">
        <v>1</v>
      </c>
      <c r="B12" s="44">
        <f>B4+B8</f>
        <v>6560</v>
      </c>
      <c r="C12" s="44">
        <f t="shared" ref="C12:E12" si="2">C4+C8</f>
        <v>19722</v>
      </c>
      <c r="D12" s="44">
        <f t="shared" si="2"/>
        <v>5210</v>
      </c>
      <c r="E12" s="44">
        <f t="shared" si="2"/>
        <v>0</v>
      </c>
      <c r="F12" s="44">
        <f>F4+F8</f>
        <v>0</v>
      </c>
      <c r="G12" s="44">
        <f>G4+G8</f>
        <v>11812</v>
      </c>
      <c r="I12" s="45">
        <f>I4+I8</f>
        <v>43304</v>
      </c>
    </row>
    <row r="16" spans="1:9" ht="26.25" customHeight="1">
      <c r="A16" s="87" t="s">
        <v>35</v>
      </c>
      <c r="B16" s="87"/>
      <c r="C16" s="87"/>
      <c r="D16" s="87"/>
      <c r="E16" s="87"/>
      <c r="F16" s="87"/>
      <c r="G16" s="87"/>
    </row>
    <row r="17" spans="1:7" ht="26.25" customHeight="1">
      <c r="A17" s="87"/>
      <c r="B17" s="87"/>
      <c r="C17" s="87"/>
      <c r="D17" s="87"/>
      <c r="E17" s="87"/>
      <c r="F17" s="87"/>
      <c r="G17" s="87"/>
    </row>
    <row r="18" spans="1:7" ht="26.25" customHeight="1">
      <c r="A18" s="87"/>
      <c r="B18" s="87"/>
      <c r="C18" s="87"/>
      <c r="D18" s="87"/>
      <c r="E18" s="87"/>
      <c r="F18" s="87"/>
      <c r="G18" s="87"/>
    </row>
    <row r="19" spans="1:7" ht="26.25" customHeight="1">
      <c r="A19" s="87"/>
      <c r="B19" s="87"/>
      <c r="C19" s="87"/>
      <c r="D19" s="87"/>
      <c r="E19" s="87"/>
      <c r="F19" s="87"/>
      <c r="G19" s="87"/>
    </row>
  </sheetData>
  <mergeCells count="1">
    <mergeCell ref="A16:G19"/>
  </mergeCells>
  <hyperlinks>
    <hyperlink ref="B4" location="'ATELIER LABORATOIRE'!G20" display="'ATELIER LABORATOIRE'!G20"/>
    <hyperlink ref="B8" location="'ATELIER LABORATOIRE'!H20" display="'ATELIER LABORATOIRE'!H20"/>
    <hyperlink ref="C4" location="HACKATHON!G18" display="HACKATHON!G18"/>
    <hyperlink ref="C8" location="HACKATHON!H18" display="HACKATHON!H18"/>
    <hyperlink ref="D4" location="SEMINAIRE!G22" display="SEMINAIRE!G22"/>
    <hyperlink ref="D8" location="SEMINAIRE!H22" display="SEMINAIRE!H22"/>
    <hyperlink ref="E4" location="'CLASSE INVERSEE'!G17" display="'CLASSE INVERSEE'!G17"/>
    <hyperlink ref="E8" location="'CLASSE INVERSEE'!H17" display="'CLASSE INVERSEE'!H17"/>
    <hyperlink ref="F4" location="EVENEMENT!G19" display="EVENEMENT!G19"/>
    <hyperlink ref="F8" location="EVENEMENT!H19" display="EVENEMENT!H19"/>
    <hyperlink ref="G8" location="WORKSHOP!A1" display="WORKSHOP!A1"/>
    <hyperlink ref="G4" location="WORKSHOP!F18" display="WORKSHOP!F18"/>
  </hyperlinks>
  <pageMargins left="0.9055118110236221" right="0.70866141732283472" top="1.1417322834645669" bottom="0.74803149606299213" header="0.31496062992125984" footer="0.31496062992125984"/>
  <pageSetup paperSize="9" orientation="landscape" verticalDpi="597"/>
  <headerFooter>
    <oddHeader xml:space="preserve">&amp;CBUDGET GLOBAL
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ATELIER LABORATOIRE</vt:lpstr>
      <vt:lpstr>HACKATHON</vt:lpstr>
      <vt:lpstr>SEMINAIRE</vt:lpstr>
      <vt:lpstr>CLASSE INVERSEE</vt:lpstr>
      <vt:lpstr>EVENEMENT</vt:lpstr>
      <vt:lpstr>WORKSHOP</vt:lpstr>
      <vt:lpstr>SYNTHESE</vt:lpstr>
    </vt:vector>
  </TitlesOfParts>
  <Company>univ_Paris8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</dc:creator>
  <cp:lastModifiedBy>Samuel Szoniecky</cp:lastModifiedBy>
  <cp:lastPrinted>2018-02-22T14:27:12Z</cp:lastPrinted>
  <dcterms:created xsi:type="dcterms:W3CDTF">2018-02-21T11:32:40Z</dcterms:created>
  <dcterms:modified xsi:type="dcterms:W3CDTF">2018-05-24T04:50:45Z</dcterms:modified>
</cp:coreProperties>
</file>