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Hydrology\Bradford Forest Project\Streams\Stream_DG\Dilution_gaging_calculated\5\"/>
    </mc:Choice>
  </mc:AlternateContent>
  <bookViews>
    <workbookView xWindow="25080" yWindow="-120" windowWidth="25440" windowHeight="15390"/>
  </bookViews>
  <sheets>
    <sheet name="5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7" i="2" l="1"/>
  <c r="E157" i="2" s="1"/>
  <c r="D158" i="2"/>
  <c r="E158" i="2"/>
  <c r="F158" i="2"/>
  <c r="D159" i="2"/>
  <c r="E159" i="2" s="1"/>
  <c r="F159" i="2" s="1"/>
  <c r="D160" i="2"/>
  <c r="E160" i="2" s="1"/>
  <c r="F160" i="2" s="1"/>
  <c r="D161" i="2"/>
  <c r="E161" i="2" s="1"/>
  <c r="F161" i="2" s="1"/>
  <c r="D162" i="2"/>
  <c r="E162" i="2" s="1"/>
  <c r="F162" i="2" s="1"/>
  <c r="D163" i="2"/>
  <c r="E163" i="2" s="1"/>
  <c r="F16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2" i="2"/>
  <c r="G157" i="2" l="1"/>
  <c r="G158" i="2" s="1"/>
  <c r="G159" i="2" s="1"/>
  <c r="G160" i="2" s="1"/>
  <c r="G161" i="2" s="1"/>
  <c r="G162" i="2" s="1"/>
  <c r="G163" i="2" s="1"/>
  <c r="F157" i="2"/>
  <c r="E102" i="2" l="1"/>
  <c r="E105" i="2"/>
  <c r="F105" i="2" s="1"/>
  <c r="E106" i="2"/>
  <c r="F106" i="2" s="1"/>
  <c r="E107" i="2"/>
  <c r="F107" i="2" s="1"/>
  <c r="E112" i="2"/>
  <c r="E113" i="2"/>
  <c r="F113" i="2" s="1"/>
  <c r="E115" i="2"/>
  <c r="F115" i="2" s="1"/>
  <c r="E120" i="2"/>
  <c r="E121" i="2"/>
  <c r="F121" i="2" s="1"/>
  <c r="E123" i="2"/>
  <c r="F123" i="2" s="1"/>
  <c r="E125" i="2"/>
  <c r="E128" i="2"/>
  <c r="E129" i="2"/>
  <c r="F129" i="2" s="1"/>
  <c r="E131" i="2"/>
  <c r="F131" i="2" s="1"/>
  <c r="E133" i="2"/>
  <c r="E134" i="2"/>
  <c r="E136" i="2"/>
  <c r="E137" i="2"/>
  <c r="F137" i="2" s="1"/>
  <c r="E138" i="2"/>
  <c r="F138" i="2" s="1"/>
  <c r="E139" i="2"/>
  <c r="F139" i="2" s="1"/>
  <c r="E141" i="2"/>
  <c r="E143" i="2"/>
  <c r="E144" i="2"/>
  <c r="E145" i="2"/>
  <c r="F145" i="2" s="1"/>
  <c r="E146" i="2"/>
  <c r="E147" i="2"/>
  <c r="F147" i="2" s="1"/>
  <c r="E148" i="2"/>
  <c r="E149" i="2"/>
  <c r="E150" i="2"/>
  <c r="E152" i="2"/>
  <c r="E153" i="2"/>
  <c r="F153" i="2" s="1"/>
  <c r="E154" i="2"/>
  <c r="F154" i="2" s="1"/>
  <c r="E155" i="2"/>
  <c r="F155" i="2" s="1"/>
  <c r="E156" i="2"/>
  <c r="E100" i="2"/>
  <c r="E101" i="2"/>
  <c r="E103" i="2"/>
  <c r="F103" i="2"/>
  <c r="E104" i="2"/>
  <c r="E108" i="2"/>
  <c r="E109" i="2"/>
  <c r="E110" i="2"/>
  <c r="E111" i="2"/>
  <c r="F111" i="2"/>
  <c r="E114" i="2"/>
  <c r="E116" i="2"/>
  <c r="F116" i="2" s="1"/>
  <c r="E117" i="2"/>
  <c r="E118" i="2"/>
  <c r="E119" i="2"/>
  <c r="F119" i="2" s="1"/>
  <c r="E122" i="2"/>
  <c r="F122" i="2" s="1"/>
  <c r="E124" i="2"/>
  <c r="F124" i="2" s="1"/>
  <c r="E126" i="2"/>
  <c r="E127" i="2"/>
  <c r="F127" i="2" s="1"/>
  <c r="E130" i="2"/>
  <c r="F130" i="2" s="1"/>
  <c r="E132" i="2"/>
  <c r="F132" i="2" s="1"/>
  <c r="E135" i="2"/>
  <c r="F135" i="2" s="1"/>
  <c r="E140" i="2"/>
  <c r="E142" i="2"/>
  <c r="E151" i="2"/>
  <c r="F151" i="2" s="1"/>
  <c r="F114" i="2" l="1"/>
  <c r="F100" i="2"/>
  <c r="F146" i="2"/>
  <c r="F143" i="2"/>
  <c r="F148" i="2"/>
  <c r="F108" i="2"/>
  <c r="F156" i="2"/>
  <c r="F140" i="2"/>
  <c r="F144" i="2"/>
  <c r="F141" i="2"/>
  <c r="F134" i="2"/>
  <c r="F109" i="2"/>
  <c r="F102" i="2"/>
  <c r="F152" i="2"/>
  <c r="F120" i="2"/>
  <c r="F149" i="2"/>
  <c r="F104" i="2"/>
  <c r="F133" i="2"/>
  <c r="F126" i="2"/>
  <c r="F101" i="2"/>
  <c r="F128" i="2"/>
  <c r="F142" i="2"/>
  <c r="F117" i="2"/>
  <c r="F110" i="2"/>
  <c r="F112" i="2"/>
  <c r="F136" i="2"/>
  <c r="F150" i="2"/>
  <c r="F125" i="2"/>
  <c r="F118" i="2"/>
  <c r="E16" i="2"/>
  <c r="F16" i="2" s="1"/>
  <c r="E45" i="2"/>
  <c r="F45" i="2" s="1"/>
  <c r="E56" i="2"/>
  <c r="F56" i="2" s="1"/>
  <c r="E4" i="2"/>
  <c r="E36" i="2"/>
  <c r="E76" i="2"/>
  <c r="F76" i="2" s="1"/>
  <c r="F4" i="2" l="1"/>
  <c r="F36" i="2"/>
  <c r="E88" i="2"/>
  <c r="E23" i="2"/>
  <c r="E31" i="2"/>
  <c r="E63" i="2"/>
  <c r="E78" i="2"/>
  <c r="E14" i="2"/>
  <c r="E86" i="2"/>
  <c r="E30" i="2"/>
  <c r="E6" i="2"/>
  <c r="E98" i="2"/>
  <c r="E74" i="2"/>
  <c r="E66" i="2"/>
  <c r="E50" i="2"/>
  <c r="E42" i="2"/>
  <c r="E26" i="2"/>
  <c r="E10" i="2"/>
  <c r="E97" i="2"/>
  <c r="E65" i="2"/>
  <c r="E57" i="2"/>
  <c r="E41" i="2"/>
  <c r="E33" i="2"/>
  <c r="E95" i="2"/>
  <c r="E87" i="2"/>
  <c r="E79" i="2"/>
  <c r="E55" i="2"/>
  <c r="E47" i="2"/>
  <c r="E39" i="2"/>
  <c r="E15" i="2"/>
  <c r="E7" i="2"/>
  <c r="E85" i="2"/>
  <c r="E75" i="2"/>
  <c r="E53" i="2"/>
  <c r="E44" i="2"/>
  <c r="E35" i="2"/>
  <c r="E25" i="2"/>
  <c r="E13" i="2"/>
  <c r="E3" i="2"/>
  <c r="E96" i="2"/>
  <c r="E84" i="2"/>
  <c r="E64" i="2"/>
  <c r="E52" i="2"/>
  <c r="E43" i="2"/>
  <c r="E34" i="2"/>
  <c r="E24" i="2"/>
  <c r="E12" i="2"/>
  <c r="E2" i="2"/>
  <c r="E71" i="2"/>
  <c r="E93" i="2"/>
  <c r="E83" i="2"/>
  <c r="E73" i="2"/>
  <c r="E61" i="2"/>
  <c r="E51" i="2"/>
  <c r="E21" i="2"/>
  <c r="E11" i="2"/>
  <c r="E70" i="2"/>
  <c r="E92" i="2"/>
  <c r="E82" i="2"/>
  <c r="E72" i="2"/>
  <c r="E60" i="2"/>
  <c r="E32" i="2"/>
  <c r="E20" i="2"/>
  <c r="E62" i="2"/>
  <c r="E91" i="2"/>
  <c r="E81" i="2"/>
  <c r="E69" i="2"/>
  <c r="E59" i="2"/>
  <c r="E49" i="2"/>
  <c r="E40" i="2"/>
  <c r="E29" i="2"/>
  <c r="E19" i="2"/>
  <c r="E9" i="2"/>
  <c r="E54" i="2"/>
  <c r="E90" i="2"/>
  <c r="E80" i="2"/>
  <c r="E68" i="2"/>
  <c r="E58" i="2"/>
  <c r="E48" i="2"/>
  <c r="E38" i="2"/>
  <c r="E28" i="2"/>
  <c r="E18" i="2"/>
  <c r="E8" i="2"/>
  <c r="E99" i="2"/>
  <c r="E89" i="2"/>
  <c r="E77" i="2"/>
  <c r="E67" i="2"/>
  <c r="E46" i="2"/>
  <c r="E37" i="2"/>
  <c r="E27" i="2"/>
  <c r="E17" i="2"/>
  <c r="E5" i="2"/>
  <c r="E94" i="2"/>
  <c r="E22" i="2"/>
  <c r="G2" i="2" l="1"/>
  <c r="K7" i="2"/>
  <c r="K12" i="2" s="1"/>
  <c r="F5" i="2"/>
  <c r="F99" i="2"/>
  <c r="F28" i="2"/>
  <c r="F81" i="2"/>
  <c r="F51" i="2"/>
  <c r="F34" i="2"/>
  <c r="F85" i="2"/>
  <c r="F79" i="2"/>
  <c r="F41" i="2"/>
  <c r="F66" i="2"/>
  <c r="F14" i="2"/>
  <c r="F91" i="2"/>
  <c r="F43" i="2"/>
  <c r="F3" i="2"/>
  <c r="F87" i="2"/>
  <c r="F57" i="2"/>
  <c r="F78" i="2"/>
  <c r="F27" i="2"/>
  <c r="F48" i="2"/>
  <c r="F19" i="2"/>
  <c r="F20" i="2"/>
  <c r="F73" i="2"/>
  <c r="F52" i="2"/>
  <c r="F13" i="2"/>
  <c r="F95" i="2"/>
  <c r="F65" i="2"/>
  <c r="F98" i="2"/>
  <c r="F6" i="2"/>
  <c r="F17" i="2"/>
  <c r="F38" i="2"/>
  <c r="F9" i="2"/>
  <c r="F61" i="2"/>
  <c r="F74" i="2"/>
  <c r="F58" i="2"/>
  <c r="F29" i="2"/>
  <c r="F32" i="2"/>
  <c r="F83" i="2"/>
  <c r="F71" i="2"/>
  <c r="F64" i="2"/>
  <c r="F25" i="2"/>
  <c r="F7" i="2"/>
  <c r="F97" i="2"/>
  <c r="F30" i="2"/>
  <c r="F63" i="2"/>
  <c r="F22" i="2"/>
  <c r="F46" i="2"/>
  <c r="F68" i="2"/>
  <c r="F40" i="2"/>
  <c r="F60" i="2"/>
  <c r="F70" i="2"/>
  <c r="F93" i="2"/>
  <c r="F84" i="2"/>
  <c r="F35" i="2"/>
  <c r="F15" i="2"/>
  <c r="F10" i="2"/>
  <c r="F86" i="2"/>
  <c r="F37" i="2"/>
  <c r="F94" i="2"/>
  <c r="F67" i="2"/>
  <c r="F80" i="2"/>
  <c r="F54" i="2"/>
  <c r="F49" i="2"/>
  <c r="F62" i="2"/>
  <c r="F72" i="2"/>
  <c r="F2" i="2"/>
  <c r="F96" i="2"/>
  <c r="F44" i="2"/>
  <c r="F39" i="2"/>
  <c r="F26" i="2"/>
  <c r="F31" i="2"/>
  <c r="F88" i="2"/>
  <c r="F11" i="2"/>
  <c r="F12" i="2"/>
  <c r="F53" i="2"/>
  <c r="F47" i="2"/>
  <c r="F42" i="2"/>
  <c r="F77" i="2"/>
  <c r="F8" i="2"/>
  <c r="F90" i="2"/>
  <c r="F59" i="2"/>
  <c r="F82" i="2"/>
  <c r="F89" i="2"/>
  <c r="F18" i="2"/>
  <c r="F69" i="2"/>
  <c r="F92" i="2"/>
  <c r="F21" i="2"/>
  <c r="F24" i="2"/>
  <c r="F75" i="2"/>
  <c r="F55" i="2"/>
  <c r="F33" i="2"/>
  <c r="F50" i="2"/>
  <c r="F23" i="2"/>
  <c r="K8" i="2" l="1"/>
  <c r="K9" i="2" s="1"/>
  <c r="K10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K6" i="2" l="1"/>
  <c r="K11" i="2" s="1"/>
</calcChain>
</file>

<file path=xl/comments1.xml><?xml version="1.0" encoding="utf-8"?>
<comments xmlns="http://schemas.openxmlformats.org/spreadsheetml/2006/main">
  <authors>
    <author>tc={B9DE8534-BF37-469C-B4D0-3C57D0349105}</author>
    <author>tc={FF61DAF8-73EB-4A3B-88D2-43F54F9ECD8A}</author>
    <author>tc={7A61159A-0BA8-4BD9-8D2B-44415EFD9F1D}</author>
    <author>tc={17E182DD-32B6-4859-A986-7C2EB9DF7753}</author>
    <author>tc={281BF45A-3ACC-4F9A-965C-3C7811A857CF}</author>
    <author>tc={C23F4DC3-05DE-488F-B571-E8FC1930E15D}</author>
    <author>tc={518C9ABB-ACC9-4B10-89A2-57745A91BE32}</author>
    <author>tc={EC1A5BF4-BA86-4799-B8BF-16ADBB53262A}</author>
    <author>tc={7001CFF3-CABA-4B53-83FE-F87012AE6ED0}</author>
  </authors>
  <commentList>
    <comment ref="K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  </r>
      </text>
    </comment>
    <comment ref="K5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  </r>
      </text>
    </comment>
    <comment ref="K6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  </r>
      </text>
    </comment>
    <comment ref="K7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  </r>
      </text>
    </comment>
    <comment ref="K8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  </r>
      </text>
    </comment>
    <comment ref="K9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  </r>
      </text>
    </comment>
    <comment ref="K10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  </r>
      </text>
    </comment>
    <comment ref="K11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  </r>
      </text>
    </comment>
    <comment ref="K12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  </r>
      </text>
    </comment>
  </commentList>
</comments>
</file>

<file path=xl/sharedStrings.xml><?xml version="1.0" encoding="utf-8"?>
<sst xmlns="http://schemas.openxmlformats.org/spreadsheetml/2006/main" count="65" uniqueCount="48">
  <si>
    <t>Timestamp</t>
  </si>
  <si>
    <t>Time (sec)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</si>
  <si>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</si>
  <si>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</si>
  <si>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</si>
  <si>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</si>
  <si>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</si>
  <si>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</si>
  <si>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</si>
  <si>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</si>
  <si>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</si>
  <si>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</si>
  <si>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</si>
  <si>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sec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</si>
  <si>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</si>
  <si>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L</t>
  </si>
  <si>
    <t>m</t>
  </si>
  <si>
    <t>u* (mean)</t>
  </si>
  <si>
    <t>m/s</t>
  </si>
  <si>
    <t>u (median)</t>
  </si>
  <si>
    <t>Q</t>
  </si>
  <si>
    <t>L/s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</si>
  <si>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</si>
  <si>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</si>
  <si>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</si>
  <si>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</si>
  <si>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</si>
  <si>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</si>
  <si>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</si>
  <si>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</si>
  <si>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</si>
  <si>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</si>
  <si>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</si>
  <si>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</si>
  <si>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</si>
  <si>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</si>
  <si>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</si>
  <si>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</si>
  <si>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</si>
  <si>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</si>
  <si>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</si>
  <si>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</si>
  <si>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</si>
  <si>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Note:</t>
  </si>
  <si>
    <t xml:space="preserve">cut off the data as soon as we have evidence that the concentrations are different (e.g., they go negative).  </t>
  </si>
  <si>
    <t>C2-AVERAGE($C$2:$C$46) where row $C$46 is determined on an individual site basis at the point where column C values begin ramping up.</t>
  </si>
  <si>
    <t>Graph:</t>
  </si>
  <si>
    <t xml:space="preserve"> select data (highlight whole data frame) and check the NaCl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</si>
</sst>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vertAlign val="subscript"/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2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6" fontId="1" fillId="3" borderId="4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0" fontId="0" fillId="5" borderId="0" xfId="0" applyFill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0" xfId="0" applyFont="1" applyFill="1"/>
    <xf numFmtId="0" fontId="8" fillId="4" borderId="0" xfId="0" applyFont="1" applyFill="1"/>
    <xf numFmtId="0" fontId="8" fillId="7" borderId="0" xfId="0" applyFont="1" applyFill="1"/>
    <xf numFmtId="0" fontId="8" fillId="5" borderId="0" xfId="0" applyFont="1" applyFill="1"/>
    <xf numFmtId="0" fontId="8" fillId="8" borderId="0" xfId="0" applyFont="1" applyFill="1"/>
    <xf numFmtId="0" fontId="8" fillId="3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0" fillId="9" borderId="0" xfId="0" applyNumberFormat="1" applyFill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'5'!$E$1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'5'!$H$2:$H$156</c:f>
              <c:numCache>
                <c:formatCode>0</c:formatCode>
                <c:ptCount val="15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</c:numCache>
            </c:numRef>
          </c:xVal>
          <c:yVal>
            <c:numRef>
              <c:f>'5'!$E$2:$E$156</c:f>
              <c:numCache>
                <c:formatCode>0.00</c:formatCode>
                <c:ptCount val="155"/>
                <c:pt idx="0">
                  <c:v>-0.25637837837838368</c:v>
                </c:pt>
                <c:pt idx="1">
                  <c:v>-0.25637837837838368</c:v>
                </c:pt>
                <c:pt idx="2">
                  <c:v>-0.10337837837838514</c:v>
                </c:pt>
                <c:pt idx="3">
                  <c:v>-0.25637837837838368</c:v>
                </c:pt>
                <c:pt idx="4">
                  <c:v>-0.25637837837838368</c:v>
                </c:pt>
                <c:pt idx="5">
                  <c:v>-0.25637837837838368</c:v>
                </c:pt>
                <c:pt idx="6">
                  <c:v>-0.25637837837838368</c:v>
                </c:pt>
                <c:pt idx="7">
                  <c:v>-0.10337837837838514</c:v>
                </c:pt>
                <c:pt idx="8">
                  <c:v>-0.25637837837838368</c:v>
                </c:pt>
                <c:pt idx="9">
                  <c:v>-0.25637837837838368</c:v>
                </c:pt>
                <c:pt idx="10">
                  <c:v>-0.10337837837838514</c:v>
                </c:pt>
                <c:pt idx="11">
                  <c:v>-0.10337837837838514</c:v>
                </c:pt>
                <c:pt idx="12">
                  <c:v>-0.25637837837838368</c:v>
                </c:pt>
                <c:pt idx="13">
                  <c:v>-0.10337837837838514</c:v>
                </c:pt>
                <c:pt idx="14">
                  <c:v>0.10062162162161414</c:v>
                </c:pt>
                <c:pt idx="15">
                  <c:v>-0.10337837837838514</c:v>
                </c:pt>
                <c:pt idx="16">
                  <c:v>-0.25637837837838368</c:v>
                </c:pt>
                <c:pt idx="17">
                  <c:v>0.10062162162161414</c:v>
                </c:pt>
                <c:pt idx="18">
                  <c:v>-0.25637837837838368</c:v>
                </c:pt>
                <c:pt idx="19">
                  <c:v>-0.10337837837838514</c:v>
                </c:pt>
                <c:pt idx="20">
                  <c:v>-0.10337837837838514</c:v>
                </c:pt>
                <c:pt idx="21">
                  <c:v>-0.10337837837838514</c:v>
                </c:pt>
                <c:pt idx="22">
                  <c:v>-0.10337837837838514</c:v>
                </c:pt>
                <c:pt idx="23">
                  <c:v>-0.10337837837838514</c:v>
                </c:pt>
                <c:pt idx="24">
                  <c:v>-0.10337837837838514</c:v>
                </c:pt>
                <c:pt idx="25">
                  <c:v>0.10062162162161414</c:v>
                </c:pt>
                <c:pt idx="26">
                  <c:v>-0.10337837837838514</c:v>
                </c:pt>
                <c:pt idx="27">
                  <c:v>0.10062162162161414</c:v>
                </c:pt>
                <c:pt idx="28">
                  <c:v>0.10062162162161414</c:v>
                </c:pt>
                <c:pt idx="29">
                  <c:v>0.30462162162161344</c:v>
                </c:pt>
                <c:pt idx="30">
                  <c:v>0.30462162162161344</c:v>
                </c:pt>
                <c:pt idx="31">
                  <c:v>0.30462162162161344</c:v>
                </c:pt>
                <c:pt idx="32">
                  <c:v>0.50862162162161628</c:v>
                </c:pt>
                <c:pt idx="33">
                  <c:v>0.50862162162161628</c:v>
                </c:pt>
                <c:pt idx="34">
                  <c:v>0.50862162162161628</c:v>
                </c:pt>
                <c:pt idx="35">
                  <c:v>0.50862162162161628</c:v>
                </c:pt>
                <c:pt idx="36">
                  <c:v>0.71262162162161558</c:v>
                </c:pt>
                <c:pt idx="37">
                  <c:v>0.91662162162161487</c:v>
                </c:pt>
                <c:pt idx="38">
                  <c:v>1.0696216216216134</c:v>
                </c:pt>
                <c:pt idx="39">
                  <c:v>1.2736216216216163</c:v>
                </c:pt>
                <c:pt idx="40">
                  <c:v>1.4776216216216156</c:v>
                </c:pt>
                <c:pt idx="41">
                  <c:v>1.6816216216216149</c:v>
                </c:pt>
                <c:pt idx="42">
                  <c:v>1.8856216216216142</c:v>
                </c:pt>
                <c:pt idx="43">
                  <c:v>2.0896216216216135</c:v>
                </c:pt>
                <c:pt idx="44">
                  <c:v>2.2426216216216157</c:v>
                </c:pt>
                <c:pt idx="45">
                  <c:v>2.446621621621615</c:v>
                </c:pt>
                <c:pt idx="46">
                  <c:v>2.446621621621615</c:v>
                </c:pt>
                <c:pt idx="47">
                  <c:v>3.0586216216216164</c:v>
                </c:pt>
                <c:pt idx="48">
                  <c:v>3.0586216216216164</c:v>
                </c:pt>
                <c:pt idx="49">
                  <c:v>3.2626216216216122</c:v>
                </c:pt>
                <c:pt idx="50">
                  <c:v>3.8236216216216166</c:v>
                </c:pt>
                <c:pt idx="51">
                  <c:v>4.2316216216216151</c:v>
                </c:pt>
                <c:pt idx="52">
                  <c:v>4.4356216216216175</c:v>
                </c:pt>
                <c:pt idx="53">
                  <c:v>4.6396216216216137</c:v>
                </c:pt>
                <c:pt idx="54">
                  <c:v>4.9966216216216148</c:v>
                </c:pt>
                <c:pt idx="55">
                  <c:v>5.2006216216216181</c:v>
                </c:pt>
                <c:pt idx="56">
                  <c:v>5.4046216216216134</c:v>
                </c:pt>
                <c:pt idx="57">
                  <c:v>5.6086216216216167</c:v>
                </c:pt>
                <c:pt idx="58">
                  <c:v>5.812621621621612</c:v>
                </c:pt>
                <c:pt idx="59">
                  <c:v>6.1696216216216131</c:v>
                </c:pt>
                <c:pt idx="60">
                  <c:v>6.3736216216216164</c:v>
                </c:pt>
                <c:pt idx="61">
                  <c:v>6.5776216216216117</c:v>
                </c:pt>
                <c:pt idx="62">
                  <c:v>6.781621621621615</c:v>
                </c:pt>
                <c:pt idx="63">
                  <c:v>6.9856216216216183</c:v>
                </c:pt>
                <c:pt idx="64">
                  <c:v>7.1386216216216161</c:v>
                </c:pt>
                <c:pt idx="65">
                  <c:v>7.3426216216216122</c:v>
                </c:pt>
                <c:pt idx="66">
                  <c:v>7.5466216216216147</c:v>
                </c:pt>
                <c:pt idx="67">
                  <c:v>7.7506216216216179</c:v>
                </c:pt>
                <c:pt idx="68">
                  <c:v>7.9546216216216132</c:v>
                </c:pt>
                <c:pt idx="69">
                  <c:v>7.9546216216216132</c:v>
                </c:pt>
                <c:pt idx="70">
                  <c:v>8.1586216216216165</c:v>
                </c:pt>
                <c:pt idx="71">
                  <c:v>8.3116216216216152</c:v>
                </c:pt>
                <c:pt idx="72">
                  <c:v>8.5156216216216176</c:v>
                </c:pt>
                <c:pt idx="73">
                  <c:v>8.5156216216216176</c:v>
                </c:pt>
                <c:pt idx="74">
                  <c:v>8.9236216216216171</c:v>
                </c:pt>
                <c:pt idx="75">
                  <c:v>8.9236216216216171</c:v>
                </c:pt>
                <c:pt idx="76">
                  <c:v>9.1276216216216124</c:v>
                </c:pt>
                <c:pt idx="77">
                  <c:v>9.1276216216216124</c:v>
                </c:pt>
                <c:pt idx="78">
                  <c:v>9.3316216216216148</c:v>
                </c:pt>
                <c:pt idx="79">
                  <c:v>9.5356216216216172</c:v>
                </c:pt>
                <c:pt idx="80">
                  <c:v>9.5356216216216172</c:v>
                </c:pt>
                <c:pt idx="81">
                  <c:v>9.6886216216216159</c:v>
                </c:pt>
                <c:pt idx="82">
                  <c:v>9.892621621621613</c:v>
                </c:pt>
                <c:pt idx="83">
                  <c:v>9.892621621621613</c:v>
                </c:pt>
                <c:pt idx="84">
                  <c:v>10.096621621621615</c:v>
                </c:pt>
                <c:pt idx="85">
                  <c:v>10.096621621621615</c:v>
                </c:pt>
                <c:pt idx="86">
                  <c:v>10.300621621621618</c:v>
                </c:pt>
                <c:pt idx="87">
                  <c:v>10.300621621621618</c:v>
                </c:pt>
                <c:pt idx="88">
                  <c:v>10.300621621621618</c:v>
                </c:pt>
                <c:pt idx="89">
                  <c:v>10.300621621621618</c:v>
                </c:pt>
                <c:pt idx="90">
                  <c:v>10.504621621621613</c:v>
                </c:pt>
                <c:pt idx="91">
                  <c:v>10.504621621621613</c:v>
                </c:pt>
                <c:pt idx="92">
                  <c:v>10.861621621621616</c:v>
                </c:pt>
                <c:pt idx="93">
                  <c:v>10.861621621621616</c:v>
                </c:pt>
                <c:pt idx="94">
                  <c:v>11.065621621621618</c:v>
                </c:pt>
                <c:pt idx="95">
                  <c:v>11.473621621621616</c:v>
                </c:pt>
                <c:pt idx="96">
                  <c:v>11.473621621621616</c:v>
                </c:pt>
                <c:pt idx="97">
                  <c:v>11.473621621621616</c:v>
                </c:pt>
                <c:pt idx="98">
                  <c:v>11.473621621621616</c:v>
                </c:pt>
                <c:pt idx="99">
                  <c:v>11.677621621621611</c:v>
                </c:pt>
                <c:pt idx="100">
                  <c:v>11.677621621621611</c:v>
                </c:pt>
                <c:pt idx="101">
                  <c:v>11.677621621621611</c:v>
                </c:pt>
                <c:pt idx="102">
                  <c:v>11.677621621621611</c:v>
                </c:pt>
                <c:pt idx="103">
                  <c:v>11.677621621621611</c:v>
                </c:pt>
                <c:pt idx="104">
                  <c:v>11.677621621621611</c:v>
                </c:pt>
                <c:pt idx="105">
                  <c:v>11.677621621621611</c:v>
                </c:pt>
                <c:pt idx="106">
                  <c:v>11.677621621621611</c:v>
                </c:pt>
                <c:pt idx="107">
                  <c:v>11.677621621621611</c:v>
                </c:pt>
                <c:pt idx="108">
                  <c:v>11.677621621621611</c:v>
                </c:pt>
                <c:pt idx="109">
                  <c:v>11.677621621621611</c:v>
                </c:pt>
                <c:pt idx="110">
                  <c:v>11.473621621621616</c:v>
                </c:pt>
                <c:pt idx="111">
                  <c:v>11.473621621621616</c:v>
                </c:pt>
                <c:pt idx="112">
                  <c:v>11.269621621621614</c:v>
                </c:pt>
                <c:pt idx="113">
                  <c:v>11.269621621621614</c:v>
                </c:pt>
                <c:pt idx="114">
                  <c:v>11.269621621621614</c:v>
                </c:pt>
                <c:pt idx="115">
                  <c:v>10.861621621621616</c:v>
                </c:pt>
                <c:pt idx="116">
                  <c:v>10.861621621621616</c:v>
                </c:pt>
                <c:pt idx="117">
                  <c:v>10.708621621621617</c:v>
                </c:pt>
                <c:pt idx="118">
                  <c:v>10.708621621621617</c:v>
                </c:pt>
                <c:pt idx="119">
                  <c:v>10.708621621621617</c:v>
                </c:pt>
                <c:pt idx="120">
                  <c:v>10.504621621621613</c:v>
                </c:pt>
                <c:pt idx="121">
                  <c:v>10.504621621621613</c:v>
                </c:pt>
                <c:pt idx="122">
                  <c:v>10.300621621621618</c:v>
                </c:pt>
                <c:pt idx="123">
                  <c:v>10.300621621621618</c:v>
                </c:pt>
                <c:pt idx="124">
                  <c:v>10.096621621621615</c:v>
                </c:pt>
                <c:pt idx="125">
                  <c:v>10.096621621621615</c:v>
                </c:pt>
                <c:pt idx="126">
                  <c:v>9.892621621621613</c:v>
                </c:pt>
                <c:pt idx="127">
                  <c:v>9.892621621621613</c:v>
                </c:pt>
                <c:pt idx="128">
                  <c:v>9.892621621621613</c:v>
                </c:pt>
                <c:pt idx="129">
                  <c:v>9.6886216216216159</c:v>
                </c:pt>
                <c:pt idx="130">
                  <c:v>9.4846216216216135</c:v>
                </c:pt>
                <c:pt idx="131">
                  <c:v>9.6886216216216159</c:v>
                </c:pt>
                <c:pt idx="132">
                  <c:v>9.4846216216216135</c:v>
                </c:pt>
                <c:pt idx="133">
                  <c:v>9.3316216216216148</c:v>
                </c:pt>
                <c:pt idx="134">
                  <c:v>9.3316216216216148</c:v>
                </c:pt>
                <c:pt idx="135">
                  <c:v>9.1276216216216124</c:v>
                </c:pt>
                <c:pt idx="136">
                  <c:v>8.9236216216216171</c:v>
                </c:pt>
                <c:pt idx="137">
                  <c:v>8.9236216216216171</c:v>
                </c:pt>
                <c:pt idx="138">
                  <c:v>8.7196216216216129</c:v>
                </c:pt>
                <c:pt idx="139">
                  <c:v>8.5156216216216176</c:v>
                </c:pt>
                <c:pt idx="140">
                  <c:v>5.6086216216216167</c:v>
                </c:pt>
                <c:pt idx="141">
                  <c:v>3.466621621621615</c:v>
                </c:pt>
                <c:pt idx="142">
                  <c:v>3.2116216216216151</c:v>
                </c:pt>
                <c:pt idx="143">
                  <c:v>2.9566216216216148</c:v>
                </c:pt>
                <c:pt idx="144">
                  <c:v>2.7016216216216149</c:v>
                </c:pt>
                <c:pt idx="145">
                  <c:v>2.446621621621615</c:v>
                </c:pt>
                <c:pt idx="146">
                  <c:v>2.1916216216216151</c:v>
                </c:pt>
                <c:pt idx="147">
                  <c:v>1.936621621621615</c:v>
                </c:pt>
                <c:pt idx="148">
                  <c:v>1.6816216216216149</c:v>
                </c:pt>
                <c:pt idx="149">
                  <c:v>1.426621621621615</c:v>
                </c:pt>
                <c:pt idx="150">
                  <c:v>1.1716216216216149</c:v>
                </c:pt>
                <c:pt idx="151">
                  <c:v>0.91662162162161487</c:v>
                </c:pt>
                <c:pt idx="152">
                  <c:v>0.66162162162161486</c:v>
                </c:pt>
                <c:pt idx="153">
                  <c:v>0.40662162162161486</c:v>
                </c:pt>
                <c:pt idx="154">
                  <c:v>0.15162162162161485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A7-47F9-8A9A-3D56E380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14751</xdr:colOff>
      <xdr:row>1</xdr:row>
      <xdr:rowOff>171471</xdr:rowOff>
    </xdr:from>
    <xdr:to>
      <xdr:col>22</xdr:col>
      <xdr:colOff>180431</xdr:colOff>
      <xdr:row>24</xdr:row>
      <xdr:rowOff>187597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7DA81-99CC-4F11-AF8C-C889F1868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.ufl.edu\ifas\SFRC\Groups\Hydrology\Bradford%20Forest%20Project\Masterfiles_latest\Streams_rtgCurve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  <sheetName val="5"/>
      <sheetName val="5a"/>
      <sheetName val="6"/>
      <sheetName val="6a"/>
      <sheetName val="7"/>
      <sheetName val="9"/>
      <sheetName val="13"/>
      <sheetName val="14"/>
      <sheetName val="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">
          <cell r="F9">
            <v>20</v>
          </cell>
        </row>
      </sheetData>
      <sheetData sheetId="8"/>
      <sheetData sheetId="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3050A159-B79A-4508-B63C-6222810BEF66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3050A159-B79A-4508-B63C-6222810BEF66}" id="{B9DE8534-BF37-469C-B4D0-3C57D0349105}">
    <text>Add mass of salt in grams</text>
  </threadedComment>
  <threadedComment ref="K5" dT="2020-11-09T19:28:27.98" personId="{3050A159-B79A-4508-B63C-6222810BEF66}" id="{FF61DAF8-73EB-4A3B-88D2-43F54F9ECD8A}">
    <text>Reach length (in meters)</text>
  </threadedComment>
  <threadedComment ref="K6" dT="2020-11-09T19:28:10.02" personId="{3050A159-B79A-4508-B63C-6222810BEF66}" id="{7A61159A-0BA8-4BD9-8D2B-44415EFD9F1D}">
    <text>Median travel time = time at which 50% of the total mass has passed the sensor (column G).  It is obtained from the time series.</text>
  </threadedComment>
  <threadedComment ref="K7" dT="2021-04-07T17:22:38.54" personId="{3050A159-B79A-4508-B63C-6222810BEF66}" id="{17E182DD-32B6-4859-A986-7C2EB9DF7753}">
    <text>Computed zeroth moment of the breakthrough curve</text>
  </threadedComment>
  <threadedComment ref="K8" dT="2021-04-07T17:22:53.10" personId="{3050A159-B79A-4508-B63C-6222810BEF66}" id="{281BF45A-3ACC-4F9A-965C-3C7811A857CF}">
    <text>Computed first moment of the breakthrough curve</text>
  </threadedComment>
  <threadedComment ref="K9" dT="2021-04-07T17:23:07.52" personId="{3050A159-B79A-4508-B63C-6222810BEF66}" id="{C23F4DC3-05DE-488F-B571-E8FC1930E15D}">
    <text>mean travel time</text>
  </threadedComment>
  <threadedComment ref="K10" dT="2021-04-07T17:23:53.38" personId="{3050A159-B79A-4508-B63C-6222810BEF66}" id="{518C9ABB-ACC9-4B10-89A2-57745A91BE32}">
    <text>Computed mean velocity</text>
  </threadedComment>
  <threadedComment ref="K11" dT="2021-04-07T17:24:11.61" personId="{3050A159-B79A-4508-B63C-6222810BEF66}" id="{EC1A5BF4-BA86-4799-B8BF-16ADBB53262A}">
    <text>Computed median velocity</text>
  </threadedComment>
  <threadedComment ref="K12" dT="2021-04-07T17:24:23.49" personId="{3050A159-B79A-4508-B63C-6222810BEF66}" id="{7001CFF3-CABA-4B53-83FE-F87012AE6ED0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3"/>
  <sheetViews>
    <sheetView tabSelected="1" zoomScale="90" zoomScaleNormal="90" workbookViewId="0">
      <selection activeCell="K22" sqref="K22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7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2" t="s">
        <v>1</v>
      </c>
      <c r="B1" s="1" t="s">
        <v>0</v>
      </c>
      <c r="C1" s="3" t="s">
        <v>2</v>
      </c>
      <c r="D1" s="33" t="s">
        <v>3</v>
      </c>
      <c r="E1" s="4" t="s">
        <v>4</v>
      </c>
      <c r="F1" s="4" t="s">
        <v>5</v>
      </c>
      <c r="G1" s="4" t="s">
        <v>6</v>
      </c>
      <c r="H1" s="2" t="s">
        <v>1</v>
      </c>
      <c r="I1" s="2"/>
    </row>
    <row r="2" spans="1:12" x14ac:dyDescent="0.25">
      <c r="A2" s="6">
        <v>0</v>
      </c>
      <c r="B2" s="5">
        <v>44959.586168981485</v>
      </c>
      <c r="C2">
        <v>57.7</v>
      </c>
      <c r="D2" s="8">
        <f>C2-AVERAGE($C$2:$C$38)</f>
        <v>-0.50270270270271311</v>
      </c>
      <c r="E2" s="8">
        <f t="shared" ref="E2:E21" si="0">D2*0.51</f>
        <v>-0.25637837837838368</v>
      </c>
      <c r="F2" s="8">
        <f t="shared" ref="F2:F8" si="1">E2*A2</f>
        <v>0</v>
      </c>
      <c r="G2" s="8">
        <f>E2*5</f>
        <v>-1.2818918918919184</v>
      </c>
      <c r="H2" s="6">
        <v>0</v>
      </c>
    </row>
    <row r="3" spans="1:12" x14ac:dyDescent="0.25">
      <c r="A3" s="6">
        <v>5</v>
      </c>
      <c r="B3" s="5">
        <v>44959.586226851854</v>
      </c>
      <c r="C3">
        <v>57.7</v>
      </c>
      <c r="D3" s="8">
        <f t="shared" ref="D3:D66" si="2">C3-AVERAGE($C$2:$C$38)</f>
        <v>-0.50270270270271311</v>
      </c>
      <c r="E3" s="8">
        <f t="shared" si="0"/>
        <v>-0.25637837837838368</v>
      </c>
      <c r="F3" s="8">
        <f t="shared" si="1"/>
        <v>-1.2818918918919184</v>
      </c>
      <c r="G3" s="8">
        <f t="shared" ref="G3:G4" si="3">G2+E3*5</f>
        <v>-2.5637837837838369</v>
      </c>
      <c r="H3" s="6">
        <v>5</v>
      </c>
      <c r="J3" s="34" t="s">
        <v>7</v>
      </c>
      <c r="K3" s="35"/>
      <c r="L3" s="36"/>
    </row>
    <row r="4" spans="1:12" x14ac:dyDescent="0.25">
      <c r="A4" s="6">
        <v>10</v>
      </c>
      <c r="B4" s="5">
        <v>44959.586284722223</v>
      </c>
      <c r="C4">
        <v>58</v>
      </c>
      <c r="D4" s="8">
        <f t="shared" si="2"/>
        <v>-0.20270270270271595</v>
      </c>
      <c r="E4" s="8">
        <f t="shared" si="0"/>
        <v>-0.10337837837838514</v>
      </c>
      <c r="F4" s="8">
        <f t="shared" si="1"/>
        <v>-1.0337837837838513</v>
      </c>
      <c r="G4" s="8">
        <f t="shared" si="3"/>
        <v>-3.0806756756757627</v>
      </c>
      <c r="H4" s="6">
        <v>10</v>
      </c>
      <c r="J4" s="9" t="s">
        <v>22</v>
      </c>
      <c r="K4" s="17">
        <v>200</v>
      </c>
      <c r="L4" s="9" t="s">
        <v>23</v>
      </c>
    </row>
    <row r="5" spans="1:12" x14ac:dyDescent="0.25">
      <c r="A5" s="6">
        <v>15</v>
      </c>
      <c r="B5" s="5">
        <v>44959.586342592593</v>
      </c>
      <c r="C5">
        <v>57.7</v>
      </c>
      <c r="D5" s="8">
        <f t="shared" si="2"/>
        <v>-0.50270270270271311</v>
      </c>
      <c r="E5" s="8">
        <f t="shared" si="0"/>
        <v>-0.25637837837838368</v>
      </c>
      <c r="F5" s="8">
        <f t="shared" si="1"/>
        <v>-3.8456756756757553</v>
      </c>
      <c r="G5" s="8">
        <f t="shared" ref="G5:G68" si="4">G4+E5*5</f>
        <v>-4.3625675675676812</v>
      </c>
      <c r="H5" s="6">
        <v>15</v>
      </c>
      <c r="J5" s="13" t="s">
        <v>15</v>
      </c>
      <c r="K5" s="17">
        <v>27</v>
      </c>
      <c r="L5" s="14" t="s">
        <v>16</v>
      </c>
    </row>
    <row r="6" spans="1:12" ht="15.75" x14ac:dyDescent="0.3">
      <c r="A6" s="6">
        <v>20</v>
      </c>
      <c r="B6" s="5">
        <v>44959.586400462962</v>
      </c>
      <c r="C6">
        <v>57.7</v>
      </c>
      <c r="D6" s="8">
        <f t="shared" si="2"/>
        <v>-0.50270270270271311</v>
      </c>
      <c r="E6" s="8">
        <f t="shared" si="0"/>
        <v>-0.25637837837838368</v>
      </c>
      <c r="F6" s="8">
        <f t="shared" si="1"/>
        <v>-5.1275675675676737</v>
      </c>
      <c r="G6" s="8">
        <f t="shared" si="4"/>
        <v>-5.6444594594595996</v>
      </c>
      <c r="H6" s="6">
        <v>20</v>
      </c>
      <c r="J6" s="12" t="s">
        <v>14</v>
      </c>
      <c r="K6" s="19">
        <f>VLOOKUP(MAX(G:G)/2,$G:$H,2,TRUE)</f>
        <v>495</v>
      </c>
      <c r="L6" s="9" t="s">
        <v>13</v>
      </c>
    </row>
    <row r="7" spans="1:12" x14ac:dyDescent="0.25">
      <c r="A7" s="6">
        <v>25</v>
      </c>
      <c r="B7" s="5">
        <v>44959.586458333331</v>
      </c>
      <c r="C7">
        <v>57.7</v>
      </c>
      <c r="D7" s="8">
        <f t="shared" si="2"/>
        <v>-0.50270270270271311</v>
      </c>
      <c r="E7" s="8">
        <f t="shared" si="0"/>
        <v>-0.25637837837838368</v>
      </c>
      <c r="F7" s="8">
        <f t="shared" si="1"/>
        <v>-6.4094594594595922</v>
      </c>
      <c r="G7" s="8">
        <f t="shared" si="4"/>
        <v>-6.926351351351518</v>
      </c>
      <c r="H7" s="6">
        <v>25</v>
      </c>
      <c r="J7" s="9" t="s">
        <v>8</v>
      </c>
      <c r="K7" s="18">
        <f>SUM(E2:E326)*(A3-A2)</f>
        <v>4486.8835135135087</v>
      </c>
      <c r="L7" s="10" t="s">
        <v>9</v>
      </c>
    </row>
    <row r="8" spans="1:12" x14ac:dyDescent="0.25">
      <c r="A8" s="6">
        <v>30</v>
      </c>
      <c r="B8" s="5">
        <v>44959.586516203701</v>
      </c>
      <c r="C8">
        <v>57.7</v>
      </c>
      <c r="D8" s="8">
        <f t="shared" si="2"/>
        <v>-0.50270270270271311</v>
      </c>
      <c r="E8" s="8">
        <f t="shared" si="0"/>
        <v>-0.25637837837838368</v>
      </c>
      <c r="F8" s="8">
        <f t="shared" si="1"/>
        <v>-7.6913513513515106</v>
      </c>
      <c r="G8" s="8">
        <f t="shared" si="4"/>
        <v>-8.2082432432434373</v>
      </c>
      <c r="H8" s="6">
        <v>30</v>
      </c>
      <c r="J8" s="9" t="s">
        <v>10</v>
      </c>
      <c r="K8" s="18">
        <f>SUM(F2:F326)*(A3-A2)</f>
        <v>2200331.9391891863</v>
      </c>
      <c r="L8" s="10" t="s">
        <v>11</v>
      </c>
    </row>
    <row r="9" spans="1:12" x14ac:dyDescent="0.25">
      <c r="A9" s="6">
        <v>35</v>
      </c>
      <c r="B9" s="5">
        <v>44959.586574074077</v>
      </c>
      <c r="C9">
        <v>58</v>
      </c>
      <c r="D9" s="8">
        <f t="shared" si="2"/>
        <v>-0.20270270270271595</v>
      </c>
      <c r="E9" s="8">
        <f t="shared" si="0"/>
        <v>-0.10337837837838514</v>
      </c>
      <c r="F9" s="8">
        <f t="shared" ref="F9:F72" si="5">E9*A9</f>
        <v>-3.6182432432434797</v>
      </c>
      <c r="G9" s="8">
        <f t="shared" si="4"/>
        <v>-8.7251351351353623</v>
      </c>
      <c r="H9" s="6">
        <v>35</v>
      </c>
      <c r="J9" s="11" t="s">
        <v>12</v>
      </c>
      <c r="K9" s="18">
        <f>K8/K7</f>
        <v>490.39203548794376</v>
      </c>
      <c r="L9" s="9" t="s">
        <v>13</v>
      </c>
    </row>
    <row r="10" spans="1:12" x14ac:dyDescent="0.25">
      <c r="A10" s="6">
        <v>40</v>
      </c>
      <c r="B10" s="5">
        <v>44959.586631944447</v>
      </c>
      <c r="C10">
        <v>57.7</v>
      </c>
      <c r="D10" s="8">
        <f t="shared" si="2"/>
        <v>-0.50270270270271311</v>
      </c>
      <c r="E10" s="8">
        <f t="shared" si="0"/>
        <v>-0.25637837837838368</v>
      </c>
      <c r="F10" s="8">
        <f t="shared" si="5"/>
        <v>-10.255135135135347</v>
      </c>
      <c r="G10" s="8">
        <f t="shared" si="4"/>
        <v>-10.007027027027281</v>
      </c>
      <c r="H10" s="6">
        <v>40</v>
      </c>
      <c r="J10" s="13" t="s">
        <v>17</v>
      </c>
      <c r="K10" s="15">
        <f>'[1]13'!F9/K9</f>
        <v>4.0783696619582838E-2</v>
      </c>
      <c r="L10" s="14" t="s">
        <v>18</v>
      </c>
    </row>
    <row r="11" spans="1:12" x14ac:dyDescent="0.25">
      <c r="A11" s="6">
        <v>45</v>
      </c>
      <c r="B11" s="5">
        <v>44959.586689814816</v>
      </c>
      <c r="C11">
        <v>57.7</v>
      </c>
      <c r="D11" s="8">
        <f t="shared" si="2"/>
        <v>-0.50270270270271311</v>
      </c>
      <c r="E11" s="8">
        <f t="shared" si="0"/>
        <v>-0.25637837837838368</v>
      </c>
      <c r="F11" s="8">
        <f t="shared" si="5"/>
        <v>-11.537027027027266</v>
      </c>
      <c r="G11" s="8">
        <f t="shared" si="4"/>
        <v>-11.288918918919199</v>
      </c>
      <c r="H11" s="6">
        <v>45</v>
      </c>
      <c r="J11" s="13" t="s">
        <v>19</v>
      </c>
      <c r="K11" s="15">
        <f>'[1]13'!F9/K6</f>
        <v>4.0404040404040407E-2</v>
      </c>
      <c r="L11" s="14" t="s">
        <v>18</v>
      </c>
    </row>
    <row r="12" spans="1:12" x14ac:dyDescent="0.25">
      <c r="A12" s="6">
        <v>50</v>
      </c>
      <c r="B12" s="5">
        <v>44959.586747685185</v>
      </c>
      <c r="C12">
        <v>58</v>
      </c>
      <c r="D12" s="8">
        <f t="shared" si="2"/>
        <v>-0.20270270270271595</v>
      </c>
      <c r="E12" s="8">
        <f t="shared" si="0"/>
        <v>-0.10337837837838514</v>
      </c>
      <c r="F12" s="8">
        <f t="shared" si="5"/>
        <v>-5.1689189189192568</v>
      </c>
      <c r="G12" s="8">
        <f t="shared" si="4"/>
        <v>-11.805810810811124</v>
      </c>
      <c r="H12" s="6">
        <v>50</v>
      </c>
      <c r="J12" s="9" t="s">
        <v>20</v>
      </c>
      <c r="K12" s="16">
        <f>K4*1000/K7</f>
        <v>44.574368689903331</v>
      </c>
      <c r="L12" s="9" t="s">
        <v>21</v>
      </c>
    </row>
    <row r="13" spans="1:12" x14ac:dyDescent="0.25">
      <c r="A13" s="6">
        <v>55</v>
      </c>
      <c r="B13" s="5">
        <v>44959.586805555555</v>
      </c>
      <c r="C13">
        <v>58</v>
      </c>
      <c r="D13" s="8">
        <f t="shared" si="2"/>
        <v>-0.20270270270271595</v>
      </c>
      <c r="E13" s="8">
        <f t="shared" si="0"/>
        <v>-0.10337837837838514</v>
      </c>
      <c r="F13" s="8">
        <f t="shared" si="5"/>
        <v>-5.6858108108111827</v>
      </c>
      <c r="G13" s="8">
        <f t="shared" si="4"/>
        <v>-12.322702702703049</v>
      </c>
      <c r="H13" s="6">
        <v>55</v>
      </c>
    </row>
    <row r="14" spans="1:12" x14ac:dyDescent="0.25">
      <c r="A14" s="6">
        <v>60</v>
      </c>
      <c r="B14" s="5">
        <v>44959.586863425924</v>
      </c>
      <c r="C14">
        <v>57.7</v>
      </c>
      <c r="D14" s="8">
        <f t="shared" si="2"/>
        <v>-0.50270270270271311</v>
      </c>
      <c r="E14" s="8">
        <f t="shared" si="0"/>
        <v>-0.25637837837838368</v>
      </c>
      <c r="F14" s="8">
        <f t="shared" si="5"/>
        <v>-15.382702702703021</v>
      </c>
      <c r="G14" s="8">
        <f t="shared" si="4"/>
        <v>-13.604594594594968</v>
      </c>
      <c r="H14" s="6">
        <v>60</v>
      </c>
    </row>
    <row r="15" spans="1:12" x14ac:dyDescent="0.25">
      <c r="A15" s="6">
        <v>65</v>
      </c>
      <c r="B15" s="5">
        <v>44959.586921296293</v>
      </c>
      <c r="C15">
        <v>58</v>
      </c>
      <c r="D15" s="8">
        <f t="shared" si="2"/>
        <v>-0.20270270270271595</v>
      </c>
      <c r="E15" s="8">
        <f t="shared" si="0"/>
        <v>-0.10337837837838514</v>
      </c>
      <c r="F15" s="8">
        <f t="shared" si="5"/>
        <v>-6.7195945945950335</v>
      </c>
      <c r="G15" s="8">
        <f t="shared" si="4"/>
        <v>-14.121486486486893</v>
      </c>
      <c r="H15" s="6">
        <v>65</v>
      </c>
    </row>
    <row r="16" spans="1:12" x14ac:dyDescent="0.25">
      <c r="A16" s="6">
        <v>70</v>
      </c>
      <c r="B16" s="5">
        <v>44959.58697916667</v>
      </c>
      <c r="C16">
        <v>58.4</v>
      </c>
      <c r="D16" s="8">
        <f t="shared" si="2"/>
        <v>0.19729729729728263</v>
      </c>
      <c r="E16" s="8">
        <f t="shared" si="0"/>
        <v>0.10062162162161414</v>
      </c>
      <c r="F16" s="8">
        <f t="shared" si="5"/>
        <v>7.0435135135129903</v>
      </c>
      <c r="G16" s="8">
        <f t="shared" si="4"/>
        <v>-13.618378378378821</v>
      </c>
      <c r="H16" s="6">
        <v>70</v>
      </c>
    </row>
    <row r="17" spans="1:16" x14ac:dyDescent="0.25">
      <c r="A17" s="6">
        <v>75</v>
      </c>
      <c r="B17" s="5">
        <v>44959.587037037039</v>
      </c>
      <c r="C17">
        <v>58</v>
      </c>
      <c r="D17" s="8">
        <f t="shared" si="2"/>
        <v>-0.20270270270271595</v>
      </c>
      <c r="E17" s="8">
        <f t="shared" si="0"/>
        <v>-0.10337837837838514</v>
      </c>
      <c r="F17" s="8">
        <f t="shared" si="5"/>
        <v>-7.7533783783788852</v>
      </c>
      <c r="G17" s="8">
        <f t="shared" si="4"/>
        <v>-14.135270270270746</v>
      </c>
      <c r="H17" s="6">
        <v>75</v>
      </c>
    </row>
    <row r="18" spans="1:16" x14ac:dyDescent="0.25">
      <c r="A18" s="6">
        <v>80</v>
      </c>
      <c r="B18" s="5">
        <v>44959.587094907409</v>
      </c>
      <c r="C18">
        <v>57.7</v>
      </c>
      <c r="D18" s="8">
        <f t="shared" si="2"/>
        <v>-0.50270270270271311</v>
      </c>
      <c r="E18" s="8">
        <f t="shared" si="0"/>
        <v>-0.25637837837838368</v>
      </c>
      <c r="F18" s="8">
        <f t="shared" si="5"/>
        <v>-20.510270270270695</v>
      </c>
      <c r="G18" s="8">
        <f t="shared" si="4"/>
        <v>-15.417162162162665</v>
      </c>
      <c r="H18" s="6">
        <v>80</v>
      </c>
    </row>
    <row r="19" spans="1:16" x14ac:dyDescent="0.25">
      <c r="A19" s="6">
        <v>85</v>
      </c>
      <c r="B19" s="5">
        <v>44959.587152777778</v>
      </c>
      <c r="C19">
        <v>58.4</v>
      </c>
      <c r="D19" s="8">
        <f t="shared" si="2"/>
        <v>0.19729729729728263</v>
      </c>
      <c r="E19" s="8">
        <f t="shared" si="0"/>
        <v>0.10062162162161414</v>
      </c>
      <c r="F19" s="8">
        <f t="shared" si="5"/>
        <v>8.5528378378372025</v>
      </c>
      <c r="G19" s="8">
        <f t="shared" si="4"/>
        <v>-14.914054054054594</v>
      </c>
      <c r="H19" s="6">
        <v>85</v>
      </c>
    </row>
    <row r="20" spans="1:16" x14ac:dyDescent="0.25">
      <c r="A20" s="6">
        <v>90</v>
      </c>
      <c r="B20" s="5">
        <v>44959.587210648147</v>
      </c>
      <c r="C20">
        <v>57.7</v>
      </c>
      <c r="D20" s="8">
        <f t="shared" si="2"/>
        <v>-0.50270270270271311</v>
      </c>
      <c r="E20" s="8">
        <f t="shared" si="0"/>
        <v>-0.25637837837838368</v>
      </c>
      <c r="F20" s="8">
        <f t="shared" si="5"/>
        <v>-23.074054054054532</v>
      </c>
      <c r="G20" s="8">
        <f t="shared" si="4"/>
        <v>-16.195945945946512</v>
      </c>
      <c r="H20" s="6">
        <v>90</v>
      </c>
    </row>
    <row r="21" spans="1:16" x14ac:dyDescent="0.25">
      <c r="A21" s="6">
        <v>95</v>
      </c>
      <c r="B21" s="5">
        <v>44959.587268518517</v>
      </c>
      <c r="C21">
        <v>58</v>
      </c>
      <c r="D21" s="8">
        <f t="shared" si="2"/>
        <v>-0.20270270270271595</v>
      </c>
      <c r="E21" s="8">
        <f t="shared" si="0"/>
        <v>-0.10337837837838514</v>
      </c>
      <c r="F21" s="8">
        <f t="shared" si="5"/>
        <v>-9.8209459459465887</v>
      </c>
      <c r="G21" s="8">
        <f t="shared" si="4"/>
        <v>-16.712837837838439</v>
      </c>
      <c r="H21" s="6">
        <v>95</v>
      </c>
    </row>
    <row r="22" spans="1:16" x14ac:dyDescent="0.25">
      <c r="A22" s="6">
        <v>100</v>
      </c>
      <c r="B22" s="5">
        <v>44959.587326388886</v>
      </c>
      <c r="C22">
        <v>58</v>
      </c>
      <c r="D22" s="8">
        <f t="shared" si="2"/>
        <v>-0.20270270270271595</v>
      </c>
      <c r="E22" s="8">
        <f t="shared" ref="E22:E85" si="6">D22*0.51</f>
        <v>-0.10337837837838514</v>
      </c>
      <c r="F22" s="8">
        <f t="shared" si="5"/>
        <v>-10.337837837838514</v>
      </c>
      <c r="G22" s="8">
        <f t="shared" si="4"/>
        <v>-17.229729729730366</v>
      </c>
      <c r="H22" s="6">
        <v>100</v>
      </c>
    </row>
    <row r="23" spans="1:16" x14ac:dyDescent="0.25">
      <c r="A23" s="6">
        <v>105</v>
      </c>
      <c r="B23" s="5">
        <v>44959.587384259263</v>
      </c>
      <c r="C23">
        <v>58</v>
      </c>
      <c r="D23" s="8">
        <f t="shared" si="2"/>
        <v>-0.20270270270271595</v>
      </c>
      <c r="E23" s="8">
        <f t="shared" si="6"/>
        <v>-0.10337837837838514</v>
      </c>
      <c r="F23" s="8">
        <f t="shared" si="5"/>
        <v>-10.854729729730439</v>
      </c>
      <c r="G23" s="8">
        <f t="shared" si="4"/>
        <v>-17.746621621622293</v>
      </c>
      <c r="H23" s="6">
        <v>105</v>
      </c>
    </row>
    <row r="24" spans="1:16" x14ac:dyDescent="0.25">
      <c r="A24" s="6">
        <v>110</v>
      </c>
      <c r="B24" s="5">
        <v>44959.587442129632</v>
      </c>
      <c r="C24">
        <v>58</v>
      </c>
      <c r="D24" s="8">
        <f t="shared" si="2"/>
        <v>-0.20270270270271595</v>
      </c>
      <c r="E24" s="8">
        <f t="shared" si="6"/>
        <v>-0.10337837837838514</v>
      </c>
      <c r="F24" s="8">
        <f t="shared" si="5"/>
        <v>-11.371621621622365</v>
      </c>
      <c r="G24" s="8">
        <f t="shared" si="4"/>
        <v>-18.263513513514219</v>
      </c>
      <c r="H24" s="6">
        <v>110</v>
      </c>
    </row>
    <row r="25" spans="1:16" x14ac:dyDescent="0.25">
      <c r="A25" s="6">
        <v>115</v>
      </c>
      <c r="B25" s="5">
        <v>44959.587500000001</v>
      </c>
      <c r="C25">
        <v>58</v>
      </c>
      <c r="D25" s="8">
        <f t="shared" si="2"/>
        <v>-0.20270270270271595</v>
      </c>
      <c r="E25" s="8">
        <f t="shared" si="6"/>
        <v>-0.10337837837838514</v>
      </c>
      <c r="F25" s="8">
        <f t="shared" si="5"/>
        <v>-11.88851351351429</v>
      </c>
      <c r="G25" s="8">
        <f t="shared" si="4"/>
        <v>-18.780405405406146</v>
      </c>
      <c r="H25" s="6">
        <v>115</v>
      </c>
    </row>
    <row r="26" spans="1:16" x14ac:dyDescent="0.25">
      <c r="A26" s="6">
        <v>120</v>
      </c>
      <c r="B26" s="5">
        <v>44959.587557870371</v>
      </c>
      <c r="C26">
        <v>58</v>
      </c>
      <c r="D26" s="8">
        <f t="shared" si="2"/>
        <v>-0.20270270270271595</v>
      </c>
      <c r="E26" s="8">
        <f t="shared" si="6"/>
        <v>-0.10337837837838514</v>
      </c>
      <c r="F26" s="8">
        <f t="shared" si="5"/>
        <v>-12.405405405406217</v>
      </c>
      <c r="G26" s="8">
        <f t="shared" si="4"/>
        <v>-19.297297297298073</v>
      </c>
      <c r="H26" s="6">
        <v>120</v>
      </c>
    </row>
    <row r="27" spans="1:16" x14ac:dyDescent="0.25">
      <c r="A27" s="6">
        <v>125</v>
      </c>
      <c r="B27" s="5">
        <v>44959.587615682867</v>
      </c>
      <c r="C27">
        <v>58.4</v>
      </c>
      <c r="D27" s="8">
        <f t="shared" si="2"/>
        <v>0.19729729729728263</v>
      </c>
      <c r="E27" s="8">
        <f t="shared" si="6"/>
        <v>0.10062162162161414</v>
      </c>
      <c r="F27" s="8">
        <f t="shared" si="5"/>
        <v>12.577702702701767</v>
      </c>
      <c r="G27" s="8">
        <f t="shared" si="4"/>
        <v>-18.794189189190003</v>
      </c>
      <c r="H27" s="6">
        <v>125</v>
      </c>
    </row>
    <row r="28" spans="1:16" x14ac:dyDescent="0.25">
      <c r="A28" s="6">
        <v>130</v>
      </c>
      <c r="B28" s="5">
        <v>44959.587673553244</v>
      </c>
      <c r="C28">
        <v>58</v>
      </c>
      <c r="D28" s="8">
        <f t="shared" si="2"/>
        <v>-0.20270270270271595</v>
      </c>
      <c r="E28" s="8">
        <f t="shared" si="6"/>
        <v>-0.10337837837838514</v>
      </c>
      <c r="F28" s="8">
        <f t="shared" si="5"/>
        <v>-13.439189189190067</v>
      </c>
      <c r="G28" s="8">
        <f t="shared" si="4"/>
        <v>-19.31108108108193</v>
      </c>
      <c r="H28" s="6">
        <v>130</v>
      </c>
    </row>
    <row r="29" spans="1:16" x14ac:dyDescent="0.25">
      <c r="A29" s="6">
        <v>135</v>
      </c>
      <c r="B29" s="5">
        <v>44959.587731423613</v>
      </c>
      <c r="C29">
        <v>58.4</v>
      </c>
      <c r="D29" s="8">
        <f t="shared" si="2"/>
        <v>0.19729729729728263</v>
      </c>
      <c r="E29" s="8">
        <f t="shared" si="6"/>
        <v>0.10062162162161414</v>
      </c>
      <c r="F29" s="8">
        <f t="shared" si="5"/>
        <v>13.583918918917909</v>
      </c>
      <c r="G29" s="8">
        <f t="shared" si="4"/>
        <v>-18.807972972973861</v>
      </c>
      <c r="H29" s="6">
        <v>135</v>
      </c>
    </row>
    <row r="30" spans="1:16" x14ac:dyDescent="0.25">
      <c r="A30" s="6">
        <v>140</v>
      </c>
      <c r="B30" s="5">
        <v>44959.587789293982</v>
      </c>
      <c r="C30">
        <v>58.4</v>
      </c>
      <c r="D30" s="8">
        <f t="shared" si="2"/>
        <v>0.19729729729728263</v>
      </c>
      <c r="E30" s="8">
        <f t="shared" si="6"/>
        <v>0.10062162162161414</v>
      </c>
      <c r="F30" s="8">
        <f t="shared" si="5"/>
        <v>14.087027027025981</v>
      </c>
      <c r="G30" s="8">
        <f t="shared" si="4"/>
        <v>-18.304864864865792</v>
      </c>
      <c r="H30" s="6">
        <v>140</v>
      </c>
      <c r="K30" s="32" t="s">
        <v>7</v>
      </c>
      <c r="L30" s="21" t="s">
        <v>24</v>
      </c>
      <c r="M30" s="21" t="s">
        <v>25</v>
      </c>
      <c r="N30" s="22"/>
      <c r="O30" s="22"/>
      <c r="P30" s="22"/>
    </row>
    <row r="31" spans="1:16" x14ac:dyDescent="0.25">
      <c r="A31" s="6">
        <v>145</v>
      </c>
      <c r="B31" s="5">
        <v>44959.587847164352</v>
      </c>
      <c r="C31">
        <v>58.8</v>
      </c>
      <c r="D31" s="8">
        <f t="shared" si="2"/>
        <v>0.5972972972972812</v>
      </c>
      <c r="E31" s="8">
        <f t="shared" si="6"/>
        <v>0.30462162162161344</v>
      </c>
      <c r="F31" s="8">
        <f t="shared" si="5"/>
        <v>44.170135135133947</v>
      </c>
      <c r="G31" s="8">
        <f t="shared" si="4"/>
        <v>-16.781756756757723</v>
      </c>
      <c r="H31" s="6">
        <v>145</v>
      </c>
      <c r="K31" s="31" t="s">
        <v>26</v>
      </c>
      <c r="L31" s="23">
        <v>2039</v>
      </c>
      <c r="M31" s="23" t="s">
        <v>23</v>
      </c>
      <c r="N31" s="24" t="s">
        <v>27</v>
      </c>
      <c r="O31" s="25"/>
      <c r="P31" s="25"/>
    </row>
    <row r="32" spans="1:16" x14ac:dyDescent="0.25">
      <c r="A32" s="6">
        <v>150</v>
      </c>
      <c r="B32" s="5">
        <v>44959.587905034721</v>
      </c>
      <c r="C32">
        <v>58.8</v>
      </c>
      <c r="D32" s="8">
        <f t="shared" si="2"/>
        <v>0.5972972972972812</v>
      </c>
      <c r="E32" s="8">
        <f t="shared" si="6"/>
        <v>0.30462162162161344</v>
      </c>
      <c r="F32" s="8">
        <f t="shared" si="5"/>
        <v>45.693243243242016</v>
      </c>
      <c r="G32" s="8">
        <f t="shared" si="4"/>
        <v>-15.258648648649656</v>
      </c>
      <c r="H32" s="6">
        <v>150</v>
      </c>
      <c r="K32" s="31" t="s">
        <v>15</v>
      </c>
      <c r="L32" s="23">
        <v>60.422960725075527</v>
      </c>
      <c r="M32" s="23" t="s">
        <v>16</v>
      </c>
      <c r="N32" s="24" t="s">
        <v>28</v>
      </c>
      <c r="O32" s="25"/>
      <c r="P32" s="25"/>
    </row>
    <row r="33" spans="1:26" x14ac:dyDescent="0.25">
      <c r="A33" s="6">
        <v>155</v>
      </c>
      <c r="B33" s="5">
        <v>44959.587962905091</v>
      </c>
      <c r="C33">
        <v>58.8</v>
      </c>
      <c r="D33" s="8">
        <f t="shared" si="2"/>
        <v>0.5972972972972812</v>
      </c>
      <c r="E33" s="8">
        <f t="shared" si="6"/>
        <v>0.30462162162161344</v>
      </c>
      <c r="F33" s="8">
        <f t="shared" si="5"/>
        <v>47.216351351350085</v>
      </c>
      <c r="G33" s="8">
        <f t="shared" si="4"/>
        <v>-13.735540540541589</v>
      </c>
      <c r="H33" s="6">
        <v>155</v>
      </c>
      <c r="K33" s="31" t="s">
        <v>29</v>
      </c>
      <c r="L33" s="23">
        <v>348</v>
      </c>
      <c r="M33" s="23" t="s">
        <v>13</v>
      </c>
      <c r="N33" s="26" t="s">
        <v>30</v>
      </c>
      <c r="O33" s="27"/>
      <c r="P33" s="27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6">
        <v>160</v>
      </c>
      <c r="B34" s="5">
        <v>44959.58802077546</v>
      </c>
      <c r="C34">
        <v>59.2</v>
      </c>
      <c r="D34" s="8">
        <f t="shared" si="2"/>
        <v>0.99729729729728689</v>
      </c>
      <c r="E34" s="8">
        <f t="shared" si="6"/>
        <v>0.50862162162161628</v>
      </c>
      <c r="F34" s="8">
        <f t="shared" si="5"/>
        <v>81.379459459458602</v>
      </c>
      <c r="G34" s="8">
        <f t="shared" si="4"/>
        <v>-11.192432432433508</v>
      </c>
      <c r="H34" s="6">
        <v>160</v>
      </c>
      <c r="K34" s="31" t="s">
        <v>31</v>
      </c>
      <c r="L34" s="23">
        <v>7649.1874731449989</v>
      </c>
      <c r="M34" s="23" t="s">
        <v>9</v>
      </c>
      <c r="N34" s="26" t="s">
        <v>32</v>
      </c>
      <c r="O34" s="27"/>
      <c r="P34" s="27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6">
        <v>165</v>
      </c>
      <c r="B35" s="5">
        <v>44959.588078645837</v>
      </c>
      <c r="C35">
        <v>59.2</v>
      </c>
      <c r="D35" s="8">
        <f t="shared" si="2"/>
        <v>0.99729729729728689</v>
      </c>
      <c r="E35" s="8">
        <f t="shared" si="6"/>
        <v>0.50862162162161628</v>
      </c>
      <c r="F35" s="8">
        <f t="shared" si="5"/>
        <v>83.922567567566688</v>
      </c>
      <c r="G35" s="8">
        <f t="shared" si="4"/>
        <v>-8.649324324325427</v>
      </c>
      <c r="H35" s="6">
        <v>165</v>
      </c>
      <c r="K35" s="31" t="s">
        <v>33</v>
      </c>
      <c r="L35" s="23">
        <v>2814763.2049386874</v>
      </c>
      <c r="M35" s="23" t="s">
        <v>11</v>
      </c>
      <c r="N35" s="26" t="s">
        <v>34</v>
      </c>
      <c r="O35" s="27"/>
      <c r="P35" s="27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6">
        <v>170</v>
      </c>
      <c r="B36" s="5">
        <v>44959.588136516206</v>
      </c>
      <c r="C36">
        <v>59.2</v>
      </c>
      <c r="D36" s="8">
        <f t="shared" si="2"/>
        <v>0.99729729729728689</v>
      </c>
      <c r="E36" s="8">
        <f t="shared" si="6"/>
        <v>0.50862162162161628</v>
      </c>
      <c r="F36" s="8">
        <f t="shared" si="5"/>
        <v>86.465675675674774</v>
      </c>
      <c r="G36" s="8">
        <f t="shared" si="4"/>
        <v>-6.1062162162173461</v>
      </c>
      <c r="H36" s="6">
        <v>170</v>
      </c>
      <c r="K36" s="31" t="s">
        <v>35</v>
      </c>
      <c r="L36" s="23">
        <v>367.98198695231935</v>
      </c>
      <c r="M36" s="23" t="s">
        <v>13</v>
      </c>
      <c r="N36" s="26" t="s">
        <v>36</v>
      </c>
      <c r="O36" s="27"/>
      <c r="P36" s="27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6">
        <v>175</v>
      </c>
      <c r="B37" s="5">
        <v>44959.588194386575</v>
      </c>
      <c r="C37">
        <v>59.2</v>
      </c>
      <c r="D37" s="8">
        <f t="shared" si="2"/>
        <v>0.99729729729728689</v>
      </c>
      <c r="E37" s="8">
        <f t="shared" si="6"/>
        <v>0.50862162162161628</v>
      </c>
      <c r="F37" s="8">
        <f t="shared" si="5"/>
        <v>89.008783783782846</v>
      </c>
      <c r="G37" s="8">
        <f t="shared" si="4"/>
        <v>-3.5631081081092648</v>
      </c>
      <c r="H37" s="6">
        <v>175</v>
      </c>
      <c r="K37" s="31" t="s">
        <v>17</v>
      </c>
      <c r="L37" s="23">
        <v>0.1642008654431901</v>
      </c>
      <c r="M37" s="23" t="s">
        <v>18</v>
      </c>
      <c r="N37" s="28" t="s">
        <v>37</v>
      </c>
      <c r="O37" s="29"/>
      <c r="P37" s="29"/>
    </row>
    <row r="38" spans="1:26" x14ac:dyDescent="0.25">
      <c r="A38" s="6">
        <v>180</v>
      </c>
      <c r="B38" s="5">
        <v>44959.588252256945</v>
      </c>
      <c r="C38">
        <v>59.6</v>
      </c>
      <c r="D38" s="8">
        <f t="shared" si="2"/>
        <v>1.3972972972972855</v>
      </c>
      <c r="E38" s="8">
        <f t="shared" si="6"/>
        <v>0.71262162162161558</v>
      </c>
      <c r="F38" s="8">
        <f t="shared" si="5"/>
        <v>128.27189189189082</v>
      </c>
      <c r="G38" s="8">
        <f t="shared" si="4"/>
        <v>-1.1870504579292174E-12</v>
      </c>
      <c r="H38" s="6">
        <v>180</v>
      </c>
      <c r="K38" s="31" t="s">
        <v>19</v>
      </c>
      <c r="L38" s="23">
        <v>0.17362919748584921</v>
      </c>
      <c r="M38" s="23" t="s">
        <v>18</v>
      </c>
      <c r="N38" s="28" t="s">
        <v>38</v>
      </c>
      <c r="O38" s="29"/>
      <c r="P38" s="29"/>
    </row>
    <row r="39" spans="1:26" x14ac:dyDescent="0.25">
      <c r="A39" s="6">
        <v>185</v>
      </c>
      <c r="B39" s="5">
        <v>44959.588310127314</v>
      </c>
      <c r="C39">
        <v>60</v>
      </c>
      <c r="D39" s="8">
        <f t="shared" si="2"/>
        <v>1.797297297297284</v>
      </c>
      <c r="E39" s="8">
        <f t="shared" si="6"/>
        <v>0.91662162162161487</v>
      </c>
      <c r="F39" s="8">
        <f t="shared" si="5"/>
        <v>169.57499999999874</v>
      </c>
      <c r="G39" s="8">
        <f t="shared" si="4"/>
        <v>4.5831081081068881</v>
      </c>
      <c r="H39" s="6">
        <v>185</v>
      </c>
      <c r="K39" s="31" t="s">
        <v>20</v>
      </c>
      <c r="L39" s="23">
        <v>266.56426021176543</v>
      </c>
      <c r="M39" s="23" t="s">
        <v>21</v>
      </c>
      <c r="N39" s="28" t="s">
        <v>39</v>
      </c>
      <c r="O39" s="29"/>
      <c r="P39" s="29"/>
    </row>
    <row r="40" spans="1:26" x14ac:dyDescent="0.25">
      <c r="A40" s="6">
        <v>190</v>
      </c>
      <c r="B40" s="5">
        <v>44959.588367997683</v>
      </c>
      <c r="C40">
        <v>60.3</v>
      </c>
      <c r="D40" s="8">
        <f t="shared" si="2"/>
        <v>2.0972972972972812</v>
      </c>
      <c r="E40" s="8">
        <f t="shared" si="6"/>
        <v>1.0696216216216134</v>
      </c>
      <c r="F40" s="8">
        <f t="shared" si="5"/>
        <v>203.22810810810657</v>
      </c>
      <c r="G40" s="8">
        <f t="shared" si="4"/>
        <v>9.9312162162149562</v>
      </c>
      <c r="H40" s="6">
        <v>190</v>
      </c>
    </row>
    <row r="41" spans="1:26" x14ac:dyDescent="0.25">
      <c r="A41" s="6">
        <v>195</v>
      </c>
      <c r="B41" s="5">
        <v>44959.588425868053</v>
      </c>
      <c r="C41">
        <v>60.7</v>
      </c>
      <c r="D41" s="8">
        <f t="shared" si="2"/>
        <v>2.4972972972972869</v>
      </c>
      <c r="E41" s="8">
        <f t="shared" si="6"/>
        <v>1.2736216216216163</v>
      </c>
      <c r="F41" s="8">
        <f t="shared" si="5"/>
        <v>248.35621621621519</v>
      </c>
      <c r="G41" s="8">
        <f t="shared" si="4"/>
        <v>16.299324324323038</v>
      </c>
      <c r="H41" s="6">
        <v>195</v>
      </c>
      <c r="K41" s="30" t="s">
        <v>40</v>
      </c>
      <c r="L41" t="s">
        <v>41</v>
      </c>
    </row>
    <row r="42" spans="1:26" x14ac:dyDescent="0.25">
      <c r="A42" s="6">
        <v>200</v>
      </c>
      <c r="B42" s="5">
        <v>44959.588483738429</v>
      </c>
      <c r="C42">
        <v>61.1</v>
      </c>
      <c r="D42" s="8">
        <f t="shared" si="2"/>
        <v>2.8972972972972855</v>
      </c>
      <c r="E42" s="8">
        <f t="shared" si="6"/>
        <v>1.4776216216216156</v>
      </c>
      <c r="F42" s="8">
        <f t="shared" si="5"/>
        <v>295.52432432432312</v>
      </c>
      <c r="G42" s="8">
        <f t="shared" si="4"/>
        <v>23.687432432431116</v>
      </c>
      <c r="H42" s="6">
        <v>200</v>
      </c>
      <c r="K42" s="31" t="s">
        <v>42</v>
      </c>
      <c r="L42" t="s">
        <v>45</v>
      </c>
    </row>
    <row r="43" spans="1:26" x14ac:dyDescent="0.25">
      <c r="A43" s="6">
        <v>205</v>
      </c>
      <c r="B43" s="5">
        <v>44959.588541608799</v>
      </c>
      <c r="C43">
        <v>61.5</v>
      </c>
      <c r="D43" s="8">
        <f t="shared" si="2"/>
        <v>3.297297297297284</v>
      </c>
      <c r="E43" s="8">
        <f t="shared" si="6"/>
        <v>1.6816216216216149</v>
      </c>
      <c r="F43" s="8">
        <f t="shared" si="5"/>
        <v>344.73243243243104</v>
      </c>
      <c r="G43" s="8">
        <f t="shared" si="4"/>
        <v>32.09554054053919</v>
      </c>
      <c r="H43" s="6">
        <v>205</v>
      </c>
      <c r="K43" s="30" t="s">
        <v>43</v>
      </c>
      <c r="L43" t="s">
        <v>44</v>
      </c>
    </row>
    <row r="44" spans="1:26" x14ac:dyDescent="0.25">
      <c r="A44" s="6">
        <v>210</v>
      </c>
      <c r="B44" s="5">
        <v>44959.588599479168</v>
      </c>
      <c r="C44">
        <v>61.9</v>
      </c>
      <c r="D44" s="8">
        <f t="shared" si="2"/>
        <v>3.6972972972972826</v>
      </c>
      <c r="E44" s="8">
        <f t="shared" si="6"/>
        <v>1.8856216216216142</v>
      </c>
      <c r="F44" s="8">
        <f t="shared" si="5"/>
        <v>395.98054054053898</v>
      </c>
      <c r="G44" s="8">
        <f t="shared" si="4"/>
        <v>41.52364864864726</v>
      </c>
      <c r="H44" s="6">
        <v>210</v>
      </c>
      <c r="K44" s="30" t="s">
        <v>46</v>
      </c>
      <c r="L44" t="s">
        <v>47</v>
      </c>
    </row>
    <row r="45" spans="1:26" x14ac:dyDescent="0.25">
      <c r="A45" s="6">
        <v>215</v>
      </c>
      <c r="B45" s="5">
        <v>44959.588657349537</v>
      </c>
      <c r="C45">
        <v>62.3</v>
      </c>
      <c r="D45" s="8">
        <f t="shared" si="2"/>
        <v>4.0972972972972812</v>
      </c>
      <c r="E45" s="8">
        <f t="shared" si="6"/>
        <v>2.0896216216216135</v>
      </c>
      <c r="F45" s="8">
        <f t="shared" si="5"/>
        <v>449.26864864864689</v>
      </c>
      <c r="G45" s="8">
        <f t="shared" si="4"/>
        <v>51.971756756755326</v>
      </c>
      <c r="H45" s="6">
        <v>215</v>
      </c>
    </row>
    <row r="46" spans="1:26" x14ac:dyDescent="0.25">
      <c r="A46" s="6">
        <v>220</v>
      </c>
      <c r="B46" s="5">
        <v>44959.588715219907</v>
      </c>
      <c r="C46">
        <v>62.6</v>
      </c>
      <c r="D46" s="8">
        <f t="shared" si="2"/>
        <v>4.3972972972972855</v>
      </c>
      <c r="E46" s="8">
        <f t="shared" si="6"/>
        <v>2.2426216216216157</v>
      </c>
      <c r="F46" s="8">
        <f t="shared" si="5"/>
        <v>493.37675675675547</v>
      </c>
      <c r="G46" s="8">
        <f t="shared" si="4"/>
        <v>63.184864864863407</v>
      </c>
      <c r="H46" s="6">
        <v>220</v>
      </c>
    </row>
    <row r="47" spans="1:26" x14ac:dyDescent="0.25">
      <c r="A47" s="6">
        <v>225</v>
      </c>
      <c r="B47" s="5">
        <v>44959.588773090276</v>
      </c>
      <c r="C47">
        <v>63</v>
      </c>
      <c r="D47" s="8">
        <f t="shared" si="2"/>
        <v>4.797297297297284</v>
      </c>
      <c r="E47" s="8">
        <f t="shared" si="6"/>
        <v>2.446621621621615</v>
      </c>
      <c r="F47" s="8">
        <f t="shared" si="5"/>
        <v>550.48986486486342</v>
      </c>
      <c r="G47" s="8">
        <f t="shared" si="4"/>
        <v>75.417972972971484</v>
      </c>
      <c r="H47" s="6">
        <v>225</v>
      </c>
    </row>
    <row r="48" spans="1:26" x14ac:dyDescent="0.25">
      <c r="A48" s="6">
        <v>230</v>
      </c>
      <c r="B48" s="5">
        <v>44959.588830960645</v>
      </c>
      <c r="C48">
        <v>63</v>
      </c>
      <c r="D48" s="8">
        <f t="shared" si="2"/>
        <v>4.797297297297284</v>
      </c>
      <c r="E48" s="8">
        <f t="shared" si="6"/>
        <v>2.446621621621615</v>
      </c>
      <c r="F48" s="8">
        <f t="shared" si="5"/>
        <v>562.72297297297143</v>
      </c>
      <c r="G48" s="8">
        <f t="shared" si="4"/>
        <v>87.651081081079553</v>
      </c>
      <c r="H48" s="6">
        <v>230</v>
      </c>
    </row>
    <row r="49" spans="1:8" x14ac:dyDescent="0.25">
      <c r="A49" s="6">
        <v>235</v>
      </c>
      <c r="B49" s="5">
        <v>44959.588888831022</v>
      </c>
      <c r="C49">
        <v>64.2</v>
      </c>
      <c r="D49" s="8">
        <f t="shared" si="2"/>
        <v>5.9972972972972869</v>
      </c>
      <c r="E49" s="8">
        <f t="shared" si="6"/>
        <v>3.0586216216216164</v>
      </c>
      <c r="F49" s="8">
        <f t="shared" si="5"/>
        <v>718.77608108107984</v>
      </c>
      <c r="G49" s="8">
        <f t="shared" si="4"/>
        <v>102.94418918918764</v>
      </c>
      <c r="H49" s="6">
        <v>235</v>
      </c>
    </row>
    <row r="50" spans="1:8" x14ac:dyDescent="0.25">
      <c r="A50" s="6">
        <v>240</v>
      </c>
      <c r="B50" s="5">
        <v>44959.588946701391</v>
      </c>
      <c r="C50">
        <v>64.2</v>
      </c>
      <c r="D50" s="8">
        <f t="shared" si="2"/>
        <v>5.9972972972972869</v>
      </c>
      <c r="E50" s="8">
        <f t="shared" si="6"/>
        <v>3.0586216216216164</v>
      </c>
      <c r="F50" s="8">
        <f t="shared" si="5"/>
        <v>734.06918918918791</v>
      </c>
      <c r="G50" s="8">
        <f t="shared" si="4"/>
        <v>118.23729729729573</v>
      </c>
      <c r="H50" s="6">
        <v>240</v>
      </c>
    </row>
    <row r="51" spans="1:8" x14ac:dyDescent="0.25">
      <c r="A51" s="6">
        <v>245</v>
      </c>
      <c r="B51" s="5">
        <v>44959.589004571761</v>
      </c>
      <c r="C51">
        <v>64.599999999999994</v>
      </c>
      <c r="D51" s="8">
        <f t="shared" si="2"/>
        <v>6.3972972972972784</v>
      </c>
      <c r="E51" s="8">
        <f t="shared" si="6"/>
        <v>3.2626216216216122</v>
      </c>
      <c r="F51" s="8">
        <f t="shared" si="5"/>
        <v>799.34229729729498</v>
      </c>
      <c r="G51" s="8">
        <f t="shared" si="4"/>
        <v>134.55040540540378</v>
      </c>
      <c r="H51" s="6">
        <v>245</v>
      </c>
    </row>
    <row r="52" spans="1:8" x14ac:dyDescent="0.25">
      <c r="A52" s="6">
        <v>250</v>
      </c>
      <c r="B52" s="5">
        <v>44959.58906244213</v>
      </c>
      <c r="C52">
        <v>65.7</v>
      </c>
      <c r="D52" s="8">
        <f t="shared" si="2"/>
        <v>7.4972972972972869</v>
      </c>
      <c r="E52" s="8">
        <f t="shared" si="6"/>
        <v>3.8236216216216166</v>
      </c>
      <c r="F52" s="8">
        <f t="shared" si="5"/>
        <v>955.90540540540417</v>
      </c>
      <c r="G52" s="8">
        <f t="shared" si="4"/>
        <v>153.66851351351187</v>
      </c>
      <c r="H52" s="6">
        <v>250</v>
      </c>
    </row>
    <row r="53" spans="1:8" x14ac:dyDescent="0.25">
      <c r="A53" s="6">
        <v>255</v>
      </c>
      <c r="B53" s="5">
        <v>44959.589120312499</v>
      </c>
      <c r="C53">
        <v>66.5</v>
      </c>
      <c r="D53" s="8">
        <f t="shared" si="2"/>
        <v>8.297297297297284</v>
      </c>
      <c r="E53" s="8">
        <f t="shared" si="6"/>
        <v>4.2316216216216151</v>
      </c>
      <c r="F53" s="8">
        <f t="shared" si="5"/>
        <v>1079.0635135135119</v>
      </c>
      <c r="G53" s="8">
        <f t="shared" si="4"/>
        <v>174.82662162161995</v>
      </c>
      <c r="H53" s="6">
        <v>255</v>
      </c>
    </row>
    <row r="54" spans="1:8" x14ac:dyDescent="0.25">
      <c r="A54" s="6">
        <v>260</v>
      </c>
      <c r="B54" s="5">
        <v>44959.589178182869</v>
      </c>
      <c r="C54">
        <v>66.900000000000006</v>
      </c>
      <c r="D54" s="8">
        <f t="shared" si="2"/>
        <v>8.6972972972972897</v>
      </c>
      <c r="E54" s="8">
        <f t="shared" si="6"/>
        <v>4.4356216216216175</v>
      </c>
      <c r="F54" s="8">
        <f t="shared" si="5"/>
        <v>1153.2616216216206</v>
      </c>
      <c r="G54" s="8">
        <f t="shared" si="4"/>
        <v>197.00472972972804</v>
      </c>
      <c r="H54" s="6">
        <v>260</v>
      </c>
    </row>
    <row r="55" spans="1:8" x14ac:dyDescent="0.25">
      <c r="A55" s="6">
        <v>265</v>
      </c>
      <c r="B55" s="5">
        <v>44959.589236053238</v>
      </c>
      <c r="C55">
        <v>67.3</v>
      </c>
      <c r="D55" s="8">
        <f t="shared" si="2"/>
        <v>9.0972972972972812</v>
      </c>
      <c r="E55" s="8">
        <f t="shared" si="6"/>
        <v>4.6396216216216137</v>
      </c>
      <c r="F55" s="8">
        <f t="shared" si="5"/>
        <v>1229.4997297297277</v>
      </c>
      <c r="G55" s="8">
        <f t="shared" si="4"/>
        <v>220.20283783783611</v>
      </c>
      <c r="H55" s="6">
        <v>265</v>
      </c>
    </row>
    <row r="56" spans="1:8" x14ac:dyDescent="0.25">
      <c r="A56" s="6">
        <v>270</v>
      </c>
      <c r="B56" s="5">
        <v>44959.589293923615</v>
      </c>
      <c r="C56">
        <v>68</v>
      </c>
      <c r="D56" s="8">
        <f t="shared" si="2"/>
        <v>9.797297297297284</v>
      </c>
      <c r="E56" s="8">
        <f t="shared" si="6"/>
        <v>4.9966216216216148</v>
      </c>
      <c r="F56" s="8">
        <f t="shared" si="5"/>
        <v>1349.0878378378361</v>
      </c>
      <c r="G56" s="8">
        <f t="shared" si="4"/>
        <v>245.18594594594418</v>
      </c>
      <c r="H56" s="6">
        <v>270</v>
      </c>
    </row>
    <row r="57" spans="1:8" x14ac:dyDescent="0.25">
      <c r="A57" s="6">
        <v>275</v>
      </c>
      <c r="B57" s="5">
        <v>44959.589351793984</v>
      </c>
      <c r="C57">
        <v>68.400000000000006</v>
      </c>
      <c r="D57" s="8">
        <f t="shared" si="2"/>
        <v>10.19729729729729</v>
      </c>
      <c r="E57" s="8">
        <f t="shared" si="6"/>
        <v>5.2006216216216181</v>
      </c>
      <c r="F57" s="8">
        <f t="shared" si="5"/>
        <v>1430.170945945945</v>
      </c>
      <c r="G57" s="8">
        <f t="shared" si="4"/>
        <v>271.18905405405229</v>
      </c>
      <c r="H57" s="6">
        <v>275</v>
      </c>
    </row>
    <row r="58" spans="1:8" x14ac:dyDescent="0.25">
      <c r="A58" s="6">
        <v>280</v>
      </c>
      <c r="B58" s="5">
        <v>44959.589409664353</v>
      </c>
      <c r="C58">
        <v>68.8</v>
      </c>
      <c r="D58" s="8">
        <f t="shared" si="2"/>
        <v>10.597297297297281</v>
      </c>
      <c r="E58" s="8">
        <f t="shared" si="6"/>
        <v>5.4046216216216134</v>
      </c>
      <c r="F58" s="8">
        <f t="shared" si="5"/>
        <v>1513.2940540540517</v>
      </c>
      <c r="G58" s="8">
        <f t="shared" si="4"/>
        <v>298.21216216216038</v>
      </c>
      <c r="H58" s="6">
        <v>280</v>
      </c>
    </row>
    <row r="59" spans="1:8" x14ac:dyDescent="0.25">
      <c r="A59" s="6">
        <v>285</v>
      </c>
      <c r="B59" s="5">
        <v>44959.589467534723</v>
      </c>
      <c r="C59">
        <v>69.2</v>
      </c>
      <c r="D59" s="8">
        <f t="shared" si="2"/>
        <v>10.997297297297287</v>
      </c>
      <c r="E59" s="8">
        <f t="shared" si="6"/>
        <v>5.6086216216216167</v>
      </c>
      <c r="F59" s="8">
        <f t="shared" si="5"/>
        <v>1598.4571621621608</v>
      </c>
      <c r="G59" s="8">
        <f t="shared" si="4"/>
        <v>326.25527027026845</v>
      </c>
      <c r="H59" s="6">
        <v>285</v>
      </c>
    </row>
    <row r="60" spans="1:8" x14ac:dyDescent="0.25">
      <c r="A60" s="6">
        <v>290</v>
      </c>
      <c r="B60" s="5">
        <v>44959.589525405092</v>
      </c>
      <c r="C60">
        <v>69.599999999999994</v>
      </c>
      <c r="D60" s="8">
        <f t="shared" si="2"/>
        <v>11.397297297297278</v>
      </c>
      <c r="E60" s="8">
        <f t="shared" si="6"/>
        <v>5.812621621621612</v>
      </c>
      <c r="F60" s="8">
        <f t="shared" si="5"/>
        <v>1685.6602702702676</v>
      </c>
      <c r="G60" s="8">
        <f t="shared" si="4"/>
        <v>355.31837837837651</v>
      </c>
      <c r="H60" s="6">
        <v>290</v>
      </c>
    </row>
    <row r="61" spans="1:8" x14ac:dyDescent="0.25">
      <c r="A61" s="6">
        <v>295</v>
      </c>
      <c r="B61" s="5">
        <v>44959.589583275461</v>
      </c>
      <c r="C61">
        <v>70.3</v>
      </c>
      <c r="D61" s="8">
        <f t="shared" si="2"/>
        <v>12.097297297297281</v>
      </c>
      <c r="E61" s="8">
        <f t="shared" si="6"/>
        <v>6.1696216216216131</v>
      </c>
      <c r="F61" s="8">
        <f t="shared" si="5"/>
        <v>1820.0383783783759</v>
      </c>
      <c r="G61" s="8">
        <f t="shared" si="4"/>
        <v>386.16648648648459</v>
      </c>
      <c r="H61" s="6">
        <v>295</v>
      </c>
    </row>
    <row r="62" spans="1:8" x14ac:dyDescent="0.25">
      <c r="A62" s="6">
        <v>300</v>
      </c>
      <c r="B62" s="5">
        <v>44959.589641145831</v>
      </c>
      <c r="C62">
        <v>70.7</v>
      </c>
      <c r="D62" s="8">
        <f t="shared" si="2"/>
        <v>12.497297297297287</v>
      </c>
      <c r="E62" s="8">
        <f t="shared" si="6"/>
        <v>6.3736216216216164</v>
      </c>
      <c r="F62" s="8">
        <f t="shared" si="5"/>
        <v>1912.086486486485</v>
      </c>
      <c r="G62" s="8">
        <f t="shared" si="4"/>
        <v>418.03459459459265</v>
      </c>
      <c r="H62" s="6">
        <v>300</v>
      </c>
    </row>
    <row r="63" spans="1:8" x14ac:dyDescent="0.25">
      <c r="A63" s="6">
        <v>305</v>
      </c>
      <c r="B63" s="5">
        <v>44959.589699016207</v>
      </c>
      <c r="C63">
        <v>71.099999999999994</v>
      </c>
      <c r="D63" s="8">
        <f t="shared" si="2"/>
        <v>12.897297297297278</v>
      </c>
      <c r="E63" s="8">
        <f t="shared" si="6"/>
        <v>6.5776216216216117</v>
      </c>
      <c r="F63" s="8">
        <f t="shared" si="5"/>
        <v>2006.1745945945916</v>
      </c>
      <c r="G63" s="8">
        <f t="shared" si="4"/>
        <v>450.92270270270069</v>
      </c>
      <c r="H63" s="6">
        <v>305</v>
      </c>
    </row>
    <row r="64" spans="1:8" x14ac:dyDescent="0.25">
      <c r="A64" s="6">
        <v>310</v>
      </c>
      <c r="B64" s="5">
        <v>44959.589756886577</v>
      </c>
      <c r="C64">
        <v>71.5</v>
      </c>
      <c r="D64" s="8">
        <f t="shared" si="2"/>
        <v>13.297297297297284</v>
      </c>
      <c r="E64" s="8">
        <f t="shared" si="6"/>
        <v>6.781621621621615</v>
      </c>
      <c r="F64" s="8">
        <f t="shared" si="5"/>
        <v>2102.3027027027006</v>
      </c>
      <c r="G64" s="8">
        <f t="shared" si="4"/>
        <v>484.83081081080877</v>
      </c>
      <c r="H64" s="6">
        <v>310</v>
      </c>
    </row>
    <row r="65" spans="1:8" x14ac:dyDescent="0.25">
      <c r="A65" s="6">
        <v>315</v>
      </c>
      <c r="B65" s="5">
        <v>44959.589814756946</v>
      </c>
      <c r="C65">
        <v>71.900000000000006</v>
      </c>
      <c r="D65" s="8">
        <f t="shared" si="2"/>
        <v>13.69729729729729</v>
      </c>
      <c r="E65" s="8">
        <f t="shared" si="6"/>
        <v>6.9856216216216183</v>
      </c>
      <c r="F65" s="8">
        <f t="shared" si="5"/>
        <v>2200.4708108108098</v>
      </c>
      <c r="G65" s="8">
        <f t="shared" si="4"/>
        <v>519.75891891891683</v>
      </c>
      <c r="H65" s="6">
        <v>315</v>
      </c>
    </row>
    <row r="66" spans="1:8" x14ac:dyDescent="0.25">
      <c r="A66" s="6">
        <v>320</v>
      </c>
      <c r="B66" s="5">
        <v>44959.589872627315</v>
      </c>
      <c r="C66">
        <v>72.2</v>
      </c>
      <c r="D66" s="8">
        <f t="shared" si="2"/>
        <v>13.997297297297287</v>
      </c>
      <c r="E66" s="8">
        <f t="shared" si="6"/>
        <v>7.1386216216216161</v>
      </c>
      <c r="F66" s="8">
        <f t="shared" si="5"/>
        <v>2284.358918918917</v>
      </c>
      <c r="G66" s="8">
        <f t="shared" si="4"/>
        <v>555.45202702702488</v>
      </c>
      <c r="H66" s="6">
        <v>320</v>
      </c>
    </row>
    <row r="67" spans="1:8" x14ac:dyDescent="0.25">
      <c r="A67" s="6">
        <v>325</v>
      </c>
      <c r="B67" s="5">
        <v>44959.589930497685</v>
      </c>
      <c r="C67">
        <v>72.599999999999994</v>
      </c>
      <c r="D67" s="8">
        <f t="shared" ref="D67:D130" si="7">C67-AVERAGE($C$2:$C$38)</f>
        <v>14.397297297297278</v>
      </c>
      <c r="E67" s="8">
        <f t="shared" si="6"/>
        <v>7.3426216216216122</v>
      </c>
      <c r="F67" s="8">
        <f t="shared" si="5"/>
        <v>2386.3520270270242</v>
      </c>
      <c r="G67" s="8">
        <f t="shared" si="4"/>
        <v>592.16513513513291</v>
      </c>
      <c r="H67" s="6">
        <v>325</v>
      </c>
    </row>
    <row r="68" spans="1:8" x14ac:dyDescent="0.25">
      <c r="A68" s="6">
        <v>330</v>
      </c>
      <c r="B68" s="5">
        <v>44959.589988368054</v>
      </c>
      <c r="C68">
        <v>73</v>
      </c>
      <c r="D68" s="8">
        <f t="shared" si="7"/>
        <v>14.797297297297284</v>
      </c>
      <c r="E68" s="8">
        <f t="shared" si="6"/>
        <v>7.5466216216216147</v>
      </c>
      <c r="F68" s="8">
        <f t="shared" si="5"/>
        <v>2490.3851351351327</v>
      </c>
      <c r="G68" s="8">
        <f t="shared" si="4"/>
        <v>629.89824324324104</v>
      </c>
      <c r="H68" s="6">
        <v>330</v>
      </c>
    </row>
    <row r="69" spans="1:8" x14ac:dyDescent="0.25">
      <c r="A69" s="6">
        <v>335</v>
      </c>
      <c r="B69" s="5">
        <v>44959.590046238423</v>
      </c>
      <c r="C69">
        <v>73.400000000000006</v>
      </c>
      <c r="D69" s="8">
        <f t="shared" si="7"/>
        <v>15.19729729729729</v>
      </c>
      <c r="E69" s="8">
        <f t="shared" si="6"/>
        <v>7.7506216216216179</v>
      </c>
      <c r="F69" s="8">
        <f t="shared" si="5"/>
        <v>2596.4582432432421</v>
      </c>
      <c r="G69" s="8">
        <f t="shared" ref="G69:G132" si="8">G68+E69*5</f>
        <v>668.65135135134915</v>
      </c>
      <c r="H69" s="6">
        <v>335</v>
      </c>
    </row>
    <row r="70" spans="1:8" x14ac:dyDescent="0.25">
      <c r="A70" s="6">
        <v>340</v>
      </c>
      <c r="B70" s="5">
        <v>44959.590104108793</v>
      </c>
      <c r="C70">
        <v>73.8</v>
      </c>
      <c r="D70" s="8">
        <f t="shared" si="7"/>
        <v>15.597297297297281</v>
      </c>
      <c r="E70" s="8">
        <f t="shared" si="6"/>
        <v>7.9546216216216132</v>
      </c>
      <c r="F70" s="8">
        <f t="shared" si="5"/>
        <v>2704.5713513513483</v>
      </c>
      <c r="G70" s="8">
        <f t="shared" si="8"/>
        <v>708.42445945945724</v>
      </c>
      <c r="H70" s="6">
        <v>340</v>
      </c>
    </row>
    <row r="71" spans="1:8" x14ac:dyDescent="0.25">
      <c r="A71" s="6">
        <v>345</v>
      </c>
      <c r="B71" s="5">
        <v>44959.590161979169</v>
      </c>
      <c r="C71">
        <v>73.8</v>
      </c>
      <c r="D71" s="8">
        <f t="shared" si="7"/>
        <v>15.597297297297281</v>
      </c>
      <c r="E71" s="8">
        <f t="shared" si="6"/>
        <v>7.9546216216216132</v>
      </c>
      <c r="F71" s="8">
        <f t="shared" si="5"/>
        <v>2744.3444594594566</v>
      </c>
      <c r="G71" s="8">
        <f t="shared" si="8"/>
        <v>748.19756756756533</v>
      </c>
      <c r="H71" s="6">
        <v>345</v>
      </c>
    </row>
    <row r="72" spans="1:8" x14ac:dyDescent="0.25">
      <c r="A72" s="6">
        <v>350</v>
      </c>
      <c r="B72" s="5">
        <v>44959.590219849539</v>
      </c>
      <c r="C72">
        <v>74.2</v>
      </c>
      <c r="D72" s="8">
        <f t="shared" si="7"/>
        <v>15.997297297297287</v>
      </c>
      <c r="E72" s="8">
        <f t="shared" si="6"/>
        <v>8.1586216216216165</v>
      </c>
      <c r="F72" s="8">
        <f t="shared" si="5"/>
        <v>2855.5175675675659</v>
      </c>
      <c r="G72" s="8">
        <f t="shared" si="8"/>
        <v>788.9906756756734</v>
      </c>
      <c r="H72" s="6">
        <v>350</v>
      </c>
    </row>
    <row r="73" spans="1:8" x14ac:dyDescent="0.25">
      <c r="A73" s="6">
        <v>355</v>
      </c>
      <c r="B73" s="5">
        <v>44959.590277719908</v>
      </c>
      <c r="C73">
        <v>74.5</v>
      </c>
      <c r="D73" s="8">
        <f t="shared" si="7"/>
        <v>16.297297297297284</v>
      </c>
      <c r="E73" s="8">
        <f t="shared" si="6"/>
        <v>8.3116216216216152</v>
      </c>
      <c r="F73" s="8">
        <f t="shared" ref="F73:F99" si="9">E73*A73</f>
        <v>2950.6256756756734</v>
      </c>
      <c r="G73" s="8">
        <f t="shared" si="8"/>
        <v>830.54878378378146</v>
      </c>
      <c r="H73" s="6">
        <v>355</v>
      </c>
    </row>
    <row r="74" spans="1:8" x14ac:dyDescent="0.25">
      <c r="A74" s="6">
        <v>360</v>
      </c>
      <c r="B74" s="5">
        <v>44959.590335590277</v>
      </c>
      <c r="C74">
        <v>74.900000000000006</v>
      </c>
      <c r="D74" s="8">
        <f t="shared" si="7"/>
        <v>16.69729729729729</v>
      </c>
      <c r="E74" s="8">
        <f t="shared" si="6"/>
        <v>8.5156216216216176</v>
      </c>
      <c r="F74" s="8">
        <f t="shared" si="9"/>
        <v>3065.6237837837825</v>
      </c>
      <c r="G74" s="8">
        <f t="shared" si="8"/>
        <v>873.1268918918895</v>
      </c>
      <c r="H74" s="6">
        <v>360</v>
      </c>
    </row>
    <row r="75" spans="1:8" x14ac:dyDescent="0.25">
      <c r="A75" s="6">
        <v>365</v>
      </c>
      <c r="B75" s="5">
        <v>44959.590393460647</v>
      </c>
      <c r="C75">
        <v>74.900000000000006</v>
      </c>
      <c r="D75" s="8">
        <f t="shared" si="7"/>
        <v>16.69729729729729</v>
      </c>
      <c r="E75" s="8">
        <f t="shared" si="6"/>
        <v>8.5156216216216176</v>
      </c>
      <c r="F75" s="8">
        <f t="shared" si="9"/>
        <v>3108.2018918918902</v>
      </c>
      <c r="G75" s="8">
        <f t="shared" si="8"/>
        <v>915.70499999999754</v>
      </c>
      <c r="H75" s="6">
        <v>365</v>
      </c>
    </row>
    <row r="76" spans="1:8" x14ac:dyDescent="0.25">
      <c r="A76" s="6">
        <v>370</v>
      </c>
      <c r="B76" s="5">
        <v>44959.590451331016</v>
      </c>
      <c r="C76">
        <v>75.7</v>
      </c>
      <c r="D76" s="8">
        <f t="shared" si="7"/>
        <v>17.497297297297287</v>
      </c>
      <c r="E76" s="8">
        <f t="shared" si="6"/>
        <v>8.9236216216216171</v>
      </c>
      <c r="F76" s="8">
        <f t="shared" si="9"/>
        <v>3301.7399999999984</v>
      </c>
      <c r="G76" s="8">
        <f t="shared" si="8"/>
        <v>960.32310810810566</v>
      </c>
      <c r="H76" s="6">
        <v>370</v>
      </c>
    </row>
    <row r="77" spans="1:8" x14ac:dyDescent="0.25">
      <c r="A77" s="6">
        <v>375</v>
      </c>
      <c r="B77" s="5">
        <v>44959.590509201385</v>
      </c>
      <c r="C77">
        <v>75.7</v>
      </c>
      <c r="D77" s="8">
        <f t="shared" si="7"/>
        <v>17.497297297297287</v>
      </c>
      <c r="E77" s="8">
        <f t="shared" si="6"/>
        <v>8.9236216216216171</v>
      </c>
      <c r="F77" s="8">
        <f t="shared" si="9"/>
        <v>3346.3581081081065</v>
      </c>
      <c r="G77" s="8">
        <f t="shared" si="8"/>
        <v>1004.9412162162138</v>
      </c>
      <c r="H77" s="6">
        <v>375</v>
      </c>
    </row>
    <row r="78" spans="1:8" x14ac:dyDescent="0.25">
      <c r="A78" s="6">
        <v>380</v>
      </c>
      <c r="B78" s="5">
        <v>44959.590567071762</v>
      </c>
      <c r="C78">
        <v>76.099999999999994</v>
      </c>
      <c r="D78" s="8">
        <f t="shared" si="7"/>
        <v>17.897297297297278</v>
      </c>
      <c r="E78" s="8">
        <f t="shared" si="6"/>
        <v>9.1276216216216124</v>
      </c>
      <c r="F78" s="8">
        <f t="shared" si="9"/>
        <v>3468.4962162162128</v>
      </c>
      <c r="G78" s="8">
        <f t="shared" si="8"/>
        <v>1050.5793243243218</v>
      </c>
      <c r="H78" s="6">
        <v>380</v>
      </c>
    </row>
    <row r="79" spans="1:8" x14ac:dyDescent="0.25">
      <c r="A79" s="6">
        <v>385</v>
      </c>
      <c r="B79" s="5">
        <v>44959.590624942131</v>
      </c>
      <c r="C79">
        <v>76.099999999999994</v>
      </c>
      <c r="D79" s="8">
        <f t="shared" si="7"/>
        <v>17.897297297297278</v>
      </c>
      <c r="E79" s="8">
        <f t="shared" si="6"/>
        <v>9.1276216216216124</v>
      </c>
      <c r="F79" s="8">
        <f t="shared" si="9"/>
        <v>3514.1343243243209</v>
      </c>
      <c r="G79" s="8">
        <f t="shared" si="8"/>
        <v>1096.2174324324299</v>
      </c>
      <c r="H79" s="6">
        <v>385</v>
      </c>
    </row>
    <row r="80" spans="1:8" x14ac:dyDescent="0.25">
      <c r="A80" s="6">
        <v>390</v>
      </c>
      <c r="B80" s="5">
        <v>44959.590682812501</v>
      </c>
      <c r="C80">
        <v>76.5</v>
      </c>
      <c r="D80" s="8">
        <f t="shared" si="7"/>
        <v>18.297297297297284</v>
      </c>
      <c r="E80" s="8">
        <f t="shared" si="6"/>
        <v>9.3316216216216148</v>
      </c>
      <c r="F80" s="8">
        <f t="shared" si="9"/>
        <v>3639.3324324324299</v>
      </c>
      <c r="G80" s="8">
        <f t="shared" si="8"/>
        <v>1142.8755405405379</v>
      </c>
      <c r="H80" s="6">
        <v>390</v>
      </c>
    </row>
    <row r="81" spans="1:8" x14ac:dyDescent="0.25">
      <c r="A81" s="6">
        <v>395</v>
      </c>
      <c r="B81" s="5">
        <v>44959.59074068287</v>
      </c>
      <c r="C81">
        <v>76.900000000000006</v>
      </c>
      <c r="D81" s="8">
        <f t="shared" si="7"/>
        <v>18.69729729729729</v>
      </c>
      <c r="E81" s="8">
        <f t="shared" si="6"/>
        <v>9.5356216216216172</v>
      </c>
      <c r="F81" s="8">
        <f t="shared" si="9"/>
        <v>3766.5705405405388</v>
      </c>
      <c r="G81" s="8">
        <f t="shared" si="8"/>
        <v>1190.553648648646</v>
      </c>
      <c r="H81" s="6">
        <v>395</v>
      </c>
    </row>
    <row r="82" spans="1:8" x14ac:dyDescent="0.25">
      <c r="A82" s="6">
        <v>400</v>
      </c>
      <c r="B82" s="5">
        <v>44959.590798553239</v>
      </c>
      <c r="C82">
        <v>76.900000000000006</v>
      </c>
      <c r="D82" s="8">
        <f t="shared" si="7"/>
        <v>18.69729729729729</v>
      </c>
      <c r="E82" s="8">
        <f t="shared" si="6"/>
        <v>9.5356216216216172</v>
      </c>
      <c r="F82" s="8">
        <f t="shared" si="9"/>
        <v>3814.2486486486468</v>
      </c>
      <c r="G82" s="8">
        <f t="shared" si="8"/>
        <v>1238.2317567567541</v>
      </c>
      <c r="H82" s="6">
        <v>400</v>
      </c>
    </row>
    <row r="83" spans="1:8" x14ac:dyDescent="0.25">
      <c r="A83" s="6">
        <v>405</v>
      </c>
      <c r="B83" s="5">
        <v>44959.590856423609</v>
      </c>
      <c r="C83">
        <v>77.2</v>
      </c>
      <c r="D83" s="8">
        <f t="shared" si="7"/>
        <v>18.997297297297287</v>
      </c>
      <c r="E83" s="8">
        <f t="shared" si="6"/>
        <v>9.6886216216216159</v>
      </c>
      <c r="F83" s="8">
        <f t="shared" si="9"/>
        <v>3923.8917567567546</v>
      </c>
      <c r="G83" s="8">
        <f t="shared" si="8"/>
        <v>1286.6748648648622</v>
      </c>
      <c r="H83" s="6">
        <v>405</v>
      </c>
    </row>
    <row r="84" spans="1:8" x14ac:dyDescent="0.25">
      <c r="A84" s="6">
        <v>410</v>
      </c>
      <c r="B84" s="5">
        <v>44959.590914293978</v>
      </c>
      <c r="C84">
        <v>77.599999999999994</v>
      </c>
      <c r="D84" s="8">
        <f t="shared" si="7"/>
        <v>19.397297297297278</v>
      </c>
      <c r="E84" s="8">
        <f t="shared" si="6"/>
        <v>9.892621621621613</v>
      </c>
      <c r="F84" s="8">
        <f t="shared" si="9"/>
        <v>4055.9748648648615</v>
      </c>
      <c r="G84" s="8">
        <f t="shared" si="8"/>
        <v>1336.1379729729704</v>
      </c>
      <c r="H84" s="6">
        <v>410</v>
      </c>
    </row>
    <row r="85" spans="1:8" x14ac:dyDescent="0.25">
      <c r="A85" s="6">
        <v>415</v>
      </c>
      <c r="B85" s="5">
        <v>44959.590972164355</v>
      </c>
      <c r="C85">
        <v>77.599999999999994</v>
      </c>
      <c r="D85" s="8">
        <f t="shared" si="7"/>
        <v>19.397297297297278</v>
      </c>
      <c r="E85" s="8">
        <f t="shared" si="6"/>
        <v>9.892621621621613</v>
      </c>
      <c r="F85" s="8">
        <f t="shared" si="9"/>
        <v>4105.437972972969</v>
      </c>
      <c r="G85" s="8">
        <f t="shared" si="8"/>
        <v>1385.6010810810785</v>
      </c>
      <c r="H85" s="6">
        <v>415</v>
      </c>
    </row>
    <row r="86" spans="1:8" x14ac:dyDescent="0.25">
      <c r="A86" s="6">
        <v>420</v>
      </c>
      <c r="B86" s="5">
        <v>44959.591030034724</v>
      </c>
      <c r="C86">
        <v>78</v>
      </c>
      <c r="D86" s="8">
        <f t="shared" si="7"/>
        <v>19.797297297297284</v>
      </c>
      <c r="E86" s="8">
        <f t="shared" ref="E86:E99" si="10">D86*0.51</f>
        <v>10.096621621621615</v>
      </c>
      <c r="F86" s="8">
        <f t="shared" si="9"/>
        <v>4240.5810810810781</v>
      </c>
      <c r="G86" s="8">
        <f t="shared" si="8"/>
        <v>1436.0841891891866</v>
      </c>
      <c r="H86" s="6">
        <v>420</v>
      </c>
    </row>
    <row r="87" spans="1:8" x14ac:dyDescent="0.25">
      <c r="A87" s="6">
        <v>425</v>
      </c>
      <c r="B87" s="5">
        <v>44959.591087905093</v>
      </c>
      <c r="C87">
        <v>78</v>
      </c>
      <c r="D87" s="8">
        <f t="shared" si="7"/>
        <v>19.797297297297284</v>
      </c>
      <c r="E87" s="8">
        <f t="shared" si="10"/>
        <v>10.096621621621615</v>
      </c>
      <c r="F87" s="8">
        <f t="shared" si="9"/>
        <v>4291.0641891891864</v>
      </c>
      <c r="G87" s="8">
        <f t="shared" si="8"/>
        <v>1486.5672972972948</v>
      </c>
      <c r="H87" s="6">
        <v>425</v>
      </c>
    </row>
    <row r="88" spans="1:8" x14ac:dyDescent="0.25">
      <c r="A88" s="6">
        <v>430</v>
      </c>
      <c r="B88" s="5">
        <v>44959.591145775463</v>
      </c>
      <c r="C88">
        <v>78.400000000000006</v>
      </c>
      <c r="D88" s="8">
        <f t="shared" si="7"/>
        <v>20.19729729729729</v>
      </c>
      <c r="E88" s="8">
        <f t="shared" si="10"/>
        <v>10.300621621621618</v>
      </c>
      <c r="F88" s="8">
        <f t="shared" si="9"/>
        <v>4429.267297297296</v>
      </c>
      <c r="G88" s="8">
        <f t="shared" si="8"/>
        <v>1538.0704054054029</v>
      </c>
      <c r="H88" s="6">
        <v>430</v>
      </c>
    </row>
    <row r="89" spans="1:8" x14ac:dyDescent="0.25">
      <c r="A89" s="6">
        <v>435</v>
      </c>
      <c r="B89" s="5">
        <v>44959.591203645832</v>
      </c>
      <c r="C89">
        <v>78.400000000000006</v>
      </c>
      <c r="D89" s="8">
        <f t="shared" si="7"/>
        <v>20.19729729729729</v>
      </c>
      <c r="E89" s="8">
        <f t="shared" si="10"/>
        <v>10.300621621621618</v>
      </c>
      <c r="F89" s="8">
        <f t="shared" si="9"/>
        <v>4480.7704054054038</v>
      </c>
      <c r="G89" s="8">
        <f t="shared" si="8"/>
        <v>1589.573513513511</v>
      </c>
      <c r="H89" s="6">
        <v>435</v>
      </c>
    </row>
    <row r="90" spans="1:8" x14ac:dyDescent="0.25">
      <c r="A90" s="6">
        <v>440</v>
      </c>
      <c r="B90" s="5">
        <v>44959.591261516201</v>
      </c>
      <c r="C90">
        <v>78.400000000000006</v>
      </c>
      <c r="D90" s="8">
        <f t="shared" si="7"/>
        <v>20.19729729729729</v>
      </c>
      <c r="E90" s="8">
        <f t="shared" si="10"/>
        <v>10.300621621621618</v>
      </c>
      <c r="F90" s="8">
        <f t="shared" si="9"/>
        <v>4532.2735135135117</v>
      </c>
      <c r="G90" s="8">
        <f t="shared" si="8"/>
        <v>1641.0766216216191</v>
      </c>
      <c r="H90" s="6">
        <v>440</v>
      </c>
    </row>
    <row r="91" spans="1:8" x14ac:dyDescent="0.25">
      <c r="A91" s="6">
        <v>445</v>
      </c>
      <c r="B91" s="5">
        <v>44959.591319386571</v>
      </c>
      <c r="C91">
        <v>78.400000000000006</v>
      </c>
      <c r="D91" s="8">
        <f t="shared" si="7"/>
        <v>20.19729729729729</v>
      </c>
      <c r="E91" s="8">
        <f t="shared" si="10"/>
        <v>10.300621621621618</v>
      </c>
      <c r="F91" s="8">
        <f t="shared" si="9"/>
        <v>4583.7766216216196</v>
      </c>
      <c r="G91" s="8">
        <f t="shared" si="8"/>
        <v>1692.5797297297272</v>
      </c>
      <c r="H91" s="6">
        <v>445</v>
      </c>
    </row>
    <row r="92" spans="1:8" x14ac:dyDescent="0.25">
      <c r="A92" s="6">
        <v>450</v>
      </c>
      <c r="B92" s="5">
        <v>44959.591377256947</v>
      </c>
      <c r="C92">
        <v>78.8</v>
      </c>
      <c r="D92" s="8">
        <f t="shared" si="7"/>
        <v>20.597297297297281</v>
      </c>
      <c r="E92" s="8">
        <f t="shared" si="10"/>
        <v>10.504621621621613</v>
      </c>
      <c r="F92" s="8">
        <f t="shared" si="9"/>
        <v>4727.0797297297258</v>
      </c>
      <c r="G92" s="8">
        <f t="shared" si="8"/>
        <v>1745.1028378378353</v>
      </c>
      <c r="H92" s="6">
        <v>450</v>
      </c>
    </row>
    <row r="93" spans="1:8" x14ac:dyDescent="0.25">
      <c r="A93" s="6">
        <v>455</v>
      </c>
      <c r="B93" s="5">
        <v>44959.591435127317</v>
      </c>
      <c r="C93">
        <v>78.8</v>
      </c>
      <c r="D93" s="8">
        <f t="shared" si="7"/>
        <v>20.597297297297281</v>
      </c>
      <c r="E93" s="8">
        <f t="shared" si="10"/>
        <v>10.504621621621613</v>
      </c>
      <c r="F93" s="8">
        <f t="shared" si="9"/>
        <v>4779.6028378378342</v>
      </c>
      <c r="G93" s="8">
        <f t="shared" si="8"/>
        <v>1797.6259459459434</v>
      </c>
      <c r="H93" s="6">
        <v>455</v>
      </c>
    </row>
    <row r="94" spans="1:8" x14ac:dyDescent="0.25">
      <c r="A94" s="6">
        <v>460</v>
      </c>
      <c r="B94" s="5">
        <v>44959.591492997686</v>
      </c>
      <c r="C94">
        <v>79.5</v>
      </c>
      <c r="D94" s="8">
        <f t="shared" si="7"/>
        <v>21.297297297297284</v>
      </c>
      <c r="E94" s="8">
        <f t="shared" si="10"/>
        <v>10.861621621621616</v>
      </c>
      <c r="F94" s="8">
        <f t="shared" si="9"/>
        <v>4996.3459459459436</v>
      </c>
      <c r="G94" s="8">
        <f t="shared" si="8"/>
        <v>1851.9340540540516</v>
      </c>
      <c r="H94" s="6">
        <v>460</v>
      </c>
    </row>
    <row r="95" spans="1:8" x14ac:dyDescent="0.25">
      <c r="A95" s="6">
        <v>465</v>
      </c>
      <c r="B95" s="5">
        <v>44959.591550868055</v>
      </c>
      <c r="C95">
        <v>79.5</v>
      </c>
      <c r="D95" s="8">
        <f t="shared" si="7"/>
        <v>21.297297297297284</v>
      </c>
      <c r="E95" s="8">
        <f t="shared" si="10"/>
        <v>10.861621621621616</v>
      </c>
      <c r="F95" s="8">
        <f t="shared" si="9"/>
        <v>5050.6540540540518</v>
      </c>
      <c r="G95" s="8">
        <f t="shared" si="8"/>
        <v>1906.2421621621597</v>
      </c>
      <c r="H95" s="6">
        <v>465</v>
      </c>
    </row>
    <row r="96" spans="1:8" x14ac:dyDescent="0.25">
      <c r="A96" s="6">
        <v>470</v>
      </c>
      <c r="B96" s="5">
        <v>44959.591608738425</v>
      </c>
      <c r="C96">
        <v>79.900000000000006</v>
      </c>
      <c r="D96" s="8">
        <f t="shared" si="7"/>
        <v>21.69729729729729</v>
      </c>
      <c r="E96" s="8">
        <f t="shared" si="10"/>
        <v>11.065621621621618</v>
      </c>
      <c r="F96" s="8">
        <f t="shared" si="9"/>
        <v>5200.842162162161</v>
      </c>
      <c r="G96" s="8">
        <f t="shared" si="8"/>
        <v>1961.5702702702679</v>
      </c>
      <c r="H96" s="6">
        <v>470</v>
      </c>
    </row>
    <row r="97" spans="1:8" x14ac:dyDescent="0.25">
      <c r="A97" s="6">
        <v>475</v>
      </c>
      <c r="B97" s="5">
        <v>44959.591666608794</v>
      </c>
      <c r="C97">
        <v>80.7</v>
      </c>
      <c r="D97" s="8">
        <f t="shared" si="7"/>
        <v>22.497297297297287</v>
      </c>
      <c r="E97" s="8">
        <f t="shared" si="10"/>
        <v>11.473621621621616</v>
      </c>
      <c r="F97" s="8">
        <f t="shared" si="9"/>
        <v>5449.970270270268</v>
      </c>
      <c r="G97" s="8">
        <f t="shared" si="8"/>
        <v>2018.938378378376</v>
      </c>
      <c r="H97" s="6">
        <v>475</v>
      </c>
    </row>
    <row r="98" spans="1:8" x14ac:dyDescent="0.25">
      <c r="A98" s="6">
        <v>480</v>
      </c>
      <c r="B98" s="5">
        <v>44959.591724479164</v>
      </c>
      <c r="C98">
        <v>80.7</v>
      </c>
      <c r="D98" s="8">
        <f t="shared" si="7"/>
        <v>22.497297297297287</v>
      </c>
      <c r="E98" s="8">
        <f t="shared" si="10"/>
        <v>11.473621621621616</v>
      </c>
      <c r="F98" s="8">
        <f t="shared" si="9"/>
        <v>5507.3383783783756</v>
      </c>
      <c r="G98" s="8">
        <f t="shared" si="8"/>
        <v>2076.3064864864841</v>
      </c>
      <c r="H98" s="6">
        <v>480</v>
      </c>
    </row>
    <row r="99" spans="1:8" x14ac:dyDescent="0.25">
      <c r="A99" s="6">
        <v>485</v>
      </c>
      <c r="B99" s="5">
        <v>44959.59178234954</v>
      </c>
      <c r="C99">
        <v>80.7</v>
      </c>
      <c r="D99" s="8">
        <f t="shared" si="7"/>
        <v>22.497297297297287</v>
      </c>
      <c r="E99" s="8">
        <f t="shared" si="10"/>
        <v>11.473621621621616</v>
      </c>
      <c r="F99" s="8">
        <f t="shared" si="9"/>
        <v>5564.7064864864842</v>
      </c>
      <c r="G99" s="8">
        <f t="shared" si="8"/>
        <v>2133.6745945945922</v>
      </c>
      <c r="H99" s="6">
        <v>485</v>
      </c>
    </row>
    <row r="100" spans="1:8" x14ac:dyDescent="0.25">
      <c r="A100" s="6">
        <v>490</v>
      </c>
      <c r="B100" s="5">
        <v>44959.591840219909</v>
      </c>
      <c r="C100">
        <v>80.7</v>
      </c>
      <c r="D100" s="8">
        <f t="shared" si="7"/>
        <v>22.497297297297287</v>
      </c>
      <c r="E100" s="8">
        <f t="shared" ref="E100:E156" si="11">D100*0.51</f>
        <v>11.473621621621616</v>
      </c>
      <c r="F100" s="8">
        <f t="shared" ref="F100:F156" si="12">E100*A100</f>
        <v>5622.0745945945919</v>
      </c>
      <c r="G100" s="8">
        <f t="shared" si="8"/>
        <v>2191.0427027027004</v>
      </c>
      <c r="H100" s="6">
        <v>490</v>
      </c>
    </row>
    <row r="101" spans="1:8" x14ac:dyDescent="0.25">
      <c r="A101" s="6">
        <v>495</v>
      </c>
      <c r="B101" s="5">
        <v>44959.591898090279</v>
      </c>
      <c r="C101">
        <v>81.099999999999994</v>
      </c>
      <c r="D101" s="8">
        <f t="shared" si="7"/>
        <v>22.897297297297278</v>
      </c>
      <c r="E101" s="8">
        <f t="shared" si="11"/>
        <v>11.677621621621611</v>
      </c>
      <c r="F101" s="8">
        <f t="shared" si="12"/>
        <v>5780.4227027026973</v>
      </c>
      <c r="G101" s="8">
        <f t="shared" si="8"/>
        <v>2249.4308108108085</v>
      </c>
      <c r="H101" s="6">
        <v>495</v>
      </c>
    </row>
    <row r="102" spans="1:8" x14ac:dyDescent="0.25">
      <c r="A102" s="6">
        <v>500</v>
      </c>
      <c r="B102" s="5">
        <v>44959.591955960648</v>
      </c>
      <c r="C102">
        <v>81.099999999999994</v>
      </c>
      <c r="D102" s="8">
        <f t="shared" si="7"/>
        <v>22.897297297297278</v>
      </c>
      <c r="E102" s="8">
        <f t="shared" si="11"/>
        <v>11.677621621621611</v>
      </c>
      <c r="F102" s="8">
        <f t="shared" si="12"/>
        <v>5838.8108108108054</v>
      </c>
      <c r="G102" s="8">
        <f t="shared" si="8"/>
        <v>2307.8189189189166</v>
      </c>
      <c r="H102" s="6">
        <v>500</v>
      </c>
    </row>
    <row r="103" spans="1:8" x14ac:dyDescent="0.25">
      <c r="A103" s="6">
        <v>505</v>
      </c>
      <c r="B103" s="5">
        <v>44959.592013831018</v>
      </c>
      <c r="C103" s="7">
        <v>81.099999999999994</v>
      </c>
      <c r="D103" s="8">
        <f t="shared" si="7"/>
        <v>22.897297297297278</v>
      </c>
      <c r="E103" s="8">
        <f t="shared" si="11"/>
        <v>11.677621621621611</v>
      </c>
      <c r="F103" s="8">
        <f t="shared" si="12"/>
        <v>5897.1989189189135</v>
      </c>
      <c r="G103" s="8">
        <f t="shared" si="8"/>
        <v>2366.2070270270247</v>
      </c>
      <c r="H103" s="6">
        <v>505</v>
      </c>
    </row>
    <row r="104" spans="1:8" x14ac:dyDescent="0.25">
      <c r="A104" s="6">
        <v>510</v>
      </c>
      <c r="B104" s="5">
        <v>44959.592071701387</v>
      </c>
      <c r="C104" s="7">
        <v>81.099999999999994</v>
      </c>
      <c r="D104" s="8">
        <f t="shared" si="7"/>
        <v>22.897297297297278</v>
      </c>
      <c r="E104" s="8">
        <f t="shared" si="11"/>
        <v>11.677621621621611</v>
      </c>
      <c r="F104" s="8">
        <f t="shared" si="12"/>
        <v>5955.5870270270216</v>
      </c>
      <c r="G104" s="8">
        <f t="shared" si="8"/>
        <v>2424.5951351351328</v>
      </c>
      <c r="H104" s="6">
        <v>510</v>
      </c>
    </row>
    <row r="105" spans="1:8" x14ac:dyDescent="0.25">
      <c r="A105" s="6">
        <v>515</v>
      </c>
      <c r="B105" s="5">
        <v>44959.592129571756</v>
      </c>
      <c r="C105" s="7">
        <v>81.099999999999994</v>
      </c>
      <c r="D105" s="8">
        <f t="shared" si="7"/>
        <v>22.897297297297278</v>
      </c>
      <c r="E105" s="8">
        <f t="shared" si="11"/>
        <v>11.677621621621611</v>
      </c>
      <c r="F105" s="8">
        <f t="shared" si="12"/>
        <v>6013.9751351351297</v>
      </c>
      <c r="G105" s="8">
        <f t="shared" si="8"/>
        <v>2482.9832432432408</v>
      </c>
      <c r="H105" s="6">
        <v>515</v>
      </c>
    </row>
    <row r="106" spans="1:8" x14ac:dyDescent="0.25">
      <c r="A106" s="6">
        <v>520</v>
      </c>
      <c r="B106" s="5">
        <v>44959.592187442133</v>
      </c>
      <c r="C106" s="7">
        <v>81.099999999999994</v>
      </c>
      <c r="D106" s="8">
        <f t="shared" si="7"/>
        <v>22.897297297297278</v>
      </c>
      <c r="E106" s="8">
        <f t="shared" si="11"/>
        <v>11.677621621621611</v>
      </c>
      <c r="F106" s="8">
        <f t="shared" si="12"/>
        <v>6072.3632432432378</v>
      </c>
      <c r="G106" s="8">
        <f t="shared" si="8"/>
        <v>2541.3713513513489</v>
      </c>
      <c r="H106" s="6">
        <v>520</v>
      </c>
    </row>
    <row r="107" spans="1:8" x14ac:dyDescent="0.25">
      <c r="A107" s="6">
        <v>525</v>
      </c>
      <c r="B107" s="5">
        <v>44959.592245312502</v>
      </c>
      <c r="C107" s="7">
        <v>81.099999999999994</v>
      </c>
      <c r="D107" s="8">
        <f t="shared" si="7"/>
        <v>22.897297297297278</v>
      </c>
      <c r="E107" s="8">
        <f t="shared" si="11"/>
        <v>11.677621621621611</v>
      </c>
      <c r="F107" s="8">
        <f t="shared" si="12"/>
        <v>6130.7513513513459</v>
      </c>
      <c r="G107" s="8">
        <f t="shared" si="8"/>
        <v>2599.759459459457</v>
      </c>
      <c r="H107" s="6">
        <v>525</v>
      </c>
    </row>
    <row r="108" spans="1:8" x14ac:dyDescent="0.25">
      <c r="A108" s="6">
        <v>530</v>
      </c>
      <c r="B108" s="5">
        <v>44959.592303182872</v>
      </c>
      <c r="C108" s="7">
        <v>81.099999999999994</v>
      </c>
      <c r="D108" s="8">
        <f t="shared" si="7"/>
        <v>22.897297297297278</v>
      </c>
      <c r="E108" s="8">
        <f t="shared" si="11"/>
        <v>11.677621621621611</v>
      </c>
      <c r="F108" s="8">
        <f t="shared" si="12"/>
        <v>6189.139459459454</v>
      </c>
      <c r="G108" s="8">
        <f t="shared" si="8"/>
        <v>2658.1475675675651</v>
      </c>
      <c r="H108" s="6">
        <v>530</v>
      </c>
    </row>
    <row r="109" spans="1:8" x14ac:dyDescent="0.25">
      <c r="A109" s="6">
        <v>535</v>
      </c>
      <c r="B109" s="5">
        <v>44959.592361053241</v>
      </c>
      <c r="C109" s="7">
        <v>81.099999999999994</v>
      </c>
      <c r="D109" s="8">
        <f t="shared" si="7"/>
        <v>22.897297297297278</v>
      </c>
      <c r="E109" s="8">
        <f t="shared" si="11"/>
        <v>11.677621621621611</v>
      </c>
      <c r="F109" s="8">
        <f t="shared" si="12"/>
        <v>6247.5275675675621</v>
      </c>
      <c r="G109" s="8">
        <f t="shared" si="8"/>
        <v>2716.5356756756732</v>
      </c>
      <c r="H109" s="6">
        <v>535</v>
      </c>
    </row>
    <row r="110" spans="1:8" x14ac:dyDescent="0.25">
      <c r="A110" s="6">
        <v>540</v>
      </c>
      <c r="B110" s="5">
        <v>44959.59241892361</v>
      </c>
      <c r="C110" s="7">
        <v>81.099999999999994</v>
      </c>
      <c r="D110" s="8">
        <f t="shared" si="7"/>
        <v>22.897297297297278</v>
      </c>
      <c r="E110" s="8">
        <f t="shared" si="11"/>
        <v>11.677621621621611</v>
      </c>
      <c r="F110" s="8">
        <f t="shared" si="12"/>
        <v>6305.9156756756702</v>
      </c>
      <c r="G110" s="8">
        <f t="shared" si="8"/>
        <v>2774.9237837837813</v>
      </c>
      <c r="H110" s="6">
        <v>540</v>
      </c>
    </row>
    <row r="111" spans="1:8" x14ac:dyDescent="0.25">
      <c r="A111" s="6">
        <v>545</v>
      </c>
      <c r="B111" s="5">
        <v>44959.59247679398</v>
      </c>
      <c r="C111" s="7">
        <v>81.099999999999994</v>
      </c>
      <c r="D111" s="8">
        <f t="shared" si="7"/>
        <v>22.897297297297278</v>
      </c>
      <c r="E111" s="8">
        <f t="shared" si="11"/>
        <v>11.677621621621611</v>
      </c>
      <c r="F111" s="8">
        <f t="shared" si="12"/>
        <v>6364.3037837837783</v>
      </c>
      <c r="G111" s="8">
        <f t="shared" si="8"/>
        <v>2833.3118918918894</v>
      </c>
      <c r="H111" s="6">
        <v>545</v>
      </c>
    </row>
    <row r="112" spans="1:8" x14ac:dyDescent="0.25">
      <c r="A112" s="6">
        <v>550</v>
      </c>
      <c r="B112" s="5">
        <v>44959.592534664349</v>
      </c>
      <c r="C112" s="7">
        <v>80.7</v>
      </c>
      <c r="D112" s="8">
        <f t="shared" si="7"/>
        <v>22.497297297297287</v>
      </c>
      <c r="E112" s="8">
        <f t="shared" si="11"/>
        <v>11.473621621621616</v>
      </c>
      <c r="F112" s="8">
        <f t="shared" si="12"/>
        <v>6310.4918918918884</v>
      </c>
      <c r="G112" s="8">
        <f t="shared" si="8"/>
        <v>2890.6799999999976</v>
      </c>
      <c r="H112" s="6">
        <v>550</v>
      </c>
    </row>
    <row r="113" spans="1:8" x14ac:dyDescent="0.25">
      <c r="A113" s="6">
        <v>555</v>
      </c>
      <c r="B113" s="5">
        <v>44959.592592534726</v>
      </c>
      <c r="C113" s="7">
        <v>80.7</v>
      </c>
      <c r="D113" s="8">
        <f t="shared" si="7"/>
        <v>22.497297297297287</v>
      </c>
      <c r="E113" s="8">
        <f t="shared" si="11"/>
        <v>11.473621621621616</v>
      </c>
      <c r="F113" s="8">
        <f t="shared" si="12"/>
        <v>6367.8599999999969</v>
      </c>
      <c r="G113" s="8">
        <f t="shared" si="8"/>
        <v>2948.0481081081057</v>
      </c>
      <c r="H113" s="6">
        <v>555</v>
      </c>
    </row>
    <row r="114" spans="1:8" x14ac:dyDescent="0.25">
      <c r="A114" s="6">
        <v>560</v>
      </c>
      <c r="B114" s="5">
        <v>44959.592650405095</v>
      </c>
      <c r="C114" s="7">
        <v>80.3</v>
      </c>
      <c r="D114" s="8">
        <f t="shared" si="7"/>
        <v>22.097297297297281</v>
      </c>
      <c r="E114" s="8">
        <f t="shared" si="11"/>
        <v>11.269621621621614</v>
      </c>
      <c r="F114" s="8">
        <f t="shared" si="12"/>
        <v>6310.9881081081039</v>
      </c>
      <c r="G114" s="8">
        <f t="shared" si="8"/>
        <v>3004.3962162162138</v>
      </c>
      <c r="H114" s="6">
        <v>560</v>
      </c>
    </row>
    <row r="115" spans="1:8" x14ac:dyDescent="0.25">
      <c r="A115" s="6">
        <v>565</v>
      </c>
      <c r="B115" s="5">
        <v>44959.592708275464</v>
      </c>
      <c r="C115" s="7">
        <v>80.3</v>
      </c>
      <c r="D115" s="8">
        <f t="shared" si="7"/>
        <v>22.097297297297281</v>
      </c>
      <c r="E115" s="8">
        <f t="shared" si="11"/>
        <v>11.269621621621614</v>
      </c>
      <c r="F115" s="8">
        <f t="shared" si="12"/>
        <v>6367.3362162162121</v>
      </c>
      <c r="G115" s="8">
        <f t="shared" si="8"/>
        <v>3060.744324324322</v>
      </c>
      <c r="H115" s="6">
        <v>565</v>
      </c>
    </row>
    <row r="116" spans="1:8" x14ac:dyDescent="0.25">
      <c r="A116" s="6">
        <v>570</v>
      </c>
      <c r="B116" s="5">
        <v>44959.592766145834</v>
      </c>
      <c r="C116" s="7">
        <v>80.3</v>
      </c>
      <c r="D116" s="8">
        <f t="shared" si="7"/>
        <v>22.097297297297281</v>
      </c>
      <c r="E116" s="8">
        <f t="shared" si="11"/>
        <v>11.269621621621614</v>
      </c>
      <c r="F116" s="8">
        <f t="shared" si="12"/>
        <v>6423.6843243243202</v>
      </c>
      <c r="G116" s="8">
        <f t="shared" si="8"/>
        <v>3117.0924324324301</v>
      </c>
      <c r="H116" s="6">
        <v>570</v>
      </c>
    </row>
    <row r="117" spans="1:8" x14ac:dyDescent="0.25">
      <c r="A117" s="6">
        <v>575</v>
      </c>
      <c r="B117" s="5">
        <v>44959.592824016203</v>
      </c>
      <c r="C117" s="7">
        <v>79.5</v>
      </c>
      <c r="D117" s="8">
        <f t="shared" si="7"/>
        <v>21.297297297297284</v>
      </c>
      <c r="E117" s="8">
        <f t="shared" si="11"/>
        <v>10.861621621621616</v>
      </c>
      <c r="F117" s="8">
        <f t="shared" si="12"/>
        <v>6245.4324324324289</v>
      </c>
      <c r="G117" s="8">
        <f t="shared" si="8"/>
        <v>3171.4005405405383</v>
      </c>
      <c r="H117" s="6">
        <v>575</v>
      </c>
    </row>
    <row r="118" spans="1:8" x14ac:dyDescent="0.25">
      <c r="A118" s="6">
        <v>580</v>
      </c>
      <c r="B118" s="5">
        <v>44959.592881886572</v>
      </c>
      <c r="C118" s="7">
        <v>79.5</v>
      </c>
      <c r="D118" s="8">
        <f t="shared" si="7"/>
        <v>21.297297297297284</v>
      </c>
      <c r="E118" s="8">
        <f t="shared" si="11"/>
        <v>10.861621621621616</v>
      </c>
      <c r="F118" s="8">
        <f t="shared" si="12"/>
        <v>6299.740540540537</v>
      </c>
      <c r="G118" s="8">
        <f t="shared" si="8"/>
        <v>3225.7086486486464</v>
      </c>
      <c r="H118" s="6">
        <v>580</v>
      </c>
    </row>
    <row r="119" spans="1:8" x14ac:dyDescent="0.25">
      <c r="A119" s="6">
        <v>585</v>
      </c>
      <c r="B119" s="5">
        <v>44959.592939756942</v>
      </c>
      <c r="C119" s="7">
        <v>79.2</v>
      </c>
      <c r="D119" s="8">
        <f t="shared" si="7"/>
        <v>20.997297297297287</v>
      </c>
      <c r="E119" s="8">
        <f t="shared" si="11"/>
        <v>10.708621621621617</v>
      </c>
      <c r="F119" s="8">
        <f t="shared" si="12"/>
        <v>6264.543648648646</v>
      </c>
      <c r="G119" s="8">
        <f t="shared" si="8"/>
        <v>3279.2517567567547</v>
      </c>
      <c r="H119" s="6">
        <v>585</v>
      </c>
    </row>
    <row r="120" spans="1:8" x14ac:dyDescent="0.25">
      <c r="A120" s="6">
        <v>590</v>
      </c>
      <c r="B120" s="5">
        <v>44959.592997627318</v>
      </c>
      <c r="C120" s="7">
        <v>79.2</v>
      </c>
      <c r="D120" s="8">
        <f t="shared" si="7"/>
        <v>20.997297297297287</v>
      </c>
      <c r="E120" s="8">
        <f t="shared" si="11"/>
        <v>10.708621621621617</v>
      </c>
      <c r="F120" s="8">
        <f t="shared" si="12"/>
        <v>6318.0867567567539</v>
      </c>
      <c r="G120" s="8">
        <f t="shared" si="8"/>
        <v>3332.794864864863</v>
      </c>
      <c r="H120" s="6">
        <v>590</v>
      </c>
    </row>
    <row r="121" spans="1:8" x14ac:dyDescent="0.25">
      <c r="A121" s="6">
        <v>595</v>
      </c>
      <c r="B121" s="5">
        <v>44959.593055497688</v>
      </c>
      <c r="C121" s="7">
        <v>79.2</v>
      </c>
      <c r="D121" s="8">
        <f t="shared" si="7"/>
        <v>20.997297297297287</v>
      </c>
      <c r="E121" s="8">
        <f t="shared" si="11"/>
        <v>10.708621621621617</v>
      </c>
      <c r="F121" s="8">
        <f t="shared" si="12"/>
        <v>6371.6298648648626</v>
      </c>
      <c r="G121" s="8">
        <f t="shared" si="8"/>
        <v>3386.3379729729713</v>
      </c>
      <c r="H121" s="6">
        <v>595</v>
      </c>
    </row>
    <row r="122" spans="1:8" x14ac:dyDescent="0.25">
      <c r="A122" s="6">
        <v>600</v>
      </c>
      <c r="B122" s="5">
        <v>44959.593113368057</v>
      </c>
      <c r="C122" s="7">
        <v>78.8</v>
      </c>
      <c r="D122" s="8">
        <f t="shared" si="7"/>
        <v>20.597297297297281</v>
      </c>
      <c r="E122" s="8">
        <f t="shared" si="11"/>
        <v>10.504621621621613</v>
      </c>
      <c r="F122" s="8">
        <f t="shared" si="12"/>
        <v>6302.7729729729681</v>
      </c>
      <c r="G122" s="8">
        <f t="shared" si="8"/>
        <v>3438.8610810810792</v>
      </c>
      <c r="H122" s="6">
        <v>600</v>
      </c>
    </row>
    <row r="123" spans="1:8" x14ac:dyDescent="0.25">
      <c r="A123" s="6">
        <v>605</v>
      </c>
      <c r="B123" s="5">
        <v>44959.593171238426</v>
      </c>
      <c r="C123" s="7">
        <v>78.8</v>
      </c>
      <c r="D123" s="8">
        <f t="shared" si="7"/>
        <v>20.597297297297281</v>
      </c>
      <c r="E123" s="8">
        <f t="shared" si="11"/>
        <v>10.504621621621613</v>
      </c>
      <c r="F123" s="8">
        <f t="shared" si="12"/>
        <v>6355.2960810810755</v>
      </c>
      <c r="G123" s="8">
        <f t="shared" si="8"/>
        <v>3491.3841891891871</v>
      </c>
      <c r="H123" s="6">
        <v>605</v>
      </c>
    </row>
    <row r="124" spans="1:8" x14ac:dyDescent="0.25">
      <c r="A124" s="6">
        <v>610</v>
      </c>
      <c r="B124" s="5">
        <v>44959.593229108796</v>
      </c>
      <c r="C124" s="7">
        <v>78.400000000000006</v>
      </c>
      <c r="D124" s="8">
        <f t="shared" si="7"/>
        <v>20.19729729729729</v>
      </c>
      <c r="E124" s="8">
        <f t="shared" si="11"/>
        <v>10.300621621621618</v>
      </c>
      <c r="F124" s="8">
        <f t="shared" si="12"/>
        <v>6283.3791891891869</v>
      </c>
      <c r="G124" s="8">
        <f t="shared" si="8"/>
        <v>3542.8872972972949</v>
      </c>
      <c r="H124" s="6">
        <v>610</v>
      </c>
    </row>
    <row r="125" spans="1:8" x14ac:dyDescent="0.25">
      <c r="A125" s="6">
        <v>615</v>
      </c>
      <c r="B125" s="5">
        <v>44959.593286979165</v>
      </c>
      <c r="C125" s="7">
        <v>78.400000000000006</v>
      </c>
      <c r="D125" s="8">
        <f t="shared" si="7"/>
        <v>20.19729729729729</v>
      </c>
      <c r="E125" s="8">
        <f t="shared" si="11"/>
        <v>10.300621621621618</v>
      </c>
      <c r="F125" s="8">
        <f t="shared" si="12"/>
        <v>6334.8822972972948</v>
      </c>
      <c r="G125" s="8">
        <f t="shared" si="8"/>
        <v>3594.3904054054028</v>
      </c>
      <c r="H125" s="6">
        <v>615</v>
      </c>
    </row>
    <row r="126" spans="1:8" x14ac:dyDescent="0.25">
      <c r="A126" s="6">
        <v>620</v>
      </c>
      <c r="B126" s="5">
        <v>44959.593344849534</v>
      </c>
      <c r="C126" s="7">
        <v>78</v>
      </c>
      <c r="D126" s="8">
        <f t="shared" si="7"/>
        <v>19.797297297297284</v>
      </c>
      <c r="E126" s="8">
        <f t="shared" si="11"/>
        <v>10.096621621621615</v>
      </c>
      <c r="F126" s="8">
        <f t="shared" si="12"/>
        <v>6259.9054054054013</v>
      </c>
      <c r="G126" s="8">
        <f t="shared" si="8"/>
        <v>3644.8735135135107</v>
      </c>
      <c r="H126" s="6">
        <v>620</v>
      </c>
    </row>
    <row r="127" spans="1:8" x14ac:dyDescent="0.25">
      <c r="A127" s="6">
        <v>625</v>
      </c>
      <c r="B127" s="5">
        <v>44959.593402719911</v>
      </c>
      <c r="C127" s="7">
        <v>78</v>
      </c>
      <c r="D127" s="8">
        <f t="shared" si="7"/>
        <v>19.797297297297284</v>
      </c>
      <c r="E127" s="8">
        <f t="shared" si="11"/>
        <v>10.096621621621615</v>
      </c>
      <c r="F127" s="8">
        <f t="shared" si="12"/>
        <v>6310.3885135135097</v>
      </c>
      <c r="G127" s="8">
        <f t="shared" si="8"/>
        <v>3695.3566216216186</v>
      </c>
      <c r="H127" s="6">
        <v>625</v>
      </c>
    </row>
    <row r="128" spans="1:8" x14ac:dyDescent="0.25">
      <c r="A128" s="6">
        <v>630</v>
      </c>
      <c r="B128" s="5">
        <v>44959.59346059028</v>
      </c>
      <c r="C128" s="7">
        <v>77.599999999999994</v>
      </c>
      <c r="D128" s="8">
        <f t="shared" si="7"/>
        <v>19.397297297297278</v>
      </c>
      <c r="E128" s="8">
        <f t="shared" si="11"/>
        <v>9.892621621621613</v>
      </c>
      <c r="F128" s="8">
        <f t="shared" si="12"/>
        <v>6232.3516216216158</v>
      </c>
      <c r="G128" s="8">
        <f t="shared" si="8"/>
        <v>3744.8197297297265</v>
      </c>
      <c r="H128" s="6">
        <v>630</v>
      </c>
    </row>
    <row r="129" spans="1:8" x14ac:dyDescent="0.25">
      <c r="A129" s="6">
        <v>635</v>
      </c>
      <c r="B129" s="5">
        <v>44959.59351846065</v>
      </c>
      <c r="C129" s="7">
        <v>77.599999999999994</v>
      </c>
      <c r="D129" s="8">
        <f t="shared" si="7"/>
        <v>19.397297297297278</v>
      </c>
      <c r="E129" s="8">
        <f t="shared" si="11"/>
        <v>9.892621621621613</v>
      </c>
      <c r="F129" s="8">
        <f t="shared" si="12"/>
        <v>6281.8147297297246</v>
      </c>
      <c r="G129" s="8">
        <f t="shared" si="8"/>
        <v>3794.2828378378344</v>
      </c>
      <c r="H129" s="6">
        <v>635</v>
      </c>
    </row>
    <row r="130" spans="1:8" x14ac:dyDescent="0.25">
      <c r="A130" s="6">
        <v>640</v>
      </c>
      <c r="B130" s="5">
        <v>44959.593576331019</v>
      </c>
      <c r="C130" s="7">
        <v>77.599999999999994</v>
      </c>
      <c r="D130" s="8">
        <f t="shared" si="7"/>
        <v>19.397297297297278</v>
      </c>
      <c r="E130" s="8">
        <f t="shared" si="11"/>
        <v>9.892621621621613</v>
      </c>
      <c r="F130" s="8">
        <f t="shared" si="12"/>
        <v>6331.2778378378325</v>
      </c>
      <c r="G130" s="8">
        <f t="shared" si="8"/>
        <v>3843.7459459459424</v>
      </c>
      <c r="H130" s="6">
        <v>640</v>
      </c>
    </row>
    <row r="131" spans="1:8" x14ac:dyDescent="0.25">
      <c r="A131" s="6">
        <v>645</v>
      </c>
      <c r="B131" s="5">
        <v>44959.593634201388</v>
      </c>
      <c r="C131" s="7">
        <v>77.2</v>
      </c>
      <c r="D131" s="8">
        <f t="shared" ref="D131:D163" si="13">C131-AVERAGE($C$2:$C$38)</f>
        <v>18.997297297297287</v>
      </c>
      <c r="E131" s="8">
        <f t="shared" si="11"/>
        <v>9.6886216216216159</v>
      </c>
      <c r="F131" s="8">
        <f t="shared" si="12"/>
        <v>6249.1609459459423</v>
      </c>
      <c r="G131" s="8">
        <f t="shared" si="8"/>
        <v>3892.1890540540503</v>
      </c>
      <c r="H131" s="6">
        <v>645</v>
      </c>
    </row>
    <row r="132" spans="1:8" x14ac:dyDescent="0.25">
      <c r="A132" s="6">
        <v>650</v>
      </c>
      <c r="B132" s="5">
        <v>44959.593692071758</v>
      </c>
      <c r="C132" s="7">
        <v>76.8</v>
      </c>
      <c r="D132" s="8">
        <f t="shared" si="13"/>
        <v>18.597297297297281</v>
      </c>
      <c r="E132" s="8">
        <f t="shared" si="11"/>
        <v>9.4846216216216135</v>
      </c>
      <c r="F132" s="8">
        <f t="shared" si="12"/>
        <v>6165.0040540540485</v>
      </c>
      <c r="G132" s="8">
        <f t="shared" si="8"/>
        <v>3939.6121621621583</v>
      </c>
      <c r="H132" s="6">
        <v>650</v>
      </c>
    </row>
    <row r="133" spans="1:8" x14ac:dyDescent="0.25">
      <c r="A133" s="6">
        <v>655</v>
      </c>
      <c r="B133" s="5">
        <v>44959.593749942127</v>
      </c>
      <c r="C133" s="7">
        <v>77.2</v>
      </c>
      <c r="D133" s="8">
        <f t="shared" si="13"/>
        <v>18.997297297297287</v>
      </c>
      <c r="E133" s="8">
        <f t="shared" si="11"/>
        <v>9.6886216216216159</v>
      </c>
      <c r="F133" s="8">
        <f t="shared" si="12"/>
        <v>6346.0471621621582</v>
      </c>
      <c r="G133" s="8">
        <f t="shared" ref="G133:G156" si="14">G132+E133*5</f>
        <v>3988.0552702702662</v>
      </c>
      <c r="H133" s="6">
        <v>655</v>
      </c>
    </row>
    <row r="134" spans="1:8" x14ac:dyDescent="0.25">
      <c r="A134" s="6">
        <v>660</v>
      </c>
      <c r="B134" s="5">
        <v>44959.593807812496</v>
      </c>
      <c r="C134" s="7">
        <v>76.8</v>
      </c>
      <c r="D134" s="8">
        <f t="shared" si="13"/>
        <v>18.597297297297281</v>
      </c>
      <c r="E134" s="8">
        <f t="shared" si="11"/>
        <v>9.4846216216216135</v>
      </c>
      <c r="F134" s="8">
        <f t="shared" si="12"/>
        <v>6259.8502702702644</v>
      </c>
      <c r="G134" s="8">
        <f t="shared" si="14"/>
        <v>4035.4783783783741</v>
      </c>
      <c r="H134" s="6">
        <v>660</v>
      </c>
    </row>
    <row r="135" spans="1:8" x14ac:dyDescent="0.25">
      <c r="A135" s="6">
        <v>665</v>
      </c>
      <c r="B135" s="5">
        <v>44959.593865682873</v>
      </c>
      <c r="C135" s="7">
        <v>76.5</v>
      </c>
      <c r="D135" s="8">
        <f t="shared" si="13"/>
        <v>18.297297297297284</v>
      </c>
      <c r="E135" s="8">
        <f t="shared" si="11"/>
        <v>9.3316216216216148</v>
      </c>
      <c r="F135" s="8">
        <f t="shared" si="12"/>
        <v>6205.5283783783734</v>
      </c>
      <c r="G135" s="8">
        <f t="shared" si="14"/>
        <v>4082.1364864864822</v>
      </c>
      <c r="H135" s="6">
        <v>665</v>
      </c>
    </row>
    <row r="136" spans="1:8" x14ac:dyDescent="0.25">
      <c r="A136" s="6">
        <v>670</v>
      </c>
      <c r="B136" s="5">
        <v>44959.593923553242</v>
      </c>
      <c r="C136" s="7">
        <v>76.5</v>
      </c>
      <c r="D136" s="8">
        <f t="shared" si="13"/>
        <v>18.297297297297284</v>
      </c>
      <c r="E136" s="8">
        <f t="shared" si="11"/>
        <v>9.3316216216216148</v>
      </c>
      <c r="F136" s="8">
        <f t="shared" si="12"/>
        <v>6252.186486486482</v>
      </c>
      <c r="G136" s="8">
        <f t="shared" si="14"/>
        <v>4128.7945945945903</v>
      </c>
      <c r="H136" s="6">
        <v>670</v>
      </c>
    </row>
    <row r="137" spans="1:8" x14ac:dyDescent="0.25">
      <c r="A137" s="6">
        <v>675</v>
      </c>
      <c r="B137" s="5">
        <v>44959.593981423612</v>
      </c>
      <c r="C137" s="7">
        <v>76.099999999999994</v>
      </c>
      <c r="D137" s="8">
        <f t="shared" si="13"/>
        <v>17.897297297297278</v>
      </c>
      <c r="E137" s="8">
        <f t="shared" si="11"/>
        <v>9.1276216216216124</v>
      </c>
      <c r="F137" s="8">
        <f t="shared" si="12"/>
        <v>6161.1445945945879</v>
      </c>
      <c r="G137" s="8">
        <f t="shared" si="14"/>
        <v>4174.4327027026984</v>
      </c>
      <c r="H137" s="6">
        <v>675</v>
      </c>
    </row>
    <row r="138" spans="1:8" x14ac:dyDescent="0.25">
      <c r="A138" s="6">
        <v>680</v>
      </c>
      <c r="B138" s="5">
        <v>44959.594039293981</v>
      </c>
      <c r="C138" s="7">
        <v>75.7</v>
      </c>
      <c r="D138" s="8">
        <f t="shared" si="13"/>
        <v>17.497297297297287</v>
      </c>
      <c r="E138" s="8">
        <f t="shared" si="11"/>
        <v>8.9236216216216171</v>
      </c>
      <c r="F138" s="8">
        <f t="shared" si="12"/>
        <v>6068.0627027026994</v>
      </c>
      <c r="G138" s="8">
        <f t="shared" si="14"/>
        <v>4219.0508108108061</v>
      </c>
      <c r="H138" s="6">
        <v>680</v>
      </c>
    </row>
    <row r="139" spans="1:8" x14ac:dyDescent="0.25">
      <c r="A139" s="6">
        <v>685</v>
      </c>
      <c r="B139" s="5">
        <v>44959.59409716435</v>
      </c>
      <c r="C139" s="7">
        <v>75.7</v>
      </c>
      <c r="D139" s="8">
        <f t="shared" si="13"/>
        <v>17.497297297297287</v>
      </c>
      <c r="E139" s="8">
        <f t="shared" si="11"/>
        <v>8.9236216216216171</v>
      </c>
      <c r="F139" s="8">
        <f t="shared" si="12"/>
        <v>6112.680810810808</v>
      </c>
      <c r="G139" s="8">
        <f t="shared" si="14"/>
        <v>4263.6689189189137</v>
      </c>
      <c r="H139" s="6">
        <v>685</v>
      </c>
    </row>
    <row r="140" spans="1:8" x14ac:dyDescent="0.25">
      <c r="A140" s="6">
        <v>690</v>
      </c>
      <c r="B140" s="5">
        <v>44959.59415503472</v>
      </c>
      <c r="C140" s="7">
        <v>75.3</v>
      </c>
      <c r="D140" s="8">
        <f t="shared" si="13"/>
        <v>17.097297297297281</v>
      </c>
      <c r="E140" s="8">
        <f t="shared" si="11"/>
        <v>8.7196216216216129</v>
      </c>
      <c r="F140" s="8">
        <f t="shared" si="12"/>
        <v>6016.5389189189127</v>
      </c>
      <c r="G140" s="8">
        <f t="shared" si="14"/>
        <v>4307.2670270270219</v>
      </c>
      <c r="H140" s="6">
        <v>690</v>
      </c>
    </row>
    <row r="141" spans="1:8" x14ac:dyDescent="0.25">
      <c r="A141" s="6">
        <v>695</v>
      </c>
      <c r="B141" s="5">
        <v>44959.594212905089</v>
      </c>
      <c r="C141" s="7">
        <v>74.900000000000006</v>
      </c>
      <c r="D141" s="8">
        <f t="shared" si="13"/>
        <v>16.69729729729729</v>
      </c>
      <c r="E141" s="8">
        <f t="shared" si="11"/>
        <v>8.5156216216216176</v>
      </c>
      <c r="F141" s="8">
        <f t="shared" si="12"/>
        <v>5918.3570270270238</v>
      </c>
      <c r="G141" s="8">
        <f t="shared" si="14"/>
        <v>4349.8451351351296</v>
      </c>
      <c r="H141" s="6">
        <v>695</v>
      </c>
    </row>
    <row r="142" spans="1:8" x14ac:dyDescent="0.25">
      <c r="A142" s="6">
        <v>700</v>
      </c>
      <c r="B142" s="5">
        <v>44959.594270775466</v>
      </c>
      <c r="C142" s="7">
        <v>69.2</v>
      </c>
      <c r="D142" s="8">
        <f t="shared" si="13"/>
        <v>10.997297297297287</v>
      </c>
      <c r="E142" s="8">
        <f t="shared" si="11"/>
        <v>5.6086216216216167</v>
      </c>
      <c r="F142" s="8">
        <f t="shared" si="12"/>
        <v>3926.0351351351319</v>
      </c>
      <c r="G142" s="8">
        <f t="shared" si="14"/>
        <v>4377.8882432432374</v>
      </c>
      <c r="H142" s="6">
        <v>700</v>
      </c>
    </row>
    <row r="143" spans="1:8" x14ac:dyDescent="0.25">
      <c r="A143" s="6">
        <v>705</v>
      </c>
      <c r="B143" s="5">
        <v>44959.594328645835</v>
      </c>
      <c r="C143" s="7">
        <v>65</v>
      </c>
      <c r="D143" s="8">
        <f t="shared" si="13"/>
        <v>6.797297297297284</v>
      </c>
      <c r="E143" s="8">
        <f t="shared" si="11"/>
        <v>3.466621621621615</v>
      </c>
      <c r="F143" s="8">
        <f t="shared" si="12"/>
        <v>2443.9682432432387</v>
      </c>
      <c r="G143" s="8">
        <f t="shared" si="14"/>
        <v>4395.2213513513452</v>
      </c>
      <c r="H143" s="6">
        <v>705</v>
      </c>
    </row>
    <row r="144" spans="1:8" x14ac:dyDescent="0.25">
      <c r="A144" s="6">
        <v>710</v>
      </c>
      <c r="B144" s="5">
        <v>44959.594386516204</v>
      </c>
      <c r="C144" s="7">
        <v>64.5</v>
      </c>
      <c r="D144" s="8">
        <f t="shared" si="13"/>
        <v>6.297297297297284</v>
      </c>
      <c r="E144" s="8">
        <f t="shared" si="11"/>
        <v>3.2116216216216151</v>
      </c>
      <c r="F144" s="8">
        <f t="shared" si="12"/>
        <v>2280.2513513513468</v>
      </c>
      <c r="G144" s="8">
        <f t="shared" si="14"/>
        <v>4411.2794594594534</v>
      </c>
      <c r="H144" s="6">
        <v>710</v>
      </c>
    </row>
    <row r="145" spans="1:8" x14ac:dyDescent="0.25">
      <c r="A145" s="6">
        <v>715</v>
      </c>
      <c r="B145" s="5">
        <v>44959.594444386574</v>
      </c>
      <c r="C145" s="7">
        <v>64</v>
      </c>
      <c r="D145" s="8">
        <f t="shared" si="13"/>
        <v>5.797297297297284</v>
      </c>
      <c r="E145" s="8">
        <f t="shared" si="11"/>
        <v>2.9566216216216148</v>
      </c>
      <c r="F145" s="8">
        <f t="shared" si="12"/>
        <v>2113.9844594594547</v>
      </c>
      <c r="G145" s="8">
        <f t="shared" si="14"/>
        <v>4426.062567567561</v>
      </c>
      <c r="H145" s="6">
        <v>715</v>
      </c>
    </row>
    <row r="146" spans="1:8" x14ac:dyDescent="0.25">
      <c r="A146" s="6">
        <v>720</v>
      </c>
      <c r="B146" s="5">
        <v>44959.594502256943</v>
      </c>
      <c r="C146" s="7">
        <v>63.5</v>
      </c>
      <c r="D146" s="8">
        <f t="shared" si="13"/>
        <v>5.297297297297284</v>
      </c>
      <c r="E146" s="8">
        <f t="shared" si="11"/>
        <v>2.7016216216216149</v>
      </c>
      <c r="F146" s="8">
        <f t="shared" si="12"/>
        <v>1945.1675675675626</v>
      </c>
      <c r="G146" s="8">
        <f t="shared" si="14"/>
        <v>4439.570675675669</v>
      </c>
      <c r="H146" s="6">
        <v>720</v>
      </c>
    </row>
    <row r="147" spans="1:8" x14ac:dyDescent="0.25">
      <c r="A147" s="6">
        <v>725</v>
      </c>
      <c r="B147" s="5">
        <v>44959.594560127312</v>
      </c>
      <c r="C147" s="7">
        <v>63</v>
      </c>
      <c r="D147" s="8">
        <f t="shared" si="13"/>
        <v>4.797297297297284</v>
      </c>
      <c r="E147" s="8">
        <f t="shared" si="11"/>
        <v>2.446621621621615</v>
      </c>
      <c r="F147" s="8">
        <f t="shared" si="12"/>
        <v>1773.8006756756708</v>
      </c>
      <c r="G147" s="8">
        <f t="shared" si="14"/>
        <v>4451.8037837837774</v>
      </c>
      <c r="H147" s="6">
        <v>725</v>
      </c>
    </row>
    <row r="148" spans="1:8" x14ac:dyDescent="0.25">
      <c r="A148" s="6">
        <v>730</v>
      </c>
      <c r="B148" s="5">
        <v>44959.594617997682</v>
      </c>
      <c r="C148" s="7">
        <v>62.5</v>
      </c>
      <c r="D148" s="8">
        <f t="shared" si="13"/>
        <v>4.297297297297284</v>
      </c>
      <c r="E148" s="8">
        <f t="shared" si="11"/>
        <v>2.1916216216216151</v>
      </c>
      <c r="F148" s="8">
        <f t="shared" si="12"/>
        <v>1599.8837837837791</v>
      </c>
      <c r="G148" s="8">
        <f t="shared" si="14"/>
        <v>4462.7618918918852</v>
      </c>
      <c r="H148" s="6">
        <v>730</v>
      </c>
    </row>
    <row r="149" spans="1:8" x14ac:dyDescent="0.25">
      <c r="A149" s="6">
        <v>735</v>
      </c>
      <c r="B149" s="5">
        <v>44959.594675868058</v>
      </c>
      <c r="C149" s="7">
        <v>62</v>
      </c>
      <c r="D149" s="8">
        <f t="shared" si="13"/>
        <v>3.797297297297284</v>
      </c>
      <c r="E149" s="8">
        <f t="shared" si="11"/>
        <v>1.936621621621615</v>
      </c>
      <c r="F149" s="8">
        <f t="shared" si="12"/>
        <v>1423.416891891887</v>
      </c>
      <c r="G149" s="8">
        <f t="shared" si="14"/>
        <v>4472.4449999999933</v>
      </c>
      <c r="H149" s="6">
        <v>735</v>
      </c>
    </row>
    <row r="150" spans="1:8" x14ac:dyDescent="0.25">
      <c r="A150" s="6">
        <v>740</v>
      </c>
      <c r="B150" s="5">
        <v>44959.594733738428</v>
      </c>
      <c r="C150" s="7">
        <v>61.5</v>
      </c>
      <c r="D150" s="8">
        <f t="shared" si="13"/>
        <v>3.297297297297284</v>
      </c>
      <c r="E150" s="8">
        <f t="shared" si="11"/>
        <v>1.6816216216216149</v>
      </c>
      <c r="F150" s="8">
        <f t="shared" si="12"/>
        <v>1244.3999999999951</v>
      </c>
      <c r="G150" s="8">
        <f t="shared" si="14"/>
        <v>4480.853108108101</v>
      </c>
      <c r="H150" s="6">
        <v>740</v>
      </c>
    </row>
    <row r="151" spans="1:8" x14ac:dyDescent="0.25">
      <c r="A151" s="6">
        <v>745</v>
      </c>
      <c r="B151" s="5">
        <v>44959.594791608797</v>
      </c>
      <c r="C151" s="7">
        <v>61</v>
      </c>
      <c r="D151" s="8">
        <f t="shared" si="13"/>
        <v>2.797297297297284</v>
      </c>
      <c r="E151" s="8">
        <f t="shared" si="11"/>
        <v>1.426621621621615</v>
      </c>
      <c r="F151" s="8">
        <f t="shared" si="12"/>
        <v>1062.8331081081033</v>
      </c>
      <c r="G151" s="8">
        <f t="shared" si="14"/>
        <v>4487.986216216209</v>
      </c>
      <c r="H151" s="6">
        <v>745</v>
      </c>
    </row>
    <row r="152" spans="1:8" x14ac:dyDescent="0.25">
      <c r="A152" s="6">
        <v>750</v>
      </c>
      <c r="B152" s="5">
        <v>44959.594849479166</v>
      </c>
      <c r="C152" s="7">
        <v>60.5</v>
      </c>
      <c r="D152" s="8">
        <f t="shared" si="13"/>
        <v>2.297297297297284</v>
      </c>
      <c r="E152" s="8">
        <f t="shared" si="11"/>
        <v>1.1716216216216149</v>
      </c>
      <c r="F152" s="8">
        <f t="shared" si="12"/>
        <v>878.71621621621114</v>
      </c>
      <c r="G152" s="8">
        <f t="shared" si="14"/>
        <v>4493.8443243243173</v>
      </c>
      <c r="H152" s="6">
        <v>750</v>
      </c>
    </row>
    <row r="153" spans="1:8" x14ac:dyDescent="0.25">
      <c r="A153" s="6">
        <v>755</v>
      </c>
      <c r="B153" s="5">
        <v>44959.594907349536</v>
      </c>
      <c r="C153" s="7">
        <v>60</v>
      </c>
      <c r="D153" s="8">
        <f t="shared" si="13"/>
        <v>1.797297297297284</v>
      </c>
      <c r="E153" s="8">
        <f t="shared" si="11"/>
        <v>0.91662162162161487</v>
      </c>
      <c r="F153" s="8">
        <f t="shared" si="12"/>
        <v>692.04932432431917</v>
      </c>
      <c r="G153" s="8">
        <f t="shared" si="14"/>
        <v>4498.4274324324251</v>
      </c>
      <c r="H153" s="6">
        <v>755</v>
      </c>
    </row>
    <row r="154" spans="1:8" x14ac:dyDescent="0.25">
      <c r="A154" s="6">
        <v>760</v>
      </c>
      <c r="B154" s="5">
        <v>44959.594965219905</v>
      </c>
      <c r="C154" s="7">
        <v>59.5</v>
      </c>
      <c r="D154" s="8">
        <f t="shared" si="13"/>
        <v>1.297297297297284</v>
      </c>
      <c r="E154" s="8">
        <f t="shared" si="11"/>
        <v>0.66162162162161486</v>
      </c>
      <c r="F154" s="8">
        <f t="shared" si="12"/>
        <v>502.83243243242731</v>
      </c>
      <c r="G154" s="8">
        <f t="shared" si="14"/>
        <v>4501.7355405405333</v>
      </c>
      <c r="H154" s="6">
        <v>760</v>
      </c>
    </row>
    <row r="155" spans="1:8" x14ac:dyDescent="0.25">
      <c r="A155" s="6">
        <v>765</v>
      </c>
      <c r="B155" s="5">
        <v>44959.595023090274</v>
      </c>
      <c r="C155" s="7">
        <v>59</v>
      </c>
      <c r="D155" s="8">
        <f t="shared" si="13"/>
        <v>0.79729729729728405</v>
      </c>
      <c r="E155" s="8">
        <f t="shared" si="11"/>
        <v>0.40662162162161486</v>
      </c>
      <c r="F155" s="8">
        <f t="shared" si="12"/>
        <v>311.06554054053538</v>
      </c>
      <c r="G155" s="8">
        <f t="shared" si="14"/>
        <v>4503.7686486486409</v>
      </c>
      <c r="H155" s="6">
        <v>765</v>
      </c>
    </row>
    <row r="156" spans="1:8" x14ac:dyDescent="0.25">
      <c r="A156" s="6">
        <v>770</v>
      </c>
      <c r="B156" s="5">
        <v>44959.595080960651</v>
      </c>
      <c r="C156" s="7">
        <v>58.5</v>
      </c>
      <c r="D156" s="8">
        <f t="shared" si="13"/>
        <v>0.29729729729728405</v>
      </c>
      <c r="E156" s="8">
        <f t="shared" si="11"/>
        <v>0.15162162162161485</v>
      </c>
      <c r="F156" s="8">
        <f t="shared" si="12"/>
        <v>116.74864864864344</v>
      </c>
      <c r="G156" s="8">
        <f t="shared" si="14"/>
        <v>4504.5267567567489</v>
      </c>
      <c r="H156" s="6">
        <v>770</v>
      </c>
    </row>
    <row r="157" spans="1:8" x14ac:dyDescent="0.25">
      <c r="A157" s="6">
        <v>775</v>
      </c>
      <c r="B157" s="5">
        <v>44959.59513883102</v>
      </c>
      <c r="C157" s="7">
        <v>58</v>
      </c>
      <c r="D157" s="8">
        <f t="shared" si="13"/>
        <v>-0.20270270270271595</v>
      </c>
      <c r="E157" s="8">
        <f t="shared" ref="E157:E163" si="15">D157*0.51</f>
        <v>-0.10337837837838514</v>
      </c>
      <c r="F157" s="8">
        <f t="shared" ref="F157:F163" si="16">E157*A157</f>
        <v>-80.118243243248486</v>
      </c>
      <c r="G157" s="8">
        <f t="shared" ref="G157:G163" si="17">G156+E157*5</f>
        <v>4504.0098648648573</v>
      </c>
      <c r="H157" s="6">
        <v>775</v>
      </c>
    </row>
    <row r="158" spans="1:8" x14ac:dyDescent="0.25">
      <c r="A158" s="6">
        <v>780</v>
      </c>
      <c r="B158" s="5">
        <v>44959.59519670139</v>
      </c>
      <c r="C158" s="7">
        <v>57.5</v>
      </c>
      <c r="D158" s="8">
        <f t="shared" si="13"/>
        <v>-0.70270270270271595</v>
      </c>
      <c r="E158" s="8">
        <f t="shared" si="15"/>
        <v>-0.35837837837838515</v>
      </c>
      <c r="F158" s="8">
        <f t="shared" si="16"/>
        <v>-279.53513513514042</v>
      </c>
      <c r="G158" s="8">
        <f t="shared" si="17"/>
        <v>4502.2179729729651</v>
      </c>
      <c r="H158" s="6">
        <v>780</v>
      </c>
    </row>
    <row r="159" spans="1:8" x14ac:dyDescent="0.25">
      <c r="A159" s="6">
        <v>785</v>
      </c>
      <c r="B159" s="5">
        <v>44959.595254571759</v>
      </c>
      <c r="C159" s="7">
        <v>57</v>
      </c>
      <c r="D159" s="8">
        <f t="shared" si="13"/>
        <v>-1.202702702702716</v>
      </c>
      <c r="E159" s="8">
        <f t="shared" si="15"/>
        <v>-0.61337837837838516</v>
      </c>
      <c r="F159" s="8">
        <f t="shared" si="16"/>
        <v>-481.50202702703234</v>
      </c>
      <c r="G159" s="8">
        <f t="shared" si="17"/>
        <v>4499.1510810810732</v>
      </c>
      <c r="H159" s="6">
        <v>785</v>
      </c>
    </row>
    <row r="160" spans="1:8" x14ac:dyDescent="0.25">
      <c r="A160" s="6">
        <v>790</v>
      </c>
      <c r="B160" s="5">
        <v>44959.595312442128</v>
      </c>
      <c r="C160" s="7">
        <v>57</v>
      </c>
      <c r="D160" s="8">
        <f t="shared" si="13"/>
        <v>-1.202702702702716</v>
      </c>
      <c r="E160" s="8">
        <f t="shared" si="15"/>
        <v>-0.61337837837838516</v>
      </c>
      <c r="F160" s="8">
        <f t="shared" si="16"/>
        <v>-484.56891891892428</v>
      </c>
      <c r="G160" s="8">
        <f t="shared" si="17"/>
        <v>4496.0841891891814</v>
      </c>
      <c r="H160" s="6">
        <v>790</v>
      </c>
    </row>
    <row r="161" spans="1:8" x14ac:dyDescent="0.25">
      <c r="A161" s="6">
        <v>795</v>
      </c>
      <c r="B161" s="5">
        <v>44959.595370312498</v>
      </c>
      <c r="C161" s="7">
        <v>57</v>
      </c>
      <c r="D161" s="8">
        <f t="shared" si="13"/>
        <v>-1.202702702702716</v>
      </c>
      <c r="E161" s="8">
        <f t="shared" si="15"/>
        <v>-0.61337837837838516</v>
      </c>
      <c r="F161" s="8">
        <f t="shared" si="16"/>
        <v>-487.63581081081622</v>
      </c>
      <c r="G161" s="8">
        <f t="shared" si="17"/>
        <v>4493.0172972972896</v>
      </c>
      <c r="H161" s="6">
        <v>795</v>
      </c>
    </row>
    <row r="162" spans="1:8" x14ac:dyDescent="0.25">
      <c r="A162" s="6">
        <v>800</v>
      </c>
      <c r="B162" s="5">
        <v>44959.595428182867</v>
      </c>
      <c r="C162" s="7">
        <v>57</v>
      </c>
      <c r="D162" s="8">
        <f t="shared" si="13"/>
        <v>-1.202702702702716</v>
      </c>
      <c r="E162" s="8">
        <f t="shared" si="15"/>
        <v>-0.61337837837838516</v>
      </c>
      <c r="F162" s="8">
        <f t="shared" si="16"/>
        <v>-490.70270270270811</v>
      </c>
      <c r="G162" s="8">
        <f t="shared" si="17"/>
        <v>4489.9504054053978</v>
      </c>
      <c r="H162" s="6">
        <v>800</v>
      </c>
    </row>
    <row r="163" spans="1:8" x14ac:dyDescent="0.25">
      <c r="A163" s="6">
        <v>805</v>
      </c>
      <c r="B163" s="5">
        <v>44959.595486053244</v>
      </c>
      <c r="C163" s="7">
        <v>57</v>
      </c>
      <c r="D163" s="8">
        <f t="shared" si="13"/>
        <v>-1.202702702702716</v>
      </c>
      <c r="E163" s="8">
        <f t="shared" si="15"/>
        <v>-0.61337837837838516</v>
      </c>
      <c r="F163" s="8">
        <f t="shared" si="16"/>
        <v>-493.76959459460005</v>
      </c>
      <c r="G163" s="8">
        <f t="shared" si="17"/>
        <v>4486.8835135135059</v>
      </c>
      <c r="H163" s="6">
        <v>805</v>
      </c>
    </row>
  </sheetData>
  <mergeCells count="1">
    <mergeCell ref="J3:L3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D9A67DFC2F545A77C998852A762D1" ma:contentTypeVersion="11" ma:contentTypeDescription="Create a new document." ma:contentTypeScope="" ma:versionID="83a95d9d4287654f9954f77dd5e2bb13">
  <xsd:schema xmlns:xsd="http://www.w3.org/2001/XMLSchema" xmlns:xs="http://www.w3.org/2001/XMLSchema" xmlns:p="http://schemas.microsoft.com/office/2006/metadata/properties" xmlns:ns3="c59e6952-6ad4-4ea4-89e9-b06a4df4dc3d" xmlns:ns4="84273dec-37a7-4a66-b7c6-25bc27f53e76" targetNamespace="http://schemas.microsoft.com/office/2006/metadata/properties" ma:root="true" ma:fieldsID="dbffff3f2d75cb9d8ae7d1ba7bbec3cd" ns3:_="" ns4:_="">
    <xsd:import namespace="c59e6952-6ad4-4ea4-89e9-b06a4df4dc3d"/>
    <xsd:import namespace="84273dec-37a7-4a66-b7c6-25bc27f53e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e6952-6ad4-4ea4-89e9-b06a4df4dc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73dec-37a7-4a66-b7c6-25bc27f53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872BC7-87D0-4EA9-A323-0DBF396FF8A5}">
  <ds:schemaRefs>
    <ds:schemaRef ds:uri="c59e6952-6ad4-4ea4-89e9-b06a4df4dc3d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4273dec-37a7-4a66-b7c6-25bc27f53e7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0D434C-BCB9-467B-97DA-BC68518246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8ABC9-5C20-407F-8C5D-84C6EF89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e6952-6ad4-4ea4-89e9-b06a4df4dc3d"/>
    <ds:schemaRef ds:uri="84273dec-37a7-4a66-b7c6-25bc27f53e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Cohen,Matthew J</dc:creator>
  <cp:lastModifiedBy>Reviewer</cp:lastModifiedBy>
  <dcterms:created xsi:type="dcterms:W3CDTF">2021-04-07T17:14:12Z</dcterms:created>
  <dcterms:modified xsi:type="dcterms:W3CDTF">2023-03-09T18:57:53Z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0x010100E87D9A67DFC2F545A77C998852A762D1</vt:lpwstr>
  </property>
</Properties>
</file>