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Jules\Bradford\Streams\Stream_conductivity\Cond_data_calculated\site6\"/>
    </mc:Choice>
  </mc:AlternateContent>
  <xr:revisionPtr revIDLastSave="0" documentId="13_ncr:1_{391ACA69-8150-46F8-B110-9C331D33FF9E}" xr6:coauthVersionLast="45" xr6:coauthVersionMax="45" xr10:uidLastSave="{00000000-0000-0000-0000-000000000000}"/>
  <bookViews>
    <workbookView xWindow="-120" yWindow="-120" windowWidth="29040" windowHeight="15840" xr2:uid="{D29A96A6-FED5-4C04-BD8D-787279A0D1DC}"/>
  </bookViews>
  <sheets>
    <sheet name="DG_6_2021_4_6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J15" i="1"/>
  <c r="D3" i="1"/>
  <c r="D4" i="1"/>
  <c r="D6" i="1"/>
  <c r="D7" i="1"/>
  <c r="D8" i="1"/>
  <c r="D9" i="1"/>
  <c r="E9" i="1" s="1"/>
  <c r="F9" i="1" s="1"/>
  <c r="D10" i="1"/>
  <c r="D11" i="1"/>
  <c r="D12" i="1"/>
  <c r="D13" i="1"/>
  <c r="D14" i="1"/>
  <c r="D15" i="1"/>
  <c r="D16" i="1"/>
  <c r="D17" i="1"/>
  <c r="E17" i="1" s="1"/>
  <c r="F17" i="1" s="1"/>
  <c r="D18" i="1"/>
  <c r="D19" i="1"/>
  <c r="D20" i="1"/>
  <c r="D21" i="1"/>
  <c r="D22" i="1"/>
  <c r="D23" i="1"/>
  <c r="D24" i="1"/>
  <c r="D25" i="1"/>
  <c r="E25" i="1" s="1"/>
  <c r="F25" i="1" s="1"/>
  <c r="D26" i="1"/>
  <c r="D27" i="1"/>
  <c r="D28" i="1"/>
  <c r="D29" i="1"/>
  <c r="D30" i="1"/>
  <c r="D31" i="1"/>
  <c r="D32" i="1"/>
  <c r="D33" i="1"/>
  <c r="E33" i="1" s="1"/>
  <c r="F33" i="1" s="1"/>
  <c r="D34" i="1"/>
  <c r="D35" i="1"/>
  <c r="D36" i="1"/>
  <c r="D37" i="1"/>
  <c r="D38" i="1"/>
  <c r="D39" i="1"/>
  <c r="D40" i="1"/>
  <c r="D41" i="1"/>
  <c r="E41" i="1" s="1"/>
  <c r="F41" i="1" s="1"/>
  <c r="D2" i="1"/>
  <c r="H41" i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E35" i="1"/>
  <c r="F35" i="1" s="1"/>
  <c r="H34" i="1"/>
  <c r="E34" i="1"/>
  <c r="F34" i="1" s="1"/>
  <c r="H33" i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E27" i="1"/>
  <c r="F27" i="1" s="1"/>
  <c r="H26" i="1"/>
  <c r="E26" i="1"/>
  <c r="F26" i="1" s="1"/>
  <c r="H25" i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E19" i="1"/>
  <c r="F19" i="1" s="1"/>
  <c r="H18" i="1"/>
  <c r="E18" i="1"/>
  <c r="F18" i="1" s="1"/>
  <c r="H17" i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E11" i="1"/>
  <c r="F11" i="1" s="1"/>
  <c r="H10" i="1"/>
  <c r="E10" i="1"/>
  <c r="F10" i="1" s="1"/>
  <c r="H9" i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K7" i="1" l="1"/>
  <c r="K12" i="1" s="1"/>
  <c r="F2" i="1"/>
  <c r="K8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K9" i="1" l="1"/>
  <c r="K10" i="1" s="1"/>
  <c r="K6" i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tc={C436CFAD-D4A4-47A7-90DE-570AC087E960}</author>
    <author>tc={BFA2F230-34BE-410F-BA55-B9832AE89FFC}</author>
    <author>tc={03337657-BB99-44F5-AFC4-AA5E1D24B811}</author>
    <author>tc={C7C18259-35B7-4C41-9407-486CD8950A89}</author>
    <author>tc={FDC5B72F-DAA4-4DA6-BFE0-CD19666BBAC5}</author>
    <author>tc={04C71B1D-5A22-4607-ADF6-37737EEBACF0}</author>
    <author>tc={505B02E7-3DA8-4EB8-9B81-19E5E72E956C}</author>
    <author>tc={320617A6-A8E1-4FB4-A543-55899179AEDF}</author>
    <author>tc={B630FB95-4026-45ED-8240-FC37CB1C8075}</author>
  </authors>
  <commentList>
    <comment ref="K4" authorId="0" shapeId="0" xr:uid="{C436CFAD-D4A4-47A7-90DE-570AC087E96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BFA2F230-34BE-410F-BA55-B9832AE89FFC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3337657-BB99-44F5-AFC4-AA5E1D24B811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C7C18259-35B7-4C41-9407-486CD8950A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FDC5B72F-DAA4-4DA6-BFE0-CD19666BBAC5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4C71B1D-5A22-4607-ADF6-37737EEBACF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505B02E7-3DA8-4EB8-9B81-19E5E72E956C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320617A6-A8E1-4FB4-A543-55899179AED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B630FB95-4026-45ED-8240-FC37CB1C8075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<sst xmlns="http://schemas.openxmlformats.org/spreadsheetml/2006/main" count="64" uniqueCount="47">
  <si>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</si>
  <si>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</si>
  <si>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</si>
  <si>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</si>
  <si>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</si>
  <si>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</si>
  <si>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</si>
  <si>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</si>
  <si>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</si>
  <si>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</si>
  <si>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</si>
  <si>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</si>
  <si>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</si>
  <si>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</si>
  <si>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</si>
  <si>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</si>
  <si>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</si>
  <si>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</si>
  <si>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</si>
  <si>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</si>
  <si>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</si>
  <si>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</si>
  <si>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</si>
  <si>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</si>
  <si>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</si>
  <si>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</si>
  <si>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</si>
  <si>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</si>
  <si>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</si>
  <si>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</si>
  <si>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</si>
  <si>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</si>
  <si>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</si>
  <si>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</si>
  <si>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</si>
  <si>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</si>
  <si>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</si>
  <si>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</si>
  <si>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</si>
  <si>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</si>
  <si>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</si>
  <si>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</si>
  <si>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</si>
  <si>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C3-AVERAGE($C$2:$C$46) where row $C$46 is determined on an individual site basis at the point where column C values begin ramping up.</t>
  </si>
  <si>
    <t>ft to m = x/3.2808</t>
  </si>
  <si>
    <t xml:space="preserve">cut off the data as soon as we have evidence that the concentrations are different (e.g., they go negative).  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</si>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</sst>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3" borderId="0" xfId="0" applyFont="1" applyFill="1"/>
    <xf numFmtId="0" fontId="8" fillId="7" borderId="0" xfId="0" applyFont="1" applyFill="1"/>
    <xf numFmtId="0" fontId="8" fillId="4" borderId="0" xfId="0" applyFont="1" applyFill="1"/>
    <xf numFmtId="0" fontId="0" fillId="4" borderId="0" xfId="0" applyFill="1"/>
    <xf numFmtId="0" fontId="8" fillId="8" borderId="0" xfId="0" applyFont="1" applyFill="1"/>
    <xf numFmtId="0" fontId="8" fillId="5" borderId="0" xfId="0" applyFont="1" applyFill="1"/>
    <xf numFmtId="164" fontId="0" fillId="0" borderId="0" xfId="0" applyNumberFormat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DG_6_2021_4_6!$E$1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DG_6_2021_4_6!$A$2:$A$2011</c:f>
              <c:numCache>
                <c:formatCode>0</c:formatCode>
                <c:ptCount val="20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</c:numCache>
            </c:numRef>
          </c:xVal>
          <c:yVal>
            <c:numRef>
              <c:f>DG_6_2021_4_6!$E$2:$E$2011</c:f>
              <c:numCache>
                <c:formatCode>0.00</c:formatCode>
                <c:ptCount val="2010"/>
                <c:pt idx="0">
                  <c:v>-0.80142857142857038</c:v>
                </c:pt>
                <c:pt idx="1">
                  <c:v>-0.80142857142857038</c:v>
                </c:pt>
                <c:pt idx="2">
                  <c:v>-0.750428571428566</c:v>
                </c:pt>
                <c:pt idx="3">
                  <c:v>-3.6428571428570394E-2</c:v>
                </c:pt>
                <c:pt idx="4">
                  <c:v>1.1365714285714354</c:v>
                </c:pt>
                <c:pt idx="5">
                  <c:v>0.62657142857143544</c:v>
                </c:pt>
                <c:pt idx="6">
                  <c:v>0.62657142857143544</c:v>
                </c:pt>
                <c:pt idx="7">
                  <c:v>0.21857142857142961</c:v>
                </c:pt>
                <c:pt idx="8">
                  <c:v>-0.18942857142856895</c:v>
                </c:pt>
                <c:pt idx="9">
                  <c:v>-0.49542857142856606</c:v>
                </c:pt>
                <c:pt idx="10">
                  <c:v>-0.29142857142857037</c:v>
                </c:pt>
                <c:pt idx="11">
                  <c:v>0.37157142857143544</c:v>
                </c:pt>
                <c:pt idx="12">
                  <c:v>21.689571428571433</c:v>
                </c:pt>
                <c:pt idx="13">
                  <c:v>17.048571428571432</c:v>
                </c:pt>
                <c:pt idx="14">
                  <c:v>37.80557142857144</c:v>
                </c:pt>
                <c:pt idx="15">
                  <c:v>39.896571428571434</c:v>
                </c:pt>
                <c:pt idx="16">
                  <c:v>29.237571428571432</c:v>
                </c:pt>
                <c:pt idx="17">
                  <c:v>27.401571428571437</c:v>
                </c:pt>
                <c:pt idx="18">
                  <c:v>18.731571428571435</c:v>
                </c:pt>
                <c:pt idx="19">
                  <c:v>14.345571428571432</c:v>
                </c:pt>
                <c:pt idx="20">
                  <c:v>17.609571428571435</c:v>
                </c:pt>
                <c:pt idx="21">
                  <c:v>9.7555714285714306</c:v>
                </c:pt>
                <c:pt idx="22">
                  <c:v>8.0725714285714325</c:v>
                </c:pt>
                <c:pt idx="23">
                  <c:v>5.4205714285714315</c:v>
                </c:pt>
                <c:pt idx="24">
                  <c:v>7.3585714285714294</c:v>
                </c:pt>
                <c:pt idx="25">
                  <c:v>3.0745714285714341</c:v>
                </c:pt>
                <c:pt idx="26">
                  <c:v>4.3495714285714344</c:v>
                </c:pt>
                <c:pt idx="27">
                  <c:v>3.7885714285714296</c:v>
                </c:pt>
                <c:pt idx="28">
                  <c:v>1.1875714285714325</c:v>
                </c:pt>
                <c:pt idx="29">
                  <c:v>2.1565714285714352</c:v>
                </c:pt>
                <c:pt idx="30">
                  <c:v>1.0855714285714311</c:v>
                </c:pt>
                <c:pt idx="31">
                  <c:v>1.4571428571433955E-2</c:v>
                </c:pt>
                <c:pt idx="32">
                  <c:v>1.3405714285714312</c:v>
                </c:pt>
                <c:pt idx="33">
                  <c:v>2.8195714285714342</c:v>
                </c:pt>
                <c:pt idx="34">
                  <c:v>1.2385714285714295</c:v>
                </c:pt>
                <c:pt idx="35">
                  <c:v>0.57557142857143107</c:v>
                </c:pt>
                <c:pt idx="36">
                  <c:v>0.83057142857143107</c:v>
                </c:pt>
                <c:pt idx="37">
                  <c:v>0.67757142857143249</c:v>
                </c:pt>
                <c:pt idx="38">
                  <c:v>0.67757142857143249</c:v>
                </c:pt>
                <c:pt idx="39">
                  <c:v>1.4571428571433955E-2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7B-4EAC-A166-ED8319A18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DG_6_2021_4_6!$B$1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DG_6_2021_4_6!$A$2:$A$2011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DG_6_2021_4_6!$B$2:$B$2011</c15:sqref>
                        </c15:formulaRef>
                      </c:ext>
                    </c:extLst>
                    <c:numCache>
                      <c:formatCode>m/d/yyyy\ h:mm</c:formatCode>
                      <c:ptCount val="2010"/>
                      <c:pt idx="0">
                        <c:v>44292.685416666667</c:v>
                      </c:pt>
                      <c:pt idx="1">
                        <c:v>44292.685474537036</c:v>
                      </c:pt>
                      <c:pt idx="2">
                        <c:v>44292.685532407406</c:v>
                      </c:pt>
                      <c:pt idx="3">
                        <c:v>44292.685590277775</c:v>
                      </c:pt>
                      <c:pt idx="4">
                        <c:v>44292.685648148145</c:v>
                      </c:pt>
                      <c:pt idx="5">
                        <c:v>44292.685706018521</c:v>
                      </c:pt>
                      <c:pt idx="6">
                        <c:v>44292.685763888891</c:v>
                      </c:pt>
                      <c:pt idx="7">
                        <c:v>44292.68582175926</c:v>
                      </c:pt>
                      <c:pt idx="8">
                        <c:v>44292.685879629629</c:v>
                      </c:pt>
                      <c:pt idx="9">
                        <c:v>44292.685937499999</c:v>
                      </c:pt>
                      <c:pt idx="10">
                        <c:v>44292.685995370368</c:v>
                      </c:pt>
                      <c:pt idx="11">
                        <c:v>44292.686053240737</c:v>
                      </c:pt>
                      <c:pt idx="12">
                        <c:v>44292.686111111114</c:v>
                      </c:pt>
                      <c:pt idx="13">
                        <c:v>44292.686168981483</c:v>
                      </c:pt>
                      <c:pt idx="14">
                        <c:v>44292.686226851853</c:v>
                      </c:pt>
                      <c:pt idx="15">
                        <c:v>44292.686284722222</c:v>
                      </c:pt>
                      <c:pt idx="16">
                        <c:v>44292.686342592591</c:v>
                      </c:pt>
                      <c:pt idx="17">
                        <c:v>44292.686400462961</c:v>
                      </c:pt>
                      <c:pt idx="18">
                        <c:v>44292.68645833333</c:v>
                      </c:pt>
                      <c:pt idx="19">
                        <c:v>44292.686516203707</c:v>
                      </c:pt>
                      <c:pt idx="20">
                        <c:v>44292.686574074076</c:v>
                      </c:pt>
                      <c:pt idx="21">
                        <c:v>44292.686631944445</c:v>
                      </c:pt>
                      <c:pt idx="22">
                        <c:v>44292.686689814815</c:v>
                      </c:pt>
                      <c:pt idx="23">
                        <c:v>44292.686747685184</c:v>
                      </c:pt>
                      <c:pt idx="24">
                        <c:v>44292.686805555553</c:v>
                      </c:pt>
                      <c:pt idx="25">
                        <c:v>44292.686863425923</c:v>
                      </c:pt>
                      <c:pt idx="26">
                        <c:v>44292.686921296299</c:v>
                      </c:pt>
                      <c:pt idx="27">
                        <c:v>44292.686979166669</c:v>
                      </c:pt>
                      <c:pt idx="28">
                        <c:v>44292.687037037038</c:v>
                      </c:pt>
                      <c:pt idx="29">
                        <c:v>44292.687094907407</c:v>
                      </c:pt>
                      <c:pt idx="30">
                        <c:v>44292.687152777777</c:v>
                      </c:pt>
                      <c:pt idx="31">
                        <c:v>44292.687210648146</c:v>
                      </c:pt>
                      <c:pt idx="32">
                        <c:v>44292.687268518515</c:v>
                      </c:pt>
                      <c:pt idx="33">
                        <c:v>44292.687326388892</c:v>
                      </c:pt>
                      <c:pt idx="34">
                        <c:v>44292.687384259261</c:v>
                      </c:pt>
                      <c:pt idx="35">
                        <c:v>44292.687442129631</c:v>
                      </c:pt>
                      <c:pt idx="36">
                        <c:v>44292.6875</c:v>
                      </c:pt>
                      <c:pt idx="37">
                        <c:v>44292.687557870369</c:v>
                      </c:pt>
                      <c:pt idx="38">
                        <c:v>44292.687615740739</c:v>
                      </c:pt>
                      <c:pt idx="39">
                        <c:v>44292.687673611108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B7B-4EAC-A166-ED8319A1802A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DG_6_2021_4_6!$C$1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DG_6_2021_4_6!$A$2:$A$2011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DG_6_2021_4_6!$C$2:$C$2011</c15:sqref>
                        </c15:formulaRef>
                      </c:ext>
                    </c:extLst>
                    <c:numCache>
                      <c:formatCode>General</c:formatCode>
                      <c:ptCount val="2010"/>
                      <c:pt idx="0">
                        <c:v>83.1</c:v>
                      </c:pt>
                      <c:pt idx="1">
                        <c:v>83.1</c:v>
                      </c:pt>
                      <c:pt idx="2">
                        <c:v>83.2</c:v>
                      </c:pt>
                      <c:pt idx="3">
                        <c:v>84.6</c:v>
                      </c:pt>
                      <c:pt idx="4">
                        <c:v>86.9</c:v>
                      </c:pt>
                      <c:pt idx="5">
                        <c:v>85.9</c:v>
                      </c:pt>
                      <c:pt idx="6">
                        <c:v>85.9</c:v>
                      </c:pt>
                      <c:pt idx="7">
                        <c:v>85.1</c:v>
                      </c:pt>
                      <c:pt idx="8">
                        <c:v>84.3</c:v>
                      </c:pt>
                      <c:pt idx="9">
                        <c:v>83.7</c:v>
                      </c:pt>
                      <c:pt idx="10">
                        <c:v>84.1</c:v>
                      </c:pt>
                      <c:pt idx="11">
                        <c:v>85.4</c:v>
                      </c:pt>
                      <c:pt idx="12">
                        <c:v>127.2</c:v>
                      </c:pt>
                      <c:pt idx="13">
                        <c:v>118.1</c:v>
                      </c:pt>
                      <c:pt idx="14">
                        <c:v>158.80000000000001</c:v>
                      </c:pt>
                      <c:pt idx="15">
                        <c:v>162.9</c:v>
                      </c:pt>
                      <c:pt idx="16">
                        <c:v>142</c:v>
                      </c:pt>
                      <c:pt idx="17">
                        <c:v>138.4</c:v>
                      </c:pt>
                      <c:pt idx="18">
                        <c:v>121.4</c:v>
                      </c:pt>
                      <c:pt idx="19">
                        <c:v>112.8</c:v>
                      </c:pt>
                      <c:pt idx="20">
                        <c:v>119.2</c:v>
                      </c:pt>
                      <c:pt idx="21">
                        <c:v>103.8</c:v>
                      </c:pt>
                      <c:pt idx="22">
                        <c:v>100.5</c:v>
                      </c:pt>
                      <c:pt idx="23">
                        <c:v>95.3</c:v>
                      </c:pt>
                      <c:pt idx="24">
                        <c:v>99.1</c:v>
                      </c:pt>
                      <c:pt idx="25">
                        <c:v>90.7</c:v>
                      </c:pt>
                      <c:pt idx="26">
                        <c:v>93.2</c:v>
                      </c:pt>
                      <c:pt idx="27">
                        <c:v>92.1</c:v>
                      </c:pt>
                      <c:pt idx="28">
                        <c:v>87</c:v>
                      </c:pt>
                      <c:pt idx="29">
                        <c:v>88.9</c:v>
                      </c:pt>
                      <c:pt idx="30">
                        <c:v>86.8</c:v>
                      </c:pt>
                      <c:pt idx="31">
                        <c:v>84.7</c:v>
                      </c:pt>
                      <c:pt idx="32">
                        <c:v>87.3</c:v>
                      </c:pt>
                      <c:pt idx="33">
                        <c:v>90.2</c:v>
                      </c:pt>
                      <c:pt idx="34">
                        <c:v>87.1</c:v>
                      </c:pt>
                      <c:pt idx="35">
                        <c:v>85.8</c:v>
                      </c:pt>
                      <c:pt idx="36">
                        <c:v>86.3</c:v>
                      </c:pt>
                      <c:pt idx="37">
                        <c:v>86</c:v>
                      </c:pt>
                      <c:pt idx="38">
                        <c:v>86</c:v>
                      </c:pt>
                      <c:pt idx="39">
                        <c:v>84.7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B7B-4EAC-A166-ED8319A1802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DG_6_2021_4_6!$D$1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DG_6_2021_4_6!$A$2:$A$2011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DG_6_2021_4_6!$D$2:$D$2011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-1.5714285714285694</c:v>
                      </c:pt>
                      <c:pt idx="1">
                        <c:v>-1.5714285714285694</c:v>
                      </c:pt>
                      <c:pt idx="2">
                        <c:v>-1.4714285714285609</c:v>
                      </c:pt>
                      <c:pt idx="3">
                        <c:v>-7.1428571428569398E-2</c:v>
                      </c:pt>
                      <c:pt idx="4">
                        <c:v>2.228571428571442</c:v>
                      </c:pt>
                      <c:pt idx="5">
                        <c:v>1.228571428571442</c:v>
                      </c:pt>
                      <c:pt idx="6">
                        <c:v>1.228571428571442</c:v>
                      </c:pt>
                      <c:pt idx="7">
                        <c:v>0.4285714285714306</c:v>
                      </c:pt>
                      <c:pt idx="8">
                        <c:v>-0.37142857142856656</c:v>
                      </c:pt>
                      <c:pt idx="9">
                        <c:v>-0.97142857142856087</c:v>
                      </c:pt>
                      <c:pt idx="10">
                        <c:v>-0.5714285714285694</c:v>
                      </c:pt>
                      <c:pt idx="11">
                        <c:v>0.72857142857144197</c:v>
                      </c:pt>
                      <c:pt idx="12">
                        <c:v>42.528571428571439</c:v>
                      </c:pt>
                      <c:pt idx="13">
                        <c:v>33.428571428571431</c:v>
                      </c:pt>
                      <c:pt idx="14">
                        <c:v>74.128571428571448</c:v>
                      </c:pt>
                      <c:pt idx="15">
                        <c:v>78.228571428571442</c:v>
                      </c:pt>
                      <c:pt idx="16">
                        <c:v>57.328571428571436</c:v>
                      </c:pt>
                      <c:pt idx="17">
                        <c:v>53.728571428571442</c:v>
                      </c:pt>
                      <c:pt idx="18">
                        <c:v>36.728571428571442</c:v>
                      </c:pt>
                      <c:pt idx="19">
                        <c:v>28.128571428571433</c:v>
                      </c:pt>
                      <c:pt idx="20">
                        <c:v>34.528571428571439</c:v>
                      </c:pt>
                      <c:pt idx="21">
                        <c:v>19.128571428571433</c:v>
                      </c:pt>
                      <c:pt idx="22">
                        <c:v>15.828571428571436</c:v>
                      </c:pt>
                      <c:pt idx="23">
                        <c:v>10.628571428571433</c:v>
                      </c:pt>
                      <c:pt idx="24">
                        <c:v>14.428571428571431</c:v>
                      </c:pt>
                      <c:pt idx="25">
                        <c:v>6.0285714285714391</c:v>
                      </c:pt>
                      <c:pt idx="26">
                        <c:v>8.5285714285714391</c:v>
                      </c:pt>
                      <c:pt idx="27">
                        <c:v>7.4285714285714306</c:v>
                      </c:pt>
                      <c:pt idx="28">
                        <c:v>2.3285714285714363</c:v>
                      </c:pt>
                      <c:pt idx="29">
                        <c:v>4.228571428571442</c:v>
                      </c:pt>
                      <c:pt idx="30">
                        <c:v>2.1285714285714334</c:v>
                      </c:pt>
                      <c:pt idx="31">
                        <c:v>2.8571428571439128E-2</c:v>
                      </c:pt>
                      <c:pt idx="32">
                        <c:v>2.6285714285714334</c:v>
                      </c:pt>
                      <c:pt idx="33">
                        <c:v>5.5285714285714391</c:v>
                      </c:pt>
                      <c:pt idx="34">
                        <c:v>2.4285714285714306</c:v>
                      </c:pt>
                      <c:pt idx="35">
                        <c:v>1.1285714285714334</c:v>
                      </c:pt>
                      <c:pt idx="36">
                        <c:v>1.6285714285714334</c:v>
                      </c:pt>
                      <c:pt idx="37">
                        <c:v>1.3285714285714363</c:v>
                      </c:pt>
                      <c:pt idx="38">
                        <c:v>1.3285714285714363</c:v>
                      </c:pt>
                      <c:pt idx="39">
                        <c:v>2.8571428571439128E-2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B7B-4EAC-A166-ED8319A1802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DG_6_2021_4_6!$F$1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DG_6_2021_4_6!$A$2:$A$2011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DG_6_2021_4_6!$F$2:$F$2011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</c:v>
                      </c:pt>
                      <c:pt idx="1">
                        <c:v>-4.0071428571428518</c:v>
                      </c:pt>
                      <c:pt idx="2">
                        <c:v>-7.5042857142856603</c:v>
                      </c:pt>
                      <c:pt idx="3">
                        <c:v>-0.54642857142855594</c:v>
                      </c:pt>
                      <c:pt idx="4">
                        <c:v>22.731428571428708</c:v>
                      </c:pt>
                      <c:pt idx="5">
                        <c:v>15.664285714285885</c:v>
                      </c:pt>
                      <c:pt idx="6">
                        <c:v>18.797142857143065</c:v>
                      </c:pt>
                      <c:pt idx="7">
                        <c:v>7.6500000000000368</c:v>
                      </c:pt>
                      <c:pt idx="8">
                        <c:v>-7.5771428571427579</c:v>
                      </c:pt>
                      <c:pt idx="9">
                        <c:v>-22.294285714285472</c:v>
                      </c:pt>
                      <c:pt idx="10">
                        <c:v>-14.571428571428518</c:v>
                      </c:pt>
                      <c:pt idx="11">
                        <c:v>20.436428571428948</c:v>
                      </c:pt>
                      <c:pt idx="12">
                        <c:v>1301.3742857142861</c:v>
                      </c:pt>
                      <c:pt idx="13">
                        <c:v>1108.1571428571431</c:v>
                      </c:pt>
                      <c:pt idx="14">
                        <c:v>2646.3900000000008</c:v>
                      </c:pt>
                      <c:pt idx="15">
                        <c:v>2992.2428571428577</c:v>
                      </c:pt>
                      <c:pt idx="16">
                        <c:v>2339.0057142857145</c:v>
                      </c:pt>
                      <c:pt idx="17">
                        <c:v>2329.1335714285719</c:v>
                      </c:pt>
                      <c:pt idx="18">
                        <c:v>1685.8414285714291</c:v>
                      </c:pt>
                      <c:pt idx="19">
                        <c:v>1362.829285714286</c:v>
                      </c:pt>
                      <c:pt idx="20">
                        <c:v>1760.9571428571435</c:v>
                      </c:pt>
                      <c:pt idx="21">
                        <c:v>1024.3350000000003</c:v>
                      </c:pt>
                      <c:pt idx="22">
                        <c:v>887.9828571428576</c:v>
                      </c:pt>
                      <c:pt idx="23">
                        <c:v>623.3657142857146</c:v>
                      </c:pt>
                      <c:pt idx="24">
                        <c:v>883.02857142857158</c:v>
                      </c:pt>
                      <c:pt idx="25">
                        <c:v>384.32142857142924</c:v>
                      </c:pt>
                      <c:pt idx="26">
                        <c:v>565.44428571428648</c:v>
                      </c:pt>
                      <c:pt idx="27">
                        <c:v>511.45714285714297</c:v>
                      </c:pt>
                      <c:pt idx="28">
                        <c:v>166.26000000000056</c:v>
                      </c:pt>
                      <c:pt idx="29">
                        <c:v>312.70285714285814</c:v>
                      </c:pt>
                      <c:pt idx="30">
                        <c:v>162.83571428571466</c:v>
                      </c:pt>
                      <c:pt idx="31">
                        <c:v>2.2585714285722629</c:v>
                      </c:pt>
                      <c:pt idx="32">
                        <c:v>214.491428571429</c:v>
                      </c:pt>
                      <c:pt idx="33">
                        <c:v>465.22928571428662</c:v>
                      </c:pt>
                      <c:pt idx="34">
                        <c:v>210.55714285714302</c:v>
                      </c:pt>
                      <c:pt idx="35">
                        <c:v>100.72500000000043</c:v>
                      </c:pt>
                      <c:pt idx="36">
                        <c:v>149.50285714285758</c:v>
                      </c:pt>
                      <c:pt idx="37">
                        <c:v>125.35071428571501</c:v>
                      </c:pt>
                      <c:pt idx="38">
                        <c:v>128.73857142857219</c:v>
                      </c:pt>
                      <c:pt idx="39">
                        <c:v>2.841428571429621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B7B-4EAC-A166-ED8319A1802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DG_6_2021_4_6!$G$1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DG_6_2021_4_6!$A$2:$A$2011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DG_6_2021_4_6!$G$2:$G$2011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-4.0071428571428518</c:v>
                      </c:pt>
                      <c:pt idx="1">
                        <c:v>-8.0142857142857036</c:v>
                      </c:pt>
                      <c:pt idx="2">
                        <c:v>-11.766428571428534</c:v>
                      </c:pt>
                      <c:pt idx="3">
                        <c:v>-11.948571428571386</c:v>
                      </c:pt>
                      <c:pt idx="4">
                        <c:v>-6.2657142857142087</c:v>
                      </c:pt>
                      <c:pt idx="5">
                        <c:v>-3.1328571428570315</c:v>
                      </c:pt>
                      <c:pt idx="6">
                        <c:v>1.4566126083082054E-13</c:v>
                      </c:pt>
                      <c:pt idx="7">
                        <c:v>1.0928571428572937</c:v>
                      </c:pt>
                      <c:pt idx="8">
                        <c:v>0.145714285714449</c:v>
                      </c:pt>
                      <c:pt idx="9">
                        <c:v>-2.3314285714283813</c:v>
                      </c:pt>
                      <c:pt idx="10">
                        <c:v>-3.7885714285712333</c:v>
                      </c:pt>
                      <c:pt idx="11">
                        <c:v>-1.930714285714056</c:v>
                      </c:pt>
                      <c:pt idx="12">
                        <c:v>106.51714285714311</c:v>
                      </c:pt>
                      <c:pt idx="13">
                        <c:v>191.76000000000028</c:v>
                      </c:pt>
                      <c:pt idx="14">
                        <c:v>380.78785714285749</c:v>
                      </c:pt>
                      <c:pt idx="15">
                        <c:v>580.27071428571469</c:v>
                      </c:pt>
                      <c:pt idx="16">
                        <c:v>726.45857142857187</c:v>
                      </c:pt>
                      <c:pt idx="17">
                        <c:v>863.46642857142911</c:v>
                      </c:pt>
                      <c:pt idx="18">
                        <c:v>957.12428571428632</c:v>
                      </c:pt>
                      <c:pt idx="19">
                        <c:v>1028.8521428571435</c:v>
                      </c:pt>
                      <c:pt idx="20">
                        <c:v>1116.9000000000005</c:v>
                      </c:pt>
                      <c:pt idx="21">
                        <c:v>1165.6778571428576</c:v>
                      </c:pt>
                      <c:pt idx="22">
                        <c:v>1206.0407142857148</c:v>
                      </c:pt>
                      <c:pt idx="23">
                        <c:v>1233.1435714285719</c:v>
                      </c:pt>
                      <c:pt idx="24">
                        <c:v>1269.9364285714291</c:v>
                      </c:pt>
                      <c:pt idx="25">
                        <c:v>1285.3092857142863</c:v>
                      </c:pt>
                      <c:pt idx="26">
                        <c:v>1307.0571428571434</c:v>
                      </c:pt>
                      <c:pt idx="27">
                        <c:v>1326.0000000000005</c:v>
                      </c:pt>
                      <c:pt idx="28">
                        <c:v>1331.9378571428576</c:v>
                      </c:pt>
                      <c:pt idx="29">
                        <c:v>1342.7207142857148</c:v>
                      </c:pt>
                      <c:pt idx="30">
                        <c:v>1348.148571428572</c:v>
                      </c:pt>
                      <c:pt idx="31">
                        <c:v>1348.2214285714292</c:v>
                      </c:pt>
                      <c:pt idx="32">
                        <c:v>1354.9242857142863</c:v>
                      </c:pt>
                      <c:pt idx="33">
                        <c:v>1369.0221428571435</c:v>
                      </c:pt>
                      <c:pt idx="34">
                        <c:v>1375.2150000000006</c:v>
                      </c:pt>
                      <c:pt idx="35">
                        <c:v>1378.0928571428578</c:v>
                      </c:pt>
                      <c:pt idx="36">
                        <c:v>1382.2457142857149</c:v>
                      </c:pt>
                      <c:pt idx="37">
                        <c:v>1385.6335714285722</c:v>
                      </c:pt>
                      <c:pt idx="38">
                        <c:v>1389.0214285714294</c:v>
                      </c:pt>
                      <c:pt idx="39">
                        <c:v>1389.0942857142866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3B7B-4EAC-A166-ED8319A1802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DG_6_2021_4_6!$H$1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DG_6_2021_4_6!$A$2:$A$2011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DG_6_2021_4_6!$H$2:$H$2011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3B7B-4EAC-A166-ED8319A1802A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9.2214791630149846E-3"/>
              <c:y val="0.21789065089895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26A57-1D39-4CE3-95B3-953BE74B1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Jules/Bradford/Streams/Masterfiles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6DE89EE1-EF9C-483A-8642-713325A38CF8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6DE89EE1-EF9C-483A-8642-713325A38CF8}" id="{C436CFAD-D4A4-47A7-90DE-570AC087E960}">
    <text>Add mass of salt in grams</text>
  </threadedComment>
  <threadedComment ref="K5" dT="2020-11-09T19:28:27.98" personId="{6DE89EE1-EF9C-483A-8642-713325A38CF8}" id="{BFA2F230-34BE-410F-BA55-B9832AE89FFC}">
    <text>Reach length (in meters)</text>
  </threadedComment>
  <threadedComment ref="K6" dT="2020-11-09T19:28:10.02" personId="{6DE89EE1-EF9C-483A-8642-713325A38CF8}" id="{03337657-BB99-44F5-AFC4-AA5E1D24B811}">
    <text>Median travel time = time at which 50% of the total mass has passed the sensor (column G).  It is obtained from the time series.</text>
  </threadedComment>
  <threadedComment ref="K7" dT="2021-04-07T17:22:38.54" personId="{6DE89EE1-EF9C-483A-8642-713325A38CF8}" id="{C7C18259-35B7-4C41-9407-486CD8950A89}">
    <text>Computed zeroth moment of the breakthrough curve</text>
  </threadedComment>
  <threadedComment ref="K8" dT="2021-04-07T17:22:53.10" personId="{6DE89EE1-EF9C-483A-8642-713325A38CF8}" id="{FDC5B72F-DAA4-4DA6-BFE0-CD19666BBAC5}">
    <text>Computed first moment of the breakthrough curve</text>
  </threadedComment>
  <threadedComment ref="K9" dT="2021-04-07T17:23:07.52" personId="{6DE89EE1-EF9C-483A-8642-713325A38CF8}" id="{04C71B1D-5A22-4607-ADF6-37737EEBACF0}">
    <text>mean travel time</text>
  </threadedComment>
  <threadedComment ref="K10" dT="2021-04-07T17:23:53.38" personId="{6DE89EE1-EF9C-483A-8642-713325A38CF8}" id="{505B02E7-3DA8-4EB8-9B81-19E5E72E956C}">
    <text>Computed mean velocity</text>
  </threadedComment>
  <threadedComment ref="K11" dT="2021-04-07T17:24:11.61" personId="{6DE89EE1-EF9C-483A-8642-713325A38CF8}" id="{320617A6-A8E1-4FB4-A543-55899179AEDF}">
    <text>Computed median velocity</text>
  </threadedComment>
  <threadedComment ref="K12" dT="2021-04-07T17:24:23.49" personId="{6DE89EE1-EF9C-483A-8642-713325A38CF8}" id="{B630FB95-4026-45ED-8240-FC37CB1C8075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0C27-7219-4D10-A64A-8081EA01F135}">
  <dimension ref="A1:AC2011"/>
  <sheetViews>
    <sheetView tabSelected="1" workbookViewId="0">
      <pane ySplit="1" topLeftCell="A2" activePane="bottomLeft" state="frozen"/>
      <selection pane="bottomLeft" activeCell="J43" sqref="J43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2" bestFit="1" customWidth="1"/>
    <col min="4" max="4" width="9.140625" style="7"/>
    <col min="5" max="5" width="11.5703125" style="7" bestFit="1" customWidth="1"/>
    <col min="6" max="6" width="13.7109375" style="7" bestFit="1" customWidth="1"/>
    <col min="7" max="7" width="12.85546875" style="7" bestFit="1" customWidth="1"/>
    <col min="8" max="8" width="10.5703125" style="6" bestFit="1" customWidth="1"/>
    <col min="9" max="9" width="10.5703125" style="6" customWidth="1"/>
    <col min="11" max="11" width="9.5703125" bestFit="1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44292.685416666667</v>
      </c>
      <c r="C2">
        <v>83.1</v>
      </c>
      <c r="D2" s="7">
        <f>C2-AVERAGE($C$2:$C$8)</f>
        <v>-1.5714285714285694</v>
      </c>
      <c r="E2" s="7">
        <f>D2*0.51</f>
        <v>-0.80142857142857038</v>
      </c>
      <c r="F2" s="7">
        <f>E2*A2</f>
        <v>0</v>
      </c>
      <c r="G2" s="7">
        <f>E2*5</f>
        <v>-4.0071428571428518</v>
      </c>
      <c r="H2" s="6">
        <f>A2</f>
        <v>0</v>
      </c>
    </row>
    <row r="3" spans="1:12" x14ac:dyDescent="0.25">
      <c r="A3" s="6">
        <v>5</v>
      </c>
      <c r="B3" s="5">
        <v>44292.685474537036</v>
      </c>
      <c r="C3">
        <v>83.1</v>
      </c>
      <c r="D3" s="7">
        <f t="shared" ref="D3:D66" si="0">C3-AVERAGE($C$2:$C$8)</f>
        <v>-1.5714285714285694</v>
      </c>
      <c r="E3" s="7">
        <f t="shared" ref="E3:E66" si="1">D3*0.51</f>
        <v>-0.80142857142857038</v>
      </c>
      <c r="F3" s="7">
        <f>E3*A3</f>
        <v>-4.0071428571428518</v>
      </c>
      <c r="G3" s="7">
        <f>G2+E3*5</f>
        <v>-8.0142857142857036</v>
      </c>
      <c r="H3" s="6">
        <f>A3</f>
        <v>5</v>
      </c>
      <c r="J3" s="8" t="s">
        <v>7</v>
      </c>
      <c r="K3" s="9"/>
      <c r="L3" s="10"/>
    </row>
    <row r="4" spans="1:12" x14ac:dyDescent="0.25">
      <c r="A4" s="6">
        <v>10</v>
      </c>
      <c r="B4" s="5">
        <v>44292.685532407406</v>
      </c>
      <c r="C4">
        <v>83.2</v>
      </c>
      <c r="D4" s="7">
        <f t="shared" si="0"/>
        <v>-1.4714285714285609</v>
      </c>
      <c r="E4" s="7">
        <f t="shared" si="1"/>
        <v>-0.750428571428566</v>
      </c>
      <c r="F4" s="7">
        <f>E4*A4</f>
        <v>-7.5042857142856603</v>
      </c>
      <c r="G4" s="7">
        <f>G3+E4*5</f>
        <v>-11.766428571428534</v>
      </c>
      <c r="H4" s="6">
        <f>A4</f>
        <v>10</v>
      </c>
      <c r="J4" s="11" t="s">
        <v>8</v>
      </c>
      <c r="K4" s="12">
        <v>2000</v>
      </c>
      <c r="L4" s="11" t="s">
        <v>9</v>
      </c>
    </row>
    <row r="5" spans="1:12" x14ac:dyDescent="0.25">
      <c r="A5" s="6">
        <v>15</v>
      </c>
      <c r="B5" s="5">
        <v>44292.685590277775</v>
      </c>
      <c r="C5">
        <v>84.6</v>
      </c>
      <c r="D5" s="7">
        <f t="shared" si="0"/>
        <v>-7.1428571428569398E-2</v>
      </c>
      <c r="E5" s="7">
        <f t="shared" si="1"/>
        <v>-3.6428571428570394E-2</v>
      </c>
      <c r="F5" s="7">
        <f>E5*A5</f>
        <v>-0.54642857142855594</v>
      </c>
      <c r="G5" s="7">
        <f>G4+E5*5</f>
        <v>-11.948571428571386</v>
      </c>
      <c r="H5" s="6">
        <f>A5</f>
        <v>15</v>
      </c>
      <c r="J5" s="13" t="s">
        <v>10</v>
      </c>
      <c r="K5" s="12">
        <v>49.987810000000003</v>
      </c>
      <c r="L5" s="14" t="s">
        <v>11</v>
      </c>
    </row>
    <row r="6" spans="1:12" ht="15.75" x14ac:dyDescent="0.3">
      <c r="A6" s="6">
        <v>20</v>
      </c>
      <c r="B6" s="5">
        <v>44292.685648148145</v>
      </c>
      <c r="C6">
        <v>86.9</v>
      </c>
      <c r="D6" s="7">
        <f t="shared" si="0"/>
        <v>2.228571428571442</v>
      </c>
      <c r="E6" s="7">
        <f t="shared" si="1"/>
        <v>1.1365714285714354</v>
      </c>
      <c r="F6" s="7">
        <f>E6*A6</f>
        <v>22.731428571428708</v>
      </c>
      <c r="G6" s="7">
        <f>G5+E6*5</f>
        <v>-6.2657142857142087</v>
      </c>
      <c r="H6" s="6">
        <f>A6</f>
        <v>20</v>
      </c>
      <c r="J6" s="15" t="s">
        <v>12</v>
      </c>
      <c r="K6" s="16">
        <f>VLOOKUP(MAX(G:G)/2,$G:$H,2,TRUE)</f>
        <v>75</v>
      </c>
      <c r="L6" s="11" t="s">
        <v>13</v>
      </c>
    </row>
    <row r="7" spans="1:12" x14ac:dyDescent="0.25">
      <c r="A7" s="6">
        <v>25</v>
      </c>
      <c r="B7" s="5">
        <v>44292.685706018521</v>
      </c>
      <c r="C7">
        <v>85.9</v>
      </c>
      <c r="D7" s="7">
        <f t="shared" si="0"/>
        <v>1.228571428571442</v>
      </c>
      <c r="E7" s="7">
        <f t="shared" si="1"/>
        <v>0.62657142857143544</v>
      </c>
      <c r="F7" s="7">
        <f>E7*A7</f>
        <v>15.664285714285885</v>
      </c>
      <c r="G7" s="7">
        <f>G6+E7*5</f>
        <v>-3.1328571428570315</v>
      </c>
      <c r="H7" s="6">
        <f>A7</f>
        <v>25</v>
      </c>
      <c r="J7" s="11" t="s">
        <v>14</v>
      </c>
      <c r="K7" s="17">
        <f>SUM(E2:E331)*(A3-A2)</f>
        <v>1389.0942857142866</v>
      </c>
      <c r="L7" s="18" t="s">
        <v>15</v>
      </c>
    </row>
    <row r="8" spans="1:12" x14ac:dyDescent="0.25">
      <c r="A8" s="6">
        <v>30</v>
      </c>
      <c r="B8" s="5">
        <v>44292.685763888891</v>
      </c>
      <c r="C8">
        <v>85.9</v>
      </c>
      <c r="D8" s="7">
        <f t="shared" si="0"/>
        <v>1.228571428571442</v>
      </c>
      <c r="E8" s="7">
        <f t="shared" si="1"/>
        <v>0.62657142857143544</v>
      </c>
      <c r="F8" s="7">
        <f>E8*A8</f>
        <v>18.797142857143065</v>
      </c>
      <c r="G8" s="7">
        <f t="shared" ref="G8:G71" si="2">G7+E8*5</f>
        <v>1.4566126083082054E-13</v>
      </c>
      <c r="H8" s="6">
        <f>A8</f>
        <v>30</v>
      </c>
      <c r="J8" s="11" t="s">
        <v>16</v>
      </c>
      <c r="K8" s="17">
        <f>SUM(F2:F331)*(A3-A2)</f>
        <v>122380.69285714293</v>
      </c>
      <c r="L8" s="18" t="s">
        <v>17</v>
      </c>
    </row>
    <row r="9" spans="1:12" x14ac:dyDescent="0.25">
      <c r="A9" s="6">
        <v>35</v>
      </c>
      <c r="B9" s="5">
        <v>44292.68582175926</v>
      </c>
      <c r="C9">
        <v>85.1</v>
      </c>
      <c r="D9" s="7">
        <f t="shared" si="0"/>
        <v>0.4285714285714306</v>
      </c>
      <c r="E9" s="7">
        <f t="shared" si="1"/>
        <v>0.21857142857142961</v>
      </c>
      <c r="F9" s="7">
        <f>E9*A9</f>
        <v>7.6500000000000368</v>
      </c>
      <c r="G9" s="7">
        <f t="shared" si="2"/>
        <v>1.0928571428572937</v>
      </c>
      <c r="H9" s="6">
        <f>A9</f>
        <v>35</v>
      </c>
      <c r="J9" s="19" t="s">
        <v>18</v>
      </c>
      <c r="K9" s="17">
        <f>K8/K7</f>
        <v>88.101069967481379</v>
      </c>
      <c r="L9" s="11" t="s">
        <v>13</v>
      </c>
    </row>
    <row r="10" spans="1:12" x14ac:dyDescent="0.25">
      <c r="A10" s="6">
        <v>40</v>
      </c>
      <c r="B10" s="5">
        <v>44292.685879629629</v>
      </c>
      <c r="C10">
        <v>84.3</v>
      </c>
      <c r="D10" s="7">
        <f t="shared" si="0"/>
        <v>-0.37142857142856656</v>
      </c>
      <c r="E10" s="7">
        <f t="shared" si="1"/>
        <v>-0.18942857142856895</v>
      </c>
      <c r="F10" s="7">
        <f>E10*A10</f>
        <v>-7.5771428571427579</v>
      </c>
      <c r="G10" s="7">
        <f t="shared" si="2"/>
        <v>0.145714285714449</v>
      </c>
      <c r="H10" s="6">
        <f>A10</f>
        <v>40</v>
      </c>
      <c r="J10" s="13" t="s">
        <v>19</v>
      </c>
      <c r="K10" s="20">
        <f>K5/K9</f>
        <v>0.56739163347789978</v>
      </c>
      <c r="L10" s="14" t="s">
        <v>20</v>
      </c>
    </row>
    <row r="11" spans="1:12" x14ac:dyDescent="0.25">
      <c r="A11" s="6">
        <v>45</v>
      </c>
      <c r="B11" s="5">
        <v>44292.685937499999</v>
      </c>
      <c r="C11">
        <v>83.7</v>
      </c>
      <c r="D11" s="7">
        <f t="shared" si="0"/>
        <v>-0.97142857142856087</v>
      </c>
      <c r="E11" s="7">
        <f t="shared" si="1"/>
        <v>-0.49542857142856606</v>
      </c>
      <c r="F11" s="7">
        <f>E11*A11</f>
        <v>-22.294285714285472</v>
      </c>
      <c r="G11" s="7">
        <f t="shared" si="2"/>
        <v>-2.3314285714283813</v>
      </c>
      <c r="H11" s="6">
        <f>A11</f>
        <v>45</v>
      </c>
      <c r="J11" s="13" t="s">
        <v>21</v>
      </c>
      <c r="K11" s="20">
        <f>K5/K6</f>
        <v>0.66650413333333336</v>
      </c>
      <c r="L11" s="14" t="s">
        <v>20</v>
      </c>
    </row>
    <row r="12" spans="1:12" x14ac:dyDescent="0.25">
      <c r="A12" s="6">
        <v>50</v>
      </c>
      <c r="B12" s="5">
        <v>44292.685995370368</v>
      </c>
      <c r="C12">
        <v>84.1</v>
      </c>
      <c r="D12" s="7">
        <f t="shared" si="0"/>
        <v>-0.5714285714285694</v>
      </c>
      <c r="E12" s="7">
        <f t="shared" si="1"/>
        <v>-0.29142857142857037</v>
      </c>
      <c r="F12" s="7">
        <f>E12*A12</f>
        <v>-14.571428571428518</v>
      </c>
      <c r="G12" s="7">
        <f t="shared" si="2"/>
        <v>-3.7885714285712333</v>
      </c>
      <c r="H12" s="6">
        <f>A12</f>
        <v>50</v>
      </c>
      <c r="J12" s="11" t="s">
        <v>22</v>
      </c>
      <c r="K12" s="21">
        <f>K4*1000/K7</f>
        <v>1439.7870760598366</v>
      </c>
      <c r="L12" s="11" t="s">
        <v>23</v>
      </c>
    </row>
    <row r="13" spans="1:12" x14ac:dyDescent="0.25">
      <c r="A13" s="6">
        <v>55</v>
      </c>
      <c r="B13" s="5">
        <v>44292.686053240737</v>
      </c>
      <c r="C13">
        <v>85.4</v>
      </c>
      <c r="D13" s="7">
        <f t="shared" si="0"/>
        <v>0.72857142857144197</v>
      </c>
      <c r="E13" s="7">
        <f t="shared" si="1"/>
        <v>0.37157142857143544</v>
      </c>
      <c r="F13" s="7">
        <f>E13*A13</f>
        <v>20.436428571428948</v>
      </c>
      <c r="G13" s="7">
        <f t="shared" si="2"/>
        <v>-1.930714285714056</v>
      </c>
      <c r="H13" s="6">
        <f>A13</f>
        <v>55</v>
      </c>
    </row>
    <row r="14" spans="1:12" x14ac:dyDescent="0.25">
      <c r="A14" s="6">
        <v>60</v>
      </c>
      <c r="B14" s="5">
        <v>44292.686111111114</v>
      </c>
      <c r="C14">
        <v>127.2</v>
      </c>
      <c r="D14" s="7">
        <f t="shared" si="0"/>
        <v>42.528571428571439</v>
      </c>
      <c r="E14" s="7">
        <f t="shared" si="1"/>
        <v>21.689571428571433</v>
      </c>
      <c r="F14" s="7">
        <f>E14*A14</f>
        <v>1301.3742857142861</v>
      </c>
      <c r="G14" s="7">
        <f t="shared" si="2"/>
        <v>106.51714285714311</v>
      </c>
      <c r="H14" s="6">
        <f>A14</f>
        <v>60</v>
      </c>
      <c r="J14" t="s">
        <v>44</v>
      </c>
    </row>
    <row r="15" spans="1:12" x14ac:dyDescent="0.25">
      <c r="A15" s="6">
        <v>65</v>
      </c>
      <c r="B15" s="5">
        <v>44292.686168981483</v>
      </c>
      <c r="C15">
        <v>118.1</v>
      </c>
      <c r="D15" s="7">
        <f t="shared" si="0"/>
        <v>33.428571428571431</v>
      </c>
      <c r="E15" s="7">
        <f t="shared" si="1"/>
        <v>17.048571428571432</v>
      </c>
      <c r="F15" s="7">
        <f>E15*A15</f>
        <v>1108.1571428571431</v>
      </c>
      <c r="G15" s="7">
        <f t="shared" si="2"/>
        <v>191.76000000000028</v>
      </c>
      <c r="H15" s="6">
        <f>A15</f>
        <v>65</v>
      </c>
      <c r="J15">
        <f>164/3.2808</f>
        <v>49.987807851743476</v>
      </c>
    </row>
    <row r="16" spans="1:12" x14ac:dyDescent="0.25">
      <c r="A16" s="6">
        <v>70</v>
      </c>
      <c r="B16" s="5">
        <v>44292.686226851853</v>
      </c>
      <c r="C16">
        <v>158.80000000000001</v>
      </c>
      <c r="D16" s="7">
        <f t="shared" si="0"/>
        <v>74.128571428571448</v>
      </c>
      <c r="E16" s="7">
        <f t="shared" si="1"/>
        <v>37.80557142857144</v>
      </c>
      <c r="F16" s="7">
        <f>E16*A16</f>
        <v>2646.3900000000008</v>
      </c>
      <c r="G16" s="7">
        <f t="shared" si="2"/>
        <v>380.78785714285749</v>
      </c>
      <c r="H16" s="6">
        <f>A16</f>
        <v>70</v>
      </c>
    </row>
    <row r="17" spans="1:19" x14ac:dyDescent="0.25">
      <c r="A17" s="6">
        <v>75</v>
      </c>
      <c r="B17" s="5">
        <v>44292.686284722222</v>
      </c>
      <c r="C17">
        <v>162.9</v>
      </c>
      <c r="D17" s="7">
        <f t="shared" si="0"/>
        <v>78.228571428571442</v>
      </c>
      <c r="E17" s="7">
        <f t="shared" si="1"/>
        <v>39.896571428571434</v>
      </c>
      <c r="F17" s="7">
        <f>E17*A17</f>
        <v>2992.2428571428577</v>
      </c>
      <c r="G17" s="7">
        <f t="shared" si="2"/>
        <v>580.27071428571469</v>
      </c>
      <c r="H17" s="6">
        <f>A17</f>
        <v>75</v>
      </c>
    </row>
    <row r="18" spans="1:19" x14ac:dyDescent="0.25">
      <c r="A18" s="6">
        <v>80</v>
      </c>
      <c r="B18" s="5">
        <v>44292.686342592591</v>
      </c>
      <c r="C18">
        <v>142</v>
      </c>
      <c r="D18" s="7">
        <f t="shared" si="0"/>
        <v>57.328571428571436</v>
      </c>
      <c r="E18" s="7">
        <f t="shared" si="1"/>
        <v>29.237571428571432</v>
      </c>
      <c r="F18" s="7">
        <f>E18*A18</f>
        <v>2339.0057142857145</v>
      </c>
      <c r="G18" s="7">
        <f t="shared" si="2"/>
        <v>726.45857142857187</v>
      </c>
      <c r="H18" s="6">
        <f>A18</f>
        <v>80</v>
      </c>
    </row>
    <row r="19" spans="1:19" x14ac:dyDescent="0.25">
      <c r="A19" s="6">
        <v>85</v>
      </c>
      <c r="B19" s="5">
        <v>44292.686400462961</v>
      </c>
      <c r="C19">
        <v>138.4</v>
      </c>
      <c r="D19" s="7">
        <f t="shared" si="0"/>
        <v>53.728571428571442</v>
      </c>
      <c r="E19" s="7">
        <f t="shared" si="1"/>
        <v>27.401571428571437</v>
      </c>
      <c r="F19" s="7">
        <f>E19*A19</f>
        <v>2329.1335714285719</v>
      </c>
      <c r="G19" s="7">
        <f t="shared" si="2"/>
        <v>863.46642857142911</v>
      </c>
      <c r="H19" s="6">
        <f>A19</f>
        <v>85</v>
      </c>
    </row>
    <row r="20" spans="1:19" x14ac:dyDescent="0.25">
      <c r="A20" s="6">
        <v>90</v>
      </c>
      <c r="B20" s="5">
        <v>44292.68645833333</v>
      </c>
      <c r="C20">
        <v>121.4</v>
      </c>
      <c r="D20" s="7">
        <f t="shared" si="0"/>
        <v>36.728571428571442</v>
      </c>
      <c r="E20" s="7">
        <f t="shared" si="1"/>
        <v>18.731571428571435</v>
      </c>
      <c r="F20" s="7">
        <f>E20*A20</f>
        <v>1685.8414285714291</v>
      </c>
      <c r="G20" s="7">
        <f t="shared" si="2"/>
        <v>957.12428571428632</v>
      </c>
      <c r="H20" s="6">
        <f>A20</f>
        <v>90</v>
      </c>
    </row>
    <row r="21" spans="1:19" x14ac:dyDescent="0.25">
      <c r="A21" s="6">
        <v>95</v>
      </c>
      <c r="B21" s="5">
        <v>44292.686516203707</v>
      </c>
      <c r="C21">
        <v>112.8</v>
      </c>
      <c r="D21" s="7">
        <f t="shared" si="0"/>
        <v>28.128571428571433</v>
      </c>
      <c r="E21" s="7">
        <f t="shared" si="1"/>
        <v>14.345571428571432</v>
      </c>
      <c r="F21" s="7">
        <f>E21*A21</f>
        <v>1362.829285714286</v>
      </c>
      <c r="G21" s="7">
        <f t="shared" si="2"/>
        <v>1028.8521428571435</v>
      </c>
      <c r="H21" s="6">
        <f>A21</f>
        <v>95</v>
      </c>
    </row>
    <row r="22" spans="1:19" x14ac:dyDescent="0.25">
      <c r="A22" s="6">
        <v>100</v>
      </c>
      <c r="B22" s="5">
        <v>44292.686574074076</v>
      </c>
      <c r="C22">
        <v>119.2</v>
      </c>
      <c r="D22" s="7">
        <f t="shared" si="0"/>
        <v>34.528571428571439</v>
      </c>
      <c r="E22" s="7">
        <f t="shared" si="1"/>
        <v>17.609571428571435</v>
      </c>
      <c r="F22" s="7">
        <f>E22*A22</f>
        <v>1760.9571428571435</v>
      </c>
      <c r="G22" s="7">
        <f t="shared" si="2"/>
        <v>1116.9000000000005</v>
      </c>
      <c r="H22" s="6">
        <f>A22</f>
        <v>100</v>
      </c>
    </row>
    <row r="23" spans="1:19" x14ac:dyDescent="0.25">
      <c r="A23" s="6">
        <v>105</v>
      </c>
      <c r="B23" s="5">
        <v>44292.686631944445</v>
      </c>
      <c r="C23">
        <v>103.8</v>
      </c>
      <c r="D23" s="7">
        <f t="shared" si="0"/>
        <v>19.128571428571433</v>
      </c>
      <c r="E23" s="7">
        <f t="shared" si="1"/>
        <v>9.7555714285714306</v>
      </c>
      <c r="F23" s="7">
        <f>E23*A23</f>
        <v>1024.3350000000003</v>
      </c>
      <c r="G23" s="7">
        <f t="shared" si="2"/>
        <v>1165.6778571428576</v>
      </c>
      <c r="H23" s="6">
        <f>A23</f>
        <v>105</v>
      </c>
    </row>
    <row r="24" spans="1:19" x14ac:dyDescent="0.25">
      <c r="A24" s="6">
        <v>110</v>
      </c>
      <c r="B24" s="5">
        <v>44292.686689814815</v>
      </c>
      <c r="C24">
        <v>100.5</v>
      </c>
      <c r="D24" s="7">
        <f t="shared" si="0"/>
        <v>15.828571428571436</v>
      </c>
      <c r="E24" s="7">
        <f t="shared" si="1"/>
        <v>8.0725714285714325</v>
      </c>
      <c r="F24" s="7">
        <f>E24*A24</f>
        <v>887.9828571428576</v>
      </c>
      <c r="G24" s="7">
        <f t="shared" si="2"/>
        <v>1206.0407142857148</v>
      </c>
      <c r="H24" s="6">
        <f>A24</f>
        <v>110</v>
      </c>
    </row>
    <row r="25" spans="1:19" x14ac:dyDescent="0.25">
      <c r="A25" s="6">
        <v>115</v>
      </c>
      <c r="B25" s="5">
        <v>44292.686747685184</v>
      </c>
      <c r="C25">
        <v>95.3</v>
      </c>
      <c r="D25" s="7">
        <f t="shared" si="0"/>
        <v>10.628571428571433</v>
      </c>
      <c r="E25" s="7">
        <f t="shared" si="1"/>
        <v>5.4205714285714315</v>
      </c>
      <c r="F25" s="7">
        <f>E25*A25</f>
        <v>623.3657142857146</v>
      </c>
      <c r="G25" s="7">
        <f t="shared" si="2"/>
        <v>1233.1435714285719</v>
      </c>
      <c r="H25" s="6">
        <f>A25</f>
        <v>115</v>
      </c>
    </row>
    <row r="26" spans="1:19" x14ac:dyDescent="0.25">
      <c r="A26" s="6">
        <v>120</v>
      </c>
      <c r="B26" s="5">
        <v>44292.686805555553</v>
      </c>
      <c r="C26">
        <v>99.1</v>
      </c>
      <c r="D26" s="7">
        <f t="shared" si="0"/>
        <v>14.428571428571431</v>
      </c>
      <c r="E26" s="7">
        <f t="shared" si="1"/>
        <v>7.3585714285714294</v>
      </c>
      <c r="F26" s="7">
        <f>E26*A26</f>
        <v>883.02857142857158</v>
      </c>
      <c r="G26" s="7">
        <f t="shared" si="2"/>
        <v>1269.9364285714291</v>
      </c>
      <c r="H26" s="6">
        <f>A26</f>
        <v>120</v>
      </c>
    </row>
    <row r="27" spans="1:19" x14ac:dyDescent="0.25">
      <c r="A27" s="6">
        <v>125</v>
      </c>
      <c r="B27" s="5">
        <v>44292.686863425923</v>
      </c>
      <c r="C27">
        <v>90.7</v>
      </c>
      <c r="D27" s="7">
        <f t="shared" si="0"/>
        <v>6.0285714285714391</v>
      </c>
      <c r="E27" s="7">
        <f t="shared" si="1"/>
        <v>3.0745714285714341</v>
      </c>
      <c r="F27" s="7">
        <f>E27*A27</f>
        <v>384.32142857142924</v>
      </c>
      <c r="G27" s="7">
        <f t="shared" si="2"/>
        <v>1285.3092857142863</v>
      </c>
      <c r="H27" s="6">
        <f>A27</f>
        <v>125</v>
      </c>
    </row>
    <row r="28" spans="1:19" x14ac:dyDescent="0.25">
      <c r="A28" s="6">
        <v>130</v>
      </c>
      <c r="B28" s="5">
        <v>44292.686921296299</v>
      </c>
      <c r="C28">
        <v>93.2</v>
      </c>
      <c r="D28" s="7">
        <f t="shared" si="0"/>
        <v>8.5285714285714391</v>
      </c>
      <c r="E28" s="7">
        <f t="shared" si="1"/>
        <v>4.3495714285714344</v>
      </c>
      <c r="F28" s="7">
        <f>E28*A28</f>
        <v>565.44428571428648</v>
      </c>
      <c r="G28" s="7">
        <f t="shared" si="2"/>
        <v>1307.0571428571434</v>
      </c>
      <c r="H28" s="6">
        <f>A28</f>
        <v>130</v>
      </c>
    </row>
    <row r="29" spans="1:19" x14ac:dyDescent="0.25">
      <c r="A29" s="6">
        <v>135</v>
      </c>
      <c r="B29" s="5">
        <v>44292.686979166669</v>
      </c>
      <c r="C29">
        <v>92.1</v>
      </c>
      <c r="D29" s="7">
        <f t="shared" si="0"/>
        <v>7.4285714285714306</v>
      </c>
      <c r="E29" s="7">
        <f t="shared" si="1"/>
        <v>3.7885714285714296</v>
      </c>
      <c r="F29" s="7">
        <f>E29*A29</f>
        <v>511.45714285714297</v>
      </c>
      <c r="G29" s="7">
        <f t="shared" si="2"/>
        <v>1326.0000000000005</v>
      </c>
      <c r="H29" s="6">
        <f>A29</f>
        <v>135</v>
      </c>
    </row>
    <row r="30" spans="1:19" x14ac:dyDescent="0.25">
      <c r="A30" s="6">
        <v>140</v>
      </c>
      <c r="B30" s="5">
        <v>44292.687037037038</v>
      </c>
      <c r="C30">
        <v>87</v>
      </c>
      <c r="D30" s="7">
        <f t="shared" si="0"/>
        <v>2.3285714285714363</v>
      </c>
      <c r="E30" s="7">
        <f t="shared" si="1"/>
        <v>1.1875714285714325</v>
      </c>
      <c r="F30" s="7">
        <f>E30*A30</f>
        <v>166.26000000000056</v>
      </c>
      <c r="G30" s="7">
        <f t="shared" si="2"/>
        <v>1331.9378571428576</v>
      </c>
      <c r="H30" s="6">
        <f>A30</f>
        <v>140</v>
      </c>
      <c r="N30" s="22" t="s">
        <v>7</v>
      </c>
      <c r="O30" s="22" t="s">
        <v>24</v>
      </c>
      <c r="P30" s="22" t="s">
        <v>25</v>
      </c>
      <c r="Q30" s="23"/>
      <c r="R30" s="23"/>
      <c r="S30" s="23"/>
    </row>
    <row r="31" spans="1:19" x14ac:dyDescent="0.25">
      <c r="A31" s="6">
        <v>145</v>
      </c>
      <c r="B31" s="5">
        <v>44292.687094907407</v>
      </c>
      <c r="C31">
        <v>88.9</v>
      </c>
      <c r="D31" s="7">
        <f t="shared" si="0"/>
        <v>4.228571428571442</v>
      </c>
      <c r="E31" s="7">
        <f t="shared" si="1"/>
        <v>2.1565714285714352</v>
      </c>
      <c r="F31" s="7">
        <f>E31*A31</f>
        <v>312.70285714285814</v>
      </c>
      <c r="G31" s="7">
        <f t="shared" si="2"/>
        <v>1342.7207142857148</v>
      </c>
      <c r="H31" s="6">
        <f>A31</f>
        <v>145</v>
      </c>
      <c r="N31" s="24" t="s">
        <v>26</v>
      </c>
      <c r="O31" s="24">
        <v>2039</v>
      </c>
      <c r="P31" s="24" t="s">
        <v>9</v>
      </c>
      <c r="Q31" s="25" t="s">
        <v>27</v>
      </c>
      <c r="R31" s="26"/>
      <c r="S31" s="26"/>
    </row>
    <row r="32" spans="1:19" x14ac:dyDescent="0.25">
      <c r="A32" s="6">
        <v>150</v>
      </c>
      <c r="B32" s="5">
        <v>44292.687152777777</v>
      </c>
      <c r="C32">
        <v>86.8</v>
      </c>
      <c r="D32" s="7">
        <f t="shared" si="0"/>
        <v>2.1285714285714334</v>
      </c>
      <c r="E32" s="7">
        <f t="shared" si="1"/>
        <v>1.0855714285714311</v>
      </c>
      <c r="F32" s="7">
        <f>E32*A32</f>
        <v>162.83571428571466</v>
      </c>
      <c r="G32" s="7">
        <f t="shared" si="2"/>
        <v>1348.148571428572</v>
      </c>
      <c r="H32" s="6">
        <f>A32</f>
        <v>150</v>
      </c>
      <c r="N32" s="24" t="s">
        <v>10</v>
      </c>
      <c r="O32" s="24">
        <v>60.422960725075527</v>
      </c>
      <c r="P32" s="24" t="s">
        <v>11</v>
      </c>
      <c r="Q32" s="25" t="s">
        <v>28</v>
      </c>
      <c r="R32" s="26"/>
      <c r="S32" s="26"/>
    </row>
    <row r="33" spans="1:29" x14ac:dyDescent="0.25">
      <c r="A33" s="6">
        <v>155</v>
      </c>
      <c r="B33" s="5">
        <v>44292.687210648146</v>
      </c>
      <c r="C33">
        <v>84.7</v>
      </c>
      <c r="D33" s="7">
        <f t="shared" si="0"/>
        <v>2.8571428571439128E-2</v>
      </c>
      <c r="E33" s="7">
        <f t="shared" si="1"/>
        <v>1.4571428571433955E-2</v>
      </c>
      <c r="F33" s="7">
        <f>E33*A33</f>
        <v>2.2585714285722629</v>
      </c>
      <c r="G33" s="7">
        <f t="shared" si="2"/>
        <v>1348.2214285714292</v>
      </c>
      <c r="H33" s="6">
        <f>A33</f>
        <v>155</v>
      </c>
      <c r="N33" s="24" t="s">
        <v>29</v>
      </c>
      <c r="O33" s="24">
        <v>348</v>
      </c>
      <c r="P33" s="24" t="s">
        <v>13</v>
      </c>
      <c r="Q33" s="27" t="s">
        <v>30</v>
      </c>
      <c r="R33" s="28"/>
      <c r="S33" s="28"/>
      <c r="T33" s="29"/>
      <c r="U33" s="29"/>
      <c r="V33" s="29"/>
      <c r="W33" s="29"/>
      <c r="X33" s="29"/>
      <c r="Y33" s="29"/>
      <c r="Z33" s="29"/>
      <c r="AA33" s="29"/>
      <c r="AB33" s="29"/>
      <c r="AC33" s="29"/>
    </row>
    <row r="34" spans="1:29" x14ac:dyDescent="0.25">
      <c r="A34" s="6">
        <v>160</v>
      </c>
      <c r="B34" s="5">
        <v>44292.687268518515</v>
      </c>
      <c r="C34">
        <v>87.3</v>
      </c>
      <c r="D34" s="7">
        <f t="shared" si="0"/>
        <v>2.6285714285714334</v>
      </c>
      <c r="E34" s="7">
        <f t="shared" si="1"/>
        <v>1.3405714285714312</v>
      </c>
      <c r="F34" s="7">
        <f>E34*A34</f>
        <v>214.491428571429</v>
      </c>
      <c r="G34" s="7">
        <f t="shared" si="2"/>
        <v>1354.9242857142863</v>
      </c>
      <c r="H34" s="6">
        <f>A34</f>
        <v>160</v>
      </c>
      <c r="N34" s="24" t="s">
        <v>31</v>
      </c>
      <c r="O34" s="24">
        <v>7649.1874731449989</v>
      </c>
      <c r="P34" s="24" t="s">
        <v>15</v>
      </c>
      <c r="Q34" s="27" t="s">
        <v>32</v>
      </c>
      <c r="R34" s="28"/>
      <c r="S34" s="28"/>
      <c r="T34" s="29"/>
      <c r="U34" s="29"/>
      <c r="V34" s="29"/>
      <c r="W34" s="29"/>
      <c r="X34" s="29"/>
      <c r="Y34" s="29"/>
      <c r="Z34" s="29"/>
      <c r="AA34" s="29"/>
      <c r="AB34" s="29"/>
      <c r="AC34" s="29"/>
    </row>
    <row r="35" spans="1:29" x14ac:dyDescent="0.25">
      <c r="A35" s="6">
        <v>165</v>
      </c>
      <c r="B35" s="5">
        <v>44292.687326388892</v>
      </c>
      <c r="C35">
        <v>90.2</v>
      </c>
      <c r="D35" s="7">
        <f t="shared" si="0"/>
        <v>5.5285714285714391</v>
      </c>
      <c r="E35" s="7">
        <f t="shared" si="1"/>
        <v>2.8195714285714342</v>
      </c>
      <c r="F35" s="7">
        <f>E35*A35</f>
        <v>465.22928571428662</v>
      </c>
      <c r="G35" s="7">
        <f t="shared" si="2"/>
        <v>1369.0221428571435</v>
      </c>
      <c r="H35" s="6">
        <f>A35</f>
        <v>165</v>
      </c>
      <c r="N35" s="24" t="s">
        <v>33</v>
      </c>
      <c r="O35" s="24">
        <v>2814763.2049386874</v>
      </c>
      <c r="P35" s="24" t="s">
        <v>17</v>
      </c>
      <c r="Q35" s="27" t="s">
        <v>34</v>
      </c>
      <c r="R35" s="28"/>
      <c r="S35" s="28"/>
      <c r="T35" s="29"/>
      <c r="U35" s="29"/>
      <c r="V35" s="29"/>
      <c r="W35" s="29"/>
      <c r="X35" s="29"/>
      <c r="Y35" s="29"/>
      <c r="Z35" s="29"/>
      <c r="AA35" s="29"/>
      <c r="AB35" s="29"/>
      <c r="AC35" s="29"/>
    </row>
    <row r="36" spans="1:29" x14ac:dyDescent="0.25">
      <c r="A36" s="6">
        <v>170</v>
      </c>
      <c r="B36" s="5">
        <v>44292.687384259261</v>
      </c>
      <c r="C36">
        <v>87.1</v>
      </c>
      <c r="D36" s="7">
        <f t="shared" si="0"/>
        <v>2.4285714285714306</v>
      </c>
      <c r="E36" s="7">
        <f t="shared" si="1"/>
        <v>1.2385714285714295</v>
      </c>
      <c r="F36" s="7">
        <f>E36*A36</f>
        <v>210.55714285714302</v>
      </c>
      <c r="G36" s="7">
        <f t="shared" si="2"/>
        <v>1375.2150000000006</v>
      </c>
      <c r="H36" s="6">
        <f>A36</f>
        <v>170</v>
      </c>
      <c r="N36" s="24" t="s">
        <v>35</v>
      </c>
      <c r="O36" s="24">
        <v>367.98198695231935</v>
      </c>
      <c r="P36" s="24" t="s">
        <v>13</v>
      </c>
      <c r="Q36" s="27" t="s">
        <v>36</v>
      </c>
      <c r="R36" s="28"/>
      <c r="S36" s="28"/>
      <c r="T36" s="29"/>
      <c r="U36" s="29"/>
      <c r="V36" s="29"/>
      <c r="W36" s="29"/>
      <c r="X36" s="29"/>
      <c r="Y36" s="29"/>
      <c r="Z36" s="29"/>
      <c r="AA36" s="29"/>
      <c r="AB36" s="29"/>
      <c r="AC36" s="29"/>
    </row>
    <row r="37" spans="1:29" x14ac:dyDescent="0.25">
      <c r="A37" s="6">
        <v>175</v>
      </c>
      <c r="B37" s="5">
        <v>44292.687442129631</v>
      </c>
      <c r="C37">
        <v>85.8</v>
      </c>
      <c r="D37" s="7">
        <f t="shared" si="0"/>
        <v>1.1285714285714334</v>
      </c>
      <c r="E37" s="7">
        <f t="shared" si="1"/>
        <v>0.57557142857143107</v>
      </c>
      <c r="F37" s="7">
        <f>E37*A37</f>
        <v>100.72500000000043</v>
      </c>
      <c r="G37" s="7">
        <f t="shared" si="2"/>
        <v>1378.0928571428578</v>
      </c>
      <c r="H37" s="6">
        <f>A37</f>
        <v>175</v>
      </c>
      <c r="N37" s="24" t="s">
        <v>19</v>
      </c>
      <c r="O37" s="24">
        <v>0.1642008654431901</v>
      </c>
      <c r="P37" s="24" t="s">
        <v>20</v>
      </c>
      <c r="Q37" s="30" t="s">
        <v>37</v>
      </c>
      <c r="R37" s="31"/>
      <c r="S37" s="31"/>
    </row>
    <row r="38" spans="1:29" x14ac:dyDescent="0.25">
      <c r="A38" s="6">
        <v>180</v>
      </c>
      <c r="B38" s="5">
        <v>44292.6875</v>
      </c>
      <c r="C38">
        <v>86.3</v>
      </c>
      <c r="D38" s="7">
        <f t="shared" si="0"/>
        <v>1.6285714285714334</v>
      </c>
      <c r="E38" s="7">
        <f t="shared" si="1"/>
        <v>0.83057142857143107</v>
      </c>
      <c r="F38" s="7">
        <f>E38*A38</f>
        <v>149.50285714285758</v>
      </c>
      <c r="G38" s="7">
        <f t="shared" si="2"/>
        <v>1382.2457142857149</v>
      </c>
      <c r="H38" s="6">
        <f>A38</f>
        <v>180</v>
      </c>
      <c r="N38" s="24" t="s">
        <v>21</v>
      </c>
      <c r="O38" s="24">
        <v>0.17362919748584921</v>
      </c>
      <c r="P38" s="24" t="s">
        <v>20</v>
      </c>
      <c r="Q38" s="30" t="s">
        <v>38</v>
      </c>
      <c r="R38" s="31"/>
      <c r="S38" s="31"/>
    </row>
    <row r="39" spans="1:29" x14ac:dyDescent="0.25">
      <c r="A39" s="6">
        <v>185</v>
      </c>
      <c r="B39" s="5">
        <v>44292.687557870369</v>
      </c>
      <c r="C39">
        <v>86</v>
      </c>
      <c r="D39" s="7">
        <f t="shared" si="0"/>
        <v>1.3285714285714363</v>
      </c>
      <c r="E39" s="7">
        <f t="shared" si="1"/>
        <v>0.67757142857143249</v>
      </c>
      <c r="F39" s="7">
        <f>E39*A39</f>
        <v>125.35071428571501</v>
      </c>
      <c r="G39" s="7">
        <f t="shared" si="2"/>
        <v>1385.6335714285722</v>
      </c>
      <c r="H39" s="6">
        <f>A39</f>
        <v>185</v>
      </c>
      <c r="N39" s="24" t="s">
        <v>22</v>
      </c>
      <c r="O39" s="24">
        <v>266.56426021176543</v>
      </c>
      <c r="P39" s="24" t="s">
        <v>23</v>
      </c>
      <c r="Q39" s="30" t="s">
        <v>39</v>
      </c>
      <c r="R39" s="31"/>
      <c r="S39" s="31"/>
    </row>
    <row r="40" spans="1:29" x14ac:dyDescent="0.25">
      <c r="A40" s="6">
        <v>190</v>
      </c>
      <c r="B40" s="5">
        <v>44292.687615740739</v>
      </c>
      <c r="C40">
        <v>86</v>
      </c>
      <c r="D40" s="7">
        <f t="shared" si="0"/>
        <v>1.3285714285714363</v>
      </c>
      <c r="E40" s="7">
        <f t="shared" si="1"/>
        <v>0.67757142857143249</v>
      </c>
      <c r="F40" s="7">
        <f>E40*A40</f>
        <v>128.73857142857219</v>
      </c>
      <c r="G40" s="7">
        <f t="shared" si="2"/>
        <v>1389.0214285714294</v>
      </c>
      <c r="H40" s="6">
        <f>A40</f>
        <v>190</v>
      </c>
    </row>
    <row r="41" spans="1:29" x14ac:dyDescent="0.25">
      <c r="A41" s="6">
        <v>195</v>
      </c>
      <c r="B41" s="5">
        <v>44292.687673611108</v>
      </c>
      <c r="C41">
        <v>84.7</v>
      </c>
      <c r="D41" s="7">
        <f t="shared" si="0"/>
        <v>2.8571428571439128E-2</v>
      </c>
      <c r="E41" s="7">
        <f t="shared" si="1"/>
        <v>1.4571428571433955E-2</v>
      </c>
      <c r="F41" s="7">
        <f>E41*A41</f>
        <v>2.841428571429621</v>
      </c>
      <c r="G41" s="7">
        <f t="shared" si="2"/>
        <v>1389.0942857142866</v>
      </c>
      <c r="H41" s="6">
        <f>A41</f>
        <v>195</v>
      </c>
      <c r="N41" s="33" t="s">
        <v>40</v>
      </c>
      <c r="O41" t="s">
        <v>41</v>
      </c>
    </row>
    <row r="42" spans="1:29" x14ac:dyDescent="0.25">
      <c r="B42" s="5"/>
      <c r="C42"/>
      <c r="N42" s="34" t="s">
        <v>42</v>
      </c>
      <c r="O42" t="s">
        <v>43</v>
      </c>
    </row>
    <row r="43" spans="1:29" x14ac:dyDescent="0.25">
      <c r="B43" s="5"/>
      <c r="C43"/>
      <c r="N43" s="33" t="s">
        <v>46</v>
      </c>
      <c r="O43" t="s">
        <v>45</v>
      </c>
    </row>
    <row r="44" spans="1:29" x14ac:dyDescent="0.25">
      <c r="B44" s="5"/>
      <c r="C44"/>
    </row>
    <row r="45" spans="1:29" x14ac:dyDescent="0.25">
      <c r="B45" s="5"/>
      <c r="C45"/>
    </row>
    <row r="46" spans="1:29" x14ac:dyDescent="0.25">
      <c r="B46" s="5"/>
      <c r="C46"/>
    </row>
    <row r="47" spans="1:29" x14ac:dyDescent="0.25">
      <c r="B47" s="5"/>
      <c r="C47"/>
    </row>
    <row r="48" spans="1:29" x14ac:dyDescent="0.25">
      <c r="B48" s="5"/>
      <c r="C48"/>
    </row>
    <row r="49" spans="2:3" x14ac:dyDescent="0.25">
      <c r="B49" s="5"/>
      <c r="C49"/>
    </row>
    <row r="50" spans="2:3" x14ac:dyDescent="0.25">
      <c r="B50" s="5"/>
      <c r="C50"/>
    </row>
    <row r="51" spans="2:3" x14ac:dyDescent="0.25">
      <c r="B51" s="5"/>
      <c r="C51"/>
    </row>
    <row r="52" spans="2:3" x14ac:dyDescent="0.25">
      <c r="B52" s="5"/>
      <c r="C52"/>
    </row>
    <row r="53" spans="2:3" x14ac:dyDescent="0.25">
      <c r="B53" s="5"/>
      <c r="C53"/>
    </row>
    <row r="54" spans="2:3" x14ac:dyDescent="0.25">
      <c r="B54" s="5"/>
      <c r="C54"/>
    </row>
    <row r="55" spans="2:3" x14ac:dyDescent="0.25">
      <c r="B55" s="5"/>
      <c r="C55"/>
    </row>
    <row r="56" spans="2:3" x14ac:dyDescent="0.25">
      <c r="B56" s="5"/>
      <c r="C56"/>
    </row>
    <row r="57" spans="2:3" x14ac:dyDescent="0.25">
      <c r="B57" s="5"/>
      <c r="C57"/>
    </row>
    <row r="58" spans="2:3" x14ac:dyDescent="0.25">
      <c r="B58" s="5"/>
      <c r="C58"/>
    </row>
    <row r="59" spans="2:3" x14ac:dyDescent="0.25">
      <c r="B59" s="5"/>
      <c r="C59"/>
    </row>
    <row r="60" spans="2:3" x14ac:dyDescent="0.25">
      <c r="B60" s="5"/>
      <c r="C60"/>
    </row>
    <row r="61" spans="2:3" x14ac:dyDescent="0.25">
      <c r="B61" s="5"/>
      <c r="C61"/>
    </row>
    <row r="62" spans="2:3" x14ac:dyDescent="0.25">
      <c r="B62" s="5"/>
      <c r="C62"/>
    </row>
    <row r="63" spans="2:3" x14ac:dyDescent="0.25">
      <c r="B63" s="5"/>
      <c r="C63"/>
    </row>
    <row r="64" spans="2:3" x14ac:dyDescent="0.25">
      <c r="B64" s="5"/>
      <c r="C64"/>
    </row>
    <row r="65" spans="2:3" x14ac:dyDescent="0.25">
      <c r="B65" s="5"/>
      <c r="C65"/>
    </row>
    <row r="66" spans="2:3" x14ac:dyDescent="0.25">
      <c r="B66" s="5"/>
      <c r="C66"/>
    </row>
    <row r="67" spans="2:3" x14ac:dyDescent="0.25">
      <c r="B67" s="5"/>
      <c r="C67"/>
    </row>
    <row r="68" spans="2:3" x14ac:dyDescent="0.25">
      <c r="B68" s="5"/>
      <c r="C68"/>
    </row>
    <row r="69" spans="2:3" x14ac:dyDescent="0.25">
      <c r="B69" s="5"/>
      <c r="C69"/>
    </row>
    <row r="70" spans="2:3" x14ac:dyDescent="0.25">
      <c r="B70" s="5"/>
      <c r="C70"/>
    </row>
    <row r="71" spans="2:3" x14ac:dyDescent="0.25">
      <c r="B71" s="5"/>
      <c r="C71"/>
    </row>
    <row r="72" spans="2:3" x14ac:dyDescent="0.25">
      <c r="B72" s="5"/>
      <c r="C72"/>
    </row>
    <row r="73" spans="2:3" x14ac:dyDescent="0.25">
      <c r="B73" s="5"/>
      <c r="C73"/>
    </row>
    <row r="74" spans="2:3" x14ac:dyDescent="0.25">
      <c r="B74" s="5"/>
      <c r="C74"/>
    </row>
    <row r="75" spans="2:3" x14ac:dyDescent="0.25">
      <c r="B75" s="5"/>
      <c r="C75"/>
    </row>
    <row r="76" spans="2:3" x14ac:dyDescent="0.25">
      <c r="B76" s="5"/>
      <c r="C76"/>
    </row>
    <row r="77" spans="2:3" x14ac:dyDescent="0.25">
      <c r="B77" s="5"/>
      <c r="C77"/>
    </row>
    <row r="78" spans="2:3" x14ac:dyDescent="0.25">
      <c r="B78" s="5"/>
      <c r="C78"/>
    </row>
    <row r="79" spans="2:3" x14ac:dyDescent="0.25">
      <c r="B79" s="5"/>
      <c r="C79"/>
    </row>
    <row r="80" spans="2:3" x14ac:dyDescent="0.25">
      <c r="B80" s="5"/>
      <c r="C80"/>
    </row>
    <row r="81" spans="2:3" x14ac:dyDescent="0.25">
      <c r="B81" s="5"/>
      <c r="C81"/>
    </row>
    <row r="82" spans="2:3" x14ac:dyDescent="0.25">
      <c r="B82" s="5"/>
      <c r="C82"/>
    </row>
    <row r="83" spans="2:3" x14ac:dyDescent="0.25">
      <c r="B83" s="5"/>
      <c r="C83"/>
    </row>
    <row r="84" spans="2:3" x14ac:dyDescent="0.25">
      <c r="B84" s="5"/>
      <c r="C84"/>
    </row>
    <row r="85" spans="2:3" x14ac:dyDescent="0.25">
      <c r="B85" s="5"/>
      <c r="C85"/>
    </row>
    <row r="86" spans="2:3" x14ac:dyDescent="0.25">
      <c r="B86" s="5"/>
      <c r="C86"/>
    </row>
    <row r="87" spans="2:3" x14ac:dyDescent="0.25">
      <c r="B87" s="5"/>
      <c r="C87"/>
    </row>
    <row r="88" spans="2:3" x14ac:dyDescent="0.25">
      <c r="B88" s="5"/>
      <c r="C88"/>
    </row>
    <row r="89" spans="2:3" x14ac:dyDescent="0.25">
      <c r="B89" s="5"/>
      <c r="C89"/>
    </row>
    <row r="90" spans="2:3" x14ac:dyDescent="0.25">
      <c r="B90" s="5"/>
      <c r="C90"/>
    </row>
    <row r="91" spans="2:3" x14ac:dyDescent="0.25">
      <c r="B91" s="5"/>
      <c r="C91"/>
    </row>
    <row r="92" spans="2:3" x14ac:dyDescent="0.25">
      <c r="B92" s="5"/>
      <c r="C92"/>
    </row>
    <row r="93" spans="2:3" x14ac:dyDescent="0.25">
      <c r="B93" s="5"/>
      <c r="C93"/>
    </row>
    <row r="94" spans="2:3" x14ac:dyDescent="0.25">
      <c r="B94" s="5"/>
      <c r="C94"/>
    </row>
    <row r="95" spans="2:3" x14ac:dyDescent="0.25">
      <c r="B95" s="5"/>
      <c r="C95"/>
    </row>
    <row r="96" spans="2:3" x14ac:dyDescent="0.25">
      <c r="B96" s="5"/>
      <c r="C96"/>
    </row>
    <row r="97" spans="2:3" x14ac:dyDescent="0.25">
      <c r="B97" s="5"/>
      <c r="C97"/>
    </row>
    <row r="98" spans="2:3" x14ac:dyDescent="0.25">
      <c r="B98" s="5"/>
      <c r="C98"/>
    </row>
    <row r="99" spans="2:3" x14ac:dyDescent="0.25">
      <c r="B99" s="5"/>
      <c r="C99"/>
    </row>
    <row r="100" spans="2:3" x14ac:dyDescent="0.25">
      <c r="B100" s="5"/>
      <c r="C100"/>
    </row>
    <row r="101" spans="2:3" x14ac:dyDescent="0.25">
      <c r="B101" s="5"/>
      <c r="C101"/>
    </row>
    <row r="102" spans="2:3" x14ac:dyDescent="0.25">
      <c r="B102" s="5"/>
      <c r="C102"/>
    </row>
    <row r="103" spans="2:3" x14ac:dyDescent="0.25">
      <c r="B103" s="5"/>
      <c r="C103"/>
    </row>
    <row r="104" spans="2:3" x14ac:dyDescent="0.25">
      <c r="B104" s="5"/>
      <c r="C104"/>
    </row>
    <row r="105" spans="2:3" x14ac:dyDescent="0.25">
      <c r="B105" s="5"/>
      <c r="C105"/>
    </row>
    <row r="106" spans="2:3" x14ac:dyDescent="0.25">
      <c r="B106" s="5"/>
      <c r="C106"/>
    </row>
    <row r="107" spans="2:3" x14ac:dyDescent="0.25">
      <c r="B107" s="5"/>
      <c r="C107"/>
    </row>
    <row r="108" spans="2:3" x14ac:dyDescent="0.25">
      <c r="B108" s="5"/>
      <c r="C108"/>
    </row>
    <row r="109" spans="2:3" x14ac:dyDescent="0.25">
      <c r="B109" s="5"/>
      <c r="C109"/>
    </row>
    <row r="110" spans="2:3" x14ac:dyDescent="0.25">
      <c r="B110" s="5"/>
      <c r="C110"/>
    </row>
    <row r="111" spans="2:3" x14ac:dyDescent="0.25">
      <c r="B111" s="5"/>
      <c r="C111"/>
    </row>
    <row r="112" spans="2:3" x14ac:dyDescent="0.25">
      <c r="B112" s="5"/>
      <c r="C112"/>
    </row>
    <row r="113" spans="2:3" x14ac:dyDescent="0.25">
      <c r="B113" s="5"/>
      <c r="C113"/>
    </row>
    <row r="114" spans="2:3" x14ac:dyDescent="0.25">
      <c r="B114" s="5"/>
      <c r="C114"/>
    </row>
    <row r="115" spans="2:3" x14ac:dyDescent="0.25">
      <c r="B115" s="5"/>
      <c r="C115"/>
    </row>
    <row r="116" spans="2:3" x14ac:dyDescent="0.25">
      <c r="B116" s="5"/>
      <c r="C116"/>
    </row>
    <row r="117" spans="2:3" x14ac:dyDescent="0.25">
      <c r="B117" s="5"/>
      <c r="C117"/>
    </row>
    <row r="118" spans="2:3" x14ac:dyDescent="0.25">
      <c r="B118" s="5"/>
      <c r="C118"/>
    </row>
    <row r="119" spans="2:3" x14ac:dyDescent="0.25">
      <c r="B119" s="5"/>
      <c r="C119"/>
    </row>
    <row r="120" spans="2:3" x14ac:dyDescent="0.25">
      <c r="B120" s="5"/>
      <c r="C120"/>
    </row>
    <row r="121" spans="2:3" x14ac:dyDescent="0.25">
      <c r="B121" s="5"/>
      <c r="C121"/>
    </row>
    <row r="122" spans="2:3" x14ac:dyDescent="0.25">
      <c r="B122" s="5"/>
      <c r="C122"/>
    </row>
    <row r="123" spans="2:3" x14ac:dyDescent="0.25">
      <c r="B123" s="5"/>
      <c r="C123"/>
    </row>
    <row r="124" spans="2:3" x14ac:dyDescent="0.25">
      <c r="B124" s="5"/>
      <c r="C124"/>
    </row>
    <row r="125" spans="2:3" x14ac:dyDescent="0.25">
      <c r="B125" s="5"/>
      <c r="C125"/>
    </row>
    <row r="126" spans="2:3" x14ac:dyDescent="0.25">
      <c r="B126" s="5"/>
      <c r="C126"/>
    </row>
    <row r="127" spans="2:3" x14ac:dyDescent="0.25">
      <c r="B127" s="5"/>
      <c r="C127"/>
    </row>
    <row r="128" spans="2:3" x14ac:dyDescent="0.25">
      <c r="B128" s="5"/>
      <c r="C128"/>
    </row>
    <row r="129" spans="2:3" x14ac:dyDescent="0.25">
      <c r="B129" s="5"/>
      <c r="C129"/>
    </row>
    <row r="130" spans="2:3" x14ac:dyDescent="0.25">
      <c r="B130" s="5"/>
      <c r="C130"/>
    </row>
    <row r="131" spans="2:3" x14ac:dyDescent="0.25">
      <c r="B131" s="5"/>
      <c r="C131"/>
    </row>
    <row r="132" spans="2:3" x14ac:dyDescent="0.25">
      <c r="B132" s="5"/>
      <c r="C132"/>
    </row>
    <row r="133" spans="2:3" x14ac:dyDescent="0.25">
      <c r="B133" s="5"/>
      <c r="C133"/>
    </row>
    <row r="134" spans="2:3" x14ac:dyDescent="0.25">
      <c r="B134" s="5"/>
      <c r="C134"/>
    </row>
    <row r="135" spans="2:3" x14ac:dyDescent="0.25">
      <c r="B135" s="5"/>
      <c r="C135"/>
    </row>
    <row r="136" spans="2:3" x14ac:dyDescent="0.25">
      <c r="B136" s="5"/>
      <c r="C136"/>
    </row>
    <row r="137" spans="2:3" x14ac:dyDescent="0.25">
      <c r="B137" s="5"/>
      <c r="C137"/>
    </row>
    <row r="138" spans="2:3" x14ac:dyDescent="0.25">
      <c r="B138" s="5"/>
      <c r="C138"/>
    </row>
    <row r="139" spans="2:3" x14ac:dyDescent="0.25">
      <c r="B139" s="5"/>
      <c r="C139"/>
    </row>
    <row r="140" spans="2:3" x14ac:dyDescent="0.25">
      <c r="B140" s="5"/>
      <c r="C140"/>
    </row>
    <row r="141" spans="2:3" x14ac:dyDescent="0.25">
      <c r="B141" s="5"/>
      <c r="C141"/>
    </row>
    <row r="142" spans="2:3" x14ac:dyDescent="0.25">
      <c r="B142" s="5"/>
      <c r="C142"/>
    </row>
    <row r="143" spans="2:3" x14ac:dyDescent="0.25">
      <c r="B143" s="5"/>
      <c r="C143"/>
    </row>
    <row r="144" spans="2:3" x14ac:dyDescent="0.25">
      <c r="B144" s="5"/>
      <c r="C144"/>
    </row>
    <row r="145" spans="2:3" x14ac:dyDescent="0.25">
      <c r="B145" s="5"/>
      <c r="C145"/>
    </row>
    <row r="146" spans="2:3" x14ac:dyDescent="0.25">
      <c r="B146" s="5"/>
      <c r="C146"/>
    </row>
    <row r="147" spans="2:3" x14ac:dyDescent="0.25">
      <c r="B147" s="5"/>
      <c r="C147"/>
    </row>
    <row r="148" spans="2:3" x14ac:dyDescent="0.25">
      <c r="B148" s="5"/>
      <c r="C148"/>
    </row>
    <row r="149" spans="2:3" x14ac:dyDescent="0.25">
      <c r="B149" s="5"/>
      <c r="C149"/>
    </row>
    <row r="150" spans="2:3" x14ac:dyDescent="0.25">
      <c r="B150" s="5"/>
      <c r="C150"/>
    </row>
    <row r="151" spans="2:3" x14ac:dyDescent="0.25">
      <c r="B151" s="5"/>
      <c r="C151"/>
    </row>
    <row r="152" spans="2:3" x14ac:dyDescent="0.25">
      <c r="B152" s="5"/>
      <c r="C152"/>
    </row>
    <row r="153" spans="2:3" x14ac:dyDescent="0.25">
      <c r="B153" s="5"/>
      <c r="C153"/>
    </row>
    <row r="154" spans="2:3" x14ac:dyDescent="0.25">
      <c r="B154" s="5"/>
      <c r="C154"/>
    </row>
    <row r="155" spans="2:3" x14ac:dyDescent="0.25">
      <c r="B155" s="5"/>
      <c r="C155"/>
    </row>
    <row r="156" spans="2:3" x14ac:dyDescent="0.25">
      <c r="B156" s="5"/>
      <c r="C156"/>
    </row>
    <row r="157" spans="2:3" x14ac:dyDescent="0.25">
      <c r="B157" s="5"/>
      <c r="C157"/>
    </row>
    <row r="158" spans="2:3" x14ac:dyDescent="0.25">
      <c r="B158" s="5"/>
      <c r="C158"/>
    </row>
    <row r="159" spans="2:3" x14ac:dyDescent="0.25">
      <c r="B159" s="5"/>
      <c r="C159"/>
    </row>
    <row r="160" spans="2:3" x14ac:dyDescent="0.25">
      <c r="B160" s="5"/>
      <c r="C160"/>
    </row>
    <row r="161" spans="2:3" x14ac:dyDescent="0.25">
      <c r="B161" s="5"/>
      <c r="C161"/>
    </row>
    <row r="162" spans="2:3" x14ac:dyDescent="0.25">
      <c r="B162" s="5"/>
      <c r="C162"/>
    </row>
    <row r="163" spans="2:3" x14ac:dyDescent="0.25">
      <c r="B163" s="5"/>
      <c r="C163"/>
    </row>
    <row r="164" spans="2:3" x14ac:dyDescent="0.25">
      <c r="B164" s="5"/>
      <c r="C164"/>
    </row>
    <row r="165" spans="2:3" x14ac:dyDescent="0.25">
      <c r="B165" s="5"/>
      <c r="C165"/>
    </row>
    <row r="166" spans="2:3" x14ac:dyDescent="0.25">
      <c r="B166" s="5"/>
      <c r="C166"/>
    </row>
    <row r="167" spans="2:3" x14ac:dyDescent="0.25">
      <c r="B167" s="5"/>
      <c r="C167"/>
    </row>
    <row r="168" spans="2:3" x14ac:dyDescent="0.25">
      <c r="B168" s="5"/>
      <c r="C168"/>
    </row>
    <row r="169" spans="2:3" x14ac:dyDescent="0.25">
      <c r="B169" s="5"/>
      <c r="C169"/>
    </row>
    <row r="170" spans="2:3" x14ac:dyDescent="0.25">
      <c r="B170" s="5"/>
      <c r="C170"/>
    </row>
    <row r="171" spans="2:3" x14ac:dyDescent="0.25">
      <c r="B171" s="5"/>
      <c r="C171"/>
    </row>
    <row r="172" spans="2:3" x14ac:dyDescent="0.25">
      <c r="B172" s="5"/>
      <c r="C172"/>
    </row>
    <row r="173" spans="2:3" x14ac:dyDescent="0.25">
      <c r="B173" s="5"/>
      <c r="C173"/>
    </row>
    <row r="174" spans="2:3" x14ac:dyDescent="0.25">
      <c r="B174" s="5"/>
      <c r="C174"/>
    </row>
    <row r="175" spans="2:3" x14ac:dyDescent="0.25">
      <c r="B175" s="5"/>
      <c r="C175"/>
    </row>
    <row r="176" spans="2:3" x14ac:dyDescent="0.25">
      <c r="B176" s="5"/>
      <c r="C176"/>
    </row>
    <row r="177" spans="2:3" x14ac:dyDescent="0.25">
      <c r="B177" s="5"/>
      <c r="C177"/>
    </row>
    <row r="178" spans="2:3" x14ac:dyDescent="0.25">
      <c r="B178" s="5"/>
      <c r="C178"/>
    </row>
    <row r="179" spans="2:3" x14ac:dyDescent="0.25">
      <c r="B179" s="5"/>
      <c r="C179"/>
    </row>
    <row r="180" spans="2:3" x14ac:dyDescent="0.25">
      <c r="B180" s="5"/>
      <c r="C180"/>
    </row>
    <row r="181" spans="2:3" x14ac:dyDescent="0.25">
      <c r="B181" s="5"/>
      <c r="C181"/>
    </row>
    <row r="182" spans="2:3" x14ac:dyDescent="0.25">
      <c r="B182" s="5"/>
      <c r="C182"/>
    </row>
    <row r="183" spans="2:3" x14ac:dyDescent="0.25">
      <c r="B183" s="5"/>
      <c r="C183"/>
    </row>
    <row r="184" spans="2:3" x14ac:dyDescent="0.25">
      <c r="B184" s="5"/>
      <c r="C184"/>
    </row>
    <row r="185" spans="2:3" x14ac:dyDescent="0.25">
      <c r="B185" s="5"/>
      <c r="C185"/>
    </row>
    <row r="186" spans="2:3" x14ac:dyDescent="0.25">
      <c r="B186" s="5"/>
      <c r="C186"/>
    </row>
    <row r="187" spans="2:3" x14ac:dyDescent="0.25">
      <c r="B187" s="5"/>
      <c r="C187"/>
    </row>
    <row r="188" spans="2:3" x14ac:dyDescent="0.25">
      <c r="B188" s="5"/>
      <c r="C188"/>
    </row>
    <row r="189" spans="2:3" x14ac:dyDescent="0.25">
      <c r="B189" s="5"/>
      <c r="C189"/>
    </row>
    <row r="190" spans="2:3" x14ac:dyDescent="0.25">
      <c r="B190" s="5"/>
      <c r="C190"/>
    </row>
    <row r="191" spans="2:3" x14ac:dyDescent="0.25">
      <c r="B191" s="5"/>
      <c r="C191"/>
    </row>
    <row r="192" spans="2:3" x14ac:dyDescent="0.25">
      <c r="B192" s="5"/>
      <c r="C192"/>
    </row>
    <row r="193" spans="2:3" x14ac:dyDescent="0.25">
      <c r="B193" s="5"/>
      <c r="C193"/>
    </row>
    <row r="194" spans="2:3" x14ac:dyDescent="0.25">
      <c r="B194" s="5"/>
      <c r="C194"/>
    </row>
    <row r="195" spans="2:3" x14ac:dyDescent="0.25">
      <c r="B195" s="5"/>
      <c r="C195"/>
    </row>
    <row r="196" spans="2:3" x14ac:dyDescent="0.25">
      <c r="B196" s="5"/>
      <c r="C196"/>
    </row>
    <row r="197" spans="2:3" x14ac:dyDescent="0.25">
      <c r="B197" s="5"/>
      <c r="C197"/>
    </row>
    <row r="198" spans="2:3" x14ac:dyDescent="0.25">
      <c r="B198" s="5"/>
      <c r="C198"/>
    </row>
    <row r="199" spans="2:3" x14ac:dyDescent="0.25">
      <c r="B199" s="5"/>
      <c r="C199"/>
    </row>
    <row r="200" spans="2:3" x14ac:dyDescent="0.25">
      <c r="B200" s="5"/>
      <c r="C200"/>
    </row>
    <row r="201" spans="2:3" x14ac:dyDescent="0.25">
      <c r="B201" s="5"/>
      <c r="C201"/>
    </row>
    <row r="202" spans="2:3" x14ac:dyDescent="0.25">
      <c r="B202" s="5"/>
      <c r="C202"/>
    </row>
    <row r="203" spans="2:3" x14ac:dyDescent="0.25">
      <c r="B203" s="5"/>
      <c r="C203"/>
    </row>
    <row r="204" spans="2:3" x14ac:dyDescent="0.25">
      <c r="B204" s="5"/>
      <c r="C204"/>
    </row>
    <row r="205" spans="2:3" x14ac:dyDescent="0.25">
      <c r="B205" s="5"/>
      <c r="C205"/>
    </row>
    <row r="206" spans="2:3" x14ac:dyDescent="0.25">
      <c r="B206" s="5"/>
      <c r="C206"/>
    </row>
    <row r="207" spans="2:3" x14ac:dyDescent="0.25">
      <c r="B207" s="5"/>
      <c r="C207"/>
    </row>
    <row r="208" spans="2:3" x14ac:dyDescent="0.25">
      <c r="B208" s="5"/>
      <c r="C208"/>
    </row>
    <row r="209" spans="2:3" x14ac:dyDescent="0.25">
      <c r="B209" s="5"/>
      <c r="C209"/>
    </row>
    <row r="210" spans="2:3" x14ac:dyDescent="0.25">
      <c r="B210" s="5"/>
      <c r="C210"/>
    </row>
    <row r="211" spans="2:3" x14ac:dyDescent="0.25">
      <c r="B211" s="5"/>
      <c r="C211"/>
    </row>
    <row r="212" spans="2:3" x14ac:dyDescent="0.25">
      <c r="B212" s="5"/>
      <c r="C212"/>
    </row>
    <row r="213" spans="2:3" x14ac:dyDescent="0.25">
      <c r="B213" s="5"/>
      <c r="C213"/>
    </row>
    <row r="214" spans="2:3" x14ac:dyDescent="0.25">
      <c r="B214" s="5"/>
      <c r="C214"/>
    </row>
    <row r="215" spans="2:3" x14ac:dyDescent="0.25">
      <c r="B215" s="5"/>
      <c r="C215"/>
    </row>
    <row r="216" spans="2:3" x14ac:dyDescent="0.25">
      <c r="B216" s="5"/>
      <c r="C216"/>
    </row>
    <row r="217" spans="2:3" x14ac:dyDescent="0.25">
      <c r="B217" s="5"/>
      <c r="C217"/>
    </row>
    <row r="218" spans="2:3" x14ac:dyDescent="0.25">
      <c r="B218" s="5"/>
      <c r="C218"/>
    </row>
    <row r="219" spans="2:3" x14ac:dyDescent="0.25">
      <c r="B219" s="5"/>
      <c r="C219"/>
    </row>
    <row r="220" spans="2:3" x14ac:dyDescent="0.25">
      <c r="B220" s="5"/>
      <c r="C220"/>
    </row>
    <row r="221" spans="2:3" x14ac:dyDescent="0.25">
      <c r="B221" s="5"/>
      <c r="C221"/>
    </row>
    <row r="222" spans="2:3" x14ac:dyDescent="0.25">
      <c r="B222" s="5"/>
      <c r="C222"/>
    </row>
    <row r="223" spans="2:3" x14ac:dyDescent="0.25">
      <c r="B223" s="5"/>
      <c r="C223"/>
    </row>
    <row r="224" spans="2:3" x14ac:dyDescent="0.25">
      <c r="B224" s="5"/>
      <c r="C224"/>
    </row>
    <row r="225" spans="2:3" x14ac:dyDescent="0.25">
      <c r="B225" s="5"/>
      <c r="C225"/>
    </row>
    <row r="226" spans="2:3" x14ac:dyDescent="0.25">
      <c r="B226" s="5"/>
      <c r="C226"/>
    </row>
    <row r="227" spans="2:3" x14ac:dyDescent="0.25">
      <c r="B227" s="5"/>
      <c r="C227"/>
    </row>
    <row r="228" spans="2:3" x14ac:dyDescent="0.25">
      <c r="B228" s="5"/>
      <c r="C228"/>
    </row>
    <row r="229" spans="2:3" x14ac:dyDescent="0.25">
      <c r="B229" s="5"/>
      <c r="C229"/>
    </row>
    <row r="230" spans="2:3" x14ac:dyDescent="0.25">
      <c r="B230" s="5"/>
      <c r="C230"/>
    </row>
    <row r="231" spans="2:3" x14ac:dyDescent="0.25">
      <c r="B231" s="5"/>
      <c r="C231"/>
    </row>
    <row r="232" spans="2:3" x14ac:dyDescent="0.25">
      <c r="B232" s="5"/>
      <c r="C232"/>
    </row>
    <row r="233" spans="2:3" x14ac:dyDescent="0.25">
      <c r="B233" s="5"/>
      <c r="C233"/>
    </row>
    <row r="234" spans="2:3" x14ac:dyDescent="0.25">
      <c r="B234" s="5"/>
      <c r="C234"/>
    </row>
    <row r="235" spans="2:3" x14ac:dyDescent="0.25">
      <c r="B235" s="5"/>
      <c r="C235"/>
    </row>
    <row r="236" spans="2:3" x14ac:dyDescent="0.25">
      <c r="B236" s="5"/>
      <c r="C236"/>
    </row>
    <row r="237" spans="2:3" x14ac:dyDescent="0.25">
      <c r="B237" s="5"/>
      <c r="C237"/>
    </row>
    <row r="238" spans="2:3" x14ac:dyDescent="0.25">
      <c r="B238" s="5"/>
      <c r="C238"/>
    </row>
    <row r="239" spans="2:3" x14ac:dyDescent="0.25">
      <c r="B239" s="5"/>
      <c r="C239"/>
    </row>
    <row r="240" spans="2:3" x14ac:dyDescent="0.25">
      <c r="B240" s="5"/>
      <c r="C240"/>
    </row>
    <row r="241" spans="2:3" x14ac:dyDescent="0.25">
      <c r="B241" s="5"/>
      <c r="C241"/>
    </row>
    <row r="242" spans="2:3" x14ac:dyDescent="0.25">
      <c r="B242" s="5"/>
      <c r="C242"/>
    </row>
    <row r="243" spans="2:3" x14ac:dyDescent="0.25">
      <c r="B243" s="5"/>
      <c r="C243"/>
    </row>
    <row r="244" spans="2:3" x14ac:dyDescent="0.25">
      <c r="B244" s="5"/>
      <c r="C244"/>
    </row>
    <row r="245" spans="2:3" x14ac:dyDescent="0.25">
      <c r="B245" s="5"/>
      <c r="C245"/>
    </row>
    <row r="246" spans="2:3" x14ac:dyDescent="0.25">
      <c r="B246" s="5"/>
      <c r="C246"/>
    </row>
    <row r="247" spans="2:3" x14ac:dyDescent="0.25">
      <c r="B247" s="5"/>
      <c r="C247"/>
    </row>
    <row r="248" spans="2:3" x14ac:dyDescent="0.25">
      <c r="B248" s="5"/>
      <c r="C248"/>
    </row>
    <row r="249" spans="2:3" x14ac:dyDescent="0.25">
      <c r="B249" s="5"/>
      <c r="C249"/>
    </row>
    <row r="250" spans="2:3" x14ac:dyDescent="0.25">
      <c r="B250" s="5"/>
      <c r="C250"/>
    </row>
    <row r="251" spans="2:3" x14ac:dyDescent="0.25">
      <c r="B251" s="5"/>
      <c r="C251"/>
    </row>
    <row r="252" spans="2:3" x14ac:dyDescent="0.25">
      <c r="B252" s="5"/>
      <c r="C252"/>
    </row>
    <row r="253" spans="2:3" x14ac:dyDescent="0.25">
      <c r="B253" s="5"/>
      <c r="C253"/>
    </row>
    <row r="254" spans="2:3" x14ac:dyDescent="0.25">
      <c r="B254" s="5"/>
      <c r="C254"/>
    </row>
    <row r="255" spans="2:3" x14ac:dyDescent="0.25">
      <c r="B255" s="5"/>
      <c r="C255"/>
    </row>
    <row r="256" spans="2:3" x14ac:dyDescent="0.25">
      <c r="B256" s="5"/>
      <c r="C256"/>
    </row>
    <row r="257" spans="2:3" x14ac:dyDescent="0.25">
      <c r="B257" s="5"/>
      <c r="C257"/>
    </row>
    <row r="258" spans="2:3" x14ac:dyDescent="0.25">
      <c r="B258" s="5"/>
      <c r="C258"/>
    </row>
    <row r="259" spans="2:3" x14ac:dyDescent="0.25">
      <c r="B259" s="5"/>
      <c r="C259"/>
    </row>
    <row r="260" spans="2:3" x14ac:dyDescent="0.25">
      <c r="B260" s="5"/>
      <c r="C260"/>
    </row>
    <row r="261" spans="2:3" x14ac:dyDescent="0.25">
      <c r="B261" s="5"/>
      <c r="C261"/>
    </row>
    <row r="262" spans="2:3" x14ac:dyDescent="0.25">
      <c r="B262" s="5"/>
      <c r="C262"/>
    </row>
    <row r="263" spans="2:3" x14ac:dyDescent="0.25">
      <c r="B263" s="5"/>
      <c r="C263"/>
    </row>
    <row r="264" spans="2:3" x14ac:dyDescent="0.25">
      <c r="B264" s="5"/>
      <c r="C264"/>
    </row>
    <row r="265" spans="2:3" x14ac:dyDescent="0.25">
      <c r="B265" s="5"/>
      <c r="C265"/>
    </row>
    <row r="266" spans="2:3" x14ac:dyDescent="0.25">
      <c r="B266" s="5"/>
      <c r="C266"/>
    </row>
    <row r="267" spans="2:3" x14ac:dyDescent="0.25">
      <c r="B267" s="5"/>
      <c r="C267"/>
    </row>
    <row r="268" spans="2:3" x14ac:dyDescent="0.25">
      <c r="B268" s="5"/>
      <c r="C268"/>
    </row>
    <row r="269" spans="2:3" x14ac:dyDescent="0.25">
      <c r="B269" s="5"/>
      <c r="C269"/>
    </row>
    <row r="270" spans="2:3" x14ac:dyDescent="0.25">
      <c r="B270" s="5"/>
      <c r="C270"/>
    </row>
    <row r="271" spans="2:3" x14ac:dyDescent="0.25">
      <c r="B271" s="5"/>
      <c r="C271"/>
    </row>
    <row r="272" spans="2:3" x14ac:dyDescent="0.25">
      <c r="B272" s="5"/>
      <c r="C272"/>
    </row>
    <row r="273" spans="2:3" x14ac:dyDescent="0.25">
      <c r="B273" s="5"/>
      <c r="C273"/>
    </row>
    <row r="274" spans="2:3" x14ac:dyDescent="0.25">
      <c r="B274" s="5"/>
      <c r="C274"/>
    </row>
    <row r="275" spans="2:3" x14ac:dyDescent="0.25">
      <c r="B275" s="5"/>
      <c r="C275"/>
    </row>
    <row r="276" spans="2:3" x14ac:dyDescent="0.25">
      <c r="B276" s="5"/>
      <c r="C276"/>
    </row>
    <row r="277" spans="2:3" x14ac:dyDescent="0.25">
      <c r="B277" s="5"/>
      <c r="C277"/>
    </row>
    <row r="278" spans="2:3" x14ac:dyDescent="0.25">
      <c r="B278" s="5"/>
      <c r="C278"/>
    </row>
    <row r="279" spans="2:3" x14ac:dyDescent="0.25">
      <c r="B279" s="5"/>
      <c r="C279"/>
    </row>
    <row r="280" spans="2:3" x14ac:dyDescent="0.25">
      <c r="B280" s="5"/>
      <c r="C280"/>
    </row>
    <row r="281" spans="2:3" x14ac:dyDescent="0.25">
      <c r="B281" s="5"/>
      <c r="C281"/>
    </row>
    <row r="282" spans="2:3" x14ac:dyDescent="0.25">
      <c r="B282" s="5"/>
      <c r="C282"/>
    </row>
    <row r="283" spans="2:3" x14ac:dyDescent="0.25">
      <c r="B283" s="5"/>
      <c r="C283"/>
    </row>
    <row r="284" spans="2:3" x14ac:dyDescent="0.25">
      <c r="B284" s="5"/>
      <c r="C284"/>
    </row>
    <row r="285" spans="2:3" x14ac:dyDescent="0.25">
      <c r="B285" s="5"/>
      <c r="C285"/>
    </row>
    <row r="286" spans="2:3" x14ac:dyDescent="0.25">
      <c r="B286" s="5"/>
      <c r="C286"/>
    </row>
    <row r="287" spans="2:3" x14ac:dyDescent="0.25">
      <c r="B287" s="5"/>
      <c r="C287"/>
    </row>
    <row r="288" spans="2:3" x14ac:dyDescent="0.25">
      <c r="B288" s="5"/>
      <c r="C288"/>
    </row>
    <row r="289" spans="2:3" x14ac:dyDescent="0.25">
      <c r="B289" s="5"/>
      <c r="C289"/>
    </row>
    <row r="290" spans="2:3" x14ac:dyDescent="0.25">
      <c r="B290" s="5"/>
      <c r="C290"/>
    </row>
    <row r="291" spans="2:3" x14ac:dyDescent="0.25">
      <c r="B291" s="5"/>
      <c r="C291"/>
    </row>
    <row r="292" spans="2:3" x14ac:dyDescent="0.25">
      <c r="B292" s="5"/>
      <c r="C292"/>
    </row>
    <row r="293" spans="2:3" x14ac:dyDescent="0.25">
      <c r="B293" s="5"/>
      <c r="C293"/>
    </row>
    <row r="294" spans="2:3" x14ac:dyDescent="0.25">
      <c r="B294" s="5"/>
      <c r="C294"/>
    </row>
    <row r="295" spans="2:3" x14ac:dyDescent="0.25">
      <c r="B295" s="5"/>
      <c r="C295"/>
    </row>
    <row r="296" spans="2:3" x14ac:dyDescent="0.25">
      <c r="B296" s="5"/>
      <c r="C296"/>
    </row>
    <row r="297" spans="2:3" x14ac:dyDescent="0.25">
      <c r="B297" s="5"/>
      <c r="C297"/>
    </row>
    <row r="298" spans="2:3" x14ac:dyDescent="0.25">
      <c r="B298" s="5"/>
      <c r="C298"/>
    </row>
    <row r="299" spans="2:3" x14ac:dyDescent="0.25">
      <c r="B299" s="5"/>
      <c r="C299"/>
    </row>
    <row r="300" spans="2:3" x14ac:dyDescent="0.25">
      <c r="B300" s="5"/>
      <c r="C300"/>
    </row>
    <row r="301" spans="2:3" x14ac:dyDescent="0.25">
      <c r="B301" s="5"/>
      <c r="C301"/>
    </row>
    <row r="302" spans="2:3" x14ac:dyDescent="0.25">
      <c r="B302" s="5"/>
      <c r="C302"/>
    </row>
    <row r="303" spans="2:3" x14ac:dyDescent="0.25">
      <c r="B303" s="5"/>
      <c r="C303"/>
    </row>
    <row r="304" spans="2:3" x14ac:dyDescent="0.25">
      <c r="B304" s="5"/>
      <c r="C304"/>
    </row>
    <row r="305" spans="2:3" x14ac:dyDescent="0.25">
      <c r="B305" s="5"/>
      <c r="C305"/>
    </row>
    <row r="306" spans="2:3" x14ac:dyDescent="0.25">
      <c r="B306" s="5"/>
      <c r="C306"/>
    </row>
    <row r="307" spans="2:3" x14ac:dyDescent="0.25">
      <c r="B307" s="5"/>
      <c r="C307"/>
    </row>
    <row r="308" spans="2:3" x14ac:dyDescent="0.25">
      <c r="B308" s="5"/>
      <c r="C308"/>
    </row>
    <row r="309" spans="2:3" x14ac:dyDescent="0.25">
      <c r="B309" s="5"/>
      <c r="C309"/>
    </row>
    <row r="310" spans="2:3" x14ac:dyDescent="0.25">
      <c r="B310" s="5"/>
      <c r="C310"/>
    </row>
    <row r="311" spans="2:3" x14ac:dyDescent="0.25">
      <c r="B311" s="5"/>
      <c r="C311"/>
    </row>
    <row r="312" spans="2:3" x14ac:dyDescent="0.25">
      <c r="B312" s="5"/>
      <c r="C312"/>
    </row>
    <row r="313" spans="2:3" x14ac:dyDescent="0.25">
      <c r="B313" s="5"/>
      <c r="C313"/>
    </row>
    <row r="314" spans="2:3" x14ac:dyDescent="0.25">
      <c r="B314" s="5"/>
      <c r="C314"/>
    </row>
    <row r="315" spans="2:3" x14ac:dyDescent="0.25">
      <c r="B315" s="5"/>
      <c r="C315"/>
    </row>
    <row r="316" spans="2:3" x14ac:dyDescent="0.25">
      <c r="B316" s="5"/>
      <c r="C316"/>
    </row>
    <row r="317" spans="2:3" x14ac:dyDescent="0.25">
      <c r="B317" s="5"/>
      <c r="C317"/>
    </row>
    <row r="318" spans="2:3" x14ac:dyDescent="0.25">
      <c r="B318" s="5"/>
      <c r="C318"/>
    </row>
    <row r="319" spans="2:3" x14ac:dyDescent="0.25">
      <c r="B319" s="5"/>
      <c r="C319"/>
    </row>
    <row r="320" spans="2:3" x14ac:dyDescent="0.25">
      <c r="B320" s="5"/>
      <c r="C320"/>
    </row>
    <row r="321" spans="2:3" x14ac:dyDescent="0.25">
      <c r="B321" s="5"/>
      <c r="C321"/>
    </row>
    <row r="322" spans="2:3" x14ac:dyDescent="0.25">
      <c r="B322" s="5"/>
      <c r="C322"/>
    </row>
    <row r="323" spans="2:3" x14ac:dyDescent="0.25">
      <c r="B323" s="5"/>
      <c r="C323"/>
    </row>
    <row r="324" spans="2:3" x14ac:dyDescent="0.25">
      <c r="B324" s="5"/>
      <c r="C324"/>
    </row>
    <row r="325" spans="2:3" x14ac:dyDescent="0.25">
      <c r="B325" s="5"/>
      <c r="C325"/>
    </row>
    <row r="326" spans="2:3" x14ac:dyDescent="0.25">
      <c r="B326" s="5"/>
      <c r="C326"/>
    </row>
    <row r="327" spans="2:3" x14ac:dyDescent="0.25">
      <c r="B327" s="5"/>
      <c r="C327"/>
    </row>
    <row r="328" spans="2:3" x14ac:dyDescent="0.25">
      <c r="B328" s="5"/>
      <c r="C328"/>
    </row>
    <row r="329" spans="2:3" x14ac:dyDescent="0.25">
      <c r="B329" s="5"/>
      <c r="C329"/>
    </row>
    <row r="330" spans="2:3" x14ac:dyDescent="0.25">
      <c r="B330" s="5"/>
      <c r="C330"/>
    </row>
    <row r="331" spans="2:3" x14ac:dyDescent="0.25">
      <c r="B331" s="5"/>
      <c r="C331"/>
    </row>
    <row r="332" spans="2:3" x14ac:dyDescent="0.25">
      <c r="B332" s="5"/>
      <c r="C332"/>
    </row>
    <row r="333" spans="2:3" x14ac:dyDescent="0.25">
      <c r="B333" s="5"/>
      <c r="C333"/>
    </row>
    <row r="334" spans="2:3" x14ac:dyDescent="0.25">
      <c r="B334" s="5"/>
      <c r="C334"/>
    </row>
    <row r="335" spans="2:3" x14ac:dyDescent="0.25">
      <c r="B335" s="5"/>
      <c r="C335"/>
    </row>
    <row r="336" spans="2:3" x14ac:dyDescent="0.25">
      <c r="B336" s="5"/>
      <c r="C336"/>
    </row>
    <row r="337" spans="2:3" x14ac:dyDescent="0.25">
      <c r="B337" s="5"/>
      <c r="C337"/>
    </row>
    <row r="338" spans="2:3" x14ac:dyDescent="0.25">
      <c r="B338" s="5"/>
      <c r="C338"/>
    </row>
    <row r="339" spans="2:3" x14ac:dyDescent="0.25">
      <c r="B339" s="5"/>
      <c r="C339"/>
    </row>
    <row r="340" spans="2:3" x14ac:dyDescent="0.25">
      <c r="B340" s="5"/>
      <c r="C340"/>
    </row>
    <row r="341" spans="2:3" x14ac:dyDescent="0.25">
      <c r="B341" s="5"/>
      <c r="C341"/>
    </row>
    <row r="342" spans="2:3" x14ac:dyDescent="0.25">
      <c r="B342" s="5"/>
      <c r="C342"/>
    </row>
    <row r="343" spans="2:3" x14ac:dyDescent="0.25">
      <c r="B343" s="5"/>
      <c r="C343"/>
    </row>
    <row r="344" spans="2:3" x14ac:dyDescent="0.25">
      <c r="B344" s="5"/>
      <c r="C344"/>
    </row>
    <row r="345" spans="2:3" x14ac:dyDescent="0.25">
      <c r="B345" s="5"/>
      <c r="C345"/>
    </row>
    <row r="346" spans="2:3" x14ac:dyDescent="0.25">
      <c r="B346" s="5"/>
      <c r="C346"/>
    </row>
    <row r="347" spans="2:3" x14ac:dyDescent="0.25">
      <c r="B347" s="5"/>
      <c r="C347"/>
    </row>
    <row r="348" spans="2:3" x14ac:dyDescent="0.25">
      <c r="B348" s="5"/>
      <c r="C348"/>
    </row>
    <row r="349" spans="2:3" x14ac:dyDescent="0.25">
      <c r="B349" s="5"/>
      <c r="C349"/>
    </row>
    <row r="350" spans="2:3" x14ac:dyDescent="0.25">
      <c r="B350" s="5"/>
      <c r="C350"/>
    </row>
    <row r="351" spans="2:3" x14ac:dyDescent="0.25">
      <c r="B351" s="5"/>
      <c r="C351"/>
    </row>
    <row r="352" spans="2:3" x14ac:dyDescent="0.25">
      <c r="B352" s="5"/>
      <c r="C352"/>
    </row>
    <row r="353" spans="2:3" x14ac:dyDescent="0.25">
      <c r="B353" s="5"/>
      <c r="C353"/>
    </row>
    <row r="354" spans="2:3" x14ac:dyDescent="0.25">
      <c r="B354" s="5"/>
      <c r="C354"/>
    </row>
    <row r="355" spans="2:3" x14ac:dyDescent="0.25">
      <c r="B355" s="5"/>
      <c r="C355"/>
    </row>
    <row r="356" spans="2:3" x14ac:dyDescent="0.25">
      <c r="B356" s="5"/>
      <c r="C356"/>
    </row>
    <row r="357" spans="2:3" x14ac:dyDescent="0.25">
      <c r="B357" s="5"/>
      <c r="C357"/>
    </row>
    <row r="358" spans="2:3" x14ac:dyDescent="0.25">
      <c r="B358" s="5"/>
      <c r="C358"/>
    </row>
    <row r="359" spans="2:3" x14ac:dyDescent="0.25">
      <c r="B359" s="5"/>
      <c r="C359"/>
    </row>
    <row r="360" spans="2:3" x14ac:dyDescent="0.25">
      <c r="B360" s="5"/>
      <c r="C360"/>
    </row>
    <row r="361" spans="2:3" x14ac:dyDescent="0.25">
      <c r="B361" s="5"/>
      <c r="C361"/>
    </row>
    <row r="362" spans="2:3" x14ac:dyDescent="0.25">
      <c r="B362" s="5"/>
      <c r="C362"/>
    </row>
    <row r="363" spans="2:3" x14ac:dyDescent="0.25">
      <c r="B363" s="5"/>
      <c r="C363"/>
    </row>
    <row r="364" spans="2:3" x14ac:dyDescent="0.25">
      <c r="B364" s="5"/>
      <c r="C364"/>
    </row>
    <row r="365" spans="2:3" x14ac:dyDescent="0.25">
      <c r="B365" s="5"/>
      <c r="C365"/>
    </row>
    <row r="366" spans="2:3" x14ac:dyDescent="0.25">
      <c r="B366" s="5"/>
      <c r="C366"/>
    </row>
    <row r="367" spans="2:3" x14ac:dyDescent="0.25">
      <c r="B367" s="5"/>
      <c r="C367"/>
    </row>
    <row r="368" spans="2:3" x14ac:dyDescent="0.25">
      <c r="B368" s="5"/>
      <c r="C368"/>
    </row>
    <row r="369" spans="2:3" x14ac:dyDescent="0.25">
      <c r="B369" s="5"/>
      <c r="C369"/>
    </row>
    <row r="370" spans="2:3" x14ac:dyDescent="0.25">
      <c r="B370" s="5"/>
      <c r="C370"/>
    </row>
    <row r="371" spans="2:3" x14ac:dyDescent="0.25">
      <c r="B371" s="5"/>
      <c r="C371"/>
    </row>
    <row r="372" spans="2:3" x14ac:dyDescent="0.25">
      <c r="B372" s="5"/>
      <c r="C372"/>
    </row>
    <row r="373" spans="2:3" x14ac:dyDescent="0.25">
      <c r="B373" s="5"/>
      <c r="C373"/>
    </row>
    <row r="374" spans="2:3" x14ac:dyDescent="0.25">
      <c r="B374" s="5"/>
      <c r="C374"/>
    </row>
    <row r="375" spans="2:3" x14ac:dyDescent="0.25">
      <c r="B375" s="5"/>
      <c r="C375"/>
    </row>
    <row r="376" spans="2:3" x14ac:dyDescent="0.25">
      <c r="B376" s="5"/>
      <c r="C376"/>
    </row>
    <row r="377" spans="2:3" x14ac:dyDescent="0.25">
      <c r="B377" s="5"/>
      <c r="C377"/>
    </row>
    <row r="378" spans="2:3" x14ac:dyDescent="0.25">
      <c r="B378" s="5"/>
      <c r="C378"/>
    </row>
    <row r="379" spans="2:3" x14ac:dyDescent="0.25">
      <c r="B379" s="5"/>
      <c r="C379"/>
    </row>
    <row r="380" spans="2:3" x14ac:dyDescent="0.25">
      <c r="B380" s="5"/>
      <c r="C380"/>
    </row>
    <row r="381" spans="2:3" x14ac:dyDescent="0.25">
      <c r="B381" s="5"/>
      <c r="C381"/>
    </row>
    <row r="382" spans="2:3" x14ac:dyDescent="0.25">
      <c r="B382" s="5"/>
      <c r="C382"/>
    </row>
    <row r="383" spans="2:3" x14ac:dyDescent="0.25">
      <c r="B383" s="5"/>
      <c r="C383"/>
    </row>
    <row r="384" spans="2:3" x14ac:dyDescent="0.25">
      <c r="B384" s="5"/>
      <c r="C384"/>
    </row>
    <row r="385" spans="2:3" x14ac:dyDescent="0.25">
      <c r="B385" s="5"/>
      <c r="C385"/>
    </row>
    <row r="386" spans="2:3" x14ac:dyDescent="0.25">
      <c r="B386" s="5"/>
      <c r="C386"/>
    </row>
    <row r="387" spans="2:3" x14ac:dyDescent="0.25">
      <c r="B387" s="5"/>
      <c r="C387"/>
    </row>
    <row r="388" spans="2:3" x14ac:dyDescent="0.25">
      <c r="B388" s="5"/>
      <c r="C388"/>
    </row>
    <row r="389" spans="2:3" x14ac:dyDescent="0.25">
      <c r="B389" s="5"/>
      <c r="C389"/>
    </row>
    <row r="390" spans="2:3" x14ac:dyDescent="0.25">
      <c r="B390" s="5"/>
      <c r="C390"/>
    </row>
    <row r="391" spans="2:3" x14ac:dyDescent="0.25">
      <c r="B391" s="5"/>
      <c r="C391"/>
    </row>
    <row r="392" spans="2:3" x14ac:dyDescent="0.25">
      <c r="B392" s="5"/>
      <c r="C392"/>
    </row>
    <row r="393" spans="2:3" x14ac:dyDescent="0.25">
      <c r="B393" s="5"/>
      <c r="C393"/>
    </row>
    <row r="394" spans="2:3" x14ac:dyDescent="0.25">
      <c r="B394" s="5"/>
      <c r="C394"/>
    </row>
    <row r="395" spans="2:3" x14ac:dyDescent="0.25">
      <c r="B395" s="5"/>
      <c r="C395"/>
    </row>
    <row r="396" spans="2:3" x14ac:dyDescent="0.25">
      <c r="B396" s="5"/>
      <c r="C396"/>
    </row>
    <row r="397" spans="2:3" x14ac:dyDescent="0.25">
      <c r="B397" s="5"/>
      <c r="C397"/>
    </row>
    <row r="398" spans="2:3" x14ac:dyDescent="0.25">
      <c r="B398" s="5"/>
      <c r="C398"/>
    </row>
    <row r="399" spans="2:3" x14ac:dyDescent="0.25">
      <c r="B399" s="5"/>
      <c r="C399"/>
    </row>
    <row r="400" spans="2:3" x14ac:dyDescent="0.25">
      <c r="B400" s="5"/>
      <c r="C400"/>
    </row>
    <row r="401" spans="2:3" x14ac:dyDescent="0.25">
      <c r="B401" s="5"/>
      <c r="C401"/>
    </row>
    <row r="402" spans="2:3" x14ac:dyDescent="0.25">
      <c r="B402" s="5"/>
      <c r="C402"/>
    </row>
    <row r="403" spans="2:3" x14ac:dyDescent="0.25">
      <c r="B403" s="5"/>
      <c r="C403"/>
    </row>
    <row r="404" spans="2:3" x14ac:dyDescent="0.25">
      <c r="B404" s="5"/>
      <c r="C404"/>
    </row>
    <row r="405" spans="2:3" x14ac:dyDescent="0.25">
      <c r="B405" s="5"/>
      <c r="C405"/>
    </row>
    <row r="406" spans="2:3" x14ac:dyDescent="0.25">
      <c r="B406" s="5"/>
      <c r="C406"/>
    </row>
    <row r="407" spans="2:3" x14ac:dyDescent="0.25">
      <c r="B407" s="5"/>
      <c r="C407"/>
    </row>
    <row r="408" spans="2:3" x14ac:dyDescent="0.25">
      <c r="B408" s="5"/>
      <c r="C408"/>
    </row>
    <row r="409" spans="2:3" x14ac:dyDescent="0.25">
      <c r="B409" s="5"/>
      <c r="C409"/>
    </row>
    <row r="410" spans="2:3" x14ac:dyDescent="0.25">
      <c r="B410" s="5"/>
      <c r="C410"/>
    </row>
    <row r="411" spans="2:3" x14ac:dyDescent="0.25">
      <c r="B411" s="5"/>
      <c r="C411"/>
    </row>
    <row r="412" spans="2:3" x14ac:dyDescent="0.25">
      <c r="B412" s="5"/>
      <c r="C412"/>
    </row>
    <row r="413" spans="2:3" x14ac:dyDescent="0.25">
      <c r="B413" s="5"/>
      <c r="C413"/>
    </row>
    <row r="414" spans="2:3" x14ac:dyDescent="0.25">
      <c r="B414" s="5"/>
      <c r="C414"/>
    </row>
    <row r="415" spans="2:3" x14ac:dyDescent="0.25">
      <c r="B415" s="5"/>
      <c r="C415"/>
    </row>
    <row r="416" spans="2:3" x14ac:dyDescent="0.25">
      <c r="B416" s="5"/>
      <c r="C416"/>
    </row>
    <row r="417" spans="2:3" x14ac:dyDescent="0.25">
      <c r="B417" s="5"/>
      <c r="C417"/>
    </row>
    <row r="418" spans="2:3" x14ac:dyDescent="0.25">
      <c r="B418" s="5"/>
      <c r="C418"/>
    </row>
    <row r="419" spans="2:3" x14ac:dyDescent="0.25">
      <c r="B419" s="5"/>
      <c r="C419"/>
    </row>
    <row r="420" spans="2:3" x14ac:dyDescent="0.25">
      <c r="B420" s="5"/>
      <c r="C420"/>
    </row>
    <row r="421" spans="2:3" x14ac:dyDescent="0.25">
      <c r="B421" s="5"/>
      <c r="C421"/>
    </row>
    <row r="422" spans="2:3" x14ac:dyDescent="0.25">
      <c r="B422" s="5"/>
      <c r="C422"/>
    </row>
    <row r="423" spans="2:3" x14ac:dyDescent="0.25">
      <c r="B423" s="5"/>
      <c r="C423"/>
    </row>
    <row r="424" spans="2:3" x14ac:dyDescent="0.25">
      <c r="B424" s="5"/>
      <c r="C424"/>
    </row>
    <row r="425" spans="2:3" x14ac:dyDescent="0.25">
      <c r="B425" s="5"/>
      <c r="C425"/>
    </row>
    <row r="426" spans="2:3" x14ac:dyDescent="0.25">
      <c r="B426" s="5"/>
      <c r="C426"/>
    </row>
    <row r="427" spans="2:3" x14ac:dyDescent="0.25">
      <c r="B427" s="5"/>
      <c r="C427"/>
    </row>
    <row r="428" spans="2:3" x14ac:dyDescent="0.25">
      <c r="B428" s="5"/>
      <c r="C428"/>
    </row>
    <row r="429" spans="2:3" x14ac:dyDescent="0.25">
      <c r="B429" s="5"/>
      <c r="C429"/>
    </row>
    <row r="430" spans="2:3" x14ac:dyDescent="0.25">
      <c r="B430" s="5"/>
      <c r="C430"/>
    </row>
    <row r="431" spans="2:3" x14ac:dyDescent="0.25">
      <c r="B431" s="5"/>
      <c r="C431"/>
    </row>
    <row r="432" spans="2:3" x14ac:dyDescent="0.25">
      <c r="B432" s="5"/>
      <c r="C432"/>
    </row>
    <row r="433" spans="2:3" x14ac:dyDescent="0.25">
      <c r="B433" s="5"/>
      <c r="C433"/>
    </row>
    <row r="434" spans="2:3" x14ac:dyDescent="0.25">
      <c r="B434" s="5"/>
      <c r="C434"/>
    </row>
    <row r="435" spans="2:3" x14ac:dyDescent="0.25">
      <c r="B435" s="5"/>
      <c r="C435"/>
    </row>
    <row r="436" spans="2:3" x14ac:dyDescent="0.25">
      <c r="B436" s="5"/>
      <c r="C436"/>
    </row>
    <row r="437" spans="2:3" x14ac:dyDescent="0.25">
      <c r="B437" s="5"/>
      <c r="C437"/>
    </row>
    <row r="438" spans="2:3" x14ac:dyDescent="0.25">
      <c r="B438" s="5"/>
      <c r="C438"/>
    </row>
    <row r="439" spans="2:3" x14ac:dyDescent="0.25">
      <c r="B439" s="5"/>
      <c r="C439"/>
    </row>
    <row r="440" spans="2:3" x14ac:dyDescent="0.25">
      <c r="B440" s="5"/>
      <c r="C440"/>
    </row>
    <row r="441" spans="2:3" x14ac:dyDescent="0.25">
      <c r="B441" s="5"/>
      <c r="C441"/>
    </row>
    <row r="442" spans="2:3" x14ac:dyDescent="0.25">
      <c r="B442" s="5"/>
      <c r="C442"/>
    </row>
    <row r="443" spans="2:3" x14ac:dyDescent="0.25">
      <c r="B443" s="5"/>
      <c r="C443"/>
    </row>
    <row r="444" spans="2:3" x14ac:dyDescent="0.25">
      <c r="B444" s="5"/>
      <c r="C444"/>
    </row>
    <row r="445" spans="2:3" x14ac:dyDescent="0.25">
      <c r="B445" s="5"/>
      <c r="C445"/>
    </row>
    <row r="446" spans="2:3" x14ac:dyDescent="0.25">
      <c r="B446" s="5"/>
      <c r="C446"/>
    </row>
    <row r="447" spans="2:3" x14ac:dyDescent="0.25">
      <c r="B447" s="5"/>
      <c r="C447"/>
    </row>
    <row r="448" spans="2:3" x14ac:dyDescent="0.25">
      <c r="B448" s="5"/>
      <c r="C448"/>
    </row>
    <row r="449" spans="2:3" x14ac:dyDescent="0.25">
      <c r="B449" s="5"/>
      <c r="C449"/>
    </row>
    <row r="450" spans="2:3" x14ac:dyDescent="0.25">
      <c r="B450" s="5"/>
      <c r="C450"/>
    </row>
    <row r="451" spans="2:3" x14ac:dyDescent="0.25">
      <c r="B451" s="5"/>
      <c r="C451"/>
    </row>
    <row r="452" spans="2:3" x14ac:dyDescent="0.25">
      <c r="B452" s="5"/>
      <c r="C452"/>
    </row>
    <row r="453" spans="2:3" x14ac:dyDescent="0.25">
      <c r="B453" s="5"/>
      <c r="C453"/>
    </row>
    <row r="454" spans="2:3" x14ac:dyDescent="0.25">
      <c r="B454" s="5"/>
      <c r="C454"/>
    </row>
    <row r="455" spans="2:3" x14ac:dyDescent="0.25">
      <c r="B455" s="5"/>
      <c r="C455"/>
    </row>
    <row r="456" spans="2:3" x14ac:dyDescent="0.25">
      <c r="B456" s="5"/>
      <c r="C456"/>
    </row>
    <row r="457" spans="2:3" x14ac:dyDescent="0.25">
      <c r="B457" s="5"/>
      <c r="C457"/>
    </row>
    <row r="458" spans="2:3" x14ac:dyDescent="0.25">
      <c r="B458" s="5"/>
      <c r="C458"/>
    </row>
    <row r="459" spans="2:3" x14ac:dyDescent="0.25">
      <c r="B459" s="5"/>
      <c r="C459"/>
    </row>
    <row r="460" spans="2:3" x14ac:dyDescent="0.25">
      <c r="B460" s="5"/>
      <c r="C460"/>
    </row>
    <row r="461" spans="2:3" x14ac:dyDescent="0.25">
      <c r="B461" s="5"/>
      <c r="C461"/>
    </row>
    <row r="462" spans="2:3" x14ac:dyDescent="0.25">
      <c r="B462" s="5"/>
      <c r="C462"/>
    </row>
    <row r="463" spans="2:3" x14ac:dyDescent="0.25">
      <c r="B463" s="5"/>
      <c r="C463"/>
    </row>
    <row r="464" spans="2:3" x14ac:dyDescent="0.25">
      <c r="B464" s="5"/>
      <c r="C464"/>
    </row>
    <row r="465" spans="2:3" x14ac:dyDescent="0.25">
      <c r="B465" s="5"/>
      <c r="C465"/>
    </row>
    <row r="466" spans="2:3" x14ac:dyDescent="0.25">
      <c r="B466" s="5"/>
      <c r="C466"/>
    </row>
    <row r="467" spans="2:3" x14ac:dyDescent="0.25">
      <c r="B467" s="5"/>
      <c r="C467"/>
    </row>
    <row r="468" spans="2:3" x14ac:dyDescent="0.25">
      <c r="B468" s="5"/>
      <c r="C468"/>
    </row>
    <row r="469" spans="2:3" x14ac:dyDescent="0.25">
      <c r="B469" s="5"/>
      <c r="C469"/>
    </row>
    <row r="470" spans="2:3" x14ac:dyDescent="0.25">
      <c r="B470" s="5"/>
    </row>
    <row r="471" spans="2:3" x14ac:dyDescent="0.25">
      <c r="B471" s="5"/>
    </row>
    <row r="472" spans="2:3" x14ac:dyDescent="0.25">
      <c r="B472" s="5"/>
    </row>
    <row r="473" spans="2:3" x14ac:dyDescent="0.25">
      <c r="B473" s="5"/>
    </row>
    <row r="474" spans="2:3" x14ac:dyDescent="0.25">
      <c r="B474" s="5"/>
    </row>
    <row r="475" spans="2:3" x14ac:dyDescent="0.25">
      <c r="B475" s="5"/>
    </row>
    <row r="476" spans="2:3" x14ac:dyDescent="0.25">
      <c r="B476" s="5"/>
    </row>
    <row r="477" spans="2:3" x14ac:dyDescent="0.25">
      <c r="B477" s="5"/>
    </row>
    <row r="478" spans="2:3" x14ac:dyDescent="0.25">
      <c r="B478" s="5"/>
    </row>
    <row r="479" spans="2:3" x14ac:dyDescent="0.25">
      <c r="B479" s="5"/>
    </row>
    <row r="480" spans="2:3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DG_6_2021_4_6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dcterms:created xsi:type="dcterms:W3CDTF">2021-07-28T16:14:58Z</dcterms:created>
  <dcterms:modified xsi:type="dcterms:W3CDTF">2021-07-28T19:25:58Z</dcterms:modified>
</cp:coreProperties>
</file>