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SA\Optativas\INF-354 Inteligencia Artificial\Primer parcial\p8\"/>
    </mc:Choice>
  </mc:AlternateContent>
  <xr:revisionPtr revIDLastSave="0" documentId="13_ncr:1_{00DE36CF-EED1-42EF-BA7C-B16B7E95E164}" xr6:coauthVersionLast="47" xr6:coauthVersionMax="47" xr10:uidLastSave="{00000000-0000-0000-0000-000000000000}"/>
  <bookViews>
    <workbookView xWindow="-108" yWindow="-108" windowWidth="23256" windowHeight="12576" xr2:uid="{BD9AEB24-CEB8-45DC-B497-425AFAD9E852}"/>
  </bookViews>
  <sheets>
    <sheet name="Hoja1" sheetId="1" r:id="rId1"/>
  </sheets>
  <definedNames>
    <definedName name="_xlnm._FilterDatabase" localSheetId="0" hidden="1">Hoja1!$A$3:$E$17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5" i="1" l="1"/>
  <c r="BX86" i="1"/>
  <c r="BX87" i="1"/>
  <c r="BX84" i="1"/>
  <c r="BX80" i="1"/>
  <c r="BX81" i="1"/>
  <c r="BX82" i="1"/>
  <c r="BX79" i="1"/>
  <c r="BZ87" i="1"/>
  <c r="BY87" i="1"/>
  <c r="BZ86" i="1"/>
  <c r="BY86" i="1"/>
  <c r="BZ85" i="1"/>
  <c r="BY85" i="1"/>
  <c r="BZ84" i="1"/>
  <c r="BY84" i="1"/>
  <c r="BZ82" i="1"/>
  <c r="BY82" i="1"/>
  <c r="BZ81" i="1"/>
  <c r="BY81" i="1"/>
  <c r="BZ80" i="1"/>
  <c r="BY80" i="1"/>
  <c r="BZ79" i="1"/>
  <c r="BY79" i="1"/>
  <c r="BZ77" i="1"/>
  <c r="BY77" i="1"/>
  <c r="BX77" i="1"/>
  <c r="BZ76" i="1"/>
  <c r="BY76" i="1"/>
  <c r="BX76" i="1"/>
  <c r="BZ74" i="1"/>
  <c r="BY74" i="1"/>
  <c r="BX74" i="1"/>
  <c r="BZ73" i="1"/>
  <c r="BY73" i="1"/>
  <c r="BX73" i="1"/>
  <c r="BZ71" i="1"/>
  <c r="BY71" i="1"/>
  <c r="BX71" i="1"/>
  <c r="BZ70" i="1"/>
  <c r="BY70" i="1"/>
  <c r="BX70" i="1"/>
  <c r="BZ68" i="1"/>
  <c r="BY68" i="1"/>
  <c r="BD86" i="1"/>
  <c r="BD87" i="1"/>
  <c r="BD88" i="1"/>
  <c r="BD85" i="1"/>
  <c r="BD81" i="1"/>
  <c r="BD82" i="1"/>
  <c r="BD83" i="1"/>
  <c r="BD80" i="1"/>
  <c r="BF88" i="1"/>
  <c r="BE88" i="1"/>
  <c r="BF87" i="1"/>
  <c r="BE87" i="1"/>
  <c r="BF86" i="1"/>
  <c r="BE86" i="1"/>
  <c r="BF85" i="1"/>
  <c r="BE85" i="1"/>
  <c r="BF83" i="1"/>
  <c r="BE83" i="1"/>
  <c r="BF82" i="1"/>
  <c r="BE82" i="1"/>
  <c r="BF81" i="1"/>
  <c r="BE81" i="1"/>
  <c r="BF80" i="1"/>
  <c r="BE80" i="1"/>
  <c r="BF78" i="1"/>
  <c r="BE78" i="1"/>
  <c r="BD78" i="1"/>
  <c r="BF77" i="1"/>
  <c r="BE77" i="1"/>
  <c r="BD77" i="1"/>
  <c r="BF75" i="1"/>
  <c r="BE75" i="1"/>
  <c r="BD75" i="1"/>
  <c r="BF74" i="1"/>
  <c r="BE74" i="1"/>
  <c r="BD74" i="1"/>
  <c r="BF72" i="1"/>
  <c r="BE72" i="1"/>
  <c r="BD72" i="1"/>
  <c r="BF71" i="1"/>
  <c r="BE71" i="1"/>
  <c r="BD71" i="1"/>
  <c r="BF69" i="1"/>
  <c r="BE69" i="1"/>
  <c r="AF85" i="1"/>
  <c r="AF86" i="1"/>
  <c r="AF87" i="1"/>
  <c r="AF84" i="1"/>
  <c r="AF77" i="1"/>
  <c r="AF78" i="1"/>
  <c r="AF79" i="1"/>
  <c r="AF76" i="1"/>
  <c r="AH87" i="1"/>
  <c r="AG87" i="1"/>
  <c r="AH86" i="1"/>
  <c r="AG86" i="1"/>
  <c r="AH85" i="1"/>
  <c r="AG85" i="1"/>
  <c r="AH84" i="1"/>
  <c r="AG84" i="1"/>
  <c r="AH82" i="1"/>
  <c r="AG82" i="1"/>
  <c r="AF82" i="1"/>
  <c r="AH81" i="1"/>
  <c r="AG81" i="1"/>
  <c r="AF81" i="1"/>
  <c r="AH79" i="1"/>
  <c r="AG79" i="1"/>
  <c r="AH78" i="1"/>
  <c r="AG78" i="1"/>
  <c r="AH77" i="1"/>
  <c r="AG77" i="1"/>
  <c r="AH76" i="1"/>
  <c r="AG76" i="1"/>
  <c r="AH74" i="1"/>
  <c r="AG74" i="1"/>
  <c r="AF74" i="1"/>
  <c r="AH73" i="1"/>
  <c r="AG73" i="1"/>
  <c r="AF73" i="1"/>
  <c r="AH71" i="1"/>
  <c r="AG71" i="1"/>
  <c r="AF71" i="1"/>
  <c r="AH70" i="1"/>
  <c r="AG70" i="1"/>
  <c r="AF70" i="1"/>
  <c r="AH68" i="1"/>
  <c r="AG68" i="1"/>
  <c r="L85" i="1"/>
  <c r="L86" i="1"/>
  <c r="L87" i="1"/>
  <c r="L84" i="1"/>
  <c r="L77" i="1"/>
  <c r="L78" i="1"/>
  <c r="L79" i="1"/>
  <c r="L76" i="1"/>
  <c r="N87" i="1"/>
  <c r="M87" i="1"/>
  <c r="N86" i="1"/>
  <c r="M86" i="1"/>
  <c r="N85" i="1"/>
  <c r="M85" i="1"/>
  <c r="N84" i="1"/>
  <c r="M84" i="1"/>
  <c r="N82" i="1"/>
  <c r="M82" i="1"/>
  <c r="L82" i="1"/>
  <c r="N81" i="1"/>
  <c r="M81" i="1"/>
  <c r="L81" i="1"/>
  <c r="N79" i="1"/>
  <c r="M79" i="1"/>
  <c r="N78" i="1"/>
  <c r="M78" i="1"/>
  <c r="N77" i="1"/>
  <c r="M77" i="1"/>
  <c r="N76" i="1"/>
  <c r="M76" i="1"/>
  <c r="N74" i="1"/>
  <c r="M74" i="1"/>
  <c r="L74" i="1"/>
  <c r="N73" i="1"/>
  <c r="M73" i="1"/>
  <c r="L73" i="1"/>
  <c r="N71" i="1"/>
  <c r="M71" i="1"/>
  <c r="L71" i="1"/>
  <c r="N70" i="1"/>
  <c r="M70" i="1"/>
  <c r="L70" i="1"/>
  <c r="N68" i="1"/>
  <c r="M68" i="1"/>
  <c r="BA58" i="1"/>
  <c r="BA56" i="1"/>
  <c r="BA57" i="1"/>
  <c r="BA55" i="1"/>
  <c r="BA53" i="1"/>
  <c r="BA48" i="1"/>
  <c r="BA49" i="1"/>
  <c r="BA50" i="1"/>
  <c r="BA47" i="1"/>
  <c r="BC42" i="1"/>
  <c r="BB42" i="1"/>
  <c r="BA42" i="1"/>
  <c r="BC41" i="1"/>
  <c r="BB41" i="1"/>
  <c r="BA41" i="1"/>
  <c r="BC39" i="1"/>
  <c r="BB39" i="1"/>
  <c r="BA39" i="1"/>
  <c r="BC38" i="1"/>
  <c r="BB38" i="1"/>
  <c r="BA38" i="1"/>
  <c r="AF56" i="1"/>
  <c r="AF57" i="1"/>
  <c r="AF58" i="1"/>
  <c r="AF55" i="1"/>
  <c r="AF48" i="1"/>
  <c r="AF49" i="1"/>
  <c r="AF50" i="1"/>
  <c r="AF47" i="1"/>
  <c r="AH58" i="1"/>
  <c r="AG58" i="1"/>
  <c r="AH57" i="1"/>
  <c r="AG57" i="1"/>
  <c r="AH56" i="1"/>
  <c r="AG56" i="1"/>
  <c r="AH55" i="1"/>
  <c r="AG55" i="1"/>
  <c r="AH53" i="1"/>
  <c r="AG53" i="1"/>
  <c r="AF53" i="1"/>
  <c r="AH52" i="1"/>
  <c r="AG52" i="1"/>
  <c r="AF52" i="1"/>
  <c r="AH50" i="1"/>
  <c r="AG50" i="1"/>
  <c r="AH49" i="1"/>
  <c r="AG49" i="1"/>
  <c r="AH48" i="1"/>
  <c r="AG48" i="1"/>
  <c r="AH47" i="1"/>
  <c r="AG47" i="1"/>
  <c r="AH45" i="1"/>
  <c r="AG45" i="1"/>
  <c r="AF45" i="1"/>
  <c r="AH44" i="1"/>
  <c r="AG44" i="1"/>
  <c r="AF44" i="1"/>
  <c r="AH42" i="1"/>
  <c r="AG42" i="1"/>
  <c r="AF42" i="1"/>
  <c r="AH41" i="1"/>
  <c r="AG41" i="1"/>
  <c r="AF41" i="1"/>
  <c r="AH39" i="1"/>
  <c r="AG39" i="1"/>
  <c r="AF39" i="1"/>
  <c r="AH38" i="1"/>
  <c r="AG38" i="1"/>
  <c r="AF38" i="1"/>
  <c r="AH36" i="1"/>
  <c r="AG36" i="1"/>
  <c r="L56" i="1"/>
  <c r="L57" i="1"/>
  <c r="L58" i="1"/>
  <c r="L55" i="1"/>
  <c r="L52" i="1"/>
  <c r="L48" i="1"/>
  <c r="L49" i="1"/>
  <c r="L50" i="1"/>
  <c r="L47" i="1"/>
  <c r="L38" i="1"/>
  <c r="N58" i="1"/>
  <c r="M58" i="1"/>
  <c r="N57" i="1"/>
  <c r="M57" i="1"/>
  <c r="N56" i="1"/>
  <c r="M56" i="1"/>
  <c r="N55" i="1"/>
  <c r="M55" i="1"/>
  <c r="N53" i="1"/>
  <c r="M53" i="1"/>
  <c r="L53" i="1"/>
  <c r="N52" i="1"/>
  <c r="M52" i="1"/>
  <c r="N50" i="1"/>
  <c r="M50" i="1"/>
  <c r="N49" i="1"/>
  <c r="M49" i="1"/>
  <c r="N48" i="1"/>
  <c r="M48" i="1"/>
  <c r="N47" i="1"/>
  <c r="M47" i="1"/>
  <c r="N45" i="1"/>
  <c r="M45" i="1"/>
  <c r="L45" i="1"/>
  <c r="N44" i="1"/>
  <c r="M44" i="1"/>
  <c r="L44" i="1"/>
  <c r="N42" i="1"/>
  <c r="M42" i="1"/>
  <c r="L42" i="1"/>
  <c r="N41" i="1"/>
  <c r="M41" i="1"/>
  <c r="L41" i="1"/>
  <c r="N39" i="1"/>
  <c r="M39" i="1"/>
  <c r="L39" i="1"/>
  <c r="N38" i="1"/>
  <c r="M38" i="1"/>
  <c r="N36" i="1"/>
  <c r="M36" i="1"/>
  <c r="M9" i="1"/>
  <c r="N28" i="1"/>
  <c r="M28" i="1"/>
  <c r="N27" i="1"/>
  <c r="M27" i="1"/>
  <c r="N26" i="1"/>
  <c r="M26" i="1"/>
  <c r="N25" i="1"/>
  <c r="M25" i="1"/>
  <c r="N23" i="1"/>
  <c r="M23" i="1"/>
  <c r="N22" i="1"/>
  <c r="M22" i="1"/>
  <c r="N17" i="1"/>
  <c r="N20" i="1"/>
  <c r="M20" i="1"/>
  <c r="N19" i="1"/>
  <c r="M19" i="1"/>
  <c r="N18" i="1"/>
  <c r="M18" i="1"/>
  <c r="M17" i="1"/>
  <c r="N15" i="1"/>
  <c r="M15" i="1"/>
  <c r="N14" i="1"/>
  <c r="M14" i="1"/>
  <c r="N12" i="1"/>
  <c r="M12" i="1"/>
  <c r="N11" i="1"/>
  <c r="M11" i="1"/>
  <c r="N9" i="1"/>
  <c r="N8" i="1"/>
  <c r="M8" i="1"/>
  <c r="N7" i="1"/>
  <c r="M7" i="1"/>
  <c r="M4" i="1"/>
  <c r="L26" i="1"/>
  <c r="L27" i="1"/>
  <c r="L28" i="1"/>
  <c r="L25" i="1"/>
  <c r="L23" i="1"/>
  <c r="L22" i="1"/>
  <c r="L18" i="1"/>
  <c r="L19" i="1"/>
  <c r="L20" i="1"/>
  <c r="L17" i="1"/>
  <c r="L15" i="1"/>
  <c r="L14" i="1"/>
  <c r="L12" i="1"/>
  <c r="L11" i="1"/>
  <c r="L9" i="1"/>
  <c r="L8" i="1"/>
  <c r="N5" i="1"/>
  <c r="N4" i="1"/>
  <c r="M5" i="1"/>
  <c r="L7" i="1"/>
  <c r="L5" i="1"/>
  <c r="L4" i="1"/>
  <c r="M2" i="1"/>
  <c r="N2" i="1"/>
  <c r="BX68" i="1" l="1"/>
  <c r="BD69" i="1"/>
  <c r="AF68" i="1"/>
  <c r="AJ75" i="1" s="1"/>
  <c r="L68" i="1"/>
  <c r="P69" i="1" s="1"/>
  <c r="O44" i="1"/>
  <c r="AF36" i="1"/>
  <c r="AI36" i="1" s="1"/>
  <c r="AJ51" i="1" s="1"/>
  <c r="AI44" i="1"/>
  <c r="AI41" i="1"/>
  <c r="AI39" i="1"/>
  <c r="L36" i="1"/>
  <c r="O36" i="1" s="1"/>
  <c r="O41" i="1"/>
  <c r="O52" i="1"/>
  <c r="O57" i="1"/>
  <c r="O53" i="1"/>
  <c r="O45" i="1"/>
  <c r="O4" i="1"/>
  <c r="O2" i="1"/>
  <c r="O11" i="1"/>
  <c r="O17" i="1"/>
  <c r="O22" i="1"/>
  <c r="O12" i="1"/>
  <c r="O23" i="1"/>
  <c r="O28" i="1"/>
  <c r="O27" i="1"/>
  <c r="O7" i="1"/>
  <c r="O19" i="1"/>
  <c r="O14" i="1"/>
  <c r="O25" i="1"/>
  <c r="O8" i="1"/>
  <c r="O20" i="1"/>
  <c r="O15" i="1"/>
  <c r="O5" i="1"/>
  <c r="CB78" i="1" l="1"/>
  <c r="CB75" i="1"/>
  <c r="CB72" i="1"/>
  <c r="CB69" i="1"/>
  <c r="CB83" i="1"/>
  <c r="BH79" i="1"/>
  <c r="BH70" i="1"/>
  <c r="BH84" i="1"/>
  <c r="BH73" i="1"/>
  <c r="BH76" i="1"/>
  <c r="AJ80" i="1"/>
  <c r="AJ69" i="1"/>
  <c r="AJ72" i="1"/>
  <c r="AJ83" i="1"/>
  <c r="P72" i="1"/>
  <c r="P75" i="1"/>
  <c r="P83" i="1"/>
  <c r="P80" i="1"/>
  <c r="AJ37" i="1"/>
  <c r="AJ40" i="1"/>
  <c r="AJ43" i="1"/>
  <c r="P40" i="1"/>
  <c r="AJ54" i="1"/>
  <c r="AJ46" i="1"/>
  <c r="P54" i="1"/>
  <c r="P43" i="1"/>
  <c r="P51" i="1"/>
  <c r="P46" i="1"/>
  <c r="P37" i="1"/>
  <c r="P3" i="1"/>
  <c r="P16" i="1"/>
  <c r="P21" i="1"/>
  <c r="P6" i="1"/>
  <c r="P10" i="1"/>
  <c r="P24" i="1"/>
  <c r="P13" i="1"/>
  <c r="BB57" i="1" l="1"/>
  <c r="BB36" i="1"/>
  <c r="BC36" i="1"/>
  <c r="BB49" i="1"/>
  <c r="BC49" i="1"/>
  <c r="BB47" i="1"/>
  <c r="BC47" i="1"/>
  <c r="BB50" i="1"/>
  <c r="BC50" i="1"/>
  <c r="BB48" i="1"/>
  <c r="BC48" i="1"/>
  <c r="BB55" i="1"/>
  <c r="BC45" i="1"/>
  <c r="BA45" i="1"/>
  <c r="BB45" i="1"/>
  <c r="BB53" i="1"/>
  <c r="BC53" i="1"/>
  <c r="BA52" i="1"/>
  <c r="BB52" i="1"/>
  <c r="BC44" i="1"/>
  <c r="BC52" i="1"/>
  <c r="BB56" i="1"/>
  <c r="BC56" i="1"/>
  <c r="BC57" i="1"/>
  <c r="BC55" i="1"/>
  <c r="BB58" i="1"/>
  <c r="BA44" i="1"/>
  <c r="BB44" i="1"/>
  <c r="BC58" i="1"/>
  <c r="BE43" i="1" l="1"/>
  <c r="BE40" i="1"/>
  <c r="BE37" i="1"/>
  <c r="BE54" i="1" l="1"/>
  <c r="BE51" i="1"/>
  <c r="BE46" i="1"/>
</calcChain>
</file>

<file path=xl/sharedStrings.xml><?xml version="1.0" encoding="utf-8"?>
<sst xmlns="http://schemas.openxmlformats.org/spreadsheetml/2006/main" count="592" uniqueCount="37">
  <si>
    <t>dataset de citas 21 de septiembre, y= si o no tenemos pareja</t>
  </si>
  <si>
    <t>genero</t>
  </si>
  <si>
    <t>M</t>
  </si>
  <si>
    <t>F</t>
  </si>
  <si>
    <t>dinero(Harto, medio, poco)</t>
  </si>
  <si>
    <t>H</t>
  </si>
  <si>
    <t>P</t>
  </si>
  <si>
    <t>bañarse</t>
  </si>
  <si>
    <t>S</t>
  </si>
  <si>
    <t>N</t>
  </si>
  <si>
    <t>comprometido</t>
  </si>
  <si>
    <t>regalo (Peluche, flores, Chocolates, Locion)</t>
  </si>
  <si>
    <t>C</t>
  </si>
  <si>
    <t>L</t>
  </si>
  <si>
    <t>Pareja</t>
  </si>
  <si>
    <t>cine</t>
  </si>
  <si>
    <t>Clima</t>
  </si>
  <si>
    <t>clima(Sol,lluvioso,nublado, ventarron)</t>
  </si>
  <si>
    <t>V</t>
  </si>
  <si>
    <t>Genero</t>
  </si>
  <si>
    <t>Dinero</t>
  </si>
  <si>
    <t>Bañarse</t>
  </si>
  <si>
    <t>Comprometido</t>
  </si>
  <si>
    <t>Regalos</t>
  </si>
  <si>
    <t>Cine</t>
  </si>
  <si>
    <t>TOTAL</t>
  </si>
  <si>
    <t>SI</t>
  </si>
  <si>
    <t>NO</t>
  </si>
  <si>
    <t>Variables</t>
  </si>
  <si>
    <t>Entropía</t>
  </si>
  <si>
    <t>Ganancia de información</t>
  </si>
  <si>
    <t>DINERO</t>
  </si>
  <si>
    <t>Harto</t>
  </si>
  <si>
    <t>Medio</t>
  </si>
  <si>
    <t>GÉNERO</t>
  </si>
  <si>
    <t>CINE</t>
  </si>
  <si>
    <t>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</si>
</sst>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4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3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4" borderId="1" xfId="0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94</xdr:row>
      <xdr:rowOff>0</xdr:rowOff>
    </xdr:from>
    <xdr:to>
      <xdr:col>18</xdr:col>
      <xdr:colOff>743970</xdr:colOff>
      <xdr:row>127</xdr:row>
      <xdr:rowOff>124672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7FCEF7-BA08-E19F-29FA-90336DDA8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1964" y="18301855"/>
          <a:ext cx="13517861" cy="6068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B89-E7BF-4DFF-92A3-EF11AF4CA14B}">
  <dimension ref="A1:CB88"/>
  <sheetViews>
    <sheetView tabSelected="1" topLeftCell="BA43" zoomScale="55" zoomScaleNormal="55" workbookViewId="0">
      <selection activeCell="BT70" sqref="BT70"/>
    </sheetView>
  </sheetViews>
  <sheetFormatPr baseColWidth="10" defaultRowHeight="14.4" x14ac:dyDescent="0.3"/>
  <cols>
    <col min="2" max="2" width="24.21875" bestFit="1" customWidth="1"/>
    <col min="10" max="10" width="13.33203125" bestFit="1" customWidth="1"/>
    <col min="15" max="15" width="12.44140625" bestFit="1" customWidth="1"/>
    <col min="16" max="16" width="22.21875" bestFit="1" customWidth="1"/>
    <col min="30" max="30" width="16.6640625" customWidth="1"/>
    <col min="36" max="36" width="23.5546875" bestFit="1" customWidth="1"/>
  </cols>
  <sheetData>
    <row r="1" spans="1:16" ht="15" thickBot="1" x14ac:dyDescent="0.35">
      <c r="A1" s="1" t="s">
        <v>0</v>
      </c>
      <c r="J1" s="3"/>
      <c r="K1" s="5"/>
      <c r="L1" s="12" t="s">
        <v>25</v>
      </c>
      <c r="M1" s="13" t="s">
        <v>26</v>
      </c>
      <c r="N1" s="14" t="s">
        <v>27</v>
      </c>
      <c r="O1" s="13" t="s">
        <v>29</v>
      </c>
      <c r="P1" s="15" t="s">
        <v>30</v>
      </c>
    </row>
    <row r="2" spans="1:16" x14ac:dyDescent="0.3">
      <c r="J2" s="29" t="s">
        <v>28</v>
      </c>
      <c r="K2" s="29"/>
      <c r="L2" s="11">
        <v>14</v>
      </c>
      <c r="M2" s="11">
        <f>COUNTIF(H4:H17,"S")</f>
        <v>8</v>
      </c>
      <c r="N2" s="11">
        <f>COUNTIF(H4:H17,"N")</f>
        <v>6</v>
      </c>
      <c r="O2" s="11">
        <f>-(M2/L2)*IMLOG2(M2/L2)-(N2/L2)*IMLOG2(N2/L2)</f>
        <v>0.9852281360342523</v>
      </c>
      <c r="P2" s="16"/>
    </row>
    <row r="3" spans="1:16" ht="15" thickBot="1" x14ac:dyDescent="0.35">
      <c r="A3" s="6" t="s">
        <v>1</v>
      </c>
      <c r="B3" s="6" t="s">
        <v>4</v>
      </c>
      <c r="C3" s="6" t="s">
        <v>7</v>
      </c>
      <c r="D3" s="6" t="s">
        <v>10</v>
      </c>
      <c r="E3" s="6" t="s">
        <v>11</v>
      </c>
      <c r="F3" s="6" t="s">
        <v>15</v>
      </c>
      <c r="G3" s="6" t="s">
        <v>17</v>
      </c>
      <c r="H3" s="6" t="s">
        <v>14</v>
      </c>
      <c r="J3" s="9"/>
      <c r="K3" s="7"/>
      <c r="L3" s="3"/>
      <c r="M3" s="3"/>
      <c r="N3" s="3"/>
      <c r="O3" s="3"/>
      <c r="P3" s="17">
        <f>O2-((L4/L2)*O4)-((L5/L2)*O5)</f>
        <v>6.1053783733811151E-2</v>
      </c>
    </row>
    <row r="4" spans="1:16" x14ac:dyDescent="0.3">
      <c r="A4" s="3" t="s">
        <v>2</v>
      </c>
      <c r="B4" s="23" t="s">
        <v>2</v>
      </c>
      <c r="C4" s="3" t="s">
        <v>9</v>
      </c>
      <c r="D4" s="3" t="s">
        <v>8</v>
      </c>
      <c r="E4" s="3" t="s">
        <v>12</v>
      </c>
      <c r="F4" s="3" t="s">
        <v>8</v>
      </c>
      <c r="G4" s="3" t="s">
        <v>8</v>
      </c>
      <c r="H4" s="3" t="s">
        <v>9</v>
      </c>
      <c r="J4" s="30" t="s">
        <v>19</v>
      </c>
      <c r="K4" s="8" t="s">
        <v>2</v>
      </c>
      <c r="L4" s="3">
        <f>COUNTIF(A4:A17,"M")</f>
        <v>7</v>
      </c>
      <c r="M4" s="3">
        <f>COUNTIFS(A4:A17,K4,H4:H17,"S")</f>
        <v>3</v>
      </c>
      <c r="N4" s="3">
        <f>COUNTIFS(A4:A17,K4,H4:H17,"N")</f>
        <v>4</v>
      </c>
      <c r="O4" s="3">
        <f>-(M4/L4)*IMLOG2(M4/L4)-(N4/L4)*IMLOG2(N4/L4)</f>
        <v>0.9852281360342523</v>
      </c>
      <c r="P4" s="17"/>
    </row>
    <row r="5" spans="1:16" x14ac:dyDescent="0.3">
      <c r="A5" s="3" t="s">
        <v>3</v>
      </c>
      <c r="B5" s="23" t="s">
        <v>5</v>
      </c>
      <c r="C5" s="3" t="s">
        <v>8</v>
      </c>
      <c r="D5" s="3" t="s">
        <v>8</v>
      </c>
      <c r="E5" s="3" t="s">
        <v>3</v>
      </c>
      <c r="F5" s="3" t="s">
        <v>8</v>
      </c>
      <c r="G5" s="3" t="s">
        <v>13</v>
      </c>
      <c r="H5" s="3" t="s">
        <v>8</v>
      </c>
      <c r="J5" s="27"/>
      <c r="K5" s="8" t="s">
        <v>3</v>
      </c>
      <c r="L5" s="3">
        <f>COUNTIF(A4:A17,"F")</f>
        <v>7</v>
      </c>
      <c r="M5" s="3">
        <f>COUNTIFS(A4:A17,K5,H4:H17,"S")</f>
        <v>5</v>
      </c>
      <c r="N5" s="3">
        <f>COUNTIFS(A4:A17,K5,H4:H17,"N")</f>
        <v>2</v>
      </c>
      <c r="O5" s="3">
        <f t="shared" ref="O5:O28" si="0">-(M5/L5)*IMLOG2(M5/L5)-(N5/L5)*IMLOG2(N5/L5)</f>
        <v>0.86312056856663</v>
      </c>
      <c r="P5" s="17"/>
    </row>
    <row r="6" spans="1:16" x14ac:dyDescent="0.3">
      <c r="A6" s="3" t="s">
        <v>3</v>
      </c>
      <c r="B6" s="23" t="s">
        <v>5</v>
      </c>
      <c r="C6" s="3" t="s">
        <v>8</v>
      </c>
      <c r="D6" s="3" t="s">
        <v>9</v>
      </c>
      <c r="E6" s="3" t="s">
        <v>3</v>
      </c>
      <c r="F6" s="3" t="s">
        <v>9</v>
      </c>
      <c r="G6" s="3" t="s">
        <v>9</v>
      </c>
      <c r="H6" s="3" t="s">
        <v>8</v>
      </c>
      <c r="J6" s="10"/>
      <c r="K6" s="8"/>
      <c r="L6" s="3"/>
      <c r="M6" s="3"/>
      <c r="N6" s="3"/>
      <c r="O6" s="3"/>
      <c r="P6" s="18">
        <f>$O$2-((L7/L2)*O7)-((L8/L2)*O8)-((L9/L2)*O9)</f>
        <v>0.40666631674069031</v>
      </c>
    </row>
    <row r="7" spans="1:16" x14ac:dyDescent="0.3">
      <c r="A7" s="3" t="s">
        <v>2</v>
      </c>
      <c r="B7" s="23" t="s">
        <v>5</v>
      </c>
      <c r="C7" s="3" t="s">
        <v>9</v>
      </c>
      <c r="D7" s="3" t="s">
        <v>9</v>
      </c>
      <c r="E7" s="3" t="s">
        <v>12</v>
      </c>
      <c r="F7" s="3" t="s">
        <v>9</v>
      </c>
      <c r="G7" s="3" t="s">
        <v>18</v>
      </c>
      <c r="H7" s="3" t="s">
        <v>9</v>
      </c>
      <c r="J7" s="27" t="s">
        <v>20</v>
      </c>
      <c r="K7" s="8" t="s">
        <v>5</v>
      </c>
      <c r="L7" s="3">
        <f>COUNTIF(B4:B17,"H")</f>
        <v>5</v>
      </c>
      <c r="M7" s="3">
        <f>COUNTIFS(B4:B17,K7,H4:H17,"S")</f>
        <v>2</v>
      </c>
      <c r="N7" s="3">
        <f>COUNTIFS(B4:B17,K7,H4:H17,"N")</f>
        <v>3</v>
      </c>
      <c r="O7" s="2">
        <f t="shared" si="0"/>
        <v>0.97095059445466747</v>
      </c>
      <c r="P7" s="17"/>
    </row>
    <row r="8" spans="1:16" x14ac:dyDescent="0.3">
      <c r="A8" s="3" t="s">
        <v>2</v>
      </c>
      <c r="B8" s="23" t="s">
        <v>5</v>
      </c>
      <c r="C8" s="3" t="s">
        <v>9</v>
      </c>
      <c r="D8" s="3" t="s">
        <v>8</v>
      </c>
      <c r="E8" s="3" t="s">
        <v>13</v>
      </c>
      <c r="F8" s="3" t="s">
        <v>8</v>
      </c>
      <c r="G8" s="3" t="s">
        <v>18</v>
      </c>
      <c r="H8" s="3" t="s">
        <v>9</v>
      </c>
      <c r="J8" s="27"/>
      <c r="K8" s="8" t="s">
        <v>2</v>
      </c>
      <c r="L8" s="3">
        <f>COUNTIF(B4:B17,"M")</f>
        <v>4</v>
      </c>
      <c r="M8" s="3">
        <f>COUNTIFS(B4:B17,K8,H4:H17,"S")</f>
        <v>1</v>
      </c>
      <c r="N8" s="3">
        <f>COUNTIFS(B4:B17,K8,H4:H17,"N")</f>
        <v>3</v>
      </c>
      <c r="O8" s="2">
        <f t="shared" si="0"/>
        <v>0.81127812445913294</v>
      </c>
      <c r="P8" s="17"/>
    </row>
    <row r="9" spans="1:16" x14ac:dyDescent="0.3">
      <c r="A9" s="3" t="s">
        <v>3</v>
      </c>
      <c r="B9" s="23" t="s">
        <v>2</v>
      </c>
      <c r="C9" s="3" t="s">
        <v>8</v>
      </c>
      <c r="D9" s="3" t="s">
        <v>9</v>
      </c>
      <c r="E9" s="3" t="s">
        <v>6</v>
      </c>
      <c r="F9" s="3" t="s">
        <v>8</v>
      </c>
      <c r="G9" s="3" t="s">
        <v>9</v>
      </c>
      <c r="H9" s="3" t="s">
        <v>9</v>
      </c>
      <c r="J9" s="27"/>
      <c r="K9" s="8" t="s">
        <v>6</v>
      </c>
      <c r="L9" s="3">
        <f>COUNTIF(B4:B17,"P")</f>
        <v>5</v>
      </c>
      <c r="M9" s="4">
        <f>COUNTIFS(B4:B17,K9,H4:H17,"S")</f>
        <v>5</v>
      </c>
      <c r="N9" s="3">
        <f>COUNTIFS(B4:B17,K9,H4:H17,"N")</f>
        <v>0</v>
      </c>
      <c r="O9" s="2">
        <v>0</v>
      </c>
      <c r="P9" s="17"/>
    </row>
    <row r="10" spans="1:16" x14ac:dyDescent="0.3">
      <c r="A10" s="3" t="s">
        <v>3</v>
      </c>
      <c r="B10" s="23" t="s">
        <v>6</v>
      </c>
      <c r="C10" s="3" t="s">
        <v>8</v>
      </c>
      <c r="D10" s="3" t="s">
        <v>8</v>
      </c>
      <c r="E10" s="3" t="s">
        <v>6</v>
      </c>
      <c r="F10" s="3" t="s">
        <v>8</v>
      </c>
      <c r="G10" s="3" t="s">
        <v>8</v>
      </c>
      <c r="H10" s="3" t="s">
        <v>8</v>
      </c>
      <c r="J10" s="10"/>
      <c r="K10" s="8"/>
      <c r="L10" s="3"/>
      <c r="M10" s="4"/>
      <c r="N10" s="3"/>
      <c r="O10" s="3"/>
      <c r="P10" s="17">
        <f>O2-((L11/L2)*O11)-((L12/L2)*O12)</f>
        <v>0.12808527889139476</v>
      </c>
    </row>
    <row r="11" spans="1:16" x14ac:dyDescent="0.3">
      <c r="A11" s="3" t="s">
        <v>3</v>
      </c>
      <c r="B11" s="23" t="s">
        <v>6</v>
      </c>
      <c r="C11" s="3" t="s">
        <v>8</v>
      </c>
      <c r="D11" s="3" t="s">
        <v>9</v>
      </c>
      <c r="E11" s="3" t="s">
        <v>12</v>
      </c>
      <c r="F11" s="3" t="s">
        <v>8</v>
      </c>
      <c r="G11" s="3" t="s">
        <v>8</v>
      </c>
      <c r="H11" s="3" t="s">
        <v>8</v>
      </c>
      <c r="J11" s="27" t="s">
        <v>21</v>
      </c>
      <c r="K11" s="8" t="s">
        <v>8</v>
      </c>
      <c r="L11" s="3">
        <f>COUNTIF(C4:C17,"S")</f>
        <v>8</v>
      </c>
      <c r="M11" s="3">
        <f>COUNTIFS(C4:C17,K11,H4:H17,"S")</f>
        <v>6</v>
      </c>
      <c r="N11" s="3">
        <f>COUNTIFS(C4:C17,K11,H4:H17,"N")</f>
        <v>2</v>
      </c>
      <c r="O11" s="3">
        <f t="shared" si="0"/>
        <v>0.81127812445913294</v>
      </c>
      <c r="P11" s="17"/>
    </row>
    <row r="12" spans="1:16" x14ac:dyDescent="0.3">
      <c r="A12" s="3" t="s">
        <v>2</v>
      </c>
      <c r="B12" s="23" t="s">
        <v>6</v>
      </c>
      <c r="C12" s="3" t="s">
        <v>8</v>
      </c>
      <c r="D12" s="3" t="s">
        <v>8</v>
      </c>
      <c r="E12" s="3" t="s">
        <v>13</v>
      </c>
      <c r="F12" s="3" t="s">
        <v>9</v>
      </c>
      <c r="G12" s="3" t="s">
        <v>13</v>
      </c>
      <c r="H12" s="3" t="s">
        <v>8</v>
      </c>
      <c r="J12" s="27"/>
      <c r="K12" s="8" t="s">
        <v>9</v>
      </c>
      <c r="L12" s="3">
        <f>COUNTIF(C4:C17,"N")</f>
        <v>6</v>
      </c>
      <c r="M12" s="3">
        <f>COUNTIFS(C4:C17,K12,H4:H17,"S")</f>
        <v>2</v>
      </c>
      <c r="N12" s="3">
        <f>COUNTIFS(C4:C17,K12,H4:H17,"N")</f>
        <v>4</v>
      </c>
      <c r="O12" s="3">
        <f t="shared" si="0"/>
        <v>0.91829583405449056</v>
      </c>
      <c r="P12" s="17"/>
    </row>
    <row r="13" spans="1:16" x14ac:dyDescent="0.3">
      <c r="A13" s="3" t="s">
        <v>3</v>
      </c>
      <c r="B13" s="23" t="s">
        <v>2</v>
      </c>
      <c r="C13" s="3" t="s">
        <v>8</v>
      </c>
      <c r="D13" s="3" t="s">
        <v>8</v>
      </c>
      <c r="E13" s="3" t="s">
        <v>3</v>
      </c>
      <c r="F13" s="3" t="s">
        <v>9</v>
      </c>
      <c r="G13" s="3" t="s">
        <v>13</v>
      </c>
      <c r="H13" s="3" t="s">
        <v>8</v>
      </c>
      <c r="J13" s="10"/>
      <c r="K13" s="8"/>
      <c r="L13" s="3"/>
      <c r="M13" s="3"/>
      <c r="N13" s="3"/>
      <c r="O13" s="3"/>
      <c r="P13" s="17">
        <f>O2-((L14/L2)*O14)-((L15/L2)*O15)</f>
        <v>0</v>
      </c>
    </row>
    <row r="14" spans="1:16" x14ac:dyDescent="0.3">
      <c r="A14" s="3" t="s">
        <v>2</v>
      </c>
      <c r="B14" s="23" t="s">
        <v>5</v>
      </c>
      <c r="C14" s="3" t="s">
        <v>8</v>
      </c>
      <c r="D14" s="3" t="s">
        <v>9</v>
      </c>
      <c r="E14" s="3" t="s">
        <v>13</v>
      </c>
      <c r="F14" s="3" t="s">
        <v>9</v>
      </c>
      <c r="G14" s="3" t="s">
        <v>9</v>
      </c>
      <c r="H14" s="3" t="s">
        <v>9</v>
      </c>
      <c r="J14" s="27" t="s">
        <v>22</v>
      </c>
      <c r="K14" s="8" t="s">
        <v>8</v>
      </c>
      <c r="L14" s="3">
        <f>COUNTIF(D4:D17,"S")</f>
        <v>7</v>
      </c>
      <c r="M14" s="3">
        <f>COUNTIFS(D4:D17,K14,H4:H17,"S")</f>
        <v>4</v>
      </c>
      <c r="N14" s="3">
        <f>COUNTIFS(D4:D17,K14,H4:H17,"N")</f>
        <v>3</v>
      </c>
      <c r="O14" s="3">
        <f t="shared" si="0"/>
        <v>0.9852281360342523</v>
      </c>
      <c r="P14" s="17"/>
    </row>
    <row r="15" spans="1:16" x14ac:dyDescent="0.3">
      <c r="A15" s="3" t="s">
        <v>3</v>
      </c>
      <c r="B15" s="23" t="s">
        <v>2</v>
      </c>
      <c r="C15" s="3" t="s">
        <v>9</v>
      </c>
      <c r="D15" s="3" t="s">
        <v>8</v>
      </c>
      <c r="E15" s="3" t="s">
        <v>6</v>
      </c>
      <c r="F15" s="3" t="s">
        <v>8</v>
      </c>
      <c r="G15" s="3" t="s">
        <v>9</v>
      </c>
      <c r="H15" s="3" t="s">
        <v>9</v>
      </c>
      <c r="J15" s="27"/>
      <c r="K15" s="8" t="s">
        <v>9</v>
      </c>
      <c r="L15" s="3">
        <f>COUNTIF(D4:D17,"N")</f>
        <v>7</v>
      </c>
      <c r="M15" s="3">
        <f>COUNTIFS(D4:D17,K15,H4:H17,"S")</f>
        <v>4</v>
      </c>
      <c r="N15" s="3">
        <f>COUNTIFS(D4:D17,K15,H4:H17,"N")</f>
        <v>3</v>
      </c>
      <c r="O15" s="3">
        <f t="shared" si="0"/>
        <v>0.9852281360342523</v>
      </c>
      <c r="P15" s="17"/>
    </row>
    <row r="16" spans="1:16" x14ac:dyDescent="0.3">
      <c r="A16" s="3" t="s">
        <v>2</v>
      </c>
      <c r="B16" s="23" t="s">
        <v>6</v>
      </c>
      <c r="C16" s="3" t="s">
        <v>9</v>
      </c>
      <c r="D16" s="3" t="s">
        <v>9</v>
      </c>
      <c r="E16" s="3" t="s">
        <v>12</v>
      </c>
      <c r="F16" s="3" t="s">
        <v>9</v>
      </c>
      <c r="G16" s="3" t="s">
        <v>18</v>
      </c>
      <c r="H16" s="3" t="s">
        <v>8</v>
      </c>
      <c r="J16" s="10"/>
      <c r="K16" s="8"/>
      <c r="L16" s="3"/>
      <c r="M16" s="3"/>
      <c r="N16" s="3"/>
      <c r="O16" s="3"/>
      <c r="P16" s="17">
        <f>O2-((L17/L2)*O17)-((L18/L2)*O18)-((L19/L2)*O19)-((L20/L2)*O20)</f>
        <v>0.24490470913423223</v>
      </c>
    </row>
    <row r="17" spans="1:16" x14ac:dyDescent="0.3">
      <c r="A17" s="3" t="s">
        <v>2</v>
      </c>
      <c r="B17" s="23" t="s">
        <v>6</v>
      </c>
      <c r="C17" s="3" t="s">
        <v>9</v>
      </c>
      <c r="D17" s="3" t="s">
        <v>9</v>
      </c>
      <c r="E17" s="3" t="s">
        <v>12</v>
      </c>
      <c r="F17" s="3" t="s">
        <v>8</v>
      </c>
      <c r="G17" s="3" t="s">
        <v>8</v>
      </c>
      <c r="H17" s="3" t="s">
        <v>8</v>
      </c>
      <c r="J17" s="27" t="s">
        <v>23</v>
      </c>
      <c r="K17" s="8" t="s">
        <v>6</v>
      </c>
      <c r="L17" s="3">
        <f>COUNTIF($E$4:$E$17,K17)</f>
        <v>3</v>
      </c>
      <c r="M17" s="3">
        <f>COUNTIFS(E4:E17,K17,H4:H17,"S")</f>
        <v>1</v>
      </c>
      <c r="N17" s="3">
        <f>COUNTIFS(E4:E17,K17,H4:H17,"N")</f>
        <v>2</v>
      </c>
      <c r="O17" s="3">
        <f t="shared" si="0"/>
        <v>0.91829583405449056</v>
      </c>
      <c r="P17" s="17"/>
    </row>
    <row r="18" spans="1:16" x14ac:dyDescent="0.3">
      <c r="J18" s="27"/>
      <c r="K18" s="8" t="s">
        <v>3</v>
      </c>
      <c r="L18" s="3">
        <f t="shared" ref="L18:L20" si="1">COUNTIF($E$4:$E$17,K18)</f>
        <v>3</v>
      </c>
      <c r="M18" s="3">
        <f>COUNTIFS(E4:E17,K18,H4:H17,"S")</f>
        <v>3</v>
      </c>
      <c r="N18" s="3">
        <f>COUNTIFS(E4:E17,K18,H4:H17,"N")</f>
        <v>0</v>
      </c>
      <c r="O18" s="3">
        <v>0</v>
      </c>
      <c r="P18" s="17"/>
    </row>
    <row r="19" spans="1:16" x14ac:dyDescent="0.3">
      <c r="J19" s="27"/>
      <c r="K19" s="8" t="s">
        <v>12</v>
      </c>
      <c r="L19" s="3">
        <f t="shared" si="1"/>
        <v>5</v>
      </c>
      <c r="M19" s="3">
        <f>COUNTIFS(E4:E17,K19,H4:H17,"S")</f>
        <v>3</v>
      </c>
      <c r="N19" s="3">
        <f>COUNTIFS(E4:E17,K19,H4:H17,"N")</f>
        <v>2</v>
      </c>
      <c r="O19" s="3">
        <f t="shared" si="0"/>
        <v>0.97095059445466747</v>
      </c>
      <c r="P19" s="17"/>
    </row>
    <row r="20" spans="1:16" x14ac:dyDescent="0.3">
      <c r="J20" s="27"/>
      <c r="K20" s="8" t="s">
        <v>13</v>
      </c>
      <c r="L20" s="3">
        <f t="shared" si="1"/>
        <v>3</v>
      </c>
      <c r="M20" s="3">
        <f>COUNTIFS(E4:E17,K20,H4:H17,"S")</f>
        <v>1</v>
      </c>
      <c r="N20" s="3">
        <f>COUNTIFS(E4:E17,K20,H4:H17,"N")</f>
        <v>2</v>
      </c>
      <c r="O20" s="3">
        <f t="shared" si="0"/>
        <v>0.91829583405449056</v>
      </c>
      <c r="P20" s="17"/>
    </row>
    <row r="21" spans="1:16" x14ac:dyDescent="0.3">
      <c r="J21" s="10"/>
      <c r="K21" s="8"/>
      <c r="L21" s="3"/>
      <c r="M21" s="3"/>
      <c r="N21" s="3"/>
      <c r="O21" s="3"/>
      <c r="P21" s="17">
        <f>O2-((L22/L2)*O22)-((L23/L2)*O23)</f>
        <v>2.0244207153756411E-2</v>
      </c>
    </row>
    <row r="22" spans="1:16" x14ac:dyDescent="0.3">
      <c r="J22" s="27" t="s">
        <v>24</v>
      </c>
      <c r="K22" s="8" t="s">
        <v>8</v>
      </c>
      <c r="L22" s="3">
        <f>COUNTIF(F4:F17,"S")</f>
        <v>8</v>
      </c>
      <c r="M22" s="3">
        <f>COUNTIFS(F4:F17,K22,H4:H17,"S")</f>
        <v>4</v>
      </c>
      <c r="N22" s="3">
        <f>COUNTIFS(F4:F17,K22,H4:H17,"N")</f>
        <v>4</v>
      </c>
      <c r="O22" s="3">
        <f t="shared" si="0"/>
        <v>1</v>
      </c>
      <c r="P22" s="17"/>
    </row>
    <row r="23" spans="1:16" x14ac:dyDescent="0.3">
      <c r="J23" s="27"/>
      <c r="K23" s="8" t="s">
        <v>9</v>
      </c>
      <c r="L23" s="3">
        <f>COUNTIF(F4:F17,"N")</f>
        <v>6</v>
      </c>
      <c r="M23" s="3">
        <f>COUNTIFS(F4:F17,K23,H4:H17,"S")</f>
        <v>4</v>
      </c>
      <c r="N23" s="3">
        <f>COUNTIFS(F4:F17,K23,H4:H17,"N")</f>
        <v>2</v>
      </c>
      <c r="O23" s="3">
        <f t="shared" si="0"/>
        <v>0.91829583405449056</v>
      </c>
      <c r="P23" s="17"/>
    </row>
    <row r="24" spans="1:16" x14ac:dyDescent="0.3">
      <c r="J24" s="10"/>
      <c r="K24" s="8"/>
      <c r="L24" s="3"/>
      <c r="M24" s="3"/>
      <c r="N24" s="3"/>
      <c r="O24" s="3"/>
      <c r="P24" s="17">
        <f>O2-((L25/L2)*O25)-((L26/L2)*O26)-((L27/L2)*O27)-((L28/L2)*O28)</f>
        <v>0.32486295761735701</v>
      </c>
    </row>
    <row r="25" spans="1:16" x14ac:dyDescent="0.3">
      <c r="J25" s="27" t="s">
        <v>16</v>
      </c>
      <c r="K25" s="8" t="s">
        <v>8</v>
      </c>
      <c r="L25" s="3">
        <f>COUNTIF($G$4:$G$17,K25)</f>
        <v>4</v>
      </c>
      <c r="M25" s="3">
        <f>COUNTIFS(G4:G17,K25,H4:H17,"S")</f>
        <v>3</v>
      </c>
      <c r="N25" s="3">
        <f>COUNTIFS(G4:G17,K25,H4:H17,"N")</f>
        <v>1</v>
      </c>
      <c r="O25" s="3">
        <f t="shared" si="0"/>
        <v>0.81127812445913294</v>
      </c>
      <c r="P25" s="17"/>
    </row>
    <row r="26" spans="1:16" x14ac:dyDescent="0.3">
      <c r="J26" s="27"/>
      <c r="K26" s="8" t="s">
        <v>13</v>
      </c>
      <c r="L26" s="3">
        <f t="shared" ref="L26:L28" si="2">COUNTIF($G$4:$G$17,K26)</f>
        <v>3</v>
      </c>
      <c r="M26" s="3">
        <f>COUNTIFS(G4:G17,K26,H4:H17,"S")</f>
        <v>3</v>
      </c>
      <c r="N26" s="3">
        <f>COUNTIFS(G4:G17,K26,H4:H17,"N")</f>
        <v>0</v>
      </c>
      <c r="O26" s="3">
        <v>0</v>
      </c>
      <c r="P26" s="17"/>
    </row>
    <row r="27" spans="1:16" x14ac:dyDescent="0.3">
      <c r="J27" s="27"/>
      <c r="K27" s="8" t="s">
        <v>9</v>
      </c>
      <c r="L27" s="3">
        <f t="shared" si="2"/>
        <v>4</v>
      </c>
      <c r="M27" s="3">
        <f>COUNTIFS(G4:G17,K27,H4:H17,"S")</f>
        <v>1</v>
      </c>
      <c r="N27" s="3">
        <f>COUNTIFS(G4:G17,K27,H4:H17,"N")</f>
        <v>3</v>
      </c>
      <c r="O27" s="3">
        <f t="shared" si="0"/>
        <v>0.81127812445913294</v>
      </c>
      <c r="P27" s="17"/>
    </row>
    <row r="28" spans="1:16" ht="15" thickBot="1" x14ac:dyDescent="0.35">
      <c r="J28" s="28"/>
      <c r="K28" s="8" t="s">
        <v>18</v>
      </c>
      <c r="L28" s="3">
        <f t="shared" si="2"/>
        <v>3</v>
      </c>
      <c r="M28" s="3">
        <f>COUNTIFS(G4:G17,K28,H4:H17,"S")</f>
        <v>1</v>
      </c>
      <c r="N28" s="3">
        <f>COUNTIFS(G4:G17,K28,H4:H17,"N")</f>
        <v>2</v>
      </c>
      <c r="O28" s="3">
        <f t="shared" si="0"/>
        <v>0.91829583405449056</v>
      </c>
      <c r="P28" s="17"/>
    </row>
    <row r="31" spans="1:16" ht="33.6" x14ac:dyDescent="0.65">
      <c r="H31" s="20" t="s">
        <v>31</v>
      </c>
    </row>
    <row r="33" spans="1:57" ht="25.8" x14ac:dyDescent="0.5">
      <c r="C33" s="21" t="s">
        <v>32</v>
      </c>
      <c r="W33" s="22" t="s">
        <v>33</v>
      </c>
      <c r="AW33" s="25" t="s">
        <v>36</v>
      </c>
    </row>
    <row r="34" spans="1:57" ht="15" thickBot="1" x14ac:dyDescent="0.35"/>
    <row r="35" spans="1:57" ht="15" thickBot="1" x14ac:dyDescent="0.35">
      <c r="A35" s="1"/>
      <c r="J35" s="3"/>
      <c r="K35" s="5"/>
      <c r="L35" s="12" t="s">
        <v>25</v>
      </c>
      <c r="M35" s="13" t="s">
        <v>26</v>
      </c>
      <c r="N35" s="14" t="s">
        <v>27</v>
      </c>
      <c r="O35" s="13" t="s">
        <v>29</v>
      </c>
      <c r="P35" s="15" t="s">
        <v>30</v>
      </c>
      <c r="U35" s="1"/>
      <c r="AD35" s="3"/>
      <c r="AE35" s="5"/>
      <c r="AF35" s="12" t="s">
        <v>25</v>
      </c>
      <c r="AG35" s="13" t="s">
        <v>26</v>
      </c>
      <c r="AH35" s="14" t="s">
        <v>27</v>
      </c>
      <c r="AI35" s="13" t="s">
        <v>29</v>
      </c>
      <c r="AJ35" s="15" t="s">
        <v>30</v>
      </c>
      <c r="AP35" s="1"/>
      <c r="AY35" s="3"/>
      <c r="AZ35" s="5"/>
      <c r="BA35" s="12" t="s">
        <v>25</v>
      </c>
      <c r="BB35" s="13" t="s">
        <v>26</v>
      </c>
      <c r="BC35" s="14" t="s">
        <v>27</v>
      </c>
      <c r="BD35" s="13" t="s">
        <v>29</v>
      </c>
      <c r="BE35" s="15" t="s">
        <v>30</v>
      </c>
    </row>
    <row r="36" spans="1:57" x14ac:dyDescent="0.3">
      <c r="J36" s="29" t="s">
        <v>28</v>
      </c>
      <c r="K36" s="29"/>
      <c r="L36" s="11">
        <f>N36+M36</f>
        <v>5</v>
      </c>
      <c r="M36" s="11">
        <f>COUNTIF(H38:H42,"S")</f>
        <v>2</v>
      </c>
      <c r="N36" s="11">
        <f>COUNTIF(H38:H42,"N")</f>
        <v>3</v>
      </c>
      <c r="O36" s="11">
        <f>-(M36/L36)*IMLOG2(M36/L36)-(N36/L36)*IMLOG2(N36/L36)</f>
        <v>0.97095059445466747</v>
      </c>
      <c r="P36" s="16"/>
      <c r="AD36" s="29" t="s">
        <v>28</v>
      </c>
      <c r="AE36" s="29"/>
      <c r="AF36" s="11">
        <f>AG36+AH36</f>
        <v>4</v>
      </c>
      <c r="AG36" s="11">
        <f>COUNTIF(AB38:AB41,"S")</f>
        <v>1</v>
      </c>
      <c r="AH36" s="11">
        <f>COUNTIF(AB38:AB41,"N")</f>
        <v>3</v>
      </c>
      <c r="AI36" s="11">
        <f>-(AG36/AF36)*IMLOG2(AG36/AF36)-(AH36/AF36)*IMLOG2(AH36/AF36)</f>
        <v>0.81127812445913294</v>
      </c>
      <c r="AJ36" s="16"/>
      <c r="AY36" s="29" t="s">
        <v>28</v>
      </c>
      <c r="AZ36" s="29"/>
      <c r="BA36" s="11">
        <v>5</v>
      </c>
      <c r="BB36" s="11">
        <f>COUNTIF(AW38:AW42,"S")</f>
        <v>5</v>
      </c>
      <c r="BC36" s="11">
        <f>COUNTIF(AW38:AW42,"N")</f>
        <v>0</v>
      </c>
      <c r="BD36" s="11">
        <v>0</v>
      </c>
      <c r="BE36" s="16"/>
    </row>
    <row r="37" spans="1:57" ht="15" thickBot="1" x14ac:dyDescent="0.35">
      <c r="A37" s="6" t="s">
        <v>1</v>
      </c>
      <c r="B37" s="6" t="s">
        <v>4</v>
      </c>
      <c r="C37" s="6" t="s">
        <v>7</v>
      </c>
      <c r="D37" s="6" t="s">
        <v>10</v>
      </c>
      <c r="E37" s="6" t="s">
        <v>11</v>
      </c>
      <c r="F37" s="6" t="s">
        <v>15</v>
      </c>
      <c r="G37" s="6" t="s">
        <v>17</v>
      </c>
      <c r="H37" s="6" t="s">
        <v>14</v>
      </c>
      <c r="J37" s="9"/>
      <c r="K37" s="7"/>
      <c r="L37" s="3"/>
      <c r="M37" s="3"/>
      <c r="N37" s="3"/>
      <c r="O37" s="3"/>
      <c r="P37" s="18">
        <f>O36-((L38/L36)*O38)-((L39/L36)*O39)</f>
        <v>0.97095059445466747</v>
      </c>
      <c r="U37" s="6" t="s">
        <v>1</v>
      </c>
      <c r="V37" s="6" t="s">
        <v>4</v>
      </c>
      <c r="W37" s="6" t="s">
        <v>7</v>
      </c>
      <c r="X37" s="6" t="s">
        <v>10</v>
      </c>
      <c r="Y37" s="6" t="s">
        <v>11</v>
      </c>
      <c r="Z37" s="6" t="s">
        <v>15</v>
      </c>
      <c r="AA37" s="6" t="s">
        <v>17</v>
      </c>
      <c r="AB37" s="6" t="s">
        <v>14</v>
      </c>
      <c r="AD37" s="9"/>
      <c r="AE37" s="7"/>
      <c r="AF37" s="3"/>
      <c r="AG37" s="3"/>
      <c r="AH37" s="3"/>
      <c r="AI37" s="3"/>
      <c r="AJ37" s="17">
        <f>AI36-((AF38/AF36)*AI38)-((AF39/AF36)*AI39)</f>
        <v>0.122556248918265</v>
      </c>
      <c r="AP37" s="6" t="s">
        <v>1</v>
      </c>
      <c r="AQ37" s="6" t="s">
        <v>4</v>
      </c>
      <c r="AR37" s="6" t="s">
        <v>7</v>
      </c>
      <c r="AS37" s="6" t="s">
        <v>10</v>
      </c>
      <c r="AT37" s="6" t="s">
        <v>11</v>
      </c>
      <c r="AU37" s="6" t="s">
        <v>15</v>
      </c>
      <c r="AV37" s="6" t="s">
        <v>17</v>
      </c>
      <c r="AW37" s="6" t="s">
        <v>14</v>
      </c>
      <c r="AY37" s="9"/>
      <c r="AZ37" s="7"/>
      <c r="BA37" s="3"/>
      <c r="BB37" s="3"/>
      <c r="BC37" s="3"/>
      <c r="BD37" s="3"/>
      <c r="BE37" s="17">
        <f>BD36-((BA38/BA36)*BD38)-((BA39/BA36)*BD39)</f>
        <v>0</v>
      </c>
    </row>
    <row r="38" spans="1:57" x14ac:dyDescent="0.3">
      <c r="A38" s="23" t="s">
        <v>3</v>
      </c>
      <c r="B38" s="19" t="s">
        <v>5</v>
      </c>
      <c r="C38" s="3" t="s">
        <v>8</v>
      </c>
      <c r="D38" s="3" t="s">
        <v>8</v>
      </c>
      <c r="E38" s="3" t="s">
        <v>3</v>
      </c>
      <c r="F38" s="3" t="s">
        <v>8</v>
      </c>
      <c r="G38" s="3" t="s">
        <v>13</v>
      </c>
      <c r="H38" s="3" t="s">
        <v>8</v>
      </c>
      <c r="J38" s="30" t="s">
        <v>19</v>
      </c>
      <c r="K38" s="8" t="s">
        <v>2</v>
      </c>
      <c r="L38" s="3">
        <f>COUNTIF(A38:A42,"M")</f>
        <v>3</v>
      </c>
      <c r="M38" s="3">
        <f>COUNTIFS(A38:A42,K38,H38:H42,"S")</f>
        <v>0</v>
      </c>
      <c r="N38" s="3">
        <f>COUNTIFS(A38:A42,K38,H38:H42,"N")</f>
        <v>3</v>
      </c>
      <c r="O38" s="3">
        <v>0</v>
      </c>
      <c r="P38" s="17"/>
      <c r="U38" s="3" t="s">
        <v>2</v>
      </c>
      <c r="V38" s="19" t="s">
        <v>2</v>
      </c>
      <c r="W38" s="3" t="s">
        <v>9</v>
      </c>
      <c r="X38" s="3" t="s">
        <v>8</v>
      </c>
      <c r="Y38" s="3" t="s">
        <v>12</v>
      </c>
      <c r="Z38" s="23" t="s">
        <v>8</v>
      </c>
      <c r="AA38" s="3" t="s">
        <v>8</v>
      </c>
      <c r="AB38" s="3" t="s">
        <v>9</v>
      </c>
      <c r="AD38" s="30" t="s">
        <v>19</v>
      </c>
      <c r="AE38" s="8" t="s">
        <v>2</v>
      </c>
      <c r="AF38" s="3">
        <f>COUNTIF(U38:U41,"M")</f>
        <v>1</v>
      </c>
      <c r="AG38" s="3">
        <f>COUNTIFS(U38:U41,AE38,AB38:AB41,"S")</f>
        <v>0</v>
      </c>
      <c r="AH38" s="3">
        <f>COUNTIFS(U38:U41,AE38,AB38:AB41,"N")</f>
        <v>1</v>
      </c>
      <c r="AI38" s="3">
        <v>0</v>
      </c>
      <c r="AJ38" s="17"/>
      <c r="AP38" s="3" t="s">
        <v>3</v>
      </c>
      <c r="AQ38" s="19" t="s">
        <v>6</v>
      </c>
      <c r="AR38" s="3" t="s">
        <v>8</v>
      </c>
      <c r="AS38" s="3" t="s">
        <v>8</v>
      </c>
      <c r="AT38" s="3" t="s">
        <v>6</v>
      </c>
      <c r="AU38" s="3" t="s">
        <v>8</v>
      </c>
      <c r="AV38" s="3" t="s">
        <v>8</v>
      </c>
      <c r="AW38" s="23" t="s">
        <v>8</v>
      </c>
      <c r="AY38" s="30" t="s">
        <v>19</v>
      </c>
      <c r="AZ38" s="8" t="s">
        <v>2</v>
      </c>
      <c r="BA38" s="3">
        <f>COUNTIF(AP38:AP42,"M")</f>
        <v>3</v>
      </c>
      <c r="BB38" s="3">
        <f>COUNTIFS(AP38:AP42,AZ38,AW38:AW42,"S")</f>
        <v>3</v>
      </c>
      <c r="BC38" s="3">
        <f>COUNTIFS(AP38:AP42,AZ38,AW38:AW42,"N")</f>
        <v>0</v>
      </c>
      <c r="BD38" s="3">
        <v>0</v>
      </c>
      <c r="BE38" s="17"/>
    </row>
    <row r="39" spans="1:57" x14ac:dyDescent="0.3">
      <c r="A39" s="23" t="s">
        <v>3</v>
      </c>
      <c r="B39" s="19" t="s">
        <v>5</v>
      </c>
      <c r="C39" s="3" t="s">
        <v>8</v>
      </c>
      <c r="D39" s="3" t="s">
        <v>9</v>
      </c>
      <c r="E39" s="3" t="s">
        <v>3</v>
      </c>
      <c r="F39" s="3" t="s">
        <v>9</v>
      </c>
      <c r="G39" s="3" t="s">
        <v>9</v>
      </c>
      <c r="H39" s="3" t="s">
        <v>8</v>
      </c>
      <c r="J39" s="27"/>
      <c r="K39" s="8" t="s">
        <v>3</v>
      </c>
      <c r="L39" s="3">
        <f>COUNTIF(A38:A42,"F")</f>
        <v>2</v>
      </c>
      <c r="M39" s="3">
        <f>COUNTIFS(A38:A42,K39,H38:H42,"S")</f>
        <v>2</v>
      </c>
      <c r="N39" s="3">
        <f>COUNTIFS(A38:A42,K39,H38:H42,"N")</f>
        <v>0</v>
      </c>
      <c r="O39" s="3">
        <v>0</v>
      </c>
      <c r="P39" s="17"/>
      <c r="U39" s="3" t="s">
        <v>3</v>
      </c>
      <c r="V39" s="19" t="s">
        <v>2</v>
      </c>
      <c r="W39" s="3" t="s">
        <v>8</v>
      </c>
      <c r="X39" s="3" t="s">
        <v>9</v>
      </c>
      <c r="Y39" s="3" t="s">
        <v>6</v>
      </c>
      <c r="Z39" s="23" t="s">
        <v>8</v>
      </c>
      <c r="AA39" s="3" t="s">
        <v>9</v>
      </c>
      <c r="AB39" s="3" t="s">
        <v>9</v>
      </c>
      <c r="AD39" s="27"/>
      <c r="AE39" s="8" t="s">
        <v>3</v>
      </c>
      <c r="AF39" s="3">
        <f>COUNTIF(U38:U41,"F")</f>
        <v>3</v>
      </c>
      <c r="AG39" s="3">
        <f>COUNTIFS(U38:U41,AE39,AB38:AB41,"S")</f>
        <v>1</v>
      </c>
      <c r="AH39" s="3">
        <f>COUNTIFS(U38:U41,AE39,AB38:AB41,"N")</f>
        <v>2</v>
      </c>
      <c r="AI39" s="3">
        <f t="shared" ref="AI39" si="3">-(AG39/AF39)*IMLOG2(AG39/AF39)-(AH39/AF39)*IMLOG2(AH39/AF39)</f>
        <v>0.91829583405449056</v>
      </c>
      <c r="AJ39" s="17"/>
      <c r="AP39" s="3" t="s">
        <v>3</v>
      </c>
      <c r="AQ39" s="19" t="s">
        <v>6</v>
      </c>
      <c r="AR39" s="3" t="s">
        <v>8</v>
      </c>
      <c r="AS39" s="3" t="s">
        <v>9</v>
      </c>
      <c r="AT39" s="3" t="s">
        <v>12</v>
      </c>
      <c r="AU39" s="3" t="s">
        <v>8</v>
      </c>
      <c r="AV39" s="3" t="s">
        <v>8</v>
      </c>
      <c r="AW39" s="23" t="s">
        <v>8</v>
      </c>
      <c r="AY39" s="27"/>
      <c r="AZ39" s="8" t="s">
        <v>3</v>
      </c>
      <c r="BA39" s="3">
        <f>COUNTIF(AP38:AP42,"F")</f>
        <v>2</v>
      </c>
      <c r="BB39" s="3">
        <f>COUNTIFS(AP38:AP42,AZ39,AW38:AW42,"S")</f>
        <v>2</v>
      </c>
      <c r="BC39" s="3">
        <f>COUNTIFS(AP38:AP42,AZ39,AW38:AW42,"N")</f>
        <v>0</v>
      </c>
      <c r="BD39" s="3">
        <v>0</v>
      </c>
      <c r="BE39" s="17"/>
    </row>
    <row r="40" spans="1:57" x14ac:dyDescent="0.3">
      <c r="A40" s="23" t="s">
        <v>2</v>
      </c>
      <c r="B40" s="19" t="s">
        <v>5</v>
      </c>
      <c r="C40" s="3" t="s">
        <v>9</v>
      </c>
      <c r="D40" s="3" t="s">
        <v>9</v>
      </c>
      <c r="E40" s="3" t="s">
        <v>12</v>
      </c>
      <c r="F40" s="3" t="s">
        <v>9</v>
      </c>
      <c r="G40" s="3" t="s">
        <v>18</v>
      </c>
      <c r="H40" s="3" t="s">
        <v>9</v>
      </c>
      <c r="J40" s="10"/>
      <c r="K40" s="8"/>
      <c r="L40" s="3"/>
      <c r="M40" s="4"/>
      <c r="N40" s="3"/>
      <c r="O40" s="3"/>
      <c r="P40" s="17">
        <f>O36-((L41/L36)*O41)-((L42/L36)*O42)</f>
        <v>0.41997309402197314</v>
      </c>
      <c r="U40" s="3" t="s">
        <v>3</v>
      </c>
      <c r="V40" s="19" t="s">
        <v>2</v>
      </c>
      <c r="W40" s="3" t="s">
        <v>8</v>
      </c>
      <c r="X40" s="3" t="s">
        <v>8</v>
      </c>
      <c r="Y40" s="3" t="s">
        <v>3</v>
      </c>
      <c r="Z40" s="23" t="s">
        <v>9</v>
      </c>
      <c r="AA40" s="3" t="s">
        <v>13</v>
      </c>
      <c r="AB40" s="3" t="s">
        <v>8</v>
      </c>
      <c r="AD40" s="10"/>
      <c r="AE40" s="8"/>
      <c r="AF40" s="3"/>
      <c r="AG40" s="4"/>
      <c r="AH40" s="3"/>
      <c r="AI40" s="3"/>
      <c r="AJ40" s="17">
        <f>AI36-((AF41/AF36)*AI41)-((AF42/AF36)*AI42)</f>
        <v>0.31127812445913294</v>
      </c>
      <c r="AP40" s="3" t="s">
        <v>2</v>
      </c>
      <c r="AQ40" s="19" t="s">
        <v>6</v>
      </c>
      <c r="AR40" s="3" t="s">
        <v>8</v>
      </c>
      <c r="AS40" s="3" t="s">
        <v>8</v>
      </c>
      <c r="AT40" s="3" t="s">
        <v>13</v>
      </c>
      <c r="AU40" s="3" t="s">
        <v>9</v>
      </c>
      <c r="AV40" s="3" t="s">
        <v>13</v>
      </c>
      <c r="AW40" s="23" t="s">
        <v>8</v>
      </c>
      <c r="AY40" s="10"/>
      <c r="AZ40" s="8"/>
      <c r="BA40" s="3"/>
      <c r="BB40" s="4"/>
      <c r="BC40" s="3"/>
      <c r="BD40" s="3"/>
      <c r="BE40" s="17">
        <f>BD36-((BA41/BA36)*BD41)-((BA42/BA36)*BD42)</f>
        <v>0</v>
      </c>
    </row>
    <row r="41" spans="1:57" x14ac:dyDescent="0.3">
      <c r="A41" s="23" t="s">
        <v>2</v>
      </c>
      <c r="B41" s="19" t="s">
        <v>5</v>
      </c>
      <c r="C41" s="3" t="s">
        <v>9</v>
      </c>
      <c r="D41" s="3" t="s">
        <v>8</v>
      </c>
      <c r="E41" s="3" t="s">
        <v>13</v>
      </c>
      <c r="F41" s="3" t="s">
        <v>8</v>
      </c>
      <c r="G41" s="3" t="s">
        <v>18</v>
      </c>
      <c r="H41" s="3" t="s">
        <v>9</v>
      </c>
      <c r="J41" s="27" t="s">
        <v>21</v>
      </c>
      <c r="K41" s="8" t="s">
        <v>8</v>
      </c>
      <c r="L41" s="3">
        <f>COUNTIF(C38:C42,"S")</f>
        <v>3</v>
      </c>
      <c r="M41" s="3">
        <f>COUNTIFS(C38:C42,K41,H38:H42,"S")</f>
        <v>2</v>
      </c>
      <c r="N41" s="3">
        <f>COUNTIFS(C38:C42,K41,H38:H42,"N")</f>
        <v>1</v>
      </c>
      <c r="O41" s="3">
        <f t="shared" ref="O41" si="4">-(M41/L41)*IMLOG2(M41/L41)-(N41/L41)*IMLOG2(N41/L41)</f>
        <v>0.91829583405449056</v>
      </c>
      <c r="P41" s="17"/>
      <c r="U41" s="3" t="s">
        <v>3</v>
      </c>
      <c r="V41" s="19" t="s">
        <v>2</v>
      </c>
      <c r="W41" s="3" t="s">
        <v>9</v>
      </c>
      <c r="X41" s="3" t="s">
        <v>8</v>
      </c>
      <c r="Y41" s="3" t="s">
        <v>6</v>
      </c>
      <c r="Z41" s="23" t="s">
        <v>8</v>
      </c>
      <c r="AA41" s="3" t="s">
        <v>9</v>
      </c>
      <c r="AB41" s="3" t="s">
        <v>9</v>
      </c>
      <c r="AD41" s="27" t="s">
        <v>21</v>
      </c>
      <c r="AE41" s="8" t="s">
        <v>8</v>
      </c>
      <c r="AF41" s="3">
        <f>COUNTIF(W38:W41,"S")</f>
        <v>2</v>
      </c>
      <c r="AG41" s="3">
        <f>COUNTIFS(W38:W41,AE41,AB38:AB41,"S")</f>
        <v>1</v>
      </c>
      <c r="AH41" s="3">
        <f>COUNTIFS(W38:W41,AE41,AB38:AB41,"N")</f>
        <v>1</v>
      </c>
      <c r="AI41" s="3">
        <f t="shared" ref="AI41" si="5">-(AG41/AF41)*IMLOG2(AG41/AF41)-(AH41/AF41)*IMLOG2(AH41/AF41)</f>
        <v>1</v>
      </c>
      <c r="AJ41" s="17"/>
      <c r="AP41" s="3" t="s">
        <v>2</v>
      </c>
      <c r="AQ41" s="19" t="s">
        <v>6</v>
      </c>
      <c r="AR41" s="3" t="s">
        <v>9</v>
      </c>
      <c r="AS41" s="3" t="s">
        <v>9</v>
      </c>
      <c r="AT41" s="3" t="s">
        <v>12</v>
      </c>
      <c r="AU41" s="3" t="s">
        <v>9</v>
      </c>
      <c r="AV41" s="3" t="s">
        <v>18</v>
      </c>
      <c r="AW41" s="23" t="s">
        <v>8</v>
      </c>
      <c r="AY41" s="27" t="s">
        <v>21</v>
      </c>
      <c r="AZ41" s="8" t="s">
        <v>8</v>
      </c>
      <c r="BA41" s="3">
        <f>COUNTIF(AR38:AR42,"S")</f>
        <v>3</v>
      </c>
      <c r="BB41" s="3">
        <f>COUNTIFS(AR38:AR42,AZ41,AW38:AW42,"S")</f>
        <v>3</v>
      </c>
      <c r="BC41" s="3">
        <f>COUNTIFS(AR38:AR42,AZ41,AW38:AW42,"N")</f>
        <v>0</v>
      </c>
      <c r="BD41" s="3">
        <v>0</v>
      </c>
      <c r="BE41" s="17"/>
    </row>
    <row r="42" spans="1:57" x14ac:dyDescent="0.3">
      <c r="A42" s="23" t="s">
        <v>2</v>
      </c>
      <c r="B42" s="19" t="s">
        <v>5</v>
      </c>
      <c r="C42" s="3" t="s">
        <v>8</v>
      </c>
      <c r="D42" s="3" t="s">
        <v>9</v>
      </c>
      <c r="E42" s="3" t="s">
        <v>13</v>
      </c>
      <c r="F42" s="3" t="s">
        <v>9</v>
      </c>
      <c r="G42" s="3" t="s">
        <v>9</v>
      </c>
      <c r="H42" s="3" t="s">
        <v>9</v>
      </c>
      <c r="J42" s="27"/>
      <c r="K42" s="8" t="s">
        <v>9</v>
      </c>
      <c r="L42" s="3">
        <f>COUNTIF(C38:C42,"N")</f>
        <v>2</v>
      </c>
      <c r="M42" s="3">
        <f>COUNTIFS(C38:C42,K42,H38:H42,"S")</f>
        <v>0</v>
      </c>
      <c r="N42" s="3">
        <f>COUNTIFS(C38:C42,K42,H38:H42,"N")</f>
        <v>2</v>
      </c>
      <c r="O42" s="3">
        <v>0</v>
      </c>
      <c r="P42" s="17"/>
      <c r="AD42" s="27"/>
      <c r="AE42" s="8" t="s">
        <v>9</v>
      </c>
      <c r="AF42" s="3">
        <f>COUNTIF(W38:W41,"N")</f>
        <v>2</v>
      </c>
      <c r="AG42" s="3">
        <f>COUNTIFS(W38:W41,AE42,AB38:AB41,"S")</f>
        <v>0</v>
      </c>
      <c r="AH42" s="3">
        <f>COUNTIFS(W38:W41,AE42,AB38:AB41,"N")</f>
        <v>2</v>
      </c>
      <c r="AI42" s="3">
        <v>0</v>
      </c>
      <c r="AJ42" s="17"/>
      <c r="AP42" s="3" t="s">
        <v>2</v>
      </c>
      <c r="AQ42" s="19" t="s">
        <v>6</v>
      </c>
      <c r="AR42" s="3" t="s">
        <v>9</v>
      </c>
      <c r="AS42" s="3" t="s">
        <v>9</v>
      </c>
      <c r="AT42" s="3" t="s">
        <v>12</v>
      </c>
      <c r="AU42" s="3" t="s">
        <v>8</v>
      </c>
      <c r="AV42" s="3" t="s">
        <v>8</v>
      </c>
      <c r="AW42" s="23" t="s">
        <v>8</v>
      </c>
      <c r="AY42" s="27"/>
      <c r="AZ42" s="8" t="s">
        <v>9</v>
      </c>
      <c r="BA42" s="3">
        <f>COUNTIF(AR38:AR42,"N")</f>
        <v>2</v>
      </c>
      <c r="BB42" s="3">
        <f>COUNTIFS(AR38:AR42,AZ42,AW38:AW42,"S")</f>
        <v>2</v>
      </c>
      <c r="BC42" s="3">
        <f>COUNTIFS(AR38:AR42,AZ42,AW38:AW42,"N")</f>
        <v>0</v>
      </c>
      <c r="BD42" s="3">
        <v>0</v>
      </c>
      <c r="BE42" s="17"/>
    </row>
    <row r="43" spans="1:57" x14ac:dyDescent="0.3">
      <c r="J43" s="10"/>
      <c r="K43" s="8"/>
      <c r="L43" s="3"/>
      <c r="M43" s="3"/>
      <c r="N43" s="3"/>
      <c r="O43" s="3"/>
      <c r="P43" s="17">
        <f>O36-((L44/L36)*O44)-((L45/L36)*O45)</f>
        <v>1.9973094021973115E-2</v>
      </c>
      <c r="AD43" s="10"/>
      <c r="AE43" s="8"/>
      <c r="AF43" s="3"/>
      <c r="AG43" s="3"/>
      <c r="AH43" s="3"/>
      <c r="AI43" s="3"/>
      <c r="AJ43" s="17">
        <f>AI36-((AF44/AF36)*AI44)-((AF45/AF36)*AI45)</f>
        <v>0.122556248918265</v>
      </c>
      <c r="AY43" s="10"/>
      <c r="AZ43" s="8"/>
      <c r="BA43" s="3"/>
      <c r="BB43" s="3"/>
      <c r="BC43" s="3"/>
      <c r="BD43" s="3"/>
      <c r="BE43" s="17">
        <f>BD36-((BA44/BA36)*BD44)-((BA45/BA36)*BD45)</f>
        <v>0</v>
      </c>
    </row>
    <row r="44" spans="1:57" x14ac:dyDescent="0.3">
      <c r="J44" s="27" t="s">
        <v>22</v>
      </c>
      <c r="K44" s="8" t="s">
        <v>8</v>
      </c>
      <c r="L44" s="3">
        <f>COUNTIF(D38:D42,"S")</f>
        <v>2</v>
      </c>
      <c r="M44" s="3">
        <f>COUNTIFS(D38:D42,K44,H38:H42,"S")</f>
        <v>1</v>
      </c>
      <c r="N44" s="3">
        <f>COUNTIFS(D38:D42,K44,H38:H42,"N")</f>
        <v>1</v>
      </c>
      <c r="O44" s="3">
        <f>-(M44/L44)*IMLOG2(M44/L44)-(N44/L44)*IMLOG2(N44/L44)</f>
        <v>1</v>
      </c>
      <c r="P44" s="17"/>
      <c r="AD44" s="27" t="s">
        <v>22</v>
      </c>
      <c r="AE44" s="8" t="s">
        <v>8</v>
      </c>
      <c r="AF44" s="3">
        <f>COUNTIF(X38:X41,"S")</f>
        <v>3</v>
      </c>
      <c r="AG44" s="3">
        <f>COUNTIFS(X38:X41,AE44,AB38:AB41,"S")</f>
        <v>1</v>
      </c>
      <c r="AH44" s="3">
        <f>COUNTIFS(X38:X41,AE44,AB38:AB41,"N")</f>
        <v>2</v>
      </c>
      <c r="AI44" s="3">
        <f t="shared" ref="AI44" si="6">-(AG44/AF44)*IMLOG2(AG44/AF44)-(AH44/AF44)*IMLOG2(AH44/AF44)</f>
        <v>0.91829583405449056</v>
      </c>
      <c r="AJ44" s="17"/>
      <c r="AY44" s="27" t="s">
        <v>22</v>
      </c>
      <c r="AZ44" s="8" t="s">
        <v>8</v>
      </c>
      <c r="BA44" s="3">
        <f>COUNTIF(AS38:AS42,"S")</f>
        <v>2</v>
      </c>
      <c r="BB44" s="3">
        <f>COUNTIFS(AS38:AS42,AZ44,AW38:AW42,"S")</f>
        <v>2</v>
      </c>
      <c r="BC44" s="3">
        <f>COUNTIFS(AS38:AS42,AZ44,AW38:AW42,"N")</f>
        <v>0</v>
      </c>
      <c r="BD44" s="3">
        <v>0</v>
      </c>
      <c r="BE44" s="17"/>
    </row>
    <row r="45" spans="1:57" x14ac:dyDescent="0.3">
      <c r="J45" s="27"/>
      <c r="K45" s="8" t="s">
        <v>9</v>
      </c>
      <c r="L45" s="3">
        <f>COUNTIF(D38:D42,"N")</f>
        <v>3</v>
      </c>
      <c r="M45" s="3">
        <f>COUNTIFS(D38:D42,K45,H38:H42,"S")</f>
        <v>1</v>
      </c>
      <c r="N45" s="3">
        <f>COUNTIFS(D38:D42,K45,H38:H42,"N")</f>
        <v>2</v>
      </c>
      <c r="O45" s="3">
        <f t="shared" ref="O45" si="7">-(M45/L45)*IMLOG2(M45/L45)-(N45/L45)*IMLOG2(N45/L45)</f>
        <v>0.91829583405449056</v>
      </c>
      <c r="P45" s="17"/>
      <c r="AD45" s="27"/>
      <c r="AE45" s="8" t="s">
        <v>9</v>
      </c>
      <c r="AF45" s="3">
        <f>COUNTIF(X38:X41,"N")</f>
        <v>1</v>
      </c>
      <c r="AG45" s="3">
        <f>COUNTIFS(X38:X41,AE45,AB38:AB41,"S")</f>
        <v>0</v>
      </c>
      <c r="AH45" s="3">
        <f>COUNTIFS(X38:X41,AE45,AB38:AB41,"N")</f>
        <v>1</v>
      </c>
      <c r="AI45" s="3">
        <v>0</v>
      </c>
      <c r="AJ45" s="17"/>
      <c r="AY45" s="27"/>
      <c r="AZ45" s="8" t="s">
        <v>9</v>
      </c>
      <c r="BA45" s="3">
        <f>COUNTIF(AS38:AS42,"N")</f>
        <v>3</v>
      </c>
      <c r="BB45" s="3">
        <f>COUNTIFS(AS38:AS42,AZ45,AW38:AW42,"S")</f>
        <v>3</v>
      </c>
      <c r="BC45" s="3">
        <f>COUNTIFS(AS38:AS42,AZ45,AW38:AW42,"N")</f>
        <v>0</v>
      </c>
      <c r="BD45" s="3">
        <v>0</v>
      </c>
      <c r="BE45" s="17"/>
    </row>
    <row r="46" spans="1:57" x14ac:dyDescent="0.3">
      <c r="J46" s="10"/>
      <c r="K46" s="8"/>
      <c r="L46" s="3"/>
      <c r="M46" s="3"/>
      <c r="N46" s="3"/>
      <c r="O46" s="3"/>
      <c r="P46" s="17">
        <f>O36-((L47/L36)*O47)-((L48/L36)*O48)-((L49/L36)*O49)-((L50/L36)*O50)</f>
        <v>0.97095059445466747</v>
      </c>
      <c r="AD46" s="10"/>
      <c r="AE46" s="8"/>
      <c r="AF46" s="3"/>
      <c r="AG46" s="3"/>
      <c r="AH46" s="3"/>
      <c r="AI46" s="3"/>
      <c r="AJ46" s="17">
        <f>AI36-((AF47/AF36)*AI47)-((AF48/AF36)*AI48)-((AF49/AF36)*AI49)-((AF50/AF36)*AI50)</f>
        <v>0.81127812445913294</v>
      </c>
      <c r="AY46" s="10"/>
      <c r="AZ46" s="8"/>
      <c r="BA46" s="3"/>
      <c r="BB46" s="3"/>
      <c r="BC46" s="3"/>
      <c r="BD46" s="3"/>
      <c r="BE46" s="17">
        <f>BD36-((BA47/BA36)*BD47)-((BA48/BA36)*BD48)-((BA49/BA36)*BD49)-((BA50/BA36)*BD50)</f>
        <v>0</v>
      </c>
    </row>
    <row r="47" spans="1:57" x14ac:dyDescent="0.3">
      <c r="J47" s="27" t="s">
        <v>23</v>
      </c>
      <c r="K47" s="8" t="s">
        <v>6</v>
      </c>
      <c r="L47" s="3">
        <f>COUNTIF($E$38:$E$42,K47)</f>
        <v>0</v>
      </c>
      <c r="M47" s="3">
        <f>COUNTIFS(E38:E42,K47,H38:H42,"S")</f>
        <v>0</v>
      </c>
      <c r="N47" s="3">
        <f>COUNTIFS(E38:E42,K47,H38:H42,"N")</f>
        <v>0</v>
      </c>
      <c r="O47" s="3">
        <v>0</v>
      </c>
      <c r="P47" s="17"/>
      <c r="AD47" s="27" t="s">
        <v>23</v>
      </c>
      <c r="AE47" s="8" t="s">
        <v>6</v>
      </c>
      <c r="AF47" s="3">
        <f>COUNTIF($Y$38:$Y$41,AE47)</f>
        <v>2</v>
      </c>
      <c r="AG47" s="3">
        <f>COUNTIFS(Y38:Y41,AE47,AB38:AB41,"S")</f>
        <v>0</v>
      </c>
      <c r="AH47" s="3">
        <f>COUNTIFS(Y38:Y41,AE47,AB38:AB41,"N")</f>
        <v>2</v>
      </c>
      <c r="AI47" s="3">
        <v>0</v>
      </c>
      <c r="AJ47" s="17"/>
      <c r="AY47" s="27" t="s">
        <v>23</v>
      </c>
      <c r="AZ47" s="8" t="s">
        <v>6</v>
      </c>
      <c r="BA47" s="3">
        <f>COUNTIF($AT$38:$AT$42,AZ47)</f>
        <v>1</v>
      </c>
      <c r="BB47" s="3">
        <f>COUNTIFS(AT38:AT42,AZ47,AW38:AW42,"S")</f>
        <v>1</v>
      </c>
      <c r="BC47" s="3">
        <f>COUNTIFS(AT38:AT42,AZ47,AW38:AW42,"N")</f>
        <v>0</v>
      </c>
      <c r="BD47" s="3">
        <v>0</v>
      </c>
      <c r="BE47" s="17"/>
    </row>
    <row r="48" spans="1:57" x14ac:dyDescent="0.3">
      <c r="J48" s="27"/>
      <c r="K48" s="8" t="s">
        <v>3</v>
      </c>
      <c r="L48" s="3">
        <f t="shared" ref="L48:L50" si="8">COUNTIF($E$38:$E$42,K48)</f>
        <v>2</v>
      </c>
      <c r="M48" s="3">
        <f>COUNTIFS(E38:E42,K48,H38:H42,"S")</f>
        <v>2</v>
      </c>
      <c r="N48" s="3">
        <f>COUNTIFS(E38:E42,K48,H38:H42,"N")</f>
        <v>0</v>
      </c>
      <c r="O48" s="3">
        <v>0</v>
      </c>
      <c r="P48" s="17"/>
      <c r="AD48" s="27"/>
      <c r="AE48" s="8" t="s">
        <v>3</v>
      </c>
      <c r="AF48" s="3">
        <f t="shared" ref="AF48:AF50" si="9">COUNTIF($Y$38:$Y$41,AE48)</f>
        <v>1</v>
      </c>
      <c r="AG48" s="3">
        <f>COUNTIFS(Y38:Y41,AE48,AB38:AB41,"S")</f>
        <v>1</v>
      </c>
      <c r="AH48" s="3">
        <f>COUNTIFS(Y38:Y41,AE48,AB38:AB41,"N")</f>
        <v>0</v>
      </c>
      <c r="AI48" s="3">
        <v>0</v>
      </c>
      <c r="AJ48" s="17"/>
      <c r="AY48" s="27"/>
      <c r="AZ48" s="8" t="s">
        <v>3</v>
      </c>
      <c r="BA48" s="3">
        <f t="shared" ref="BA48:BA50" si="10">COUNTIF($AT$38:$AT$42,AZ48)</f>
        <v>0</v>
      </c>
      <c r="BB48" s="3">
        <f>COUNTIFS(AT38:AT42,AZ48,AW38:AW42,"S")</f>
        <v>0</v>
      </c>
      <c r="BC48" s="3">
        <f>COUNTIFS(AT38:AT42,AZ48,AW38:AW42,"N")</f>
        <v>0</v>
      </c>
      <c r="BD48" s="3">
        <v>0</v>
      </c>
      <c r="BE48" s="17"/>
    </row>
    <row r="49" spans="7:57" x14ac:dyDescent="0.3">
      <c r="J49" s="27"/>
      <c r="K49" s="8" t="s">
        <v>12</v>
      </c>
      <c r="L49" s="3">
        <f t="shared" si="8"/>
        <v>1</v>
      </c>
      <c r="M49" s="3">
        <f>COUNTIFS(E38:E42,K49,H38:H42,"S")</f>
        <v>0</v>
      </c>
      <c r="N49" s="3">
        <f>COUNTIFS(E38:E42,K49,H38:H42,"N")</f>
        <v>1</v>
      </c>
      <c r="O49" s="3">
        <v>0</v>
      </c>
      <c r="P49" s="17"/>
      <c r="AD49" s="27"/>
      <c r="AE49" s="8" t="s">
        <v>12</v>
      </c>
      <c r="AF49" s="3">
        <f t="shared" si="9"/>
        <v>1</v>
      </c>
      <c r="AG49" s="3">
        <f>COUNTIFS(Y38:Y41,AE49,AB38:AB41,"S")</f>
        <v>0</v>
      </c>
      <c r="AH49" s="3">
        <f>COUNTIFS(Y38:Y41,AE49,AB38:AB41,"N")</f>
        <v>1</v>
      </c>
      <c r="AI49" s="3">
        <v>0</v>
      </c>
      <c r="AJ49" s="17"/>
      <c r="AY49" s="27"/>
      <c r="AZ49" s="8" t="s">
        <v>12</v>
      </c>
      <c r="BA49" s="3">
        <f t="shared" si="10"/>
        <v>3</v>
      </c>
      <c r="BB49" s="3">
        <f>COUNTIFS(AT38:AT42,AZ49,AW38:AW42,"S")</f>
        <v>3</v>
      </c>
      <c r="BC49" s="3">
        <f>COUNTIFS(AT38:AT42,AZ49,AW38:AW42,"N")</f>
        <v>0</v>
      </c>
      <c r="BD49" s="3">
        <v>0</v>
      </c>
      <c r="BE49" s="17"/>
    </row>
    <row r="50" spans="7:57" x14ac:dyDescent="0.3">
      <c r="J50" s="27"/>
      <c r="K50" s="8" t="s">
        <v>13</v>
      </c>
      <c r="L50" s="3">
        <f t="shared" si="8"/>
        <v>2</v>
      </c>
      <c r="M50" s="3">
        <f>COUNTIFS(E38:E42,K50,H38:H42,"S")</f>
        <v>0</v>
      </c>
      <c r="N50" s="3">
        <f>COUNTIFS(E38:E42,K50,H38:H42,"N")</f>
        <v>2</v>
      </c>
      <c r="O50" s="3">
        <v>0</v>
      </c>
      <c r="P50" s="17"/>
      <c r="AD50" s="27"/>
      <c r="AE50" s="8" t="s">
        <v>13</v>
      </c>
      <c r="AF50" s="3">
        <f t="shared" si="9"/>
        <v>0</v>
      </c>
      <c r="AG50" s="3">
        <f>COUNTIFS(Y38:Y41,AE50,AB38:AB41,"S")</f>
        <v>0</v>
      </c>
      <c r="AH50" s="3">
        <f>COUNTIFS(Y38:Y41,AE50,AB38:AB41,"N")</f>
        <v>0</v>
      </c>
      <c r="AI50" s="3">
        <v>0</v>
      </c>
      <c r="AJ50" s="17"/>
      <c r="AY50" s="27"/>
      <c r="AZ50" s="8" t="s">
        <v>13</v>
      </c>
      <c r="BA50" s="3">
        <f t="shared" si="10"/>
        <v>1</v>
      </c>
      <c r="BB50" s="3">
        <f>COUNTIFS(AT38:AT42,AZ50,AW38:AW42,"S")</f>
        <v>1</v>
      </c>
      <c r="BC50" s="3">
        <f>COUNTIFS(AT38:AT42,AZ50,AW38:AW42,"N")</f>
        <v>0</v>
      </c>
      <c r="BD50" s="3">
        <v>0</v>
      </c>
      <c r="BE50" s="17"/>
    </row>
    <row r="51" spans="7:57" ht="31.2" x14ac:dyDescent="0.6">
      <c r="J51" s="10"/>
      <c r="K51" s="8"/>
      <c r="L51" s="3"/>
      <c r="M51" s="3"/>
      <c r="N51" s="3"/>
      <c r="O51" s="3"/>
      <c r="P51" s="17">
        <f>O36-((L52/L36)*O52)-((L53/L36)*O53)</f>
        <v>1.9973094021973115E-2</v>
      </c>
      <c r="AD51" s="10"/>
      <c r="AE51" s="8"/>
      <c r="AF51" s="3"/>
      <c r="AG51" s="3"/>
      <c r="AH51" s="3"/>
      <c r="AI51" s="3"/>
      <c r="AJ51" s="18">
        <f>AI36-((AF52/AF36)*AI52)-((AF53/AF36)*AI53)</f>
        <v>0.81127812445913294</v>
      </c>
      <c r="AU51" s="26" t="s">
        <v>26</v>
      </c>
      <c r="AY51" s="10"/>
      <c r="AZ51" s="8"/>
      <c r="BA51" s="3"/>
      <c r="BB51" s="3"/>
      <c r="BC51" s="3"/>
      <c r="BD51" s="3"/>
      <c r="BE51" s="17">
        <f>BD36-((BA52/BA36)*BD52)-((BA53/BA36)*BD53)</f>
        <v>0</v>
      </c>
    </row>
    <row r="52" spans="7:57" x14ac:dyDescent="0.3">
      <c r="J52" s="27" t="s">
        <v>24</v>
      </c>
      <c r="K52" s="8" t="s">
        <v>8</v>
      </c>
      <c r="L52" s="3">
        <f>COUNTIF(F38:F42,"S")</f>
        <v>2</v>
      </c>
      <c r="M52" s="3">
        <f>COUNTIFS(F38:F42,K52,H38:H42,"S")</f>
        <v>1</v>
      </c>
      <c r="N52" s="3">
        <f>COUNTIFS(F38:F42,K52,H38:H42,"N")</f>
        <v>1</v>
      </c>
      <c r="O52" s="3">
        <f t="shared" ref="O52:O53" si="11">-(M52/L52)*IMLOG2(M52/L52)-(N52/L52)*IMLOG2(N52/L52)</f>
        <v>1</v>
      </c>
      <c r="P52" s="17"/>
      <c r="AD52" s="27" t="s">
        <v>24</v>
      </c>
      <c r="AE52" s="8" t="s">
        <v>8</v>
      </c>
      <c r="AF52" s="3">
        <f>COUNTIF(Z38:Z41,"S")</f>
        <v>3</v>
      </c>
      <c r="AG52" s="3">
        <f>COUNTIFS(Z38:Z41,AE52,AB38:AB41,"S")</f>
        <v>0</v>
      </c>
      <c r="AH52" s="3">
        <f>COUNTIFS(Z38:Z41,AE52,AB38:AB41,"N")</f>
        <v>3</v>
      </c>
      <c r="AI52" s="3">
        <v>0</v>
      </c>
      <c r="AJ52" s="17"/>
      <c r="AY52" s="27" t="s">
        <v>24</v>
      </c>
      <c r="AZ52" s="8" t="s">
        <v>8</v>
      </c>
      <c r="BA52" s="3">
        <f>COUNTIF(AU38:AU42,"S")</f>
        <v>3</v>
      </c>
      <c r="BB52" s="3">
        <f>COUNTIFS(AU38:AU42,AZ52,AW38:AW42,"S")</f>
        <v>3</v>
      </c>
      <c r="BC52" s="3">
        <f>COUNTIFS(AU38:AU42,AZ52,AW38:AW42,"N")</f>
        <v>0</v>
      </c>
      <c r="BD52" s="3">
        <v>0</v>
      </c>
      <c r="BE52" s="17"/>
    </row>
    <row r="53" spans="7:57" x14ac:dyDescent="0.3">
      <c r="J53" s="27"/>
      <c r="K53" s="8" t="s">
        <v>9</v>
      </c>
      <c r="L53" s="3">
        <f>COUNTIF(F38:F42,"N")</f>
        <v>3</v>
      </c>
      <c r="M53" s="3">
        <f>COUNTIFS(F38:F42,K53,H38:H42,"S")</f>
        <v>1</v>
      </c>
      <c r="N53" s="3">
        <f>COUNTIFS(F38:F42,K53,H38:H42,"N")</f>
        <v>2</v>
      </c>
      <c r="O53" s="3">
        <f t="shared" si="11"/>
        <v>0.91829583405449056</v>
      </c>
      <c r="P53" s="17"/>
      <c r="AD53" s="27"/>
      <c r="AE53" s="8" t="s">
        <v>9</v>
      </c>
      <c r="AF53" s="3">
        <f>COUNTIF(Z38:Z41,"N")</f>
        <v>1</v>
      </c>
      <c r="AG53" s="3">
        <f>COUNTIFS(Z38:Z41,AE53,AB38:AB41,"S")</f>
        <v>1</v>
      </c>
      <c r="AH53" s="3">
        <f>COUNTIFS(Z38:Z41,AE53,AB38:AB41,"N")</f>
        <v>0</v>
      </c>
      <c r="AI53" s="3">
        <v>0</v>
      </c>
      <c r="AJ53" s="17"/>
      <c r="AY53" s="27"/>
      <c r="AZ53" s="8" t="s">
        <v>9</v>
      </c>
      <c r="BA53" s="3">
        <f>COUNTIF(AU38:AU42,"N")</f>
        <v>2</v>
      </c>
      <c r="BB53" s="3">
        <f>COUNTIFS(AU38:AU42,AZ53,AW38:AW42,"S")</f>
        <v>2</v>
      </c>
      <c r="BC53" s="3">
        <f>COUNTIFS(AU38:AU42,AZ53,AW38:AW42,"N")</f>
        <v>0</v>
      </c>
      <c r="BD53" s="3">
        <v>0</v>
      </c>
      <c r="BE53" s="17"/>
    </row>
    <row r="54" spans="7:57" x14ac:dyDescent="0.3">
      <c r="J54" s="10"/>
      <c r="K54" s="8"/>
      <c r="L54" s="3"/>
      <c r="M54" s="3"/>
      <c r="N54" s="3"/>
      <c r="O54" s="3"/>
      <c r="P54" s="17">
        <f>O36-((L55/L36)*O55)-((L56/L36)*O56)-((L57/L36)*O57)-((L58/L36)*O58)</f>
        <v>0.57095059445466745</v>
      </c>
      <c r="AD54" s="10"/>
      <c r="AE54" s="8"/>
      <c r="AF54" s="3"/>
      <c r="AG54" s="3"/>
      <c r="AH54" s="3"/>
      <c r="AI54" s="3"/>
      <c r="AJ54" s="17">
        <f>AI36-((AF55/AF36)*AI55)-((AF56/AF36)*AI56)-((AF57/AF36)*AI57)-((AF58/AF36)*AI58)</f>
        <v>0.81127812445913294</v>
      </c>
      <c r="AY54" s="10"/>
      <c r="AZ54" s="8"/>
      <c r="BA54" s="3"/>
      <c r="BB54" s="3"/>
      <c r="BC54" s="3"/>
      <c r="BD54" s="3"/>
      <c r="BE54" s="17">
        <f>BD36-((BA55/BA36)*BD55)-((BA56/BA36)*BD56)-((BA57/BA36)*BD57)-((BA58/BA36)*BD58)</f>
        <v>0</v>
      </c>
    </row>
    <row r="55" spans="7:57" x14ac:dyDescent="0.3">
      <c r="J55" s="27" t="s">
        <v>16</v>
      </c>
      <c r="K55" s="8" t="s">
        <v>8</v>
      </c>
      <c r="L55" s="3">
        <f>COUNTIF($G$38:$G$42,K55)</f>
        <v>0</v>
      </c>
      <c r="M55" s="3">
        <f>COUNTIFS(G38:G42,K55,H38:H42,"S")</f>
        <v>0</v>
      </c>
      <c r="N55" s="3">
        <f>COUNTIFS(G38:G42,K55,H38:H42,"N")</f>
        <v>0</v>
      </c>
      <c r="O55" s="3">
        <v>0</v>
      </c>
      <c r="P55" s="17"/>
      <c r="AD55" s="27" t="s">
        <v>16</v>
      </c>
      <c r="AE55" s="8" t="s">
        <v>8</v>
      </c>
      <c r="AF55" s="3">
        <f>COUNTIF($AA$38:$AA$41,AE55)</f>
        <v>1</v>
      </c>
      <c r="AG55" s="3">
        <f>COUNTIFS(AA38:AA41,AE55,AB38:AB41,"S")</f>
        <v>0</v>
      </c>
      <c r="AH55" s="3">
        <f>COUNTIFS(AA38:AA41,AE55,AB38:AB41,"N")</f>
        <v>1</v>
      </c>
      <c r="AI55" s="3">
        <v>0</v>
      </c>
      <c r="AJ55" s="17"/>
      <c r="AY55" s="27" t="s">
        <v>16</v>
      </c>
      <c r="AZ55" s="8" t="s">
        <v>8</v>
      </c>
      <c r="BA55" s="3">
        <f>COUNTIF($AV$38:$AV$42,AZ55)</f>
        <v>3</v>
      </c>
      <c r="BB55" s="3">
        <f>COUNTIFS(AV38:AV42,AZ55,AW38:AW42,"S")</f>
        <v>3</v>
      </c>
      <c r="BC55" s="3">
        <f>COUNTIFS(AV38:AV42,AZ55,AW38:AW42,"N")</f>
        <v>0</v>
      </c>
      <c r="BD55" s="3">
        <v>0</v>
      </c>
      <c r="BE55" s="17"/>
    </row>
    <row r="56" spans="7:57" x14ac:dyDescent="0.3">
      <c r="J56" s="27"/>
      <c r="K56" s="8" t="s">
        <v>13</v>
      </c>
      <c r="L56" s="3">
        <f t="shared" ref="L56:L58" si="12">COUNTIF($G$38:$G$42,K56)</f>
        <v>1</v>
      </c>
      <c r="M56" s="3">
        <f>COUNTIFS(G38:G42,K56,H38:H42,"S")</f>
        <v>1</v>
      </c>
      <c r="N56" s="3">
        <f>COUNTIFS(G38:G42,K56,H38:H42,"N")</f>
        <v>0</v>
      </c>
      <c r="O56" s="3">
        <v>0</v>
      </c>
      <c r="P56" s="17"/>
      <c r="AD56" s="27"/>
      <c r="AE56" s="8" t="s">
        <v>13</v>
      </c>
      <c r="AF56" s="3">
        <f t="shared" ref="AF56:AF58" si="13">COUNTIF($AA$38:$AA$41,AE56)</f>
        <v>1</v>
      </c>
      <c r="AG56" s="3">
        <f>COUNTIFS(AA38:AA41,AE56,AB38:AB41,"S")</f>
        <v>1</v>
      </c>
      <c r="AH56" s="3">
        <f>COUNTIFS(AA38:AA41,AE56,AB38:AB41,"N")</f>
        <v>0</v>
      </c>
      <c r="AI56" s="3">
        <v>0</v>
      </c>
      <c r="AJ56" s="17"/>
      <c r="AY56" s="27"/>
      <c r="AZ56" s="8" t="s">
        <v>13</v>
      </c>
      <c r="BA56" s="3">
        <f t="shared" ref="BA56:BA57" si="14">COUNTIF($AV$38:$AV$42,AZ56)</f>
        <v>1</v>
      </c>
      <c r="BB56" s="3">
        <f>COUNTIFS(AV38:AV42,AZ56,AW38:AW42,"S")</f>
        <v>1</v>
      </c>
      <c r="BC56" s="3">
        <f>COUNTIFS(AV38:AV42,AZ56,AW38:AW42,"N")</f>
        <v>0</v>
      </c>
      <c r="BD56" s="3">
        <v>0</v>
      </c>
      <c r="BE56" s="17"/>
    </row>
    <row r="57" spans="7:57" x14ac:dyDescent="0.3">
      <c r="J57" s="27"/>
      <c r="K57" s="8" t="s">
        <v>9</v>
      </c>
      <c r="L57" s="3">
        <f t="shared" si="12"/>
        <v>2</v>
      </c>
      <c r="M57" s="3">
        <f>COUNTIFS(G38:G42,K57,H38:H42,"S")</f>
        <v>1</v>
      </c>
      <c r="N57" s="3">
        <f>COUNTIFS(G38:G42,K57,H38:H42,"N")</f>
        <v>1</v>
      </c>
      <c r="O57" s="3">
        <f t="shared" ref="O57" si="15">-(M57/L57)*IMLOG2(M57/L57)-(N57/L57)*IMLOG2(N57/L57)</f>
        <v>1</v>
      </c>
      <c r="P57" s="17"/>
      <c r="AD57" s="27"/>
      <c r="AE57" s="8" t="s">
        <v>9</v>
      </c>
      <c r="AF57" s="3">
        <f t="shared" si="13"/>
        <v>2</v>
      </c>
      <c r="AG57" s="3">
        <f>COUNTIFS(AA38:AA41,AE57,AB38:AB41,"S")</f>
        <v>0</v>
      </c>
      <c r="AH57" s="3">
        <f>COUNTIFS(AA38:AA41,AE57,AB38:AB41,"N")</f>
        <v>2</v>
      </c>
      <c r="AI57" s="3">
        <v>0</v>
      </c>
      <c r="AJ57" s="17"/>
      <c r="AY57" s="27"/>
      <c r="AZ57" s="8" t="s">
        <v>9</v>
      </c>
      <c r="BA57" s="3">
        <f t="shared" si="14"/>
        <v>0</v>
      </c>
      <c r="BB57" s="3">
        <f>COUNTIFS(AV38:AV42,AZ57,AW38:AW42,"S")</f>
        <v>0</v>
      </c>
      <c r="BC57" s="3">
        <f>COUNTIFS(AV38:AV42,AZ57,AW38:AW42,"N")</f>
        <v>0</v>
      </c>
      <c r="BD57" s="3">
        <v>0</v>
      </c>
      <c r="BE57" s="17"/>
    </row>
    <row r="58" spans="7:57" ht="15" thickBot="1" x14ac:dyDescent="0.35">
      <c r="J58" s="28"/>
      <c r="K58" s="8" t="s">
        <v>18</v>
      </c>
      <c r="L58" s="3">
        <f t="shared" si="12"/>
        <v>2</v>
      </c>
      <c r="M58" s="3">
        <f>COUNTIFS(G38:G42,K58,H38:H42,"S")</f>
        <v>0</v>
      </c>
      <c r="N58" s="3">
        <f>COUNTIFS(G38:G42,K58,H38:H42,"N")</f>
        <v>2</v>
      </c>
      <c r="O58" s="3">
        <v>0</v>
      </c>
      <c r="P58" s="17"/>
      <c r="AD58" s="28"/>
      <c r="AE58" s="8" t="s">
        <v>18</v>
      </c>
      <c r="AF58" s="3">
        <f t="shared" si="13"/>
        <v>0</v>
      </c>
      <c r="AG58" s="3">
        <f>COUNTIFS(AA38:AA41,AE58,AB38:AB41,"S")</f>
        <v>0</v>
      </c>
      <c r="AH58" s="3">
        <f>COUNTIFS(AA38:AA41,AE58,AB38:AB41,"N")</f>
        <v>0</v>
      </c>
      <c r="AI58" s="3">
        <v>0</v>
      </c>
      <c r="AJ58" s="17"/>
      <c r="AY58" s="28"/>
      <c r="AZ58" s="8" t="s">
        <v>18</v>
      </c>
      <c r="BA58" s="3">
        <f>COUNTIF($AV$38:$AV$42,AZ58)</f>
        <v>1</v>
      </c>
      <c r="BB58" s="3">
        <f>COUNTIFS(AV38:AV42,AZ58,AW38:AW42,"S")</f>
        <v>1</v>
      </c>
      <c r="BC58" s="3">
        <f>COUNTIFS(AV38:AV42,AZ58,AW38:AW42,"N")</f>
        <v>0</v>
      </c>
      <c r="BD58" s="3">
        <v>0</v>
      </c>
      <c r="BE58" s="17"/>
    </row>
    <row r="63" spans="7:57" ht="33.6" x14ac:dyDescent="0.65">
      <c r="G63" s="20" t="s">
        <v>34</v>
      </c>
      <c r="BA63" s="20" t="s">
        <v>35</v>
      </c>
    </row>
    <row r="65" spans="1:80" ht="21" x14ac:dyDescent="0.4">
      <c r="D65" s="24" t="s">
        <v>2</v>
      </c>
      <c r="W65" s="24" t="s">
        <v>3</v>
      </c>
      <c r="AX65" s="24" t="s">
        <v>8</v>
      </c>
      <c r="BO65" s="24" t="s">
        <v>9</v>
      </c>
    </row>
    <row r="66" spans="1:80" ht="15" thickBot="1" x14ac:dyDescent="0.35"/>
    <row r="67" spans="1:80" ht="15" thickBot="1" x14ac:dyDescent="0.35">
      <c r="A67" s="1"/>
      <c r="J67" s="3"/>
      <c r="K67" s="5"/>
      <c r="L67" s="12" t="s">
        <v>25</v>
      </c>
      <c r="M67" s="13" t="s">
        <v>26</v>
      </c>
      <c r="N67" s="14" t="s">
        <v>27</v>
      </c>
      <c r="O67" s="13" t="s">
        <v>29</v>
      </c>
      <c r="P67" s="15" t="s">
        <v>30</v>
      </c>
      <c r="U67" s="1"/>
      <c r="AD67" s="3"/>
      <c r="AE67" s="5"/>
      <c r="AF67" s="12" t="s">
        <v>25</v>
      </c>
      <c r="AG67" s="13" t="s">
        <v>26</v>
      </c>
      <c r="AH67" s="14" t="s">
        <v>27</v>
      </c>
      <c r="AI67" s="13" t="s">
        <v>29</v>
      </c>
      <c r="AJ67" s="15" t="s">
        <v>30</v>
      </c>
      <c r="BM67" s="1"/>
      <c r="BV67" s="3"/>
      <c r="BW67" s="5"/>
      <c r="BX67" s="12" t="s">
        <v>25</v>
      </c>
      <c r="BY67" s="13" t="s">
        <v>26</v>
      </c>
      <c r="BZ67" s="14" t="s">
        <v>27</v>
      </c>
      <c r="CA67" s="13" t="s">
        <v>29</v>
      </c>
      <c r="CB67" s="15" t="s">
        <v>30</v>
      </c>
    </row>
    <row r="68" spans="1:80" ht="15" thickBot="1" x14ac:dyDescent="0.35">
      <c r="J68" s="29" t="s">
        <v>28</v>
      </c>
      <c r="K68" s="29"/>
      <c r="L68" s="11">
        <f>N68+M68</f>
        <v>3</v>
      </c>
      <c r="M68" s="11">
        <f>COUNTIF(H70:H72,"S")</f>
        <v>0</v>
      </c>
      <c r="N68" s="11">
        <f>COUNTIF(H70:H72,"N")</f>
        <v>3</v>
      </c>
      <c r="O68" s="11">
        <v>0</v>
      </c>
      <c r="P68" s="16"/>
      <c r="AD68" s="29" t="s">
        <v>28</v>
      </c>
      <c r="AE68" s="29"/>
      <c r="AF68" s="11">
        <f>AH68+AG68</f>
        <v>2</v>
      </c>
      <c r="AG68" s="11">
        <f>COUNTIF(AB70:AB71,"S")</f>
        <v>2</v>
      </c>
      <c r="AH68" s="11">
        <f>COUNTIF(AB70:AB71,"N")</f>
        <v>0</v>
      </c>
      <c r="AI68" s="11">
        <v>0</v>
      </c>
      <c r="AJ68" s="16"/>
      <c r="AS68" s="1"/>
      <c r="BB68" s="3"/>
      <c r="BC68" s="5"/>
      <c r="BD68" s="12" t="s">
        <v>25</v>
      </c>
      <c r="BE68" s="13" t="s">
        <v>26</v>
      </c>
      <c r="BF68" s="14" t="s">
        <v>27</v>
      </c>
      <c r="BG68" s="13" t="s">
        <v>29</v>
      </c>
      <c r="BH68" s="15" t="s">
        <v>30</v>
      </c>
      <c r="BV68" s="29" t="s">
        <v>28</v>
      </c>
      <c r="BW68" s="29"/>
      <c r="BX68" s="11">
        <f>BY68+BZ68</f>
        <v>1</v>
      </c>
      <c r="BY68" s="11">
        <f>COUNTIF(BT70:BT70,"S")</f>
        <v>1</v>
      </c>
      <c r="BZ68" s="11">
        <f>COUNTIF(BT70:BT70,"N")</f>
        <v>0</v>
      </c>
      <c r="CA68" s="11">
        <v>0</v>
      </c>
      <c r="CB68" s="16"/>
    </row>
    <row r="69" spans="1:80" ht="15" thickBot="1" x14ac:dyDescent="0.35">
      <c r="A69" s="6" t="s">
        <v>1</v>
      </c>
      <c r="B69" s="6" t="s">
        <v>4</v>
      </c>
      <c r="C69" s="6" t="s">
        <v>7</v>
      </c>
      <c r="D69" s="6" t="s">
        <v>10</v>
      </c>
      <c r="E69" s="6" t="s">
        <v>11</v>
      </c>
      <c r="F69" s="6" t="s">
        <v>15</v>
      </c>
      <c r="G69" s="6" t="s">
        <v>17</v>
      </c>
      <c r="H69" s="6" t="s">
        <v>14</v>
      </c>
      <c r="J69" s="10"/>
      <c r="K69" s="8"/>
      <c r="L69" s="3"/>
      <c r="M69" s="4"/>
      <c r="N69" s="3"/>
      <c r="O69" s="3"/>
      <c r="P69" s="17">
        <f>O68-((L70/L68)*O70)-((L71/L68)*O71)</f>
        <v>0</v>
      </c>
      <c r="U69" s="6" t="s">
        <v>1</v>
      </c>
      <c r="V69" s="6" t="s">
        <v>4</v>
      </c>
      <c r="W69" s="6" t="s">
        <v>7</v>
      </c>
      <c r="X69" s="6" t="s">
        <v>10</v>
      </c>
      <c r="Y69" s="6" t="s">
        <v>11</v>
      </c>
      <c r="Z69" s="6" t="s">
        <v>15</v>
      </c>
      <c r="AA69" s="6" t="s">
        <v>17</v>
      </c>
      <c r="AB69" s="6" t="s">
        <v>14</v>
      </c>
      <c r="AD69" s="10"/>
      <c r="AE69" s="8"/>
      <c r="AF69" s="3"/>
      <c r="AG69" s="4"/>
      <c r="AH69" s="3"/>
      <c r="AI69" s="3"/>
      <c r="AJ69" s="17">
        <f>AI68-((AF70/AF68)*AI70)-((AF71/AF68)*AI71)</f>
        <v>0</v>
      </c>
      <c r="BB69" s="29" t="s">
        <v>28</v>
      </c>
      <c r="BC69" s="29"/>
      <c r="BD69" s="11">
        <f>BE69+BF69</f>
        <v>3</v>
      </c>
      <c r="BE69" s="11">
        <f>COUNTIF(AZ71:AZ73,"S")</f>
        <v>0</v>
      </c>
      <c r="BF69" s="11">
        <f>COUNTIF(AZ71:AZ73,"N")</f>
        <v>3</v>
      </c>
      <c r="BG69" s="11">
        <v>0</v>
      </c>
      <c r="BH69" s="16"/>
      <c r="BM69" s="6" t="s">
        <v>1</v>
      </c>
      <c r="BN69" s="6" t="s">
        <v>4</v>
      </c>
      <c r="BO69" s="6" t="s">
        <v>7</v>
      </c>
      <c r="BP69" s="6" t="s">
        <v>10</v>
      </c>
      <c r="BQ69" s="6" t="s">
        <v>11</v>
      </c>
      <c r="BR69" s="6" t="s">
        <v>15</v>
      </c>
      <c r="BS69" s="6" t="s">
        <v>17</v>
      </c>
      <c r="BT69" s="6" t="s">
        <v>14</v>
      </c>
      <c r="BV69" s="9"/>
      <c r="BW69" s="7"/>
      <c r="BX69" s="3"/>
      <c r="BY69" s="3"/>
      <c r="BZ69" s="3"/>
      <c r="CA69" s="3"/>
      <c r="CB69" s="17">
        <f>CA68-((BX70/BX68)*CA70)-((BX71/BX68)*CA71)</f>
        <v>0</v>
      </c>
    </row>
    <row r="70" spans="1:80" ht="15" thickBot="1" x14ac:dyDescent="0.35">
      <c r="A70" s="3" t="s">
        <v>2</v>
      </c>
      <c r="B70" s="19" t="s">
        <v>5</v>
      </c>
      <c r="C70" s="3" t="s">
        <v>9</v>
      </c>
      <c r="D70" s="3" t="s">
        <v>9</v>
      </c>
      <c r="E70" s="3" t="s">
        <v>12</v>
      </c>
      <c r="F70" s="3" t="s">
        <v>9</v>
      </c>
      <c r="G70" s="3" t="s">
        <v>18</v>
      </c>
      <c r="H70" s="23" t="s">
        <v>9</v>
      </c>
      <c r="J70" s="27" t="s">
        <v>21</v>
      </c>
      <c r="K70" s="8" t="s">
        <v>8</v>
      </c>
      <c r="L70" s="3">
        <f>COUNTIF(C70:C72,"S")</f>
        <v>1</v>
      </c>
      <c r="M70" s="3">
        <f>COUNTIFS(C70:C72,K70,H70:H72,"S")</f>
        <v>0</v>
      </c>
      <c r="N70" s="3">
        <f>COUNTIFS(C70:C72,K70,H70:H72,"N")</f>
        <v>1</v>
      </c>
      <c r="O70" s="3">
        <v>0</v>
      </c>
      <c r="P70" s="17"/>
      <c r="U70" s="3" t="s">
        <v>3</v>
      </c>
      <c r="V70" s="19" t="s">
        <v>5</v>
      </c>
      <c r="W70" s="3" t="s">
        <v>8</v>
      </c>
      <c r="X70" s="3" t="s">
        <v>8</v>
      </c>
      <c r="Y70" s="3" t="s">
        <v>3</v>
      </c>
      <c r="Z70" s="3" t="s">
        <v>8</v>
      </c>
      <c r="AA70" s="3" t="s">
        <v>13</v>
      </c>
      <c r="AB70" s="23" t="s">
        <v>8</v>
      </c>
      <c r="AD70" s="27" t="s">
        <v>21</v>
      </c>
      <c r="AE70" s="8" t="s">
        <v>8</v>
      </c>
      <c r="AF70" s="3">
        <f>COUNTIF(W70:W71,"S")</f>
        <v>2</v>
      </c>
      <c r="AG70" s="3">
        <f>COUNTIFS(W70:W71,AE70,AB70:AB71,"S")</f>
        <v>2</v>
      </c>
      <c r="AH70" s="3">
        <f>COUNTIFS(W70:W71,AE70,AB70:AB71,"N")</f>
        <v>0</v>
      </c>
      <c r="AI70" s="3">
        <v>0</v>
      </c>
      <c r="AJ70" s="17"/>
      <c r="AS70" s="6" t="s">
        <v>1</v>
      </c>
      <c r="AT70" s="6" t="s">
        <v>4</v>
      </c>
      <c r="AU70" s="6" t="s">
        <v>7</v>
      </c>
      <c r="AV70" s="6" t="s">
        <v>10</v>
      </c>
      <c r="AW70" s="6" t="s">
        <v>11</v>
      </c>
      <c r="AX70" s="6" t="s">
        <v>15</v>
      </c>
      <c r="AY70" s="6" t="s">
        <v>17</v>
      </c>
      <c r="AZ70" s="6" t="s">
        <v>14</v>
      </c>
      <c r="BB70" s="9"/>
      <c r="BC70" s="7"/>
      <c r="BD70" s="3"/>
      <c r="BE70" s="3"/>
      <c r="BF70" s="3"/>
      <c r="BG70" s="3"/>
      <c r="BH70" s="17">
        <f>BG69-((BD71/BD69)*BG71)-((BD72/BD69)*BG72)</f>
        <v>0</v>
      </c>
      <c r="BM70" s="3" t="s">
        <v>3</v>
      </c>
      <c r="BN70" s="19" t="s">
        <v>2</v>
      </c>
      <c r="BO70" s="3" t="s">
        <v>8</v>
      </c>
      <c r="BP70" s="3" t="s">
        <v>8</v>
      </c>
      <c r="BQ70" s="3" t="s">
        <v>3</v>
      </c>
      <c r="BR70" s="3" t="s">
        <v>9</v>
      </c>
      <c r="BS70" s="3" t="s">
        <v>13</v>
      </c>
      <c r="BT70" s="23" t="s">
        <v>8</v>
      </c>
      <c r="BV70" s="30" t="s">
        <v>19</v>
      </c>
      <c r="BW70" s="8" t="s">
        <v>2</v>
      </c>
      <c r="BX70" s="3">
        <f>COUNTIF(BM70:BM70,"M")</f>
        <v>0</v>
      </c>
      <c r="BY70" s="3">
        <f>COUNTIFS(BM70:BM70,BW70,BT70:BT70,"S")</f>
        <v>0</v>
      </c>
      <c r="BZ70" s="3">
        <f>COUNTIFS(BM70:BM70,BW70,BT70:BT70,"N")</f>
        <v>0</v>
      </c>
      <c r="CA70" s="3">
        <v>0</v>
      </c>
      <c r="CB70" s="17"/>
    </row>
    <row r="71" spans="1:80" x14ac:dyDescent="0.3">
      <c r="A71" s="3" t="s">
        <v>2</v>
      </c>
      <c r="B71" s="19" t="s">
        <v>5</v>
      </c>
      <c r="C71" s="3" t="s">
        <v>9</v>
      </c>
      <c r="D71" s="3" t="s">
        <v>8</v>
      </c>
      <c r="E71" s="3" t="s">
        <v>13</v>
      </c>
      <c r="F71" s="3" t="s">
        <v>8</v>
      </c>
      <c r="G71" s="3" t="s">
        <v>18</v>
      </c>
      <c r="H71" s="23" t="s">
        <v>9</v>
      </c>
      <c r="J71" s="27"/>
      <c r="K71" s="8" t="s">
        <v>9</v>
      </c>
      <c r="L71" s="3">
        <f>COUNTIF(C70:C72,"N")</f>
        <v>2</v>
      </c>
      <c r="M71" s="3">
        <f>COUNTIFS(C70:C72,K71,H70:H72,"S")</f>
        <v>0</v>
      </c>
      <c r="N71" s="3">
        <f>COUNTIFS(C70:C72,K71,H70:H72,"N")</f>
        <v>2</v>
      </c>
      <c r="O71" s="3">
        <v>0</v>
      </c>
      <c r="P71" s="17"/>
      <c r="U71" s="3" t="s">
        <v>3</v>
      </c>
      <c r="V71" s="19" t="s">
        <v>5</v>
      </c>
      <c r="W71" s="3" t="s">
        <v>8</v>
      </c>
      <c r="X71" s="3" t="s">
        <v>9</v>
      </c>
      <c r="Y71" s="3" t="s">
        <v>3</v>
      </c>
      <c r="Z71" s="3" t="s">
        <v>9</v>
      </c>
      <c r="AA71" s="3" t="s">
        <v>9</v>
      </c>
      <c r="AB71" s="23" t="s">
        <v>8</v>
      </c>
      <c r="AD71" s="27"/>
      <c r="AE71" s="8" t="s">
        <v>9</v>
      </c>
      <c r="AF71" s="3">
        <f>COUNTIF(W70:W71,"N")</f>
        <v>0</v>
      </c>
      <c r="AG71" s="3">
        <f>COUNTIFS(W70:W71,AE71,AB70:AB71,"S")</f>
        <v>0</v>
      </c>
      <c r="AH71" s="3">
        <f>COUNTIFS(W70:W71,AE71,AB70:AB71,"N")</f>
        <v>0</v>
      </c>
      <c r="AI71" s="3">
        <v>0</v>
      </c>
      <c r="AJ71" s="17"/>
      <c r="AS71" s="3" t="s">
        <v>2</v>
      </c>
      <c r="AT71" s="19" t="s">
        <v>2</v>
      </c>
      <c r="AU71" s="3" t="s">
        <v>9</v>
      </c>
      <c r="AV71" s="3" t="s">
        <v>8</v>
      </c>
      <c r="AW71" s="3" t="s">
        <v>12</v>
      </c>
      <c r="AX71" s="3" t="s">
        <v>8</v>
      </c>
      <c r="AY71" s="3" t="s">
        <v>8</v>
      </c>
      <c r="AZ71" s="23" t="s">
        <v>9</v>
      </c>
      <c r="BB71" s="30" t="s">
        <v>19</v>
      </c>
      <c r="BC71" s="8" t="s">
        <v>2</v>
      </c>
      <c r="BD71" s="3">
        <f>COUNTIF(AS71:AS73,"M")</f>
        <v>1</v>
      </c>
      <c r="BE71" s="3">
        <f>COUNTIFS(AS71:AS73,BC71,AZ71:AZ73,"S")</f>
        <v>0</v>
      </c>
      <c r="BF71" s="3">
        <f>COUNTIFS(AS71:AS73,BC71,AZ71:AZ73,"N")</f>
        <v>1</v>
      </c>
      <c r="BG71" s="3">
        <v>0</v>
      </c>
      <c r="BH71" s="17"/>
      <c r="BV71" s="27"/>
      <c r="BW71" s="8" t="s">
        <v>3</v>
      </c>
      <c r="BX71" s="3">
        <f>COUNTIF(BM70:BM70,"F")</f>
        <v>1</v>
      </c>
      <c r="BY71" s="3">
        <f>COUNTIFS(BM70:BM70,BW71,BT70:BT70,"S")</f>
        <v>1</v>
      </c>
      <c r="BZ71" s="3">
        <f>COUNTIFS(BM70:BM70,BW71,BT70:BT70,"N")</f>
        <v>0</v>
      </c>
      <c r="CA71" s="3">
        <v>0</v>
      </c>
      <c r="CB71" s="17"/>
    </row>
    <row r="72" spans="1:80" x14ac:dyDescent="0.3">
      <c r="A72" s="3" t="s">
        <v>2</v>
      </c>
      <c r="B72" s="19" t="s">
        <v>5</v>
      </c>
      <c r="C72" s="3" t="s">
        <v>8</v>
      </c>
      <c r="D72" s="3" t="s">
        <v>9</v>
      </c>
      <c r="E72" s="3" t="s">
        <v>13</v>
      </c>
      <c r="F72" s="3" t="s">
        <v>9</v>
      </c>
      <c r="G72" s="3" t="s">
        <v>9</v>
      </c>
      <c r="H72" s="23" t="s">
        <v>9</v>
      </c>
      <c r="J72" s="10"/>
      <c r="K72" s="8"/>
      <c r="L72" s="3"/>
      <c r="M72" s="3"/>
      <c r="N72" s="3"/>
      <c r="O72" s="3"/>
      <c r="P72" s="17">
        <f>O68-((L73/L68)*O73)-((L74/L68)*O74)</f>
        <v>0</v>
      </c>
      <c r="AD72" s="10"/>
      <c r="AE72" s="8"/>
      <c r="AF72" s="3"/>
      <c r="AG72" s="3"/>
      <c r="AH72" s="3"/>
      <c r="AI72" s="3"/>
      <c r="AJ72" s="17">
        <f>AI68-((AF73/AF68)*AI73)-((AF74/AF68)*AI74)</f>
        <v>0</v>
      </c>
      <c r="AS72" s="3" t="s">
        <v>3</v>
      </c>
      <c r="AT72" s="19" t="s">
        <v>2</v>
      </c>
      <c r="AU72" s="3" t="s">
        <v>8</v>
      </c>
      <c r="AV72" s="3" t="s">
        <v>9</v>
      </c>
      <c r="AW72" s="3" t="s">
        <v>6</v>
      </c>
      <c r="AX72" s="3" t="s">
        <v>8</v>
      </c>
      <c r="AY72" s="3" t="s">
        <v>9</v>
      </c>
      <c r="AZ72" s="23" t="s">
        <v>9</v>
      </c>
      <c r="BB72" s="27"/>
      <c r="BC72" s="8" t="s">
        <v>3</v>
      </c>
      <c r="BD72" s="3">
        <f>COUNTIF(AS71:AS73,"F")</f>
        <v>2</v>
      </c>
      <c r="BE72" s="3">
        <f>COUNTIFS(AS71:AS73,BC72,AZ71:AZ73,"S")</f>
        <v>0</v>
      </c>
      <c r="BF72" s="3">
        <f>COUNTIFS(AS71:AS73,BC72,AZ71:AZ73,"N")</f>
        <v>2</v>
      </c>
      <c r="BG72" s="3">
        <v>0</v>
      </c>
      <c r="BH72" s="17"/>
      <c r="BV72" s="10"/>
      <c r="BW72" s="8"/>
      <c r="BX72" s="3"/>
      <c r="BY72" s="4"/>
      <c r="BZ72" s="3"/>
      <c r="CA72" s="3"/>
      <c r="CB72" s="17">
        <f>CA68-((BX73/BX68)*CA73)-((BX74/BX68)*CA74)</f>
        <v>0</v>
      </c>
    </row>
    <row r="73" spans="1:80" x14ac:dyDescent="0.3">
      <c r="J73" s="27" t="s">
        <v>22</v>
      </c>
      <c r="K73" s="8" t="s">
        <v>8</v>
      </c>
      <c r="L73" s="3">
        <f>COUNTIF(D70:D72,"S")</f>
        <v>1</v>
      </c>
      <c r="M73" s="3">
        <f>COUNTIFS(D70:D72,K73,H70:H72,"S")</f>
        <v>0</v>
      </c>
      <c r="N73" s="3">
        <f>COUNTIFS(D70:D72,K73,H70:H72,"N")</f>
        <v>1</v>
      </c>
      <c r="O73" s="3">
        <v>0</v>
      </c>
      <c r="P73" s="17"/>
      <c r="AD73" s="27" t="s">
        <v>22</v>
      </c>
      <c r="AE73" s="8" t="s">
        <v>8</v>
      </c>
      <c r="AF73" s="3">
        <f>COUNTIF(X70:X71,"S")</f>
        <v>1</v>
      </c>
      <c r="AG73" s="3">
        <f>COUNTIFS(X70:X71,AE73,AB70:AB71,"S")</f>
        <v>1</v>
      </c>
      <c r="AH73" s="3">
        <f>COUNTIFS(X70:X71,AE73,AB70:AB71,"N")</f>
        <v>0</v>
      </c>
      <c r="AI73" s="3">
        <v>0</v>
      </c>
      <c r="AJ73" s="17"/>
      <c r="AS73" s="3" t="s">
        <v>3</v>
      </c>
      <c r="AT73" s="19" t="s">
        <v>2</v>
      </c>
      <c r="AU73" s="3" t="s">
        <v>9</v>
      </c>
      <c r="AV73" s="3" t="s">
        <v>8</v>
      </c>
      <c r="AW73" s="3" t="s">
        <v>6</v>
      </c>
      <c r="AX73" s="3" t="s">
        <v>8</v>
      </c>
      <c r="AY73" s="3" t="s">
        <v>9</v>
      </c>
      <c r="AZ73" s="23" t="s">
        <v>9</v>
      </c>
      <c r="BB73" s="10"/>
      <c r="BC73" s="8"/>
      <c r="BD73" s="3"/>
      <c r="BE73" s="4"/>
      <c r="BF73" s="3"/>
      <c r="BG73" s="3"/>
      <c r="BH73" s="17">
        <f>BG69-((BD74/BD69)*BG74)-((BD75/BD69)*BG75)</f>
        <v>0</v>
      </c>
      <c r="BV73" s="27" t="s">
        <v>21</v>
      </c>
      <c r="BW73" s="8" t="s">
        <v>8</v>
      </c>
      <c r="BX73" s="3">
        <f>COUNTIF(BO70:BO70,"S")</f>
        <v>1</v>
      </c>
      <c r="BY73" s="3">
        <f>COUNTIFS(BO70:BO70,BW73,BT70:BT70,"S")</f>
        <v>1</v>
      </c>
      <c r="BZ73" s="3">
        <f>COUNTIFS(BO70:BO70,BW73,BT70:BT70,"N")</f>
        <v>0</v>
      </c>
      <c r="CA73" s="3">
        <v>0</v>
      </c>
      <c r="CB73" s="17"/>
    </row>
    <row r="74" spans="1:80" x14ac:dyDescent="0.3">
      <c r="J74" s="27"/>
      <c r="K74" s="8" t="s">
        <v>9</v>
      </c>
      <c r="L74" s="3">
        <f>COUNTIF(D70:D72,"N")</f>
        <v>2</v>
      </c>
      <c r="M74" s="3">
        <f>COUNTIFS(D70:D72,K74,H70:H72,"S")</f>
        <v>0</v>
      </c>
      <c r="N74" s="3">
        <f>COUNTIFS(D70:D72,K74,H70:H72,"N")</f>
        <v>2</v>
      </c>
      <c r="O74" s="3">
        <v>0</v>
      </c>
      <c r="P74" s="17"/>
      <c r="AD74" s="27"/>
      <c r="AE74" s="8" t="s">
        <v>9</v>
      </c>
      <c r="AF74" s="3">
        <f>COUNTIF(X70:X71,"N")</f>
        <v>1</v>
      </c>
      <c r="AG74" s="3">
        <f>COUNTIFS(X70:X71,AE74,AB70:AB71,"S")</f>
        <v>1</v>
      </c>
      <c r="AH74" s="3">
        <f>COUNTIFS(X70:X71,AE74,AB70:AB71,"N")</f>
        <v>0</v>
      </c>
      <c r="AI74" s="3">
        <v>0</v>
      </c>
      <c r="AJ74" s="17"/>
      <c r="BB74" s="27" t="s">
        <v>21</v>
      </c>
      <c r="BC74" s="8" t="s">
        <v>8</v>
      </c>
      <c r="BD74" s="3">
        <f>COUNTIF(AU71:AU73,"S")</f>
        <v>1</v>
      </c>
      <c r="BE74" s="3">
        <f>COUNTIFS(AU71:AU73,BC74,AZ71:AZ73,"S")</f>
        <v>0</v>
      </c>
      <c r="BF74" s="3">
        <f>COUNTIFS(AU71:AU73,BC74,AZ71:AZ73,"N")</f>
        <v>1</v>
      </c>
      <c r="BG74" s="3">
        <v>0</v>
      </c>
      <c r="BH74" s="17"/>
      <c r="BV74" s="27"/>
      <c r="BW74" s="8" t="s">
        <v>9</v>
      </c>
      <c r="BX74" s="3">
        <f>COUNTIF(BO70:BO70,"N")</f>
        <v>0</v>
      </c>
      <c r="BY74" s="3">
        <f>COUNTIFS(BO70:BO70,BW74,BT70:BT70,"S")</f>
        <v>0</v>
      </c>
      <c r="BZ74" s="3">
        <f>COUNTIFS(BO70:BO70,BW74,BT70:BT70,"N")</f>
        <v>0</v>
      </c>
      <c r="CA74" s="3">
        <v>0</v>
      </c>
      <c r="CB74" s="17"/>
    </row>
    <row r="75" spans="1:80" x14ac:dyDescent="0.3">
      <c r="J75" s="10"/>
      <c r="K75" s="8"/>
      <c r="L75" s="3"/>
      <c r="M75" s="3"/>
      <c r="N75" s="3"/>
      <c r="O75" s="3"/>
      <c r="P75" s="17">
        <f>O68-((L76/L68)*O76)-((L77/L68)*O77)-((L78/L68)*O78)-((L79/L68)*O79)</f>
        <v>0</v>
      </c>
      <c r="AD75" s="10"/>
      <c r="AE75" s="8"/>
      <c r="AF75" s="3"/>
      <c r="AG75" s="3"/>
      <c r="AH75" s="3"/>
      <c r="AI75" s="3"/>
      <c r="AJ75" s="17">
        <f>AI68-((AF76/AF68)*AI76)-((AF77/AF68)*AI77)-((AF78/AF68)*AI78)-((AF79/AF68)*AI79)</f>
        <v>0</v>
      </c>
      <c r="BB75" s="27"/>
      <c r="BC75" s="8" t="s">
        <v>9</v>
      </c>
      <c r="BD75" s="3">
        <f>COUNTIF(AU71:AU73,"N")</f>
        <v>2</v>
      </c>
      <c r="BE75" s="3">
        <f>COUNTIFS(AU71:AU73,BC75,AZ71:AZ73,"S")</f>
        <v>0</v>
      </c>
      <c r="BF75" s="3">
        <f>COUNTIFS(AU71:AU73,BC75,AZ71:AZ73,"N")</f>
        <v>2</v>
      </c>
      <c r="BG75" s="3">
        <v>0</v>
      </c>
      <c r="BH75" s="17"/>
      <c r="BV75" s="10"/>
      <c r="BW75" s="8"/>
      <c r="BX75" s="3"/>
      <c r="BY75" s="3"/>
      <c r="BZ75" s="3"/>
      <c r="CA75" s="3"/>
      <c r="CB75" s="17">
        <f>CA68-((BX76/BX68)*CA76)-((BX77/BX68)*CA77)</f>
        <v>0</v>
      </c>
    </row>
    <row r="76" spans="1:80" x14ac:dyDescent="0.3">
      <c r="J76" s="27" t="s">
        <v>23</v>
      </c>
      <c r="K76" s="8" t="s">
        <v>6</v>
      </c>
      <c r="L76" s="3">
        <f>COUNTIF($E$70:$E$72,K76)</f>
        <v>0</v>
      </c>
      <c r="M76" s="3">
        <f>COUNTIFS(E70:E72,K76,H70:H72,"S")</f>
        <v>0</v>
      </c>
      <c r="N76" s="3">
        <f>COUNTIFS(E70:E72,K76,H70:H72,"N")</f>
        <v>0</v>
      </c>
      <c r="O76" s="3">
        <v>0</v>
      </c>
      <c r="P76" s="17"/>
      <c r="AD76" s="27" t="s">
        <v>23</v>
      </c>
      <c r="AE76" s="8" t="s">
        <v>6</v>
      </c>
      <c r="AF76" s="3">
        <f>COUNTIF($Y$70:$Y$71,AE76)</f>
        <v>0</v>
      </c>
      <c r="AG76" s="3">
        <f>COUNTIFS(Y70:Y71,AE76,AB70:AB71,"S")</f>
        <v>0</v>
      </c>
      <c r="AH76" s="3">
        <f>COUNTIFS(Y70:Y71,AE76,AB70:AB71,"N")</f>
        <v>0</v>
      </c>
      <c r="AI76" s="3">
        <v>0</v>
      </c>
      <c r="AJ76" s="17"/>
      <c r="BB76" s="10"/>
      <c r="BC76" s="8"/>
      <c r="BD76" s="3"/>
      <c r="BE76" s="3"/>
      <c r="BF76" s="3"/>
      <c r="BG76" s="3"/>
      <c r="BH76" s="17">
        <f>BG69-((BD77/BD69)*BG77)-((BD78/BD69)*BG78)</f>
        <v>0</v>
      </c>
      <c r="BV76" s="27" t="s">
        <v>22</v>
      </c>
      <c r="BW76" s="8" t="s">
        <v>8</v>
      </c>
      <c r="BX76" s="3">
        <f>COUNTIF(BP70:BP70,"S")</f>
        <v>1</v>
      </c>
      <c r="BY76" s="3">
        <f>COUNTIFS(BP70:BP70,BW76,BT70:BT70,"S")</f>
        <v>1</v>
      </c>
      <c r="BZ76" s="3">
        <f>COUNTIFS(BP70:BP70,BW76,BT70:BT70,"N")</f>
        <v>0</v>
      </c>
      <c r="CA76" s="3">
        <v>0</v>
      </c>
      <c r="CB76" s="17"/>
    </row>
    <row r="77" spans="1:80" x14ac:dyDescent="0.3">
      <c r="J77" s="27"/>
      <c r="K77" s="8" t="s">
        <v>3</v>
      </c>
      <c r="L77" s="3">
        <f t="shared" ref="L77:L79" si="16">COUNTIF($E$70:$E$72,K77)</f>
        <v>0</v>
      </c>
      <c r="M77" s="3">
        <f>COUNTIFS(E70:E72,K77,H70:H72,"S")</f>
        <v>0</v>
      </c>
      <c r="N77" s="3">
        <f>COUNTIFS(E70:E72,K77,H70:H72,"N")</f>
        <v>0</v>
      </c>
      <c r="O77" s="3">
        <v>0</v>
      </c>
      <c r="P77" s="17"/>
      <c r="AD77" s="27"/>
      <c r="AE77" s="8" t="s">
        <v>3</v>
      </c>
      <c r="AF77" s="3">
        <f t="shared" ref="AF77:AF79" si="17">COUNTIF($Y$70:$Y$71,AE77)</f>
        <v>2</v>
      </c>
      <c r="AG77" s="3">
        <f>COUNTIFS(Y70:Y71,AE77,AB70:AB71,"S")</f>
        <v>2</v>
      </c>
      <c r="AH77" s="3">
        <f>COUNTIFS(Y70:Y71,AE77,AB70:AB71,"N")</f>
        <v>0</v>
      </c>
      <c r="AI77" s="3">
        <v>0</v>
      </c>
      <c r="AJ77" s="17"/>
      <c r="BB77" s="27" t="s">
        <v>22</v>
      </c>
      <c r="BC77" s="8" t="s">
        <v>8</v>
      </c>
      <c r="BD77" s="3">
        <f>COUNTIF(AV71:AV73,"S")</f>
        <v>2</v>
      </c>
      <c r="BE77" s="3">
        <f>COUNTIFS(AV71:AV73,BC77,AZ71:AZ73,"S")</f>
        <v>0</v>
      </c>
      <c r="BF77" s="3">
        <f>COUNTIFS(AV71:AV73,BC77,AZ71:AZ73,"N")</f>
        <v>2</v>
      </c>
      <c r="BG77" s="3">
        <v>0</v>
      </c>
      <c r="BH77" s="17"/>
      <c r="BV77" s="27"/>
      <c r="BW77" s="8" t="s">
        <v>9</v>
      </c>
      <c r="BX77" s="3">
        <f>COUNTIF(BP70:BP70,"N")</f>
        <v>0</v>
      </c>
      <c r="BY77" s="3">
        <f>COUNTIFS(BP70:BP70,BW77,BT70:BT70,"S")</f>
        <v>0</v>
      </c>
      <c r="BZ77" s="3">
        <f>COUNTIFS(BP70:BP70,BW77,BT70:BT70,"N")</f>
        <v>0</v>
      </c>
      <c r="CA77" s="3">
        <v>0</v>
      </c>
      <c r="CB77" s="17"/>
    </row>
    <row r="78" spans="1:80" x14ac:dyDescent="0.3">
      <c r="J78" s="27"/>
      <c r="K78" s="8" t="s">
        <v>12</v>
      </c>
      <c r="L78" s="3">
        <f t="shared" si="16"/>
        <v>1</v>
      </c>
      <c r="M78" s="3">
        <f>COUNTIFS(E70:E72,K78,H70:H72,"S")</f>
        <v>0</v>
      </c>
      <c r="N78" s="3">
        <f>COUNTIFS(E70:E72,K78,H70:H72,"N")</f>
        <v>1</v>
      </c>
      <c r="O78" s="3">
        <v>0</v>
      </c>
      <c r="P78" s="17"/>
      <c r="AD78" s="27"/>
      <c r="AE78" s="8" t="s">
        <v>12</v>
      </c>
      <c r="AF78" s="3">
        <f t="shared" si="17"/>
        <v>0</v>
      </c>
      <c r="AG78" s="3">
        <f>COUNTIFS(Y70:Y71,AE78,AB70:AB71,"S")</f>
        <v>0</v>
      </c>
      <c r="AH78" s="3">
        <f>COUNTIFS(Y70:Y71,AE78,AB70:AB71,"N")</f>
        <v>0</v>
      </c>
      <c r="AI78" s="3">
        <v>0</v>
      </c>
      <c r="AJ78" s="17"/>
      <c r="BB78" s="27"/>
      <c r="BC78" s="8" t="s">
        <v>9</v>
      </c>
      <c r="BD78" s="3">
        <f>COUNTIF(AV71:AV73,"N")</f>
        <v>1</v>
      </c>
      <c r="BE78" s="3">
        <f>COUNTIFS(AV71:AV73,BC78,AZ71:AZ73,"S")</f>
        <v>0</v>
      </c>
      <c r="BF78" s="3">
        <f>COUNTIFS(AV71:AV73,BC78,AZ71:AZ73,"N")</f>
        <v>1</v>
      </c>
      <c r="BG78" s="3">
        <v>0</v>
      </c>
      <c r="BH78" s="17"/>
      <c r="BV78" s="10"/>
      <c r="BW78" s="8"/>
      <c r="BX78" s="3"/>
      <c r="BY78" s="3"/>
      <c r="BZ78" s="3"/>
      <c r="CA78" s="3"/>
      <c r="CB78" s="17">
        <f>CA68-((BX79/BX68)*CA79)-((BX80/BX68)*CA80)-((BX81/BX68)*CA81)-((BX82/BX68)*CA82)</f>
        <v>0</v>
      </c>
    </row>
    <row r="79" spans="1:80" x14ac:dyDescent="0.3">
      <c r="J79" s="27"/>
      <c r="K79" s="8" t="s">
        <v>13</v>
      </c>
      <c r="L79" s="3">
        <f t="shared" si="16"/>
        <v>2</v>
      </c>
      <c r="M79" s="3">
        <f>COUNTIFS(E70:E72,K79,H70:H72,"S")</f>
        <v>0</v>
      </c>
      <c r="N79" s="3">
        <f>COUNTIFS(E70:E72,K79,H70:H72,"N")</f>
        <v>2</v>
      </c>
      <c r="O79" s="3">
        <v>0</v>
      </c>
      <c r="P79" s="17"/>
      <c r="AD79" s="27"/>
      <c r="AE79" s="8" t="s">
        <v>13</v>
      </c>
      <c r="AF79" s="3">
        <f t="shared" si="17"/>
        <v>0</v>
      </c>
      <c r="AG79" s="3">
        <f>COUNTIFS(Y70:Y71,AE79,AB70:AB71,"S")</f>
        <v>0</v>
      </c>
      <c r="AH79" s="3">
        <f>COUNTIFS(Y70:Y71,AE79,AB70:AB71,"N")</f>
        <v>0</v>
      </c>
      <c r="AI79" s="3">
        <v>0</v>
      </c>
      <c r="AJ79" s="17"/>
      <c r="BB79" s="10"/>
      <c r="BC79" s="8"/>
      <c r="BD79" s="3"/>
      <c r="BE79" s="3"/>
      <c r="BF79" s="3"/>
      <c r="BG79" s="3"/>
      <c r="BH79" s="17">
        <f>BG69-((BD80/BD69)*BG80)-((BD81/BD69)*BG81)-((BD82/BD69)*BG82)-((BD83/BD69)*BG83)</f>
        <v>0</v>
      </c>
      <c r="BV79" s="27" t="s">
        <v>23</v>
      </c>
      <c r="BW79" s="8" t="s">
        <v>6</v>
      </c>
      <c r="BX79" s="3">
        <f>COUNTIF($BQ$70:$BQ$70,BW79)</f>
        <v>0</v>
      </c>
      <c r="BY79" s="3">
        <f>COUNTIFS(BQ70:BQ70,BW79,BT70:BT70,"S")</f>
        <v>0</v>
      </c>
      <c r="BZ79" s="3">
        <f>COUNTIFS(BQ70:BQ70,BW79,BT70:BT70,"N")</f>
        <v>0</v>
      </c>
      <c r="CA79" s="3">
        <v>0</v>
      </c>
      <c r="CB79" s="17"/>
    </row>
    <row r="80" spans="1:80" x14ac:dyDescent="0.3">
      <c r="J80" s="10"/>
      <c r="K80" s="8"/>
      <c r="L80" s="3"/>
      <c r="M80" s="3"/>
      <c r="N80" s="3"/>
      <c r="O80" s="3"/>
      <c r="P80" s="17">
        <f>O68-((L81/L68)*O81)-((L82/L68)*O82)</f>
        <v>0</v>
      </c>
      <c r="AD80" s="10"/>
      <c r="AE80" s="8"/>
      <c r="AF80" s="3"/>
      <c r="AG80" s="3"/>
      <c r="AH80" s="3"/>
      <c r="AI80" s="3"/>
      <c r="AJ80" s="17">
        <f>AI68-((AF81/AF68)*AI81)-((AF82/AF68)*AI82)</f>
        <v>0</v>
      </c>
      <c r="BB80" s="27" t="s">
        <v>23</v>
      </c>
      <c r="BC80" s="8" t="s">
        <v>6</v>
      </c>
      <c r="BD80" s="3">
        <f>COUNTIF($AW$71:$AW$73,BC80)</f>
        <v>2</v>
      </c>
      <c r="BE80" s="3">
        <f>COUNTIFS(AW71:AW73,BC80,AZ71:AZ73,"S")</f>
        <v>0</v>
      </c>
      <c r="BF80" s="3">
        <f>COUNTIFS(AW71:AW73,BC80,AZ71:AZ73,"N")</f>
        <v>2</v>
      </c>
      <c r="BG80" s="3">
        <v>0</v>
      </c>
      <c r="BH80" s="17"/>
      <c r="BV80" s="27"/>
      <c r="BW80" s="8" t="s">
        <v>3</v>
      </c>
      <c r="BX80" s="3">
        <f t="shared" ref="BX80:BX82" si="18">COUNTIF($BQ$70:$BQ$70,BW80)</f>
        <v>1</v>
      </c>
      <c r="BY80" s="3">
        <f>COUNTIFS(BQ70:BQ70,BW80,BT70:BT70,"S")</f>
        <v>1</v>
      </c>
      <c r="BZ80" s="3">
        <f>COUNTIFS(BQ70:BQ70,BW80,BT70:BT70,"N")</f>
        <v>0</v>
      </c>
      <c r="CA80" s="3">
        <v>0</v>
      </c>
      <c r="CB80" s="17"/>
    </row>
    <row r="81" spans="7:80" x14ac:dyDescent="0.3">
      <c r="J81" s="27" t="s">
        <v>24</v>
      </c>
      <c r="K81" s="8" t="s">
        <v>8</v>
      </c>
      <c r="L81" s="3">
        <f>COUNTIF(F70:F72,"S")</f>
        <v>1</v>
      </c>
      <c r="M81" s="3">
        <f>COUNTIFS(F70:F72,K81,H70:H72,"S")</f>
        <v>0</v>
      </c>
      <c r="N81" s="3">
        <f>COUNTIFS(F70:F72,K81,H70:H72,"N")</f>
        <v>1</v>
      </c>
      <c r="O81" s="3">
        <v>0</v>
      </c>
      <c r="P81" s="17"/>
      <c r="AD81" s="27" t="s">
        <v>24</v>
      </c>
      <c r="AE81" s="8" t="s">
        <v>8</v>
      </c>
      <c r="AF81" s="3">
        <f>COUNTIF(Z70:Z71,"S")</f>
        <v>1</v>
      </c>
      <c r="AG81" s="3">
        <f>COUNTIFS(Z70:Z71,AE81,AB70:AB71,"S")</f>
        <v>1</v>
      </c>
      <c r="AH81" s="3">
        <f>COUNTIFS(Z70:Z71,AE81,AB70:AB71,"N")</f>
        <v>0</v>
      </c>
      <c r="AI81" s="3">
        <v>0</v>
      </c>
      <c r="AJ81" s="17"/>
      <c r="BB81" s="27"/>
      <c r="BC81" s="8" t="s">
        <v>3</v>
      </c>
      <c r="BD81" s="3">
        <f t="shared" ref="BD81:BD83" si="19">COUNTIF($AW$71:$AW$73,BC81)</f>
        <v>0</v>
      </c>
      <c r="BE81" s="3">
        <f>COUNTIFS(AW71:AW73,BC81,AZ71:AZ73,"S")</f>
        <v>0</v>
      </c>
      <c r="BF81" s="3">
        <f>COUNTIFS(AW71:AW73,BC81,AZ71:AZ73,"N")</f>
        <v>0</v>
      </c>
      <c r="BG81" s="3">
        <v>0</v>
      </c>
      <c r="BH81" s="17"/>
      <c r="BV81" s="27"/>
      <c r="BW81" s="8" t="s">
        <v>12</v>
      </c>
      <c r="BX81" s="3">
        <f t="shared" si="18"/>
        <v>0</v>
      </c>
      <c r="BY81" s="3">
        <f>COUNTIFS(BQ70:BQ70,BW81,BT70:BT70,"S")</f>
        <v>0</v>
      </c>
      <c r="BZ81" s="3">
        <f>COUNTIFS(BQ70:BQ70,BW81,BT70:BT70,"N")</f>
        <v>0</v>
      </c>
      <c r="CA81" s="3">
        <v>0</v>
      </c>
      <c r="CB81" s="17"/>
    </row>
    <row r="82" spans="7:80" x14ac:dyDescent="0.3">
      <c r="J82" s="27"/>
      <c r="K82" s="8" t="s">
        <v>9</v>
      </c>
      <c r="L82" s="3">
        <f>COUNTIF(F70:F72,"N")</f>
        <v>2</v>
      </c>
      <c r="M82" s="3">
        <f>COUNTIFS(F70:F72,K82,H70:H72,"S")</f>
        <v>0</v>
      </c>
      <c r="N82" s="3">
        <f>COUNTIFS(F70:F72,K82,H70:H72,"N")</f>
        <v>2</v>
      </c>
      <c r="O82" s="3">
        <v>0</v>
      </c>
      <c r="P82" s="17"/>
      <c r="AD82" s="27"/>
      <c r="AE82" s="8" t="s">
        <v>9</v>
      </c>
      <c r="AF82" s="3">
        <f>COUNTIF(Z70:Z71,"N")</f>
        <v>1</v>
      </c>
      <c r="AG82" s="3">
        <f>COUNTIFS(Z70:Z71,AE82,AB70:AB71,"S")</f>
        <v>1</v>
      </c>
      <c r="AH82" s="3">
        <f>COUNTIFS(Z70:Z71,AE82,AB70:AB71,"N")</f>
        <v>0</v>
      </c>
      <c r="AI82" s="3">
        <v>0</v>
      </c>
      <c r="AJ82" s="17"/>
      <c r="BB82" s="27"/>
      <c r="BC82" s="8" t="s">
        <v>12</v>
      </c>
      <c r="BD82" s="3">
        <f t="shared" si="19"/>
        <v>1</v>
      </c>
      <c r="BE82" s="3">
        <f>COUNTIFS(AW71:AW73,BC82,AZ71:AZ73,"S")</f>
        <v>0</v>
      </c>
      <c r="BF82" s="3">
        <f>COUNTIFS(AW71:AW73,BC82,AZ71:AZ73,"N")</f>
        <v>1</v>
      </c>
      <c r="BG82" s="3">
        <v>0</v>
      </c>
      <c r="BH82" s="17"/>
      <c r="BV82" s="27"/>
      <c r="BW82" s="8" t="s">
        <v>13</v>
      </c>
      <c r="BX82" s="3">
        <f t="shared" si="18"/>
        <v>0</v>
      </c>
      <c r="BY82" s="3">
        <f>COUNTIFS(BQ70:BQ70,BW82,BT70:BT70,"S")</f>
        <v>0</v>
      </c>
      <c r="BZ82" s="3">
        <f>COUNTIFS(BQ70:BQ70,BW82,BT70:BT70,"N")</f>
        <v>0</v>
      </c>
      <c r="CA82" s="3">
        <v>0</v>
      </c>
      <c r="CB82" s="17"/>
    </row>
    <row r="83" spans="7:80" x14ac:dyDescent="0.3">
      <c r="J83" s="10"/>
      <c r="K83" s="8"/>
      <c r="L83" s="3"/>
      <c r="M83" s="3"/>
      <c r="N83" s="3"/>
      <c r="O83" s="3"/>
      <c r="P83" s="17">
        <f>O68-((L84/L68)*O84)-((L85/L68)*O85)-((L86/L68)*O86)-((L87/L68)*O87)</f>
        <v>0</v>
      </c>
      <c r="AD83" s="10"/>
      <c r="AE83" s="8"/>
      <c r="AF83" s="3"/>
      <c r="AG83" s="3"/>
      <c r="AH83" s="3"/>
      <c r="AI83" s="3"/>
      <c r="AJ83" s="17">
        <f>AI68-((AF84/AF68)*AI84)-((AF85/AF68)*AI85)-((AF86/AF68)*AI86)-((AF87/AF68)*AI87)</f>
        <v>0</v>
      </c>
      <c r="BB83" s="27"/>
      <c r="BC83" s="8" t="s">
        <v>13</v>
      </c>
      <c r="BD83" s="3">
        <f t="shared" si="19"/>
        <v>0</v>
      </c>
      <c r="BE83" s="3">
        <f>COUNTIFS(AW71:AW73,BC83,AZ71:AZ73,"S")</f>
        <v>0</v>
      </c>
      <c r="BF83" s="3">
        <f>COUNTIFS(AW71:AW73,BC83,AZ71:AZ73,"N")</f>
        <v>0</v>
      </c>
      <c r="BG83" s="3">
        <v>0</v>
      </c>
      <c r="BH83" s="17"/>
      <c r="BV83" s="10"/>
      <c r="BW83" s="8"/>
      <c r="BX83" s="3"/>
      <c r="BY83" s="3"/>
      <c r="BZ83" s="3"/>
      <c r="CA83" s="3"/>
      <c r="CB83" s="17">
        <f>CA68-((BX84/BX68)*CA84)-((BX85/BX68)*CA85)-((BX86/BX68)*CA86)-((BX87/BX68)*CA87)</f>
        <v>0</v>
      </c>
    </row>
    <row r="84" spans="7:80" x14ac:dyDescent="0.3">
      <c r="J84" s="27" t="s">
        <v>16</v>
      </c>
      <c r="K84" s="8" t="s">
        <v>8</v>
      </c>
      <c r="L84" s="3">
        <f>COUNTIF($G$70:$G$72,K84)</f>
        <v>0</v>
      </c>
      <c r="M84" s="3">
        <f>COUNTIFS(G70:G72,K84,H70:H72,"S")</f>
        <v>0</v>
      </c>
      <c r="N84" s="3">
        <f>COUNTIFS(G70:G72,K84,H70:H72,"N")</f>
        <v>0</v>
      </c>
      <c r="O84" s="3">
        <v>0</v>
      </c>
      <c r="P84" s="17"/>
      <c r="AD84" s="27" t="s">
        <v>16</v>
      </c>
      <c r="AE84" s="8" t="s">
        <v>8</v>
      </c>
      <c r="AF84" s="3">
        <f>COUNTIF($AA$70:$AA$71,AE84)</f>
        <v>0</v>
      </c>
      <c r="AG84" s="3">
        <f>COUNTIFS(AA70:AA71,AE84,AB70:AB71,"S")</f>
        <v>0</v>
      </c>
      <c r="AH84" s="3">
        <f>COUNTIFS(AA70:AA71,AE84,AB70:AB71,"N")</f>
        <v>0</v>
      </c>
      <c r="AI84" s="3">
        <v>0</v>
      </c>
      <c r="AJ84" s="17"/>
      <c r="BB84" s="10"/>
      <c r="BC84" s="8"/>
      <c r="BD84" s="3"/>
      <c r="BE84" s="3"/>
      <c r="BF84" s="3"/>
      <c r="BG84" s="3"/>
      <c r="BH84" s="17">
        <f>BG69-((BD85/BD69)*BG85)-((BD86/BD69)*BG86)-((BD87/BD69)*BG87)-((BD88/BD69)*BG88)</f>
        <v>0</v>
      </c>
      <c r="BV84" s="27" t="s">
        <v>16</v>
      </c>
      <c r="BW84" s="8" t="s">
        <v>8</v>
      </c>
      <c r="BX84" s="3">
        <f>COUNTIF($BS$70:$BS$70,BW84)</f>
        <v>0</v>
      </c>
      <c r="BY84" s="3">
        <f>COUNTIFS(BS70:BS70,BW84,BT70:BT70,"S")</f>
        <v>0</v>
      </c>
      <c r="BZ84" s="3">
        <f>COUNTIFS(BS70:BS70,BW84,BT70:BT70,"N")</f>
        <v>0</v>
      </c>
      <c r="CA84" s="3">
        <v>0</v>
      </c>
      <c r="CB84" s="17"/>
    </row>
    <row r="85" spans="7:80" x14ac:dyDescent="0.3">
      <c r="J85" s="27"/>
      <c r="K85" s="8" t="s">
        <v>13</v>
      </c>
      <c r="L85" s="3">
        <f t="shared" ref="L85:L87" si="20">COUNTIF($G$70:$G$72,K85)</f>
        <v>0</v>
      </c>
      <c r="M85" s="3">
        <f>COUNTIFS(G70:G72,K85,H70:H72,"S")</f>
        <v>0</v>
      </c>
      <c r="N85" s="3">
        <f>COUNTIFS(G70:G72,K85,H70:H72,"N")</f>
        <v>0</v>
      </c>
      <c r="O85" s="3">
        <v>0</v>
      </c>
      <c r="P85" s="17"/>
      <c r="AD85" s="27"/>
      <c r="AE85" s="8" t="s">
        <v>13</v>
      </c>
      <c r="AF85" s="3">
        <f t="shared" ref="AF85:AF87" si="21">COUNTIF($AA$70:$AA$71,AE85)</f>
        <v>1</v>
      </c>
      <c r="AG85" s="3">
        <f>COUNTIFS(AA70:AA71,AE85,AB70:AB71,"S")</f>
        <v>1</v>
      </c>
      <c r="AH85" s="3">
        <f>COUNTIFS(AA70:AA71,AE85,AB70:AB71,"N")</f>
        <v>0</v>
      </c>
      <c r="AI85" s="3">
        <v>0</v>
      </c>
      <c r="AJ85" s="17"/>
      <c r="BB85" s="27" t="s">
        <v>16</v>
      </c>
      <c r="BC85" s="8" t="s">
        <v>8</v>
      </c>
      <c r="BD85" s="3">
        <f>COUNTIF($AY$71:$AY$73,BC85)</f>
        <v>1</v>
      </c>
      <c r="BE85" s="3">
        <f>COUNTIFS(AY71:AY73,BC85,AZ71:AZ73,"S")</f>
        <v>0</v>
      </c>
      <c r="BF85" s="3">
        <f>COUNTIFS(AY71:AY73,BC85,AZ71:AZ73,"N")</f>
        <v>1</v>
      </c>
      <c r="BG85" s="3">
        <v>0</v>
      </c>
      <c r="BH85" s="17"/>
      <c r="BV85" s="27"/>
      <c r="BW85" s="8" t="s">
        <v>13</v>
      </c>
      <c r="BX85" s="3">
        <f t="shared" ref="BX85:BX87" si="22">COUNTIF($BS$70:$BS$70,BW85)</f>
        <v>1</v>
      </c>
      <c r="BY85" s="3">
        <f>COUNTIFS(BS70:BS70,BW85,BT70:BT70,"S")</f>
        <v>1</v>
      </c>
      <c r="BZ85" s="3">
        <f>COUNTIFS(BS70:BS70,BW85,BT70:BT70,"N")</f>
        <v>0</v>
      </c>
      <c r="CA85" s="3">
        <v>0</v>
      </c>
      <c r="CB85" s="17"/>
    </row>
    <row r="86" spans="7:80" ht="31.2" x14ac:dyDescent="0.6">
      <c r="G86" s="26" t="s">
        <v>27</v>
      </c>
      <c r="J86" s="27"/>
      <c r="K86" s="8" t="s">
        <v>9</v>
      </c>
      <c r="L86" s="3">
        <f t="shared" si="20"/>
        <v>1</v>
      </c>
      <c r="M86" s="3">
        <f>COUNTIFS(G70:G72,K86,H70:H72,"S")</f>
        <v>0</v>
      </c>
      <c r="N86" s="3">
        <f>COUNTIFS(G70:G72,K86,H70:H72,"N")</f>
        <v>1</v>
      </c>
      <c r="O86" s="3">
        <v>0</v>
      </c>
      <c r="P86" s="17"/>
      <c r="AA86" s="26" t="s">
        <v>26</v>
      </c>
      <c r="AD86" s="27"/>
      <c r="AE86" s="8" t="s">
        <v>9</v>
      </c>
      <c r="AF86" s="3">
        <f t="shared" si="21"/>
        <v>1</v>
      </c>
      <c r="AG86" s="3">
        <f>COUNTIFS(AA70:AA71,AE86,AB70:AB71,"S")</f>
        <v>1</v>
      </c>
      <c r="AH86" s="3">
        <f>COUNTIFS(AA70:AA71,AE86,AB70:AB71,"N")</f>
        <v>0</v>
      </c>
      <c r="AI86" s="3">
        <v>0</v>
      </c>
      <c r="AJ86" s="17"/>
      <c r="AX86" s="26" t="s">
        <v>27</v>
      </c>
      <c r="BB86" s="27"/>
      <c r="BC86" s="8" t="s">
        <v>13</v>
      </c>
      <c r="BD86" s="3">
        <f t="shared" ref="BD86:BD88" si="23">COUNTIF($AY$71:$AY$73,BC86)</f>
        <v>0</v>
      </c>
      <c r="BE86" s="3">
        <f>COUNTIFS(AY71:AY73,BC86,AZ71:AZ73,"S")</f>
        <v>0</v>
      </c>
      <c r="BF86" s="3">
        <f>COUNTIFS(AY71:AY73,BC86,AZ71:AZ73,"N")</f>
        <v>0</v>
      </c>
      <c r="BG86" s="3">
        <v>0</v>
      </c>
      <c r="BH86" s="17"/>
      <c r="BS86" s="26" t="s">
        <v>26</v>
      </c>
      <c r="BV86" s="27"/>
      <c r="BW86" s="8" t="s">
        <v>9</v>
      </c>
      <c r="BX86" s="3">
        <f t="shared" si="22"/>
        <v>0</v>
      </c>
      <c r="BY86" s="3">
        <f>COUNTIFS(BS70:BS70,BW86,BT70:BT70,"S")</f>
        <v>0</v>
      </c>
      <c r="BZ86" s="3">
        <f>COUNTIFS(BS70:BS70,BW86,BT70:BT70,"N")</f>
        <v>0</v>
      </c>
      <c r="CA86" s="3">
        <v>0</v>
      </c>
      <c r="CB86" s="17"/>
    </row>
    <row r="87" spans="7:80" ht="15" thickBot="1" x14ac:dyDescent="0.35">
      <c r="J87" s="28"/>
      <c r="K87" s="8" t="s">
        <v>18</v>
      </c>
      <c r="L87" s="3">
        <f t="shared" si="20"/>
        <v>2</v>
      </c>
      <c r="M87" s="3">
        <f>COUNTIFS(G70:G72,K87,H70:H72,"S")</f>
        <v>0</v>
      </c>
      <c r="N87" s="3">
        <f>COUNTIFS(G70:G72,K87,H70:H72,"N")</f>
        <v>2</v>
      </c>
      <c r="O87" s="3">
        <v>0</v>
      </c>
      <c r="P87" s="17"/>
      <c r="AD87" s="28"/>
      <c r="AE87" s="8" t="s">
        <v>18</v>
      </c>
      <c r="AF87" s="3">
        <f t="shared" si="21"/>
        <v>0</v>
      </c>
      <c r="AG87" s="3">
        <f>COUNTIFS(AA70:AA71,AE87,AB70:AB71,"S")</f>
        <v>0</v>
      </c>
      <c r="AH87" s="3">
        <f>COUNTIFS(AA70:AA71,AE87,AB70:AB71,"N")</f>
        <v>0</v>
      </c>
      <c r="AI87" s="3">
        <v>0</v>
      </c>
      <c r="AJ87" s="17"/>
      <c r="BB87" s="27"/>
      <c r="BC87" s="8" t="s">
        <v>9</v>
      </c>
      <c r="BD87" s="3">
        <f t="shared" si="23"/>
        <v>2</v>
      </c>
      <c r="BE87" s="3">
        <f>COUNTIFS(AY71:AY73,BC87,AZ71:AZ73,"S")</f>
        <v>0</v>
      </c>
      <c r="BF87" s="3">
        <f>COUNTIFS(AY71:AY73,BC87,AZ71:AZ73,"N")</f>
        <v>2</v>
      </c>
      <c r="BG87" s="3">
        <v>0</v>
      </c>
      <c r="BH87" s="17"/>
      <c r="BV87" s="28"/>
      <c r="BW87" s="8" t="s">
        <v>18</v>
      </c>
      <c r="BX87" s="3">
        <f t="shared" si="22"/>
        <v>0</v>
      </c>
      <c r="BY87" s="3">
        <f>COUNTIFS(BS70:BS70,BW87,BT70:BT70,"S")</f>
        <v>0</v>
      </c>
      <c r="BZ87" s="3">
        <f>COUNTIFS(BS70:BS70,BW87,BT70:BT70,"N")</f>
        <v>0</v>
      </c>
      <c r="CA87" s="3">
        <v>0</v>
      </c>
      <c r="CB87" s="17"/>
    </row>
    <row r="88" spans="7:80" ht="15" thickBot="1" x14ac:dyDescent="0.35">
      <c r="BB88" s="28"/>
      <c r="BC88" s="8" t="s">
        <v>18</v>
      </c>
      <c r="BD88" s="3">
        <f t="shared" si="23"/>
        <v>0</v>
      </c>
      <c r="BE88" s="3">
        <f>COUNTIFS(AY71:AY73,BC88,AZ71:AZ73,"S")</f>
        <v>0</v>
      </c>
      <c r="BF88" s="3">
        <f>COUNTIFS(AY71:AY73,BC88,AZ71:AZ73,"N")</f>
        <v>0</v>
      </c>
      <c r="BG88" s="3">
        <v>0</v>
      </c>
      <c r="BH88" s="17"/>
    </row>
  </sheetData>
  <autoFilter ref="A3:E17" xr:uid="{F11FDB89-E7BF-4DFF-92A3-EF11AF4CA14B}"/>
  <sortState xmlns:xlrd2="http://schemas.microsoft.com/office/spreadsheetml/2017/richdata2" ref="J29:K30">
    <sortCondition sortBy="fontColor" ref="J29:J30"/>
  </sortState>
  <mergeCells count="53">
    <mergeCell ref="J52:J53"/>
    <mergeCell ref="J55:J58"/>
    <mergeCell ref="J68:K68"/>
    <mergeCell ref="J84:J87"/>
    <mergeCell ref="J36:K36"/>
    <mergeCell ref="J38:J39"/>
    <mergeCell ref="J41:J42"/>
    <mergeCell ref="J44:J45"/>
    <mergeCell ref="J47:J50"/>
    <mergeCell ref="J25:J28"/>
    <mergeCell ref="J2:K2"/>
    <mergeCell ref="J4:J5"/>
    <mergeCell ref="J7:J9"/>
    <mergeCell ref="J11:J12"/>
    <mergeCell ref="J14:J15"/>
    <mergeCell ref="J17:J20"/>
    <mergeCell ref="J22:J23"/>
    <mergeCell ref="AD47:AD50"/>
    <mergeCell ref="AD52:AD53"/>
    <mergeCell ref="AD55:AD58"/>
    <mergeCell ref="AY36:AZ36"/>
    <mergeCell ref="AY38:AY39"/>
    <mergeCell ref="AY41:AY42"/>
    <mergeCell ref="AY44:AY45"/>
    <mergeCell ref="AY47:AY50"/>
    <mergeCell ref="AY52:AY53"/>
    <mergeCell ref="AD36:AE36"/>
    <mergeCell ref="AD38:AD39"/>
    <mergeCell ref="AD41:AD42"/>
    <mergeCell ref="AD44:AD45"/>
    <mergeCell ref="AY55:AY58"/>
    <mergeCell ref="J70:J71"/>
    <mergeCell ref="J73:J74"/>
    <mergeCell ref="J76:J79"/>
    <mergeCell ref="J81:J82"/>
    <mergeCell ref="AD68:AE68"/>
    <mergeCell ref="AD70:AD71"/>
    <mergeCell ref="AD73:AD74"/>
    <mergeCell ref="AD76:AD79"/>
    <mergeCell ref="AD81:AD82"/>
    <mergeCell ref="AD84:AD87"/>
    <mergeCell ref="BB69:BC69"/>
    <mergeCell ref="BB71:BB72"/>
    <mergeCell ref="BB74:BB75"/>
    <mergeCell ref="BB77:BB78"/>
    <mergeCell ref="BB80:BB83"/>
    <mergeCell ref="BB85:BB88"/>
    <mergeCell ref="BV68:BW68"/>
    <mergeCell ref="BV70:BV71"/>
    <mergeCell ref="BV73:BV74"/>
    <mergeCell ref="BV76:BV77"/>
    <mergeCell ref="BV79:BV82"/>
    <mergeCell ref="BV84:BV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Alegre Flores</dc:creator>
  <cp:lastModifiedBy>Samuel Alegre Flores</cp:lastModifiedBy>
  <dcterms:created xsi:type="dcterms:W3CDTF">2023-09-19T15:27:02Z</dcterms:created>
  <dcterms:modified xsi:type="dcterms:W3CDTF">2023-10-07T19:13:33Z</dcterms:modified>
</cp:coreProperties>
</file>