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os\Desktop\"/>
    </mc:Choice>
  </mc:AlternateContent>
  <xr:revisionPtr revIDLastSave="0" documentId="8_{4A981F40-021B-4EFE-928B-E27A24C879A8}" xr6:coauthVersionLast="47" xr6:coauthVersionMax="47" xr10:uidLastSave="{00000000-0000-0000-0000-000000000000}"/>
  <bookViews>
    <workbookView xWindow="-120" yWindow="-120" windowWidth="20730" windowHeight="1104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 i="11" l="1" a="1"/>
  <c r="Q1" i="11" s="1"/>
  <c r="H7" i="11"/>
  <c r="E9" i="11" l="1"/>
  <c r="F9" i="11" l="1"/>
  <c r="E10" i="11" s="1"/>
  <c r="F10" i="11" s="1"/>
  <c r="I5" i="11"/>
  <c r="H29" i="11"/>
  <c r="H28" i="11"/>
  <c r="H22" i="11"/>
  <c r="H18" i="11"/>
  <c r="H13" i="11"/>
  <c r="H8" i="11"/>
  <c r="H9" i="11" l="1"/>
  <c r="E11" i="11"/>
  <c r="F11" i="11" s="1"/>
  <c r="I6" i="11"/>
  <c r="H10" i="11" l="1"/>
  <c r="E12" i="11"/>
  <c r="F12" i="11" s="1"/>
  <c r="E14" i="11" s="1"/>
  <c r="F14" i="11" s="1"/>
  <c r="E15" i="11" s="1"/>
  <c r="F15" i="11" s="1"/>
  <c r="J5" i="11"/>
  <c r="K5" i="11" s="1"/>
  <c r="L5" i="11" s="1"/>
  <c r="M5" i="11" s="1"/>
  <c r="N5" i="11" s="1"/>
  <c r="O5" i="11" s="1"/>
  <c r="P5" i="11" s="1"/>
  <c r="I4" i="11"/>
  <c r="E16" i="11" l="1"/>
  <c r="H14" i="11"/>
  <c r="H11" i="11"/>
  <c r="H12" i="11"/>
  <c r="P4" i="11"/>
  <c r="Q5" i="11"/>
  <c r="R5" i="11" s="1"/>
  <c r="S5" i="11" s="1"/>
  <c r="T5" i="11" s="1"/>
  <c r="U5" i="11" s="1"/>
  <c r="V5" i="11" s="1"/>
  <c r="W5" i="11" s="1"/>
  <c r="J6" i="11"/>
  <c r="F16" i="11" l="1"/>
  <c r="E17" i="11" s="1"/>
  <c r="F17" i="11" s="1"/>
  <c r="H15" i="11"/>
  <c r="W4" i="11"/>
  <c r="X5" i="11"/>
  <c r="Y5" i="11" s="1"/>
  <c r="Z5" i="11" s="1"/>
  <c r="AA5" i="11" s="1"/>
  <c r="AB5" i="11" s="1"/>
  <c r="AC5" i="11" s="1"/>
  <c r="AD5" i="11" s="1"/>
  <c r="K6" i="11"/>
  <c r="H17" i="11" l="1"/>
  <c r="E19" i="11"/>
  <c r="H16" i="11"/>
  <c r="AE5" i="11"/>
  <c r="AF5" i="11" s="1"/>
  <c r="AG5" i="11" s="1"/>
  <c r="AH5" i="11" s="1"/>
  <c r="AI5" i="11" s="1"/>
  <c r="AJ5" i="11" s="1"/>
  <c r="AD4" i="11"/>
  <c r="L6" i="11"/>
  <c r="F19" i="11" l="1"/>
  <c r="AK5" i="11"/>
  <c r="AL5" i="11" s="1"/>
  <c r="AM5" i="11" s="1"/>
  <c r="AN5" i="11" s="1"/>
  <c r="AO5" i="11" s="1"/>
  <c r="AP5" i="11" s="1"/>
  <c r="AQ5" i="11" s="1"/>
  <c r="AR5" i="11" s="1"/>
  <c r="AR6" i="11" s="1"/>
  <c r="M6" i="11"/>
  <c r="H19" i="11" l="1"/>
  <c r="E20" i="11"/>
  <c r="F20" i="11" s="1"/>
  <c r="AS5" i="11"/>
  <c r="AK4" i="11"/>
  <c r="N6" i="11"/>
  <c r="H20" i="11" l="1"/>
  <c r="E21" i="11"/>
  <c r="AT5" i="11"/>
  <c r="AS6" i="11"/>
  <c r="AR4" i="11"/>
  <c r="O6" i="11"/>
  <c r="F21" i="11" l="1"/>
  <c r="AU5" i="11"/>
  <c r="AT6" i="11"/>
  <c r="H21" i="11" l="1"/>
  <c r="E23" i="11"/>
  <c r="AV5" i="11"/>
  <c r="AU6" i="11"/>
  <c r="P6" i="11"/>
  <c r="Q6" i="11"/>
  <c r="F23" i="11" l="1"/>
  <c r="E24" i="11" s="1"/>
  <c r="F24" i="11" s="1"/>
  <c r="E25" i="11" s="1"/>
  <c r="AW5" i="11"/>
  <c r="AV6" i="11"/>
  <c r="R6" i="11"/>
  <c r="H23" i="11" l="1"/>
  <c r="F25" i="11"/>
  <c r="H24" i="11"/>
  <c r="AX5" i="11"/>
  <c r="AW6" i="11"/>
  <c r="S6" i="11"/>
  <c r="H25" i="11" l="1"/>
  <c r="E26" i="11"/>
  <c r="AX6" i="11"/>
  <c r="T6" i="11"/>
  <c r="F26" i="11" l="1"/>
  <c r="U6" i="11"/>
  <c r="H26" i="11" l="1"/>
  <c r="E27" i="11"/>
  <c r="V6" i="11"/>
  <c r="F27" i="11" l="1"/>
  <c r="H27" i="11" s="1"/>
  <c r="W6" i="11"/>
  <c r="X6" i="11" l="1"/>
  <c r="Y6" i="11" l="1"/>
  <c r="Z6" i="11" l="1"/>
  <c r="AA6" i="11" l="1"/>
  <c r="AB6" i="11" l="1"/>
  <c r="AC6" i="11" l="1"/>
  <c r="AD6" i="11" l="1"/>
  <c r="AE6" i="11" l="1"/>
  <c r="AF6" i="11" l="1"/>
  <c r="AG6" i="11" l="1"/>
  <c r="AH6" i="11" l="1"/>
  <c r="AI6" i="11" l="1"/>
  <c r="AJ6" i="11" l="1"/>
  <c r="AK6" i="11" l="1"/>
  <c r="AL6" i="11" l="1"/>
  <c r="AM6" i="11" l="1"/>
  <c r="AN6" i="11" l="1"/>
  <c r="AO6" i="11" l="1"/>
  <c r="AP6" i="11" l="1"/>
  <c r="AQ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<sst xmlns="http://schemas.openxmlformats.org/spreadsheetml/2006/main" count="64" uniqueCount="51">
  <si>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</si>
  <si>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</si>
  <si>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</si>
  <si>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</si>
  <si>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</si>
  <si>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</si>
  <si>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</si>
  <si>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</si>
  <si>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</si>
  <si>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</si>
  <si>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</si>
  <si>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</si>
  <si>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</si>
  <si>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</si>
  <si>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</si>
  <si>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</si>
  <si>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</si>
  <si>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</si>
  <si>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</si>
  <si>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</si>
  <si>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</si>
  <si>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Define goals</t>
  </si>
  <si>
    <t>Create schedule</t>
  </si>
  <si>
    <t>Develop budget</t>
  </si>
  <si>
    <t>Define scope</t>
  </si>
  <si>
    <t>Identify risks</t>
  </si>
  <si>
    <t>Execute tasks</t>
  </si>
  <si>
    <t>Monitor progress</t>
  </si>
  <si>
    <t>Provide updates</t>
  </si>
  <si>
    <t>Testing and validation</t>
  </si>
  <si>
    <t>Track expenses</t>
  </si>
  <si>
    <t>Evaluate progress</t>
  </si>
  <si>
    <t>Address risks</t>
  </si>
  <si>
    <t>Gather feedback</t>
  </si>
  <si>
    <t>Project start:</t>
  </si>
  <si>
    <t>Display week:</t>
  </si>
  <si>
    <t>ASSIGNED TO</t>
  </si>
  <si>
    <t>Smart LPG leakage detector</t>
  </si>
  <si>
    <t>COAST INSTITUTE OF TECHNOLOGY</t>
  </si>
  <si>
    <t>Project Initiation</t>
  </si>
  <si>
    <t xml:space="preserve"> Project Planning and design</t>
  </si>
  <si>
    <t>Project Execution</t>
  </si>
  <si>
    <t>Project Monitoring and control</t>
  </si>
  <si>
    <t>Project life cycle</t>
  </si>
  <si>
    <t>Online research</t>
  </si>
  <si>
    <t>Components information research</t>
  </si>
  <si>
    <t>Intiate the project</t>
  </si>
  <si>
    <t>Samuel Muuo</t>
  </si>
  <si>
    <t>Linsey Nyambura</t>
  </si>
  <si>
    <t>Nichodemus mwiki</t>
  </si>
  <si>
    <t>Brian Wambui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</si>
</sst>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8">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19" xfId="0" applyNumberFormat="1" applyFont="1" applyFill="1" applyBorder="1" applyAlignment="1">
      <alignment horizontal="center" vertical="center"/>
    </xf>
    <xf numFmtId="167" fontId="21" fillId="12" borderId="17"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0" fontId="22" fillId="2" borderId="16"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166" fontId="19" fillId="2" borderId="17" xfId="0" applyNumberFormat="1" applyFont="1" applyFill="1" applyBorder="1" applyAlignment="1">
      <alignment horizontal="center" vertical="center" wrapText="1"/>
    </xf>
    <xf numFmtId="166" fontId="19" fillId="2" borderId="13" xfId="0" applyNumberFormat="1" applyFont="1" applyFill="1" applyBorder="1" applyAlignment="1">
      <alignment horizontal="center" vertical="center" wrapText="1"/>
    </xf>
    <xf numFmtId="0" fontId="20" fillId="11" borderId="15" xfId="0" applyFont="1" applyFill="1" applyBorder="1" applyAlignment="1">
      <alignment horizontal="center" vertical="center"/>
    </xf>
    <xf numFmtId="0" fontId="4" fillId="2" borderId="20"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5" xfId="0" applyFont="1" applyFill="1" applyBorder="1" applyAlignment="1">
      <alignment horizontal="left" vertical="center" indent="1"/>
    </xf>
    <xf numFmtId="0" fontId="4" fillId="2" borderId="20" xfId="0" applyFont="1" applyFill="1" applyBorder="1" applyAlignment="1">
      <alignment horizontal="left" indent="1"/>
    </xf>
    <xf numFmtId="0" fontId="20" fillId="11" borderId="15"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7">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X32"/>
  <sheetViews>
    <sheetView showGridLines="0" tabSelected="1" showRuler="0" topLeftCell="A11" zoomScaleNormal="100" zoomScalePageLayoutView="70" workbookViewId="0">
      <selection activeCell="D28" sqref="D28"/>
    </sheetView>
  </sheetViews>
  <sheetFormatPr defaultColWidth="8.75" defaultRowHeight="30" customHeight="1" x14ac:dyDescent="0.2"/>
  <cols>
    <col min="1" max="1" width="2.75" style="13" customWidth="1"/>
    <col min="2" max="2" width="49.75" customWidth="1"/>
    <col min="3" max="3" width="16.75" customWidth="1"/>
    <col min="4" max="4" width="10.75" customWidth="1"/>
    <col min="5" max="5" width="10.75" style="2" customWidth="1"/>
    <col min="6" max="6" width="8.375" customWidth="1"/>
    <col min="7" max="7" width="34.875" customWidth="1"/>
    <col min="8" max="8" width="6" hidden="1" customWidth="1"/>
    <col min="9" max="50" width="2.75" customWidth="1"/>
  </cols>
  <sheetData>
    <row r="1" spans="1:50" ht="90" customHeight="1" x14ac:dyDescent="1.1000000000000001">
      <c r="A1" s="14"/>
      <c r="B1" s="97" t="s">
        <v>37</v>
      </c>
      <c r="C1" s="18"/>
      <c r="D1" s="19"/>
      <c r="E1" s="20"/>
      <c r="F1" s="21"/>
      <c r="H1" s="1"/>
      <c r="I1" s="112" t="s">
        <v>34</v>
      </c>
      <c r="J1" s="113"/>
      <c r="K1" s="113"/>
      <c r="L1" s="113"/>
      <c r="M1" s="113"/>
      <c r="N1" s="113"/>
      <c r="O1" s="113"/>
      <c r="P1" s="24"/>
      <c r="Q1" s="111" cm="1">
        <f t="array" aca="1" ref="Q1" ca="1">today-3</f>
        <v>45342</v>
      </c>
      <c r="R1" s="110"/>
      <c r="S1" s="110"/>
      <c r="T1" s="110"/>
      <c r="U1" s="110"/>
      <c r="V1" s="110"/>
      <c r="W1" s="110"/>
      <c r="X1" s="110"/>
      <c r="Y1" s="110"/>
      <c r="Z1" s="110"/>
    </row>
    <row r="2" spans="1:50" ht="30" customHeight="1" x14ac:dyDescent="0.5">
      <c r="B2" s="95" t="s">
        <v>38</v>
      </c>
      <c r="C2" s="96" t="s">
        <v>43</v>
      </c>
      <c r="D2" s="22"/>
      <c r="E2" s="23"/>
      <c r="F2" s="22"/>
      <c r="I2" s="112" t="s">
        <v>35</v>
      </c>
      <c r="J2" s="113"/>
      <c r="K2" s="113"/>
      <c r="L2" s="113"/>
      <c r="M2" s="113"/>
      <c r="N2" s="113"/>
      <c r="O2" s="113"/>
      <c r="P2" s="24"/>
      <c r="Q2" s="109">
        <v>1</v>
      </c>
      <c r="R2" s="110"/>
      <c r="S2" s="110"/>
      <c r="T2" s="110"/>
      <c r="U2" s="110"/>
      <c r="V2" s="110"/>
      <c r="W2" s="110"/>
      <c r="X2" s="110"/>
      <c r="Y2" s="110"/>
      <c r="Z2" s="110"/>
    </row>
    <row r="3" spans="1:50" s="26" customFormat="1" ht="30" customHeight="1" x14ac:dyDescent="0.25">
      <c r="A3" s="13"/>
      <c r="B3" s="25" t="s">
        <v>8</v>
      </c>
      <c r="D3" s="27"/>
      <c r="E3" s="28"/>
    </row>
    <row r="4" spans="1:50" s="26" customFormat="1" ht="30" customHeight="1" x14ac:dyDescent="0.2">
      <c r="A4" s="14"/>
      <c r="B4" s="29" t="s">
        <v>13</v>
      </c>
      <c r="E4" s="30"/>
      <c r="I4" s="105">
        <f ca="1">I5</f>
        <v>45341</v>
      </c>
      <c r="J4" s="106"/>
      <c r="K4" s="106"/>
      <c r="L4" s="106"/>
      <c r="M4" s="106"/>
      <c r="N4" s="106"/>
      <c r="O4" s="106"/>
      <c r="P4" s="106">
        <f ca="1">P5</f>
        <v>45348</v>
      </c>
      <c r="Q4" s="106"/>
      <c r="R4" s="106"/>
      <c r="S4" s="106"/>
      <c r="T4" s="106"/>
      <c r="U4" s="106"/>
      <c r="V4" s="106"/>
      <c r="W4" s="106">
        <f ca="1">W5</f>
        <v>45355</v>
      </c>
      <c r="X4" s="106"/>
      <c r="Y4" s="106"/>
      <c r="Z4" s="106"/>
      <c r="AA4" s="106"/>
      <c r="AB4" s="106"/>
      <c r="AC4" s="106"/>
      <c r="AD4" s="106">
        <f ca="1">AD5</f>
        <v>45362</v>
      </c>
      <c r="AE4" s="106"/>
      <c r="AF4" s="106"/>
      <c r="AG4" s="106"/>
      <c r="AH4" s="106"/>
      <c r="AI4" s="106"/>
      <c r="AJ4" s="106"/>
      <c r="AK4" s="106">
        <f ca="1">AK5</f>
        <v>45369</v>
      </c>
      <c r="AL4" s="106"/>
      <c r="AM4" s="106"/>
      <c r="AN4" s="106"/>
      <c r="AO4" s="106"/>
      <c r="AP4" s="106"/>
      <c r="AQ4" s="106"/>
      <c r="AR4" s="106">
        <f ca="1">AR5</f>
        <v>45376</v>
      </c>
      <c r="AS4" s="106"/>
      <c r="AT4" s="106"/>
      <c r="AU4" s="106"/>
      <c r="AV4" s="106"/>
      <c r="AW4" s="106"/>
      <c r="AX4" s="106"/>
    </row>
    <row r="5" spans="1:50" s="26" customFormat="1" ht="15" customHeight="1" x14ac:dyDescent="0.2">
      <c r="A5" s="114"/>
      <c r="B5" s="115" t="s">
        <v>5</v>
      </c>
      <c r="C5" s="117" t="s">
        <v>36</v>
      </c>
      <c r="D5" s="107" t="s">
        <v>1</v>
      </c>
      <c r="E5" s="107" t="s">
        <v>3</v>
      </c>
      <c r="F5" s="107" t="s">
        <v>4</v>
      </c>
      <c r="I5" s="31">
        <f ca="1">Project_Start-WEEKDAY(Project_Start,1)+2+7*(Display_Week-1)</f>
        <v>45341</v>
      </c>
      <c r="J5" s="31">
        <f ca="1">I5+1</f>
        <v>45342</v>
      </c>
      <c r="K5" s="31">
        <f t="shared" ref="K5:AX5" ca="1" si="0">J5+1</f>
        <v>45343</v>
      </c>
      <c r="L5" s="31">
        <f t="shared" ca="1" si="0"/>
        <v>45344</v>
      </c>
      <c r="M5" s="31">
        <f t="shared" ca="1" si="0"/>
        <v>45345</v>
      </c>
      <c r="N5" s="31">
        <f t="shared" ca="1" si="0"/>
        <v>45346</v>
      </c>
      <c r="O5" s="32">
        <f t="shared" ca="1" si="0"/>
        <v>45347</v>
      </c>
      <c r="P5" s="33">
        <f ca="1">O5+1</f>
        <v>45348</v>
      </c>
      <c r="Q5" s="31">
        <f ca="1">P5+1</f>
        <v>45349</v>
      </c>
      <c r="R5" s="31">
        <f t="shared" ca="1" si="0"/>
        <v>45350</v>
      </c>
      <c r="S5" s="31">
        <f t="shared" ca="1" si="0"/>
        <v>45351</v>
      </c>
      <c r="T5" s="31">
        <f t="shared" ca="1" si="0"/>
        <v>45352</v>
      </c>
      <c r="U5" s="31">
        <f t="shared" ca="1" si="0"/>
        <v>45353</v>
      </c>
      <c r="V5" s="32">
        <f t="shared" ca="1" si="0"/>
        <v>45354</v>
      </c>
      <c r="W5" s="33">
        <f ca="1">V5+1</f>
        <v>45355</v>
      </c>
      <c r="X5" s="31">
        <f ca="1">W5+1</f>
        <v>45356</v>
      </c>
      <c r="Y5" s="31">
        <f t="shared" ca="1" si="0"/>
        <v>45357</v>
      </c>
      <c r="Z5" s="31">
        <f t="shared" ca="1" si="0"/>
        <v>45358</v>
      </c>
      <c r="AA5" s="31">
        <f t="shared" ca="1" si="0"/>
        <v>45359</v>
      </c>
      <c r="AB5" s="31">
        <f t="shared" ca="1" si="0"/>
        <v>45360</v>
      </c>
      <c r="AC5" s="32">
        <f t="shared" ca="1" si="0"/>
        <v>45361</v>
      </c>
      <c r="AD5" s="33">
        <f ca="1">AC5+1</f>
        <v>45362</v>
      </c>
      <c r="AE5" s="31">
        <f ca="1">AD5+1</f>
        <v>45363</v>
      </c>
      <c r="AF5" s="31">
        <f t="shared" ca="1" si="0"/>
        <v>45364</v>
      </c>
      <c r="AG5" s="31">
        <f t="shared" ca="1" si="0"/>
        <v>45365</v>
      </c>
      <c r="AH5" s="31">
        <f t="shared" ca="1" si="0"/>
        <v>45366</v>
      </c>
      <c r="AI5" s="31">
        <f t="shared" ca="1" si="0"/>
        <v>45367</v>
      </c>
      <c r="AJ5" s="32">
        <f t="shared" ca="1" si="0"/>
        <v>45368</v>
      </c>
      <c r="AK5" s="33">
        <f ca="1">AJ5+1</f>
        <v>45369</v>
      </c>
      <c r="AL5" s="31">
        <f ca="1">AK5+1</f>
        <v>45370</v>
      </c>
      <c r="AM5" s="31">
        <f t="shared" ca="1" si="0"/>
        <v>45371</v>
      </c>
      <c r="AN5" s="31">
        <f t="shared" ca="1" si="0"/>
        <v>45372</v>
      </c>
      <c r="AO5" s="31">
        <f t="shared" ca="1" si="0"/>
        <v>45373</v>
      </c>
      <c r="AP5" s="31">
        <f t="shared" ca="1" si="0"/>
        <v>45374</v>
      </c>
      <c r="AQ5" s="32">
        <f t="shared" ca="1" si="0"/>
        <v>45375</v>
      </c>
      <c r="AR5" s="33">
        <f ca="1">AQ5+1</f>
        <v>45376</v>
      </c>
      <c r="AS5" s="31">
        <f ca="1">AR5+1</f>
        <v>45377</v>
      </c>
      <c r="AT5" s="31">
        <f t="shared" ca="1" si="0"/>
        <v>45378</v>
      </c>
      <c r="AU5" s="31">
        <f t="shared" ca="1" si="0"/>
        <v>45379</v>
      </c>
      <c r="AV5" s="31">
        <f t="shared" ca="1" si="0"/>
        <v>45380</v>
      </c>
      <c r="AW5" s="31">
        <f t="shared" ca="1" si="0"/>
        <v>45381</v>
      </c>
      <c r="AX5" s="32">
        <f t="shared" ca="1" si="0"/>
        <v>45382</v>
      </c>
    </row>
    <row r="6" spans="1:50" s="26" customFormat="1" ht="15" customHeight="1" thickBot="1" x14ac:dyDescent="0.25">
      <c r="A6" s="114"/>
      <c r="B6" s="116"/>
      <c r="C6" s="108"/>
      <c r="D6" s="108"/>
      <c r="E6" s="108"/>
      <c r="F6" s="108"/>
      <c r="I6" s="34" t="str">
        <f t="shared" ref="I6:AN6" ca="1" si="1">LEFT(TEXT(I5,"ddd"),1)</f>
        <v>M</v>
      </c>
      <c r="J6" s="35" t="str">
        <f t="shared" ca="1" si="1"/>
        <v>T</v>
      </c>
      <c r="K6" s="35" t="str">
        <f t="shared" ca="1" si="1"/>
        <v>W</v>
      </c>
      <c r="L6" s="35" t="str">
        <f t="shared" ca="1" si="1"/>
        <v>T</v>
      </c>
      <c r="M6" s="35" t="str">
        <f t="shared" ca="1" si="1"/>
        <v>F</v>
      </c>
      <c r="N6" s="35" t="str">
        <f t="shared" ca="1" si="1"/>
        <v>S</v>
      </c>
      <c r="O6" s="35" t="str">
        <f t="shared" ca="1" si="1"/>
        <v>S</v>
      </c>
      <c r="P6" s="35" t="str">
        <f t="shared" ca="1" si="1"/>
        <v>M</v>
      </c>
      <c r="Q6" s="35" t="str">
        <f t="shared" ca="1" si="1"/>
        <v>T</v>
      </c>
      <c r="R6" s="35" t="str">
        <f t="shared" ca="1" si="1"/>
        <v>W</v>
      </c>
      <c r="S6" s="35" t="str">
        <f t="shared" ca="1" si="1"/>
        <v>T</v>
      </c>
      <c r="T6" s="35" t="str">
        <f t="shared" ca="1" si="1"/>
        <v>F</v>
      </c>
      <c r="U6" s="35" t="str">
        <f t="shared" ca="1" si="1"/>
        <v>S</v>
      </c>
      <c r="V6" s="35" t="str">
        <f t="shared" ca="1" si="1"/>
        <v>S</v>
      </c>
      <c r="W6" s="35" t="str">
        <f t="shared" ca="1" si="1"/>
        <v>M</v>
      </c>
      <c r="X6" s="35" t="str">
        <f t="shared" ca="1" si="1"/>
        <v>T</v>
      </c>
      <c r="Y6" s="35" t="str">
        <f t="shared" ca="1" si="1"/>
        <v>W</v>
      </c>
      <c r="Z6" s="35" t="str">
        <f t="shared" ca="1" si="1"/>
        <v>T</v>
      </c>
      <c r="AA6" s="35" t="str">
        <f t="shared" ca="1" si="1"/>
        <v>F</v>
      </c>
      <c r="AB6" s="35" t="str">
        <f t="shared" ca="1" si="1"/>
        <v>S</v>
      </c>
      <c r="AC6" s="35" t="str">
        <f t="shared" ca="1" si="1"/>
        <v>S</v>
      </c>
      <c r="AD6" s="35" t="str">
        <f t="shared" ca="1" si="1"/>
        <v>M</v>
      </c>
      <c r="AE6" s="35" t="str">
        <f t="shared" ca="1" si="1"/>
        <v>T</v>
      </c>
      <c r="AF6" s="35" t="str">
        <f t="shared" ca="1" si="1"/>
        <v>W</v>
      </c>
      <c r="AG6" s="35" t="str">
        <f t="shared" ca="1" si="1"/>
        <v>T</v>
      </c>
      <c r="AH6" s="35" t="str">
        <f t="shared" ca="1" si="1"/>
        <v>F</v>
      </c>
      <c r="AI6" s="35" t="str">
        <f t="shared" ca="1" si="1"/>
        <v>S</v>
      </c>
      <c r="AJ6" s="35" t="str">
        <f t="shared" ca="1" si="1"/>
        <v>S</v>
      </c>
      <c r="AK6" s="35" t="str">
        <f t="shared" ca="1" si="1"/>
        <v>M</v>
      </c>
      <c r="AL6" s="35" t="str">
        <f t="shared" ca="1" si="1"/>
        <v>T</v>
      </c>
      <c r="AM6" s="35" t="str">
        <f t="shared" ca="1" si="1"/>
        <v>W</v>
      </c>
      <c r="AN6" s="35" t="str">
        <f t="shared" ca="1" si="1"/>
        <v>T</v>
      </c>
      <c r="AO6" s="35" t="str">
        <f t="shared" ref="AO6:AX6" ca="1" si="2">LEFT(TEXT(AO5,"ddd"),1)</f>
        <v>F</v>
      </c>
      <c r="AP6" s="35" t="str">
        <f t="shared" ca="1" si="2"/>
        <v>S</v>
      </c>
      <c r="AQ6" s="35" t="str">
        <f t="shared" ca="1" si="2"/>
        <v>S</v>
      </c>
      <c r="AR6" s="35" t="str">
        <f ca="1">LEFT(TEXT(AR5,"ddd"),1)</f>
        <v>M</v>
      </c>
      <c r="AS6" s="35" t="str">
        <f t="shared" ca="1" si="2"/>
        <v>T</v>
      </c>
      <c r="AT6" s="35" t="str">
        <f t="shared" ca="1" si="2"/>
        <v>W</v>
      </c>
      <c r="AU6" s="35" t="str">
        <f t="shared" ca="1" si="2"/>
        <v>T</v>
      </c>
      <c r="AV6" s="35" t="str">
        <f t="shared" ca="1" si="2"/>
        <v>F</v>
      </c>
      <c r="AW6" s="35" t="str">
        <f t="shared" ca="1" si="2"/>
        <v>S</v>
      </c>
      <c r="AX6" s="35" t="str">
        <f t="shared" ca="1" si="2"/>
        <v>S</v>
      </c>
    </row>
    <row r="7" spans="1:50" s="26" customFormat="1" ht="30" hidden="1" customHeight="1" thickBot="1" x14ac:dyDescent="0.25">
      <c r="A7" s="13" t="s">
        <v>20</v>
      </c>
      <c r="B7" s="36"/>
      <c r="C7" s="37"/>
      <c r="D7" s="36"/>
      <c r="E7" s="36"/>
      <c r="F7" s="36"/>
      <c r="H7" s="26"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row>
    <row r="8" spans="1:50" s="45" customFormat="1" ht="30" customHeight="1" thickBot="1" x14ac:dyDescent="0.25">
      <c r="A8" s="14"/>
      <c r="B8" s="39" t="s">
        <v>39</v>
      </c>
      <c r="C8" s="40"/>
      <c r="D8" s="41"/>
      <c r="E8" s="42"/>
      <c r="F8" s="43"/>
      <c r="G8" s="17"/>
      <c r="H8" s="5" t="str">
        <f t="shared" ref="H8:H29" si="3">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ht="30" customHeight="1" thickBot="1" x14ac:dyDescent="0.25">
      <c r="A9" s="14"/>
      <c r="B9" s="46" t="s">
        <v>21</v>
      </c>
      <c r="C9" s="47" t="s">
        <v>47</v>
      </c>
      <c r="D9" s="48">
        <v>1</v>
      </c>
      <c r="E9" s="49">
        <f ca="1">Project_Start</f>
        <v>45342</v>
      </c>
      <c r="F9" s="49">
        <f ca="1">E9+1</f>
        <v>45343</v>
      </c>
      <c r="G9" s="17"/>
      <c r="H9" s="5">
        <f t="shared" ca="1" si="3"/>
        <v>2</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row>
    <row r="10" spans="1:50" s="45" customFormat="1" ht="30" customHeight="1" thickBot="1" x14ac:dyDescent="0.25">
      <c r="A10" s="14"/>
      <c r="B10" s="51" t="s">
        <v>44</v>
      </c>
      <c r="C10" s="52" t="s">
        <v>48</v>
      </c>
      <c r="D10" s="53">
        <v>1</v>
      </c>
      <c r="E10" s="54">
        <f ca="1">F9</f>
        <v>45343</v>
      </c>
      <c r="F10" s="54">
        <f ca="1">E10+2</f>
        <v>45345</v>
      </c>
      <c r="G10" s="17"/>
      <c r="H10" s="5">
        <f t="shared" ca="1" si="3"/>
        <v>3</v>
      </c>
      <c r="I10" s="50"/>
      <c r="J10" s="50"/>
      <c r="K10" s="50"/>
      <c r="L10" s="50"/>
      <c r="M10" s="50"/>
      <c r="N10" s="50"/>
      <c r="O10" s="50"/>
      <c r="P10" s="50"/>
      <c r="Q10" s="50"/>
      <c r="R10" s="50"/>
      <c r="S10" s="50"/>
      <c r="T10" s="50"/>
      <c r="U10" s="55"/>
      <c r="V10" s="55"/>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row>
    <row r="11" spans="1:50" s="45" customFormat="1" ht="30" customHeight="1" thickBot="1" x14ac:dyDescent="0.25">
      <c r="A11" s="13"/>
      <c r="B11" s="51" t="s">
        <v>45</v>
      </c>
      <c r="C11" s="52" t="s">
        <v>49</v>
      </c>
      <c r="D11" s="53">
        <v>1</v>
      </c>
      <c r="E11" s="54">
        <f ca="1">F10</f>
        <v>45345</v>
      </c>
      <c r="F11" s="54">
        <f ca="1">E11+2</f>
        <v>45347</v>
      </c>
      <c r="G11" s="17"/>
      <c r="H11" s="5">
        <f t="shared" ca="1" si="3"/>
        <v>3</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row>
    <row r="12" spans="1:50" s="45" customFormat="1" ht="30" customHeight="1" thickBot="1" x14ac:dyDescent="0.25">
      <c r="A12" s="13"/>
      <c r="B12" s="51" t="s">
        <v>46</v>
      </c>
      <c r="C12" s="52" t="s">
        <v>50</v>
      </c>
      <c r="D12" s="53">
        <v>1</v>
      </c>
      <c r="E12" s="54">
        <f ca="1">F11</f>
        <v>45347</v>
      </c>
      <c r="F12" s="54">
        <f ca="1">E12+3</f>
        <v>45350</v>
      </c>
      <c r="G12" s="17"/>
      <c r="H12" s="5">
        <f t="shared" ca="1" si="3"/>
        <v>4</v>
      </c>
      <c r="I12" s="50"/>
      <c r="J12" s="50"/>
      <c r="K12" s="50"/>
      <c r="L12" s="50"/>
      <c r="M12" s="50"/>
      <c r="N12" s="50"/>
      <c r="O12" s="50"/>
      <c r="P12" s="50"/>
      <c r="Q12" s="50"/>
      <c r="R12" s="50"/>
      <c r="S12" s="50"/>
      <c r="T12" s="50"/>
      <c r="U12" s="50"/>
      <c r="V12" s="50"/>
      <c r="W12" s="50"/>
      <c r="X12" s="50"/>
      <c r="Y12" s="55"/>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row>
    <row r="13" spans="1:50" s="45" customFormat="1" ht="30" customHeight="1" thickBot="1" x14ac:dyDescent="0.25">
      <c r="A13" s="14"/>
      <c r="B13" s="56" t="s">
        <v>40</v>
      </c>
      <c r="C13" s="57"/>
      <c r="D13" s="58"/>
      <c r="E13" s="59"/>
      <c r="F13" s="60"/>
      <c r="G13" s="17"/>
      <c r="H13" s="5" t="str">
        <f t="shared" si="3"/>
        <v/>
      </c>
    </row>
    <row r="14" spans="1:50" s="45" customFormat="1" ht="30" customHeight="1" thickBot="1" x14ac:dyDescent="0.25">
      <c r="A14" s="14"/>
      <c r="B14" s="61" t="s">
        <v>22</v>
      </c>
      <c r="C14" s="62" t="s">
        <v>48</v>
      </c>
      <c r="D14" s="63">
        <v>1</v>
      </c>
      <c r="E14" s="64">
        <f ca="1">F12</f>
        <v>45350</v>
      </c>
      <c r="F14" s="64">
        <f ca="1">E14+2</f>
        <v>45352</v>
      </c>
      <c r="G14" s="17"/>
      <c r="H14" s="5">
        <f t="shared" ca="1" si="3"/>
        <v>3</v>
      </c>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row>
    <row r="15" spans="1:50" s="45" customFormat="1" ht="30" customHeight="1" thickBot="1" x14ac:dyDescent="0.25">
      <c r="A15" s="13"/>
      <c r="B15" s="61" t="s">
        <v>23</v>
      </c>
      <c r="C15" s="62" t="s">
        <v>49</v>
      </c>
      <c r="D15" s="63">
        <v>1</v>
      </c>
      <c r="E15" s="64">
        <f ca="1">F14</f>
        <v>45352</v>
      </c>
      <c r="F15" s="64">
        <f ca="1">E15+2</f>
        <v>45354</v>
      </c>
      <c r="G15" s="17"/>
      <c r="H15" s="5">
        <f t="shared" ca="1" si="3"/>
        <v>3</v>
      </c>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row>
    <row r="16" spans="1:50" s="45" customFormat="1" ht="30" customHeight="1" thickBot="1" x14ac:dyDescent="0.25">
      <c r="A16" s="13"/>
      <c r="B16" s="61" t="s">
        <v>24</v>
      </c>
      <c r="C16" s="62" t="s">
        <v>50</v>
      </c>
      <c r="D16" s="63">
        <v>1</v>
      </c>
      <c r="E16" s="64">
        <f ca="1">F15</f>
        <v>45354</v>
      </c>
      <c r="F16" s="64">
        <f ca="1">E16+2</f>
        <v>45356</v>
      </c>
      <c r="G16" s="17"/>
      <c r="H16" s="5">
        <f t="shared" ca="1" si="3"/>
        <v>3</v>
      </c>
      <c r="I16" s="50"/>
      <c r="J16" s="50"/>
      <c r="K16" s="50"/>
      <c r="L16" s="50"/>
      <c r="M16" s="50"/>
      <c r="N16" s="50"/>
      <c r="O16" s="50"/>
      <c r="P16" s="50"/>
      <c r="Q16" s="50"/>
      <c r="R16" s="50"/>
      <c r="S16" s="50"/>
      <c r="T16" s="50"/>
      <c r="U16" s="50"/>
      <c r="V16" s="50"/>
      <c r="W16" s="50"/>
      <c r="X16" s="50"/>
      <c r="Y16" s="55"/>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row>
    <row r="17" spans="1:50" s="45" customFormat="1" ht="30" customHeight="1" thickBot="1" x14ac:dyDescent="0.25">
      <c r="A17" s="13"/>
      <c r="B17" s="61" t="s">
        <v>25</v>
      </c>
      <c r="C17" s="62" t="s">
        <v>47</v>
      </c>
      <c r="D17" s="63">
        <v>1</v>
      </c>
      <c r="E17" s="64">
        <f ca="1">F16</f>
        <v>45356</v>
      </c>
      <c r="F17" s="64">
        <f ca="1">E17+3</f>
        <v>45359</v>
      </c>
      <c r="G17" s="17"/>
      <c r="H17" s="5">
        <f t="shared" ca="1" si="3"/>
        <v>4</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row>
    <row r="18" spans="1:50" s="45" customFormat="1" ht="30" customHeight="1" thickBot="1" x14ac:dyDescent="0.25">
      <c r="A18" s="13"/>
      <c r="B18" s="65" t="s">
        <v>41</v>
      </c>
      <c r="C18" s="66"/>
      <c r="D18" s="67"/>
      <c r="E18" s="68"/>
      <c r="F18" s="69"/>
      <c r="G18" s="17"/>
      <c r="H18" s="5" t="str">
        <f t="shared" si="3"/>
        <v/>
      </c>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row>
    <row r="19" spans="1:50" s="45" customFormat="1" ht="30" customHeight="1" thickBot="1" x14ac:dyDescent="0.25">
      <c r="A19" s="13"/>
      <c r="B19" s="71" t="s">
        <v>26</v>
      </c>
      <c r="C19" s="72" t="s">
        <v>50</v>
      </c>
      <c r="D19" s="73">
        <v>0.95</v>
      </c>
      <c r="E19" s="74">
        <f ca="1">F17</f>
        <v>45359</v>
      </c>
      <c r="F19" s="74">
        <f ca="1">E19+5</f>
        <v>45364</v>
      </c>
      <c r="G19" s="17"/>
      <c r="H19" s="5">
        <f t="shared" ca="1" si="3"/>
        <v>6</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row>
    <row r="20" spans="1:50" s="45" customFormat="1" ht="30" customHeight="1" thickBot="1" x14ac:dyDescent="0.25">
      <c r="A20" s="13"/>
      <c r="B20" s="71" t="s">
        <v>28</v>
      </c>
      <c r="C20" s="72" t="s">
        <v>48</v>
      </c>
      <c r="D20" s="73">
        <v>0.87</v>
      </c>
      <c r="E20" s="74">
        <f ca="1">F19</f>
        <v>45364</v>
      </c>
      <c r="F20" s="74">
        <f ca="1">E20+4</f>
        <v>45368</v>
      </c>
      <c r="G20" s="17"/>
      <c r="H20" s="5">
        <f t="shared" ca="1" si="3"/>
        <v>5</v>
      </c>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row>
    <row r="21" spans="1:50" s="45" customFormat="1" ht="30" customHeight="1" thickBot="1" x14ac:dyDescent="0.25">
      <c r="A21" s="13"/>
      <c r="B21" s="71" t="s">
        <v>29</v>
      </c>
      <c r="C21" s="72" t="s">
        <v>49</v>
      </c>
      <c r="D21" s="73">
        <v>0.8</v>
      </c>
      <c r="E21" s="74">
        <f ca="1">F20</f>
        <v>45368</v>
      </c>
      <c r="F21" s="74">
        <f ca="1">E21+3</f>
        <v>45371</v>
      </c>
      <c r="G21" s="17"/>
      <c r="H21" s="5">
        <f t="shared" ca="1" si="3"/>
        <v>4</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row>
    <row r="22" spans="1:50" s="45" customFormat="1" ht="30" customHeight="1" thickBot="1" x14ac:dyDescent="0.25">
      <c r="A22" s="13"/>
      <c r="B22" s="75" t="s">
        <v>42</v>
      </c>
      <c r="C22" s="76"/>
      <c r="D22" s="77"/>
      <c r="E22" s="78"/>
      <c r="F22" s="79"/>
      <c r="G22" s="17"/>
      <c r="H22" s="5" t="str">
        <f t="shared" si="3"/>
        <v/>
      </c>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row>
    <row r="23" spans="1:50" s="45" customFormat="1" ht="30" customHeight="1" thickBot="1" x14ac:dyDescent="0.25">
      <c r="A23" s="13"/>
      <c r="B23" s="81" t="s">
        <v>27</v>
      </c>
      <c r="C23" s="82" t="s">
        <v>50</v>
      </c>
      <c r="D23" s="83">
        <v>0.7</v>
      </c>
      <c r="E23" s="84">
        <f ca="1">F21</f>
        <v>45371</v>
      </c>
      <c r="F23" s="84">
        <f ca="1">E23+3</f>
        <v>45374</v>
      </c>
      <c r="G23" s="17"/>
      <c r="H23" s="5">
        <f t="shared" ca="1" si="3"/>
        <v>4</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row>
    <row r="24" spans="1:50" s="45" customFormat="1" ht="30" customHeight="1" thickBot="1" x14ac:dyDescent="0.25">
      <c r="A24" s="13"/>
      <c r="B24" s="81" t="s">
        <v>30</v>
      </c>
      <c r="C24" s="82" t="s">
        <v>49</v>
      </c>
      <c r="D24" s="83">
        <v>0.59</v>
      </c>
      <c r="E24" s="84">
        <f ca="1">F23</f>
        <v>45374</v>
      </c>
      <c r="F24" s="84">
        <f ca="1">E24+3</f>
        <v>45377</v>
      </c>
      <c r="G24" s="17"/>
      <c r="H24" s="5">
        <f t="shared" ca="1" si="3"/>
        <v>4</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row>
    <row r="25" spans="1:50" s="45" customFormat="1" ht="30" customHeight="1" thickBot="1" x14ac:dyDescent="0.25">
      <c r="A25" s="13"/>
      <c r="B25" s="81" t="s">
        <v>31</v>
      </c>
      <c r="C25" s="82" t="s">
        <v>48</v>
      </c>
      <c r="D25" s="83">
        <v>0.43</v>
      </c>
      <c r="E25" s="84">
        <f ca="1">F24</f>
        <v>45377</v>
      </c>
      <c r="F25" s="84">
        <f ca="1">E25+3</f>
        <v>45380</v>
      </c>
      <c r="G25" s="17"/>
      <c r="H25" s="5">
        <f t="shared" ca="1" si="3"/>
        <v>4</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row>
    <row r="26" spans="1:50" s="45" customFormat="1" ht="30" customHeight="1" thickBot="1" x14ac:dyDescent="0.25">
      <c r="A26" s="13"/>
      <c r="B26" s="81" t="s">
        <v>32</v>
      </c>
      <c r="C26" s="82" t="s">
        <v>47</v>
      </c>
      <c r="D26" s="83">
        <v>0.2</v>
      </c>
      <c r="E26" s="84">
        <f ca="1">F25</f>
        <v>45380</v>
      </c>
      <c r="F26" s="84">
        <f ca="1">E26+1</f>
        <v>45381</v>
      </c>
      <c r="G26" s="17"/>
      <c r="H26" s="5">
        <f t="shared" ca="1" si="3"/>
        <v>2</v>
      </c>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row>
    <row r="27" spans="1:50" s="45" customFormat="1" ht="30" customHeight="1" thickBot="1" x14ac:dyDescent="0.25">
      <c r="A27" s="13"/>
      <c r="B27" s="81" t="s">
        <v>33</v>
      </c>
      <c r="C27" s="82" t="s">
        <v>50</v>
      </c>
      <c r="D27" s="83">
        <v>0.04</v>
      </c>
      <c r="E27" s="84">
        <f ca="1">F26</f>
        <v>45381</v>
      </c>
      <c r="F27" s="84">
        <f ca="1">E27+1</f>
        <v>45382</v>
      </c>
      <c r="G27" s="17"/>
      <c r="H27" s="5">
        <f t="shared" ca="1" si="3"/>
        <v>2</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row>
    <row r="28" spans="1:50" s="45" customFormat="1" ht="30" customHeight="1" thickBot="1" x14ac:dyDescent="0.25">
      <c r="A28" s="13"/>
      <c r="B28" s="85"/>
      <c r="C28" s="86"/>
      <c r="D28" s="87"/>
      <c r="E28" s="88"/>
      <c r="F28" s="88"/>
      <c r="G28" s="17"/>
      <c r="H28" s="5" t="str">
        <f t="shared" si="3"/>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row>
    <row r="29" spans="1:50" s="45" customFormat="1" ht="30" customHeight="1" thickBot="1" x14ac:dyDescent="0.25">
      <c r="A29" s="14"/>
      <c r="B29" s="89" t="s">
        <v>0</v>
      </c>
      <c r="C29" s="90"/>
      <c r="D29" s="91"/>
      <c r="E29" s="92"/>
      <c r="F29" s="93"/>
      <c r="G29" s="17"/>
      <c r="H29" s="6" t="str">
        <f t="shared" si="3"/>
        <v/>
      </c>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row>
    <row r="30" spans="1:50" ht="30" customHeight="1" x14ac:dyDescent="0.2">
      <c r="G30" s="3"/>
    </row>
    <row r="31" spans="1:50" ht="30" customHeight="1" x14ac:dyDescent="0.25">
      <c r="C31" s="16"/>
      <c r="F31" s="15"/>
    </row>
    <row r="32" spans="1:50" ht="30" customHeight="1" x14ac:dyDescent="0.2">
      <c r="C32" s="4"/>
    </row>
  </sheetData>
  <mergeCells count="16">
    <mergeCell ref="A5:A6"/>
    <mergeCell ref="B5:B6"/>
    <mergeCell ref="C5:C6"/>
    <mergeCell ref="D5:D6"/>
    <mergeCell ref="E5:E6"/>
    <mergeCell ref="AR4:AX4"/>
    <mergeCell ref="F5:F6"/>
    <mergeCell ref="Q2:Z2"/>
    <mergeCell ref="Q1:Z1"/>
    <mergeCell ref="I1:O1"/>
    <mergeCell ref="I2:O2"/>
    <mergeCell ref="I4:O4"/>
    <mergeCell ref="P4:V4"/>
    <mergeCell ref="W4:AC4"/>
    <mergeCell ref="AD4:AJ4"/>
    <mergeCell ref="AK4:AQ4"/>
  </mergeCells>
  <conditionalFormatting sqref="D7:D29">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AW12">
    <cfRule type="expression" dxfId="17" priority="6">
      <formula>AND(task_start&lt;=I$5,ROUNDDOWN((task_end-task_start+1)*task_progress,0)+task_start-1&gt;=I$5)</formula>
    </cfRule>
    <cfRule type="expression" dxfId="16" priority="7" stopIfTrue="1">
      <formula>AND(task_end&gt;=I$5,task_start&lt;J$5)</formula>
    </cfRule>
  </conditionalFormatting>
  <conditionalFormatting sqref="I14:AW17">
    <cfRule type="expression" dxfId="15" priority="4">
      <formula>AND(task_start&lt;=I$5,ROUNDDOWN((task_end-task_start+1)*task_progress,0)+task_start-1&gt;=I$5)</formula>
    </cfRule>
    <cfRule type="expression" dxfId="14" priority="5" stopIfTrue="1">
      <formula>AND(task_end&gt;=I$5,task_start&lt;J$5)</formula>
    </cfRule>
  </conditionalFormatting>
  <conditionalFormatting sqref="I19:AW21">
    <cfRule type="expression" dxfId="13" priority="2">
      <formula>AND(task_start&lt;=I$5,ROUNDDOWN((task_end-task_start+1)*task_progress,0)+task_start-1&gt;=I$5)</formula>
    </cfRule>
    <cfRule type="expression" dxfId="12" priority="3" stopIfTrue="1">
      <formula>AND(task_end&gt;=I$5,task_start&lt;J$5)</formula>
    </cfRule>
  </conditionalFormatting>
  <conditionalFormatting sqref="I23:AW27">
    <cfRule type="expression" dxfId="11" priority="36">
      <formula>AND(task_start&lt;=I$5,ROUNDDOWN((task_end-task_start+1)*task_progress,0)+task_start-1&gt;=I$5)</formula>
    </cfRule>
    <cfRule type="expression" dxfId="10" priority="37" stopIfTrue="1">
      <formula>AND(task_end&gt;=I$5,task_start&lt;J$5)</formula>
    </cfRule>
  </conditionalFormatting>
  <conditionalFormatting sqref="I4:AW27">
    <cfRule type="expression" dxfId="9" priority="1">
      <formula>AND(TODAY()&gt;=I$5, TODAY()&lt;J$5)</formula>
    </cfRule>
  </conditionalFormatting>
  <conditionalFormatting sqref="AX9:AX12">
    <cfRule type="expression" dxfId="8" priority="42">
      <formula>AND(task_start&lt;=AX$5,ROUNDDOWN((task_end-task_start+1)*task_progress,0)+task_start-1&gt;=AX$5)</formula>
    </cfRule>
    <cfRule type="expression" dxfId="7" priority="43" stopIfTrue="1">
      <formula>AND(task_end&gt;=AX$5,task_start&lt;#REF!)</formula>
    </cfRule>
  </conditionalFormatting>
  <conditionalFormatting sqref="AX14:AX17">
    <cfRule type="expression" dxfId="6" priority="48">
      <formula>AND(task_start&lt;=AX$5,ROUNDDOWN((task_end-task_start+1)*task_progress,0)+task_start-1&gt;=AX$5)</formula>
    </cfRule>
    <cfRule type="expression" dxfId="5" priority="49" stopIfTrue="1">
      <formula>AND(task_end&gt;=AX$5,task_start&lt;#REF!)</formula>
    </cfRule>
  </conditionalFormatting>
  <conditionalFormatting sqref="AX19:AX21">
    <cfRule type="expression" dxfId="4" priority="54">
      <formula>AND(task_start&lt;=AX$5,ROUNDDOWN((task_end-task_start+1)*task_progress,0)+task_start-1&gt;=AX$5)</formula>
    </cfRule>
    <cfRule type="expression" dxfId="3" priority="55" stopIfTrue="1">
      <formula>AND(task_end&gt;=AX$5,task_start&lt;#REF!)</formula>
    </cfRule>
  </conditionalFormatting>
  <conditionalFormatting sqref="AX23:AX27">
    <cfRule type="expression" dxfId="2" priority="60">
      <formula>AND(task_start&lt;=AX$5,ROUNDDOWN((task_end-task_start+1)*task_progress,0)+task_start-1&gt;=AX$5)</formula>
    </cfRule>
    <cfRule type="expression" dxfId="1" priority="61" stopIfTrue="1">
      <formula>AND(task_end&gt;=AX$5,task_start&lt;#REF!)</formula>
    </cfRule>
  </conditionalFormatting>
  <conditionalFormatting sqref="AX4:AX27">
    <cfRule type="expression" dxfId="0" priority="64">
      <formula>AND(TODAY()&gt;=AX$5, TODAY()&lt;#REF!)</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3" xr:uid="{4F48FC41-E335-47F1-87AA-3333A52AD81C}"/>
    <dataValidation allowBlank="1" showInputMessage="1" showErrorMessage="1" prompt="Phase 3's sample block starts in cell B20." sqref="A18" xr:uid="{956902D1-D3B5-416D-BB69-9362D193BC0A}"/>
    <dataValidation allowBlank="1" showInputMessage="1" showErrorMessage="1" prompt="Phase 4's sample block starts in cell B26." sqref="A22"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29"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8" t="s">
        <v>8</v>
      </c>
      <c r="B2" s="8"/>
    </row>
    <row r="3" spans="1:2" s="11" customFormat="1" ht="27" customHeight="1" x14ac:dyDescent="0.2">
      <c r="A3" s="99"/>
      <c r="B3" s="12"/>
    </row>
    <row r="4" spans="1:2" s="10" customFormat="1" ht="31.5" x14ac:dyDescent="0.6">
      <c r="A4" s="100" t="s">
        <v>7</v>
      </c>
    </row>
    <row r="5" spans="1:2" ht="74.25" customHeight="1" x14ac:dyDescent="0.2">
      <c r="A5" s="101" t="s">
        <v>16</v>
      </c>
    </row>
    <row r="6" spans="1:2" ht="26.25" customHeight="1" x14ac:dyDescent="0.2">
      <c r="A6" s="100" t="s">
        <v>19</v>
      </c>
    </row>
    <row r="7" spans="1:2" s="7" customFormat="1" ht="205.15" customHeight="1" x14ac:dyDescent="0.2">
      <c r="A7" s="102" t="s">
        <v>18</v>
      </c>
    </row>
    <row r="8" spans="1:2" s="10" customFormat="1" ht="31.5" x14ac:dyDescent="0.6">
      <c r="A8" s="100" t="s">
        <v>9</v>
      </c>
    </row>
    <row r="9" spans="1:2" ht="57" x14ac:dyDescent="0.2">
      <c r="A9" s="101" t="s">
        <v>17</v>
      </c>
    </row>
    <row r="10" spans="1:2" s="7" customFormat="1" ht="28.15" customHeight="1" x14ac:dyDescent="0.2">
      <c r="A10" s="103" t="s">
        <v>15</v>
      </c>
    </row>
    <row r="11" spans="1:2" s="10" customFormat="1" ht="31.5" x14ac:dyDescent="0.6">
      <c r="A11" s="100" t="s">
        <v>6</v>
      </c>
    </row>
    <row r="12" spans="1:2" ht="28.5" x14ac:dyDescent="0.2">
      <c r="A12" s="101" t="s">
        <v>14</v>
      </c>
    </row>
    <row r="13" spans="1:2" s="7" customFormat="1" ht="28.15" customHeight="1" x14ac:dyDescent="0.2">
      <c r="A13" s="103" t="s">
        <v>2</v>
      </c>
    </row>
    <row r="14" spans="1:2" s="10" customFormat="1" ht="31.5" x14ac:dyDescent="0.6">
      <c r="A14" s="100" t="s">
        <v>10</v>
      </c>
    </row>
    <row r="15" spans="1:2" ht="75" customHeight="1" x14ac:dyDescent="0.2">
      <c r="A15" s="101" t="s">
        <v>11</v>
      </c>
    </row>
    <row r="16" spans="1:2" ht="71.25" x14ac:dyDescent="0.2">
      <c r="A16" s="101" t="s">
        <v>12</v>
      </c>
    </row>
    <row r="17" spans="1:1" x14ac:dyDescent="0.2">
      <c r="A17" s="104"/>
    </row>
    <row r="18" spans="1:1" x14ac:dyDescent="0.2">
      <c r="A18" s="104"/>
    </row>
    <row r="19" spans="1:1" x14ac:dyDescent="0.2">
      <c r="A19" s="104"/>
    </row>
    <row r="20" spans="1:1" x14ac:dyDescent="0.2">
      <c r="A20" s="104"/>
    </row>
    <row r="21" spans="1:1" x14ac:dyDescent="0.2">
      <c r="A21" s="104"/>
    </row>
    <row r="22" spans="1:1" x14ac:dyDescent="0.2">
      <c r="A22" s="104"/>
    </row>
    <row r="23" spans="1:1" x14ac:dyDescent="0.2">
      <c r="A23" s="104"/>
    </row>
    <row r="24" spans="1:1" x14ac:dyDescent="0.2">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Samuel muuo</dc:creator>
  <dc:description/>
  <cp:lastModifiedBy>Samuel muuo</cp:lastModifiedBy>
  <dcterms:created xsi:type="dcterms:W3CDTF">2022-03-11T22:41:12Z</dcterms:created>
  <dcterms:modified xsi:type="dcterms:W3CDTF">2024-02-22T21:34:40Z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