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barata\Downloads\"/>
    </mc:Choice>
  </mc:AlternateContent>
  <xr:revisionPtr revIDLastSave="0" documentId="13_ncr:1_{8F05C9FB-78C1-45C6-9F3D-2F66E6CA3FD8}" xr6:coauthVersionLast="47" xr6:coauthVersionMax="47" xr10:uidLastSave="{00000000-0000-0000-0000-000000000000}"/>
  <bookViews>
    <workbookView xWindow="59190" yWindow="3720" windowWidth="14970" windowHeight="15345" xr2:uid="{DB4E7821-9882-401E-B271-394CC228BEA0}"/>
  </bookViews>
  <sheets>
    <sheet name="Sheet1" sheetId="1" r:id="rId1"/>
  </sheets>
  <definedNames>
    <definedName name="Eab">Sheet1!$C$4</definedName>
    <definedName name="Eac">Sheet1!$C$5</definedName>
    <definedName name="Eba">Sheet1!$D$3</definedName>
    <definedName name="Ebc">Sheet1!$D$5</definedName>
    <definedName name="Eca">Sheet1!$E$3</definedName>
    <definedName name="Ecb">Sheet1!$E$4</definedName>
    <definedName name="FN">Sheet1!$F$22</definedName>
    <definedName name="FNa">Sheet1!$F$19</definedName>
    <definedName name="FNb">Sheet1!$F$20</definedName>
    <definedName name="FNc">Sheet1!$F$21</definedName>
    <definedName name="FP">Sheet1!$F$12</definedName>
    <definedName name="FPa">Sheet1!$F$9</definedName>
    <definedName name="FPb">Sheet1!$F$10</definedName>
    <definedName name="FPc">Sheet1!$F$11</definedName>
    <definedName name="PRa">Sheet1!$F$24</definedName>
    <definedName name="PRb">Sheet1!$F$25</definedName>
    <definedName name="PRc">Sheet1!$F$26</definedName>
    <definedName name="TN">Sheet1!$F$17</definedName>
    <definedName name="TNa">Sheet1!$F$14</definedName>
    <definedName name="TNb">Sheet1!$F$15</definedName>
    <definedName name="TNc">Sheet1!$F$16</definedName>
    <definedName name="TNv">Sheet1!#REF!</definedName>
    <definedName name="TP">Sheet1!$F$7</definedName>
    <definedName name="TPa">Sheet1!$C$3</definedName>
    <definedName name="TPb">Sheet1!$D$4</definedName>
    <definedName name="TPc">Sheet1!$E$5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1" i="1"/>
  <c r="F20" i="1"/>
  <c r="F19" i="1"/>
  <c r="F9" i="1"/>
  <c r="F7" i="1"/>
  <c r="F16" i="1"/>
  <c r="F10" i="1"/>
  <c r="F25" i="1" s="1"/>
  <c r="F15" i="1"/>
  <c r="F14" i="1"/>
  <c r="F11" i="1"/>
  <c r="F26" i="1" s="1"/>
  <c r="I3" i="1" l="1"/>
  <c r="F22" i="1"/>
  <c r="I4" i="1" s="1"/>
  <c r="F17" i="1"/>
  <c r="F12" i="1"/>
  <c r="I5" i="1" s="1"/>
  <c r="I2" i="1" l="1"/>
  <c r="I6" i="1"/>
</calcChain>
</file>

<file path=xl/sharedStrings.xml><?xml version="1.0" encoding="utf-8"?>
<sst xmlns="http://schemas.openxmlformats.org/spreadsheetml/2006/main" count="28" uniqueCount="25">
  <si>
    <t>A</t>
  </si>
  <si>
    <t>B</t>
  </si>
  <si>
    <t>C</t>
  </si>
  <si>
    <t>Predicted</t>
  </si>
  <si>
    <t>FPa</t>
  </si>
  <si>
    <t>FPb</t>
  </si>
  <si>
    <t>FPc</t>
  </si>
  <si>
    <t>TNa</t>
  </si>
  <si>
    <t>TNb</t>
  </si>
  <si>
    <t>TNc</t>
  </si>
  <si>
    <t>FNa</t>
  </si>
  <si>
    <t>FNb</t>
  </si>
  <si>
    <t>FNc</t>
  </si>
  <si>
    <t>PRmicro</t>
  </si>
  <si>
    <t>PRmacro</t>
  </si>
  <si>
    <t>PRa</t>
  </si>
  <si>
    <t>PRb</t>
  </si>
  <si>
    <t>PRc</t>
  </si>
  <si>
    <t>Recall</t>
  </si>
  <si>
    <t>Accuracy</t>
  </si>
  <si>
    <t>F-Measure</t>
  </si>
  <si>
    <t>FP</t>
  </si>
  <si>
    <t>TN</t>
  </si>
  <si>
    <t>FN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</si>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</sst>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169" fontId="0" fillId="0" borderId="3" xfId="0" applyNumberFormat="1" applyBorder="1"/>
    <xf numFmtId="169" fontId="0" fillId="0" borderId="5" xfId="0" applyNumberFormat="1" applyBorder="1"/>
    <xf numFmtId="169" fontId="0" fillId="0" borderId="8" xfId="0" applyNumberFormat="1" applyBorder="1"/>
    <xf numFmtId="0" fontId="0" fillId="0" borderId="15" xfId="0" applyBorder="1"/>
    <xf numFmtId="1" fontId="0" fillId="0" borderId="17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169" fontId="0" fillId="0" borderId="3" xfId="0" applyNumberFormat="1" applyBorder="1" applyAlignment="1">
      <alignment horizontal="right"/>
    </xf>
    <xf numFmtId="169" fontId="0" fillId="0" borderId="5" xfId="0" applyNumberFormat="1" applyBorder="1" applyAlignment="1">
      <alignment horizontal="right"/>
    </xf>
    <xf numFmtId="169" fontId="0" fillId="0" borderId="8" xfId="0" applyNumberFormat="1" applyBorder="1" applyAlignment="1">
      <alignment horizontal="right"/>
    </xf>
    <xf numFmtId="1" fontId="0" fillId="2" borderId="1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B40B-BA76-413A-B0DB-DDDAB62EBA42}">
  <dimension ref="A1:I26"/>
  <sheetViews>
    <sheetView tabSelected="1" zoomScale="145" zoomScaleNormal="145" workbookViewId="0">
      <selection activeCell="I6" sqref="I6"/>
    </sheetView>
  </sheetViews>
  <sheetFormatPr defaultRowHeight="15" x14ac:dyDescent="0.25"/>
  <cols>
    <col min="1" max="5" width="4.42578125" customWidth="1"/>
  </cols>
  <sheetData>
    <row r="1" spans="1:9" ht="15.75" thickBot="1" x14ac:dyDescent="0.3">
      <c r="C1" s="1" t="b">
        <v>1</v>
      </c>
      <c r="D1" s="1"/>
      <c r="E1" s="1"/>
    </row>
    <row r="2" spans="1:9" ht="15.75" thickBot="1" x14ac:dyDescent="0.3">
      <c r="C2" s="6" t="s">
        <v>0</v>
      </c>
      <c r="D2" s="7" t="s">
        <v>1</v>
      </c>
      <c r="E2" s="8" t="s">
        <v>2</v>
      </c>
      <c r="H2" s="10" t="s">
        <v>13</v>
      </c>
      <c r="I2" s="13">
        <f>TP/(TP+FP)</f>
        <v>0.91004366812227078</v>
      </c>
    </row>
    <row r="3" spans="1:9" ht="15" customHeight="1" x14ac:dyDescent="0.25">
      <c r="A3" s="2" t="s">
        <v>3</v>
      </c>
      <c r="B3" s="3" t="s">
        <v>0</v>
      </c>
      <c r="C3" s="26">
        <v>12</v>
      </c>
      <c r="D3" s="29">
        <v>22</v>
      </c>
      <c r="E3" s="30">
        <v>21</v>
      </c>
      <c r="H3" s="11" t="s">
        <v>14</v>
      </c>
      <c r="I3" s="14">
        <f>(PRa+PRb+PRc)/3</f>
        <v>0.59834359603145726</v>
      </c>
    </row>
    <row r="4" spans="1:9" x14ac:dyDescent="0.25">
      <c r="A4" s="2"/>
      <c r="B4" s="4" t="s">
        <v>1</v>
      </c>
      <c r="C4" s="34">
        <v>25</v>
      </c>
      <c r="D4" s="27">
        <v>998</v>
      </c>
      <c r="E4" s="31">
        <v>15</v>
      </c>
      <c r="H4" s="11" t="s">
        <v>18</v>
      </c>
      <c r="I4" s="14">
        <f>TP/(TP+FN)</f>
        <v>0.91004366812227078</v>
      </c>
    </row>
    <row r="5" spans="1:9" ht="15.75" thickBot="1" x14ac:dyDescent="0.3">
      <c r="A5" s="2"/>
      <c r="B5" s="5" t="s">
        <v>2</v>
      </c>
      <c r="C5" s="33">
        <v>5</v>
      </c>
      <c r="D5" s="32">
        <v>15</v>
      </c>
      <c r="E5" s="28">
        <v>32</v>
      </c>
      <c r="H5" s="11" t="s">
        <v>20</v>
      </c>
      <c r="I5" s="14">
        <f>(2*TP)/(2*TP+FP+FN)</f>
        <v>0.91004366812227078</v>
      </c>
    </row>
    <row r="6" spans="1:9" ht="15.75" thickBot="1" x14ac:dyDescent="0.3">
      <c r="H6" s="12" t="s">
        <v>19</v>
      </c>
      <c r="I6" s="15">
        <f>(TP+TN)/(TP+TN+FP+FN)</f>
        <v>0.94002911208151385</v>
      </c>
    </row>
    <row r="7" spans="1:9" ht="15.75" thickBot="1" x14ac:dyDescent="0.3">
      <c r="E7" s="16" t="s">
        <v>24</v>
      </c>
      <c r="F7" s="17">
        <f>TPa+TPb+TPc</f>
        <v>1042</v>
      </c>
    </row>
    <row r="8" spans="1:9" ht="5.25" customHeight="1" thickBot="1" x14ac:dyDescent="0.3">
      <c r="F8" s="18"/>
    </row>
    <row r="9" spans="1:9" x14ac:dyDescent="0.25">
      <c r="E9" s="10" t="s">
        <v>4</v>
      </c>
      <c r="F9" s="19">
        <f>Eba+Eca</f>
        <v>43</v>
      </c>
    </row>
    <row r="10" spans="1:9" x14ac:dyDescent="0.25">
      <c r="E10" s="11" t="s">
        <v>5</v>
      </c>
      <c r="F10" s="20">
        <f>Eab+Ecb</f>
        <v>40</v>
      </c>
    </row>
    <row r="11" spans="1:9" x14ac:dyDescent="0.25">
      <c r="E11" s="11" t="s">
        <v>6</v>
      </c>
      <c r="F11" s="20">
        <f>Eac+Ebc</f>
        <v>20</v>
      </c>
    </row>
    <row r="12" spans="1:9" ht="15.75" thickBot="1" x14ac:dyDescent="0.3">
      <c r="E12" s="12" t="s">
        <v>21</v>
      </c>
      <c r="F12" s="21">
        <f>FPa+FPb+FPc</f>
        <v>103</v>
      </c>
    </row>
    <row r="13" spans="1:9" ht="4.5" customHeight="1" thickBot="1" x14ac:dyDescent="0.3">
      <c r="F13" s="18"/>
    </row>
    <row r="14" spans="1:9" x14ac:dyDescent="0.25">
      <c r="E14" s="10" t="s">
        <v>7</v>
      </c>
      <c r="F14" s="19">
        <f>TPb+Ecb+TPc+Ebc</f>
        <v>1060</v>
      </c>
    </row>
    <row r="15" spans="1:9" x14ac:dyDescent="0.25">
      <c r="E15" s="11" t="s">
        <v>8</v>
      </c>
      <c r="F15" s="20">
        <f>TPa+Eac+TPc+Eca</f>
        <v>70</v>
      </c>
    </row>
    <row r="16" spans="1:9" x14ac:dyDescent="0.25">
      <c r="E16" s="11" t="s">
        <v>9</v>
      </c>
      <c r="F16" s="20">
        <f>TPa+Eba+TPb+Eab</f>
        <v>1057</v>
      </c>
    </row>
    <row r="17" spans="5:8" ht="15.75" thickBot="1" x14ac:dyDescent="0.3">
      <c r="E17" s="12" t="s">
        <v>22</v>
      </c>
      <c r="F17" s="21">
        <f>TNa+TNb+TNc</f>
        <v>2187</v>
      </c>
    </row>
    <row r="18" spans="5:8" ht="4.5" customHeight="1" thickBot="1" x14ac:dyDescent="0.3">
      <c r="F18" s="18"/>
    </row>
    <row r="19" spans="5:8" x14ac:dyDescent="0.25">
      <c r="E19" s="10" t="s">
        <v>10</v>
      </c>
      <c r="F19" s="19">
        <f>Eab+Eac</f>
        <v>30</v>
      </c>
    </row>
    <row r="20" spans="5:8" x14ac:dyDescent="0.25">
      <c r="E20" s="11" t="s">
        <v>11</v>
      </c>
      <c r="F20" s="20">
        <f>Eba+Ebc</f>
        <v>37</v>
      </c>
    </row>
    <row r="21" spans="5:8" x14ac:dyDescent="0.25">
      <c r="E21" s="11" t="s">
        <v>12</v>
      </c>
      <c r="F21" s="20">
        <f>Eca+Ecb</f>
        <v>36</v>
      </c>
    </row>
    <row r="22" spans="5:8" ht="15.75" thickBot="1" x14ac:dyDescent="0.3">
      <c r="E22" s="12" t="s">
        <v>23</v>
      </c>
      <c r="F22" s="21">
        <f>FNa+FNb+FNc</f>
        <v>103</v>
      </c>
    </row>
    <row r="23" spans="5:8" ht="5.25" customHeight="1" thickBot="1" x14ac:dyDescent="0.3">
      <c r="F23" s="22"/>
    </row>
    <row r="24" spans="5:8" x14ac:dyDescent="0.25">
      <c r="E24" s="10" t="s">
        <v>15</v>
      </c>
      <c r="F24" s="23">
        <f>TPa/(TPa+FPa)</f>
        <v>0.21818181818181817</v>
      </c>
      <c r="H24" s="9"/>
    </row>
    <row r="25" spans="5:8" x14ac:dyDescent="0.25">
      <c r="E25" s="11" t="s">
        <v>16</v>
      </c>
      <c r="F25" s="24">
        <f>TPb/(TPb+FPb)</f>
        <v>0.96146435452793833</v>
      </c>
      <c r="H25" s="9"/>
    </row>
    <row r="26" spans="5:8" ht="15.75" thickBot="1" x14ac:dyDescent="0.3">
      <c r="E26" s="12" t="s">
        <v>17</v>
      </c>
      <c r="F26" s="25">
        <f>TPc/(TPc+FPc)</f>
        <v>0.61538461538461542</v>
      </c>
      <c r="H26" s="9"/>
    </row>
  </sheetData>
  <mergeCells count="2">
    <mergeCell ref="C1:E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Sheet1</vt:lpstr>
      <vt:lpstr>Eab</vt:lpstr>
      <vt:lpstr>Eac</vt:lpstr>
      <vt:lpstr>Eba</vt:lpstr>
      <vt:lpstr>Ebc</vt:lpstr>
      <vt:lpstr>Eca</vt:lpstr>
      <vt:lpstr>Ecb</vt:lpstr>
      <vt:lpstr>FN</vt:lpstr>
      <vt:lpstr>FNa</vt:lpstr>
      <vt:lpstr>FNb</vt:lpstr>
      <vt:lpstr>FNc</vt:lpstr>
      <vt:lpstr>FP</vt:lpstr>
      <vt:lpstr>FPa</vt:lpstr>
      <vt:lpstr>FPb</vt:lpstr>
      <vt:lpstr>FPc</vt:lpstr>
      <vt:lpstr>PRa</vt:lpstr>
      <vt:lpstr>PRb</vt:lpstr>
      <vt:lpstr>PRc</vt:lpstr>
      <vt:lpstr>TN</vt:lpstr>
      <vt:lpstr>TNa</vt:lpstr>
      <vt:lpstr>TNb</vt:lpstr>
      <vt:lpstr>TNc</vt:lpstr>
      <vt:lpstr>TP</vt:lpstr>
      <vt:lpstr>TPa</vt:lpstr>
      <vt:lpstr>TPb</vt:lpstr>
      <vt:lpstr>TPc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Barata</dc:creator>
  <cp:lastModifiedBy>Samuel Barata</cp:lastModifiedBy>
  <dcterms:created xsi:type="dcterms:W3CDTF">2024-05-03T09:42:56Z</dcterms:created>
  <dcterms:modified xsi:type="dcterms:W3CDTF">2024-05-03T13:09:11Z</dcterms:modified>
</cp:coreProperties>
</file>