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Samue\Desktop\EPGE_github\Macro_III\Lista_01\ex7\"/>
    </mc:Choice>
  </mc:AlternateContent>
  <bookViews>
    <workbookView xWindow="0" yWindow="0" windowWidth="21600" windowHeight="9645"/>
  </bookViews>
  <sheets>
    <sheet name="Dados" sheetId="1" r:id="rId1"/>
    <sheet name="IGP-DI" sheetId="3" r:id="rId2"/>
    <sheet name="Fonte" sheetId="2" r:id="rId3"/>
  </sheets>
  <definedNames>
    <definedName name="_xlnm._FilterDatabase" localSheetId="2" hidden="1">Fonte!#REF!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L3" i="1"/>
  <c r="C1" i="3"/>
  <c r="C2" i="3"/>
  <c r="C3" i="3"/>
  <c r="C4" i="3"/>
  <c r="C5" i="3"/>
  <c r="C6" i="3"/>
  <c r="C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F5" i="1"/>
  <c r="F4" i="1"/>
  <c r="F3" i="1"/>
  <c r="F2" i="1"/>
  <c r="C2" i="1"/>
  <c r="G5" i="1" l="1"/>
  <c r="K3" i="1"/>
  <c r="G3" i="1"/>
  <c r="G4" i="1"/>
  <c r="K8" i="1"/>
  <c r="K11" i="1"/>
  <c r="K12" i="1"/>
  <c r="K14" i="1"/>
  <c r="K16" i="1"/>
  <c r="K17" i="1"/>
  <c r="K20" i="1"/>
  <c r="K22" i="1"/>
  <c r="L7" i="1"/>
  <c r="L8" i="1"/>
  <c r="L11" i="1"/>
  <c r="L12" i="1"/>
  <c r="L15" i="1"/>
  <c r="L16" i="1"/>
  <c r="L19" i="1"/>
  <c r="L20" i="1"/>
  <c r="L4" i="1"/>
  <c r="F6" i="1"/>
  <c r="G6" i="1" s="1"/>
  <c r="F7" i="1"/>
  <c r="F8" i="1"/>
  <c r="G8" i="1" s="1"/>
  <c r="F9" i="1"/>
  <c r="F10" i="1"/>
  <c r="F11" i="1"/>
  <c r="F12" i="1"/>
  <c r="G12" i="1" s="1"/>
  <c r="F13" i="1"/>
  <c r="F14" i="1"/>
  <c r="F15" i="1"/>
  <c r="F16" i="1"/>
  <c r="G16" i="1" s="1"/>
  <c r="F17" i="1"/>
  <c r="F18" i="1"/>
  <c r="F19" i="1"/>
  <c r="F20" i="1"/>
  <c r="G20" i="1" s="1"/>
  <c r="F21" i="1"/>
  <c r="F22" i="1"/>
  <c r="L5" i="1"/>
  <c r="L6" i="1"/>
  <c r="L9" i="1"/>
  <c r="L10" i="1"/>
  <c r="L13" i="1"/>
  <c r="L14" i="1"/>
  <c r="L17" i="1"/>
  <c r="L18" i="1"/>
  <c r="L21" i="1"/>
  <c r="L22" i="1"/>
  <c r="K19" i="1" l="1"/>
  <c r="K9" i="1"/>
  <c r="K4" i="1"/>
  <c r="K21" i="1"/>
  <c r="K18" i="1"/>
  <c r="K13" i="1"/>
  <c r="K10" i="1"/>
  <c r="K6" i="1"/>
  <c r="G22" i="1"/>
  <c r="G18" i="1"/>
  <c r="G14" i="1"/>
  <c r="G10" i="1"/>
  <c r="K15" i="1"/>
  <c r="K7" i="1"/>
  <c r="G21" i="1"/>
  <c r="G17" i="1"/>
  <c r="G13" i="1"/>
  <c r="G9" i="1"/>
  <c r="G7" i="1"/>
  <c r="K5" i="1"/>
  <c r="G19" i="1"/>
  <c r="G15" i="1"/>
  <c r="G11" i="1"/>
</calcChain>
</file>

<file path=xl/sharedStrings.xml><?xml version="1.0" encoding="utf-8"?>
<sst xmlns="http://schemas.openxmlformats.org/spreadsheetml/2006/main" count="23" uniqueCount="22">
  <si>
    <t>ANO</t>
  </si>
  <si>
    <t>IBOVESPA</t>
  </si>
  <si>
    <t>SELIC</t>
  </si>
  <si>
    <t>POP</t>
  </si>
  <si>
    <t>CONS_FINAL</t>
  </si>
  <si>
    <t>CONS_PC</t>
  </si>
  <si>
    <t>VAR_CONS_PC</t>
  </si>
  <si>
    <t>IGP_DI</t>
  </si>
  <si>
    <t>INFLACAO</t>
  </si>
  <si>
    <t>IBOVESPA_DEF</t>
  </si>
  <si>
    <t>R_s</t>
  </si>
  <si>
    <t>R_f</t>
  </si>
  <si>
    <t>Ibovespa</t>
  </si>
  <si>
    <t>BMF/Bovespa</t>
  </si>
  <si>
    <t>http://www.bmfbovespa.com.br/pt_br/produtos/indices/indices-amplos/indice-ibovespa-ibovespa-estatisticas-historicas.htm</t>
  </si>
  <si>
    <t>Selic</t>
  </si>
  <si>
    <t>Ipeadata</t>
  </si>
  <si>
    <t>http://www.ipeadata.gov.br/ExibeSerie.aspx?serid=38402</t>
  </si>
  <si>
    <t>População</t>
  </si>
  <si>
    <t>IBGE</t>
  </si>
  <si>
    <t>https://seriesestatisticas.ibge.gov.br/series.aspx?no=10&amp;op=0&amp;vcodigo=POP300&amp;t=revisao-2008-projecao-populacao-brasil</t>
  </si>
  <si>
    <t>Consumo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</si>
</sst>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91AAB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2" fillId="0" borderId="0" xfId="3"/>
    <xf numFmtId="0" fontId="0" fillId="0" borderId="0" xfId="0" applyAlignment="1">
      <alignment horizontal="center" vertical="center" wrapText="1"/>
    </xf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2" fontId="0" fillId="0" borderId="0" xfId="2" applyNumberFormat="1" applyFont="1"/>
    <xf numFmtId="170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iesestatisticas.ibge.gov.br/series.aspx?no=10&amp;op=0&amp;vcodigo=POP300&amp;t=revisao-2008-projecao-populacao-brasil" TargetMode="External"/><Relationship Id="rId2" Type="http://schemas.openxmlformats.org/officeDocument/2006/relationships/hyperlink" Target="http://www.bmfbovespa.com.br/pt_br/produtos/indices/indices-amplos/indice-ibovespa-ibovespa-estatisticas-historicas.htm" TargetMode="External"/><Relationship Id="rId1" Type="http://schemas.openxmlformats.org/officeDocument/2006/relationships/hyperlink" Target="http://www.ipeadata.gov.br/ExibeSerie.aspx?serid=38402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3" sqref="L3"/>
    </sheetView>
  </sheetViews>
  <sheetFormatPr defaultRowHeight="15" x14ac:dyDescent="0.25"/>
  <cols>
    <col min="1" max="1" width="5.140625" bestFit="1" customWidth="1"/>
    <col min="2" max="2" width="16.42578125" customWidth="1"/>
    <col min="4" max="4" width="16.5703125" customWidth="1"/>
    <col min="5" max="7" width="20.5703125" customWidth="1"/>
    <col min="8" max="8" width="14" customWidth="1"/>
    <col min="9" max="9" width="9.140625" customWidth="1"/>
    <col min="10" max="10" width="16.28515625" customWidth="1"/>
    <col min="11" max="11" width="11.85546875" customWidth="1"/>
    <col min="12" max="12" width="10.7109375" customWidth="1"/>
  </cols>
  <sheetData>
    <row r="1" spans="1:12" ht="4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1993</v>
      </c>
      <c r="B2" s="1">
        <v>375.45</v>
      </c>
      <c r="C2" s="8">
        <f>5755.69/100</f>
        <v>57.556899999999999</v>
      </c>
      <c r="D2" s="4">
        <v>153985576</v>
      </c>
      <c r="E2" s="4">
        <v>10960.0018</v>
      </c>
      <c r="F2" s="4">
        <f t="shared" ref="F2:F5" si="0">E2/D2*1000000</f>
        <v>71.175509321730246</v>
      </c>
      <c r="G2" s="4"/>
      <c r="H2" s="5">
        <v>1.5101946774109129E-2</v>
      </c>
      <c r="J2" s="6">
        <f>B2/H2</f>
        <v>24861.033191010432</v>
      </c>
      <c r="K2" s="7"/>
      <c r="L2" s="5"/>
    </row>
    <row r="3" spans="1:12" x14ac:dyDescent="0.25">
      <c r="A3">
        <v>1994</v>
      </c>
      <c r="B3" s="1">
        <v>4353.92</v>
      </c>
      <c r="C3" s="8">
        <v>0.56399999999999995</v>
      </c>
      <c r="D3" s="4">
        <v>156430949</v>
      </c>
      <c r="E3" s="4">
        <v>270644.25599999999</v>
      </c>
      <c r="F3" s="4">
        <f t="shared" si="0"/>
        <v>1730.1196325287267</v>
      </c>
      <c r="G3" s="4">
        <f t="shared" ref="G3:G5" si="1">F3/F2-1</f>
        <v>23.307794197975795</v>
      </c>
      <c r="H3" s="5">
        <v>0.37858521500633202</v>
      </c>
      <c r="I3">
        <f>H3/H2-1</f>
        <v>24.068636558525082</v>
      </c>
      <c r="J3" s="6">
        <f>B3/H3</f>
        <v>11500.501940962429</v>
      </c>
      <c r="K3" s="7">
        <f>(J3/J2-1)</f>
        <v>-0.53740852793193938</v>
      </c>
      <c r="L3" s="5">
        <f>C3-I3</f>
        <v>-23.504636558525082</v>
      </c>
    </row>
    <row r="4" spans="1:12" x14ac:dyDescent="0.25">
      <c r="A4">
        <v>1995</v>
      </c>
      <c r="B4" s="1">
        <v>4299</v>
      </c>
      <c r="C4" s="8">
        <v>0.38919999999999999</v>
      </c>
      <c r="D4" s="4">
        <v>158874963</v>
      </c>
      <c r="E4" s="4">
        <v>589145.34464603802</v>
      </c>
      <c r="F4" s="4">
        <f t="shared" si="0"/>
        <v>3708.232773253505</v>
      </c>
      <c r="G4" s="4">
        <f t="shared" si="1"/>
        <v>1.1433389365298323</v>
      </c>
      <c r="H4" s="5">
        <v>0.63396988351946371</v>
      </c>
      <c r="I4">
        <f t="shared" ref="I4:I22" si="2">H4/H3-1</f>
        <v>0.67457644511780601</v>
      </c>
      <c r="J4" s="6">
        <f>B4/H4</f>
        <v>6781.07921488989</v>
      </c>
      <c r="K4" s="7">
        <f>(J4/J3-1)</f>
        <v>-0.41036667358516965</v>
      </c>
      <c r="L4" s="5">
        <f>C4-I4</f>
        <v>-0.28537644511780602</v>
      </c>
    </row>
    <row r="5" spans="1:12" x14ac:dyDescent="0.25">
      <c r="A5">
        <v>1996</v>
      </c>
      <c r="B5" s="1">
        <v>7039.94</v>
      </c>
      <c r="C5" s="8">
        <v>0.2394</v>
      </c>
      <c r="D5" s="4">
        <v>161323169</v>
      </c>
      <c r="E5" s="4">
        <v>715338.773312103</v>
      </c>
      <c r="F5" s="4">
        <f t="shared" si="0"/>
        <v>4434.1973799938369</v>
      </c>
      <c r="G5" s="4">
        <f t="shared" si="1"/>
        <v>0.19577104543612278</v>
      </c>
      <c r="H5" s="5">
        <v>0.70430876002484255</v>
      </c>
      <c r="I5">
        <f t="shared" si="2"/>
        <v>0.11094987054415717</v>
      </c>
      <c r="J5" s="6">
        <f>B5/H5</f>
        <v>9995.5309369596434</v>
      </c>
      <c r="K5" s="7">
        <f t="shared" ref="K5:K22" si="3">(J5/J4-1)</f>
        <v>0.4740324689042803</v>
      </c>
      <c r="L5" s="5">
        <f>C5-I5</f>
        <v>0.12845012945584283</v>
      </c>
    </row>
    <row r="6" spans="1:12" x14ac:dyDescent="0.25">
      <c r="A6">
        <v>1997</v>
      </c>
      <c r="B6" s="1">
        <v>10196.5</v>
      </c>
      <c r="C6" s="8">
        <v>0.42119999999999996</v>
      </c>
      <c r="D6" s="4">
        <v>163779827</v>
      </c>
      <c r="E6" s="4">
        <v>796147.10805906705</v>
      </c>
      <c r="F6" s="4">
        <f t="shared" ref="F6:F22" si="4">E6/D6*1000000</f>
        <v>4861.0816279532828</v>
      </c>
      <c r="G6" s="4">
        <f t="shared" ref="G6:G22" si="5">F6/F5-1</f>
        <v>9.6270917006414214E-2</v>
      </c>
      <c r="H6" s="5">
        <v>0.76003401553253669</v>
      </c>
      <c r="I6">
        <f t="shared" si="2"/>
        <v>7.9120491850376284E-2</v>
      </c>
      <c r="J6" s="6">
        <f>B6/H6</f>
        <v>13415.84691160904</v>
      </c>
      <c r="K6" s="7">
        <f t="shared" si="3"/>
        <v>0.34218452188491355</v>
      </c>
      <c r="L6" s="5">
        <f>C6-I6</f>
        <v>0.34207950814962368</v>
      </c>
    </row>
    <row r="7" spans="1:12" x14ac:dyDescent="0.25">
      <c r="A7">
        <v>1998</v>
      </c>
      <c r="B7" s="1">
        <v>6784.3</v>
      </c>
      <c r="C7" s="8">
        <v>0.32950000000000002</v>
      </c>
      <c r="D7" s="4">
        <v>166252088</v>
      </c>
      <c r="E7" s="4">
        <v>832102.18808447698</v>
      </c>
      <c r="F7" s="4">
        <f t="shared" si="4"/>
        <v>5005.0630827835193</v>
      </c>
      <c r="G7" s="4">
        <f t="shared" si="5"/>
        <v>2.9619221780247784E-2</v>
      </c>
      <c r="H7" s="5">
        <v>0.7895785343859586</v>
      </c>
      <c r="I7">
        <f t="shared" si="2"/>
        <v>3.8872627079356237E-2</v>
      </c>
      <c r="J7" s="6">
        <f>B7/H7</f>
        <v>8592.3055206611352</v>
      </c>
      <c r="K7" s="7">
        <f t="shared" si="3"/>
        <v>-0.35954058083161222</v>
      </c>
      <c r="L7" s="5">
        <f>C7-I7</f>
        <v>0.29062737292064378</v>
      </c>
    </row>
    <row r="8" spans="1:12" x14ac:dyDescent="0.25">
      <c r="A8">
        <v>1999</v>
      </c>
      <c r="B8" s="1">
        <v>17091.599999999999</v>
      </c>
      <c r="C8" s="8">
        <v>0.20980000000000001</v>
      </c>
      <c r="D8" s="4">
        <v>168753552</v>
      </c>
      <c r="E8" s="4">
        <v>905549.87054350204</v>
      </c>
      <c r="F8" s="4">
        <f t="shared" si="4"/>
        <v>5366.1085044509282</v>
      </c>
      <c r="G8" s="4">
        <f t="shared" si="5"/>
        <v>7.2136038186878748E-2</v>
      </c>
      <c r="H8" s="5">
        <v>0.87895294320150696</v>
      </c>
      <c r="I8">
        <f t="shared" si="2"/>
        <v>0.11319255137179396</v>
      </c>
      <c r="J8" s="6">
        <f>B8/H8</f>
        <v>19445.40960036539</v>
      </c>
      <c r="K8" s="7">
        <f t="shared" si="3"/>
        <v>1.2631189677330239</v>
      </c>
      <c r="L8" s="5">
        <f>C8-I8</f>
        <v>9.6607448628206055E-2</v>
      </c>
    </row>
    <row r="9" spans="1:12" x14ac:dyDescent="0.25">
      <c r="A9">
        <v>2000</v>
      </c>
      <c r="B9" s="1">
        <v>15259.2</v>
      </c>
      <c r="C9" s="8">
        <v>0.15359999999999999</v>
      </c>
      <c r="D9" s="4">
        <v>171279882</v>
      </c>
      <c r="E9" s="4">
        <v>985026</v>
      </c>
      <c r="F9" s="4">
        <f t="shared" si="4"/>
        <v>5750.9731353037714</v>
      </c>
      <c r="G9" s="4">
        <f t="shared" si="5"/>
        <v>7.1721365778127044E-2</v>
      </c>
      <c r="H9" s="5">
        <v>1</v>
      </c>
      <c r="I9">
        <f t="shared" si="2"/>
        <v>0.13771733485252358</v>
      </c>
      <c r="J9" s="6">
        <f>B9/H9</f>
        <v>15259.2</v>
      </c>
      <c r="K9" s="7">
        <f t="shared" si="3"/>
        <v>-0.21528009367757051</v>
      </c>
      <c r="L9" s="5">
        <f>C9-I9</f>
        <v>1.588266514747641E-2</v>
      </c>
    </row>
    <row r="10" spans="1:12" x14ac:dyDescent="0.25">
      <c r="A10">
        <v>2001</v>
      </c>
      <c r="B10" s="1">
        <v>13577.5</v>
      </c>
      <c r="C10" s="8">
        <v>0.1807</v>
      </c>
      <c r="D10" s="4">
        <v>173808010</v>
      </c>
      <c r="E10" s="4">
        <v>1084511</v>
      </c>
      <c r="F10" s="4">
        <f t="shared" si="4"/>
        <v>6239.7066740479913</v>
      </c>
      <c r="G10" s="4">
        <f t="shared" si="5"/>
        <v>8.498275461312943E-2</v>
      </c>
      <c r="H10" s="5">
        <v>1.1036103192679321</v>
      </c>
      <c r="I10">
        <f t="shared" si="2"/>
        <v>0.10361031926793207</v>
      </c>
      <c r="J10" s="6">
        <f>B10/H10</f>
        <v>12302.802685830708</v>
      </c>
      <c r="K10" s="7">
        <f t="shared" si="3"/>
        <v>-0.19374523658968312</v>
      </c>
      <c r="L10" s="5">
        <f>C10-I10</f>
        <v>7.7089680732067928E-2</v>
      </c>
    </row>
    <row r="11" spans="1:12" x14ac:dyDescent="0.25">
      <c r="A11">
        <v>2002</v>
      </c>
      <c r="B11" s="1">
        <v>11268.4</v>
      </c>
      <c r="C11" s="8">
        <v>0.2303</v>
      </c>
      <c r="D11" s="4">
        <v>176303919</v>
      </c>
      <c r="E11" s="4">
        <v>1216102</v>
      </c>
      <c r="F11" s="4">
        <f t="shared" si="4"/>
        <v>6897.7593175339453</v>
      </c>
      <c r="G11" s="4">
        <f t="shared" si="5"/>
        <v>0.10546211190069354</v>
      </c>
      <c r="H11" s="5">
        <v>1.2526468066461949</v>
      </c>
      <c r="I11">
        <f t="shared" si="2"/>
        <v>0.13504448515588785</v>
      </c>
      <c r="J11" s="6">
        <f>B11/H11</f>
        <v>8995.6721561201521</v>
      </c>
      <c r="K11" s="7">
        <f t="shared" si="3"/>
        <v>-0.26881114930985761</v>
      </c>
      <c r="L11" s="5">
        <f>C11-I11</f>
        <v>9.5255514844112155E-2</v>
      </c>
    </row>
    <row r="12" spans="1:12" x14ac:dyDescent="0.25">
      <c r="A12">
        <v>2003</v>
      </c>
      <c r="B12" s="1">
        <v>22236.3</v>
      </c>
      <c r="C12" s="8">
        <v>0.17780000000000001</v>
      </c>
      <c r="D12" s="4">
        <v>178741412</v>
      </c>
      <c r="E12" s="4">
        <v>1382355</v>
      </c>
      <c r="F12" s="4">
        <f t="shared" si="4"/>
        <v>7733.826115237358</v>
      </c>
      <c r="G12" s="4">
        <f t="shared" si="5"/>
        <v>0.12120846193895884</v>
      </c>
      <c r="H12" s="5">
        <v>1.5382181019397596</v>
      </c>
      <c r="I12">
        <f t="shared" si="2"/>
        <v>0.22797431309320637</v>
      </c>
      <c r="J12" s="6">
        <f>B12/H12</f>
        <v>14455.882408326272</v>
      </c>
      <c r="K12" s="7">
        <f t="shared" si="3"/>
        <v>0.60698190834926091</v>
      </c>
      <c r="L12" s="5">
        <f>C12-I12</f>
        <v>-5.0174313093206357E-2</v>
      </c>
    </row>
    <row r="13" spans="1:12" x14ac:dyDescent="0.25">
      <c r="A13">
        <v>2004</v>
      </c>
      <c r="B13" s="1">
        <v>26196.25</v>
      </c>
      <c r="C13" s="8">
        <v>0.19320000000000001</v>
      </c>
      <c r="D13" s="4">
        <v>181105601</v>
      </c>
      <c r="E13" s="4">
        <v>1533895</v>
      </c>
      <c r="F13" s="4">
        <f t="shared" si="4"/>
        <v>8469.6165746966599</v>
      </c>
      <c r="G13" s="4">
        <f t="shared" si="5"/>
        <v>9.5139255589110183E-2</v>
      </c>
      <c r="H13" s="5">
        <v>1.68283969262995</v>
      </c>
      <c r="I13">
        <f t="shared" si="2"/>
        <v>9.4018910912448961E-2</v>
      </c>
      <c r="J13" s="6">
        <f>B13/H13</f>
        <v>15566.693675415021</v>
      </c>
      <c r="K13" s="7">
        <f t="shared" si="3"/>
        <v>7.6841470877553997E-2</v>
      </c>
      <c r="L13" s="5">
        <f>C13-I13</f>
        <v>9.918108908755105E-2</v>
      </c>
    </row>
    <row r="14" spans="1:12" x14ac:dyDescent="0.25">
      <c r="A14">
        <v>2005</v>
      </c>
      <c r="B14" s="1">
        <v>33455.94</v>
      </c>
      <c r="C14" s="8">
        <v>0.19190000000000002</v>
      </c>
      <c r="D14" s="4">
        <v>183383216</v>
      </c>
      <c r="E14" s="4">
        <v>1721783</v>
      </c>
      <c r="F14" s="4">
        <f t="shared" si="4"/>
        <v>9388.9890119497086</v>
      </c>
      <c r="G14" s="4">
        <f t="shared" si="5"/>
        <v>0.10854947554529359</v>
      </c>
      <c r="H14" s="5">
        <v>1.7832292201194537</v>
      </c>
      <c r="I14">
        <f t="shared" si="2"/>
        <v>5.9654836957532487E-2</v>
      </c>
      <c r="J14" s="6">
        <f>B14/H14</f>
        <v>18761.43550281151</v>
      </c>
      <c r="K14" s="7">
        <f t="shared" si="3"/>
        <v>0.20522931163231184</v>
      </c>
      <c r="L14" s="5">
        <f>C14-I14</f>
        <v>0.13224516304246753</v>
      </c>
    </row>
    <row r="15" spans="1:12" x14ac:dyDescent="0.25">
      <c r="A15">
        <v>2006</v>
      </c>
      <c r="B15" s="1">
        <v>44473.71</v>
      </c>
      <c r="C15" s="8">
        <v>0.12520000000000001</v>
      </c>
      <c r="D15" s="4">
        <v>185564212</v>
      </c>
      <c r="E15" s="4">
        <v>1903679</v>
      </c>
      <c r="F15" s="4">
        <f t="shared" si="4"/>
        <v>10258.869312580595</v>
      </c>
      <c r="G15" s="4">
        <f t="shared" si="5"/>
        <v>9.2648984839982074E-2</v>
      </c>
      <c r="H15" s="5">
        <v>1.8139910461017303</v>
      </c>
      <c r="I15">
        <f t="shared" si="2"/>
        <v>1.7250629159282216E-2</v>
      </c>
      <c r="J15" s="6">
        <f>B15/H15</f>
        <v>24517.050453790318</v>
      </c>
      <c r="K15" s="7">
        <f t="shared" si="3"/>
        <v>0.30677902818877034</v>
      </c>
      <c r="L15" s="5">
        <f>C15-I15</f>
        <v>0.10794937084071779</v>
      </c>
    </row>
    <row r="16" spans="1:12" x14ac:dyDescent="0.25">
      <c r="A16">
        <v>2007</v>
      </c>
      <c r="B16" s="1">
        <v>63886.1</v>
      </c>
      <c r="C16" s="8">
        <v>0.10619999999999999</v>
      </c>
      <c r="D16" s="4">
        <v>187641714</v>
      </c>
      <c r="E16" s="4">
        <v>2133128</v>
      </c>
      <c r="F16" s="4">
        <f t="shared" si="4"/>
        <v>11368.09057286697</v>
      </c>
      <c r="G16" s="4">
        <f t="shared" si="5"/>
        <v>0.10812314949037516</v>
      </c>
      <c r="H16" s="5">
        <v>1.9061723838553564</v>
      </c>
      <c r="I16">
        <f t="shared" si="2"/>
        <v>5.0816864808524764E-2</v>
      </c>
      <c r="J16" s="6">
        <f>B16/H16</f>
        <v>33515.384306841253</v>
      </c>
      <c r="K16" s="7">
        <f t="shared" si="3"/>
        <v>0.36702350757938751</v>
      </c>
      <c r="L16" s="5">
        <f>C16-I16</f>
        <v>5.5383135191475225E-2</v>
      </c>
    </row>
    <row r="17" spans="1:12" x14ac:dyDescent="0.25">
      <c r="A17">
        <v>2008</v>
      </c>
      <c r="B17" s="1">
        <v>37550.31</v>
      </c>
      <c r="C17" s="8">
        <v>0.14360000000000001</v>
      </c>
      <c r="D17" s="4">
        <v>189612814</v>
      </c>
      <c r="E17" s="4">
        <v>2398945</v>
      </c>
      <c r="F17" s="4">
        <f t="shared" si="4"/>
        <v>12651.808437377022</v>
      </c>
      <c r="G17" s="4">
        <f t="shared" si="5"/>
        <v>0.11292290963743667</v>
      </c>
      <c r="H17" s="5">
        <v>2.1202695126616669</v>
      </c>
      <c r="I17">
        <f t="shared" si="2"/>
        <v>0.11231782110560506</v>
      </c>
      <c r="J17" s="6">
        <f>B17/H17</f>
        <v>17710.158909402726</v>
      </c>
      <c r="K17" s="7">
        <f t="shared" si="3"/>
        <v>-0.47158120738637399</v>
      </c>
      <c r="L17" s="5">
        <f>C17-I17</f>
        <v>3.1282178894394941E-2</v>
      </c>
    </row>
    <row r="18" spans="1:12" x14ac:dyDescent="0.25">
      <c r="A18">
        <v>2009</v>
      </c>
      <c r="B18" s="1">
        <v>68588.41</v>
      </c>
      <c r="C18" s="8">
        <v>9.1199999999999989E-2</v>
      </c>
      <c r="D18" s="4">
        <v>191480630</v>
      </c>
      <c r="E18" s="4">
        <v>2666752</v>
      </c>
      <c r="F18" s="4">
        <f t="shared" si="4"/>
        <v>13927.006611582592</v>
      </c>
      <c r="G18" s="4">
        <f t="shared" si="5"/>
        <v>0.10079177064033584</v>
      </c>
      <c r="H18" s="5">
        <v>2.1582515455106135</v>
      </c>
      <c r="I18">
        <f t="shared" si="2"/>
        <v>1.7913775877136606E-2</v>
      </c>
      <c r="J18" s="6">
        <f>B18/H18</f>
        <v>31779.618155571807</v>
      </c>
      <c r="K18" s="7">
        <f t="shared" si="3"/>
        <v>0.79442874104869188</v>
      </c>
      <c r="L18" s="5">
        <f>C18-I18</f>
        <v>7.3286224122863383E-2</v>
      </c>
    </row>
    <row r="19" spans="1:12" x14ac:dyDescent="0.25">
      <c r="A19">
        <v>2010</v>
      </c>
      <c r="B19" s="1">
        <v>69304.81</v>
      </c>
      <c r="C19" s="8">
        <v>0.11449999999999999</v>
      </c>
      <c r="D19" s="4">
        <v>193252604</v>
      </c>
      <c r="E19" s="4">
        <v>3045956.1260000002</v>
      </c>
      <c r="F19" s="4">
        <f t="shared" si="4"/>
        <v>15761.526949463512</v>
      </c>
      <c r="G19" s="4">
        <f t="shared" si="5"/>
        <v>0.13172395110053414</v>
      </c>
      <c r="H19" s="5">
        <v>2.2786295150574309</v>
      </c>
      <c r="I19">
        <f t="shared" si="2"/>
        <v>5.5775690186445681E-2</v>
      </c>
      <c r="J19" s="6">
        <f>B19/H19</f>
        <v>30415.128717514759</v>
      </c>
      <c r="K19" s="7">
        <f t="shared" si="3"/>
        <v>-4.2935992225501818E-2</v>
      </c>
      <c r="L19" s="5">
        <f>C19-I19</f>
        <v>5.872430981355431E-2</v>
      </c>
    </row>
    <row r="20" spans="1:12" x14ac:dyDescent="0.25">
      <c r="A20">
        <v>2011</v>
      </c>
      <c r="B20" s="1">
        <v>56754.080000000002</v>
      </c>
      <c r="C20" s="8">
        <v>0.11449999999999999</v>
      </c>
      <c r="D20" s="4">
        <v>194932685</v>
      </c>
      <c r="E20" s="4">
        <v>3356136.4679999999</v>
      </c>
      <c r="F20" s="4">
        <f t="shared" si="4"/>
        <v>17216.899608190386</v>
      </c>
      <c r="G20" s="4">
        <f t="shared" si="5"/>
        <v>9.2337034564814902E-2</v>
      </c>
      <c r="H20" s="5">
        <v>2.4728094272235412</v>
      </c>
      <c r="I20">
        <f t="shared" si="2"/>
        <v>8.5217851731906658E-2</v>
      </c>
      <c r="J20" s="6">
        <f>B20/H20</f>
        <v>22951.255108940284</v>
      </c>
      <c r="K20" s="7">
        <f t="shared" si="3"/>
        <v>-0.24540003357856421</v>
      </c>
      <c r="L20" s="5">
        <f>C20-I20</f>
        <v>2.9282148268093333E-2</v>
      </c>
    </row>
    <row r="21" spans="1:12" x14ac:dyDescent="0.25">
      <c r="A21">
        <v>2012</v>
      </c>
      <c r="B21" s="1">
        <v>60952.08</v>
      </c>
      <c r="C21" s="8">
        <v>6.8099999999999994E-2</v>
      </c>
      <c r="D21" s="4">
        <v>196526293</v>
      </c>
      <c r="E21" s="4">
        <v>3688995.0178811499</v>
      </c>
      <c r="F21" s="4">
        <f t="shared" si="4"/>
        <v>18770.999857414245</v>
      </c>
      <c r="G21" s="4">
        <f t="shared" si="5"/>
        <v>9.0265976139196624E-2</v>
      </c>
      <c r="H21" s="5">
        <v>2.6206388596163217</v>
      </c>
      <c r="I21">
        <f t="shared" si="2"/>
        <v>5.9781975418446542E-2</v>
      </c>
      <c r="J21" s="6">
        <f>B21/H21</f>
        <v>23258.481334175049</v>
      </c>
      <c r="K21" s="7">
        <f t="shared" si="3"/>
        <v>1.3386031560212563E-2</v>
      </c>
      <c r="L21" s="5">
        <f>C21-I21</f>
        <v>8.3180245815534515E-3</v>
      </c>
    </row>
    <row r="22" spans="1:12" x14ac:dyDescent="0.25">
      <c r="A22">
        <v>2013</v>
      </c>
      <c r="B22" s="1">
        <v>51507.16</v>
      </c>
      <c r="C22" s="8">
        <v>9.9000000000000005E-2</v>
      </c>
      <c r="D22" s="4">
        <v>198043320</v>
      </c>
      <c r="E22" s="4">
        <v>4086546.5980000002</v>
      </c>
      <c r="F22" s="4">
        <f t="shared" si="4"/>
        <v>20634.609629852705</v>
      </c>
      <c r="G22" s="4">
        <f t="shared" si="5"/>
        <v>9.9281326865620523E-2</v>
      </c>
      <c r="H22" s="5">
        <v>2.7800267742817968</v>
      </c>
      <c r="I22">
        <f t="shared" si="2"/>
        <v>6.0820251550727011E-2</v>
      </c>
      <c r="J22" s="6">
        <f>B22/H22</f>
        <v>18527.576955911358</v>
      </c>
      <c r="K22" s="7">
        <f t="shared" si="3"/>
        <v>-0.20340555818286798</v>
      </c>
      <c r="L22" s="5">
        <f>C22-I22</f>
        <v>3.8179748449272993E-2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C1:C22"/>
    </sheetView>
  </sheetViews>
  <sheetFormatPr defaultRowHeight="15" x14ac:dyDescent="0.25"/>
  <sheetData>
    <row r="1" spans="1:3" ht="15.75" thickBot="1" x14ac:dyDescent="0.3">
      <c r="A1" s="10">
        <v>1993</v>
      </c>
      <c r="B1" s="14">
        <v>2.7988</v>
      </c>
      <c r="C1">
        <f t="shared" ref="C1:C7" si="0">B1/$B$8</f>
        <v>1.5101946774109129E-2</v>
      </c>
    </row>
    <row r="2" spans="1:3" ht="15.75" thickBot="1" x14ac:dyDescent="0.3">
      <c r="A2" s="9">
        <v>1994</v>
      </c>
      <c r="B2" s="11">
        <v>70.162099999999995</v>
      </c>
      <c r="C2">
        <f t="shared" si="0"/>
        <v>0.37858521500633202</v>
      </c>
    </row>
    <row r="3" spans="1:3" ht="15.75" thickBot="1" x14ac:dyDescent="0.3">
      <c r="A3" s="10">
        <v>1995</v>
      </c>
      <c r="B3" s="14">
        <v>117.4918</v>
      </c>
      <c r="C3">
        <f t="shared" si="0"/>
        <v>0.63396988351946371</v>
      </c>
    </row>
    <row r="4" spans="1:3" ht="15.75" thickBot="1" x14ac:dyDescent="0.3">
      <c r="A4" s="9">
        <v>1996</v>
      </c>
      <c r="B4" s="11">
        <v>130.5275</v>
      </c>
      <c r="C4">
        <f t="shared" si="0"/>
        <v>0.70430876002484255</v>
      </c>
    </row>
    <row r="5" spans="1:3" ht="15.75" thickBot="1" x14ac:dyDescent="0.3">
      <c r="A5" s="10">
        <v>1997</v>
      </c>
      <c r="B5" s="14">
        <v>140.85489999999999</v>
      </c>
      <c r="C5">
        <f t="shared" si="0"/>
        <v>0.76003401553253669</v>
      </c>
    </row>
    <row r="6" spans="1:3" ht="15.75" thickBot="1" x14ac:dyDescent="0.3">
      <c r="A6" s="9">
        <v>1998</v>
      </c>
      <c r="B6" s="11">
        <v>146.33029999999999</v>
      </c>
      <c r="C6">
        <f t="shared" si="0"/>
        <v>0.7895785343859586</v>
      </c>
    </row>
    <row r="7" spans="1:3" ht="15.75" thickBot="1" x14ac:dyDescent="0.3">
      <c r="A7" s="10">
        <v>1999</v>
      </c>
      <c r="B7" s="14">
        <v>162.8938</v>
      </c>
      <c r="C7">
        <f t="shared" si="0"/>
        <v>0.87895294320150696</v>
      </c>
    </row>
    <row r="8" spans="1:3" ht="15.75" thickBot="1" x14ac:dyDescent="0.3">
      <c r="A8" s="9">
        <v>2000</v>
      </c>
      <c r="B8" s="11">
        <v>185.3271</v>
      </c>
      <c r="C8">
        <f>B8/$B$8</f>
        <v>1</v>
      </c>
    </row>
    <row r="9" spans="1:3" ht="15.75" thickBot="1" x14ac:dyDescent="0.3">
      <c r="A9" s="10">
        <v>2001</v>
      </c>
      <c r="B9" s="14">
        <v>204.52889999999999</v>
      </c>
      <c r="C9">
        <f t="shared" ref="C9:C22" si="1">B9/$B$8</f>
        <v>1.1036103192679321</v>
      </c>
    </row>
    <row r="10" spans="1:3" ht="15.75" thickBot="1" x14ac:dyDescent="0.3">
      <c r="A10" s="9">
        <v>2002</v>
      </c>
      <c r="B10" s="11">
        <v>232.14940000000001</v>
      </c>
      <c r="C10">
        <f t="shared" si="1"/>
        <v>1.2526468066461949</v>
      </c>
    </row>
    <row r="11" spans="1:3" ht="15.75" thickBot="1" x14ac:dyDescent="0.3">
      <c r="A11" s="10">
        <v>2003</v>
      </c>
      <c r="B11" s="14">
        <v>285.07350000000002</v>
      </c>
      <c r="C11">
        <f t="shared" si="1"/>
        <v>1.5382181019397596</v>
      </c>
    </row>
    <row r="12" spans="1:3" ht="15.75" thickBot="1" x14ac:dyDescent="0.3">
      <c r="A12" s="9">
        <v>2004</v>
      </c>
      <c r="B12" s="11">
        <v>311.87580000000003</v>
      </c>
      <c r="C12">
        <f t="shared" si="1"/>
        <v>1.68283969262995</v>
      </c>
    </row>
    <row r="13" spans="1:3" ht="15.75" thickBot="1" x14ac:dyDescent="0.3">
      <c r="A13" s="10">
        <v>2005</v>
      </c>
      <c r="B13" s="14">
        <v>330.48070000000001</v>
      </c>
      <c r="C13">
        <f t="shared" si="1"/>
        <v>1.7832292201194537</v>
      </c>
    </row>
    <row r="14" spans="1:3" ht="15.75" thickBot="1" x14ac:dyDescent="0.3">
      <c r="A14" s="9">
        <v>2006</v>
      </c>
      <c r="B14" s="11">
        <v>336.18169999999998</v>
      </c>
      <c r="C14">
        <f t="shared" si="1"/>
        <v>1.8139910461017303</v>
      </c>
    </row>
    <row r="15" spans="1:3" ht="15.75" thickBot="1" x14ac:dyDescent="0.3">
      <c r="A15" s="10">
        <v>2007</v>
      </c>
      <c r="B15" s="14">
        <v>353.2654</v>
      </c>
      <c r="C15">
        <f t="shared" si="1"/>
        <v>1.9061723838553564</v>
      </c>
    </row>
    <row r="16" spans="1:3" ht="15.75" thickBot="1" x14ac:dyDescent="0.3">
      <c r="A16" s="9">
        <v>2008</v>
      </c>
      <c r="B16" s="11">
        <v>392.9434</v>
      </c>
      <c r="C16">
        <f t="shared" si="1"/>
        <v>2.1202695126616669</v>
      </c>
    </row>
    <row r="17" spans="1:3" ht="15.75" thickBot="1" x14ac:dyDescent="0.3">
      <c r="A17" s="10">
        <v>2009</v>
      </c>
      <c r="B17" s="14">
        <v>399.98250000000002</v>
      </c>
      <c r="C17">
        <f t="shared" si="1"/>
        <v>2.1582515455106135</v>
      </c>
    </row>
    <row r="18" spans="1:3" ht="15.75" thickBot="1" x14ac:dyDescent="0.3">
      <c r="A18" s="9">
        <v>2010</v>
      </c>
      <c r="B18" s="11">
        <v>422.29180000000002</v>
      </c>
      <c r="C18">
        <f t="shared" si="1"/>
        <v>2.2786295150574309</v>
      </c>
    </row>
    <row r="19" spans="1:3" ht="15.75" thickBot="1" x14ac:dyDescent="0.3">
      <c r="A19" s="10">
        <v>2011</v>
      </c>
      <c r="B19" s="14">
        <v>458.27859999999998</v>
      </c>
      <c r="C19">
        <f t="shared" si="1"/>
        <v>2.4728094272235412</v>
      </c>
    </row>
    <row r="20" spans="1:3" ht="15.75" thickBot="1" x14ac:dyDescent="0.3">
      <c r="A20" s="9">
        <v>2012</v>
      </c>
      <c r="B20" s="11">
        <v>485.67540000000002</v>
      </c>
      <c r="C20">
        <f t="shared" si="1"/>
        <v>2.6206388596163217</v>
      </c>
    </row>
    <row r="21" spans="1:3" ht="15.75" thickBot="1" x14ac:dyDescent="0.3">
      <c r="A21" s="10">
        <v>2013</v>
      </c>
      <c r="B21" s="14">
        <v>515.21429999999998</v>
      </c>
      <c r="C21">
        <f t="shared" si="1"/>
        <v>2.7800267742817968</v>
      </c>
    </row>
    <row r="22" spans="1:3" ht="15.75" thickBot="1" x14ac:dyDescent="0.3">
      <c r="A22" s="12">
        <v>2014</v>
      </c>
      <c r="B22" s="13">
        <v>542.83550000000002</v>
      </c>
      <c r="C22">
        <f t="shared" si="1"/>
        <v>2.9290670387655124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19.140625" customWidth="1"/>
    <col min="3" max="3" width="117.140625" bestFit="1" customWidth="1"/>
  </cols>
  <sheetData>
    <row r="1" spans="1:3" x14ac:dyDescent="0.25">
      <c r="A1" t="s">
        <v>12</v>
      </c>
      <c r="B1" t="s">
        <v>13</v>
      </c>
      <c r="C1" s="2" t="s">
        <v>14</v>
      </c>
    </row>
    <row r="2" spans="1:3" x14ac:dyDescent="0.25">
      <c r="A2" t="s">
        <v>15</v>
      </c>
      <c r="B2" t="s">
        <v>16</v>
      </c>
      <c r="C2" s="2" t="s">
        <v>17</v>
      </c>
    </row>
    <row r="3" spans="1:3" x14ac:dyDescent="0.25">
      <c r="A3" t="s">
        <v>18</v>
      </c>
      <c r="B3" t="s">
        <v>19</v>
      </c>
      <c r="C3" s="2" t="s">
        <v>20</v>
      </c>
    </row>
    <row r="4" spans="1:3" x14ac:dyDescent="0.25">
      <c r="A4" t="s">
        <v>21</v>
      </c>
      <c r="B4" t="s">
        <v>16</v>
      </c>
    </row>
  </sheetData>
  <hyperlinks>
    <hyperlink ref="C2" r:id="rId1"/>
    <hyperlink ref="C1" r:id="rId2"/>
    <hyperlink ref="C3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IGP-DI</vt:lpstr>
      <vt:lpstr>Fonte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de Souza Barbosa</dc:creator>
  <cp:keywords/>
  <dc:description/>
  <cp:lastModifiedBy>Samuel Barbosa</cp:lastModifiedBy>
  <cp:revision/>
  <dcterms:created xsi:type="dcterms:W3CDTF">2017-10-17T19:17:40Z</dcterms:created>
  <dcterms:modified xsi:type="dcterms:W3CDTF">2017-10-20T14:34:53Z</dcterms:modified>
  <cp:category/>
  <cp:contentStatus/>
</cp:coreProperties>
</file>