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34848\Downloads\epge_hw-master\Macro_III\Lista_01\ex7\"/>
    </mc:Choice>
  </mc:AlternateContent>
  <bookViews>
    <workbookView xWindow="0" yWindow="0" windowWidth="21600" windowHeight="9645"/>
  </bookViews>
  <sheets>
    <sheet name="Dados" sheetId="1" r:id="rId1"/>
    <sheet name="Fonte" sheetId="2" r:id="rId2"/>
  </sheets>
  <definedNames>
    <definedName name="_xlnm._FilterDatabase" localSheetId="1" hidden="1">Fonte!#REF!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" i="1"/>
  <c r="G3" i="1" s="1"/>
  <c r="I4" i="1" l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3" i="1"/>
  <c r="L3" i="1" s="1"/>
  <c r="J2" i="1"/>
  <c r="J3" i="1"/>
  <c r="K3" i="1" s="1"/>
  <c r="J4" i="1"/>
  <c r="K4" i="1" s="1"/>
  <c r="J5" i="1"/>
  <c r="K5" i="1" s="1"/>
  <c r="J6" i="1"/>
  <c r="J7" i="1"/>
  <c r="K7" i="1" s="1"/>
  <c r="J8" i="1"/>
  <c r="K8" i="1" s="1"/>
  <c r="J12" i="1"/>
  <c r="J13" i="1"/>
  <c r="J14" i="1"/>
  <c r="J15" i="1"/>
  <c r="K15" i="1" s="1"/>
  <c r="J16" i="1"/>
  <c r="J17" i="1"/>
  <c r="J18" i="1"/>
  <c r="J19" i="1"/>
  <c r="K19" i="1" s="1"/>
  <c r="J20" i="1"/>
  <c r="J21" i="1"/>
  <c r="J22" i="1"/>
  <c r="J11" i="1"/>
  <c r="J10" i="1"/>
  <c r="J9" i="1"/>
  <c r="K11" i="1" l="1"/>
  <c r="K9" i="1"/>
  <c r="K21" i="1"/>
  <c r="K17" i="1"/>
  <c r="K13" i="1"/>
  <c r="K6" i="1"/>
  <c r="K22" i="1"/>
  <c r="K20" i="1"/>
  <c r="K18" i="1"/>
  <c r="K16" i="1"/>
  <c r="K14" i="1"/>
  <c r="K12" i="1"/>
  <c r="K10" i="1"/>
</calcChain>
</file>

<file path=xl/sharedStrings.xml><?xml version="1.0" encoding="utf-8"?>
<sst xmlns="http://schemas.openxmlformats.org/spreadsheetml/2006/main" count="23" uniqueCount="22">
  <si>
    <t>ANO</t>
  </si>
  <si>
    <t>IBOVESPA</t>
  </si>
  <si>
    <t>SELIC</t>
  </si>
  <si>
    <t>Ipeadata</t>
  </si>
  <si>
    <t>BMF/Bovespa</t>
  </si>
  <si>
    <t>http://www.bmfbovespa.com.br/pt_br/produtos/indices/indices-amplos/indice-ibovespa-ibovespa-estatisticas-historicas.htm</t>
  </si>
  <si>
    <t>http://www.ipeadata.gov.br/ExibeSerie.aspx?serid=38402</t>
  </si>
  <si>
    <t>População</t>
  </si>
  <si>
    <t>IBGE</t>
  </si>
  <si>
    <t>https://seriesestatisticas.ibge.gov.br/series.aspx?no=10&amp;op=0&amp;vcodigo=POP300&amp;t=revisao-2008-projecao-populacao-brasil</t>
  </si>
  <si>
    <t>Ibovespa</t>
  </si>
  <si>
    <t>Selic</t>
  </si>
  <si>
    <t>Consumo final</t>
  </si>
  <si>
    <t>R_s</t>
  </si>
  <si>
    <t>R_f</t>
  </si>
  <si>
    <t>POP</t>
  </si>
  <si>
    <t>CONS_FINAL</t>
  </si>
  <si>
    <t>CONS_PC</t>
  </si>
  <si>
    <t>VAR_CONS_PC</t>
  </si>
  <si>
    <t>IGP_DI</t>
  </si>
  <si>
    <t>INFLACAO</t>
  </si>
  <si>
    <t>IBOVESPA_DEF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</si>
</sst>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4" fontId="0" fillId="0" borderId="0" xfId="0" applyNumberFormat="1"/>
    <xf numFmtId="0" fontId="2" fillId="0" borderId="0" xfId="3"/>
    <xf numFmtId="0" fontId="0" fillId="0" borderId="0" xfId="0" applyAlignment="1">
      <alignment horizontal="center" vertical="center" wrapText="1"/>
    </xf>
    <xf numFmtId="43" fontId="0" fillId="0" borderId="0" xfId="1" applyFont="1"/>
    <xf numFmtId="43" fontId="0" fillId="0" borderId="0" xfId="1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2" fontId="0" fillId="0" borderId="0" xfId="2" applyNumberFormat="1" applyFont="1"/>
    <xf numFmtId="9" fontId="0" fillId="0" borderId="0" xfId="2" applyFont="1"/>
  </cellXfs>
  <cellStyles count="4">
    <cellStyle name="Hiperlink" xfId="3" builtinId="8"/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eriesestatisticas.ibge.gov.br/series.aspx?no=10&amp;op=0&amp;vcodigo=POP300&amp;t=revisao-2008-projecao-populacao-brasil" TargetMode="External"/><Relationship Id="rId2" Type="http://schemas.openxmlformats.org/officeDocument/2006/relationships/hyperlink" Target="http://www.bmfbovespa.com.br/pt_br/produtos/indices/indices-amplos/indice-ibovespa-ibovespa-estatisticas-historicas.htm" TargetMode="External"/><Relationship Id="rId1" Type="http://schemas.openxmlformats.org/officeDocument/2006/relationships/hyperlink" Target="http://www.ipeadata.gov.br/ExibeSerie.aspx?serid=38402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E22" sqref="E22"/>
    </sheetView>
  </sheetViews>
  <sheetFormatPr defaultRowHeight="15" x14ac:dyDescent="0.25"/>
  <cols>
    <col min="1" max="1" width="5.140625" bestFit="1" customWidth="1"/>
    <col min="2" max="2" width="16.42578125" customWidth="1"/>
    <col min="4" max="4" width="16.5703125" customWidth="1"/>
    <col min="5" max="7" width="20.5703125" customWidth="1"/>
    <col min="8" max="8" width="14" customWidth="1"/>
    <col min="10" max="10" width="16.28515625" customWidth="1"/>
    <col min="11" max="11" width="11.85546875" customWidth="1"/>
    <col min="12" max="12" width="10.7109375" customWidth="1"/>
  </cols>
  <sheetData>
    <row r="1" spans="1:14" ht="49.5" customHeight="1" x14ac:dyDescent="0.25">
      <c r="A1" s="3" t="s">
        <v>0</v>
      </c>
      <c r="B1" s="3" t="s">
        <v>1</v>
      </c>
      <c r="C1" s="3" t="s">
        <v>2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13</v>
      </c>
      <c r="L1" s="3" t="s">
        <v>14</v>
      </c>
    </row>
    <row r="2" spans="1:14" x14ac:dyDescent="0.25">
      <c r="A2">
        <v>1994</v>
      </c>
      <c r="B2" s="1">
        <v>4353.92</v>
      </c>
      <c r="C2">
        <v>56.4</v>
      </c>
      <c r="D2" s="4">
        <v>156430949</v>
      </c>
      <c r="E2" s="4">
        <v>270644.25599999999</v>
      </c>
      <c r="F2" s="4">
        <f>E2/D2*1000000</f>
        <v>1730.1196325287267</v>
      </c>
      <c r="G2" s="4"/>
      <c r="H2" s="6">
        <v>0.3785852940191391</v>
      </c>
      <c r="J2" s="7">
        <f t="shared" ref="J2:J8" si="0">B2/H2</f>
        <v>11500.499540745212</v>
      </c>
    </row>
    <row r="3" spans="1:14" x14ac:dyDescent="0.25">
      <c r="A3">
        <v>1995</v>
      </c>
      <c r="B3" s="1">
        <v>4299</v>
      </c>
      <c r="C3">
        <v>38.92</v>
      </c>
      <c r="D3" s="4">
        <v>158874963</v>
      </c>
      <c r="E3" s="4">
        <v>589145.34464603802</v>
      </c>
      <c r="F3" s="4">
        <f t="shared" ref="F3:F21" si="1">E3/D3*1000000</f>
        <v>3708.232773253505</v>
      </c>
      <c r="G3" s="4">
        <f>F3/F2-1</f>
        <v>1.1433389365298323</v>
      </c>
      <c r="H3" s="6">
        <v>0.63396967074093591</v>
      </c>
      <c r="I3" s="8">
        <f>(H3/H2-1)*100</f>
        <v>67.457553358870314</v>
      </c>
      <c r="J3" s="7">
        <f t="shared" si="0"/>
        <v>6781.0814908158827</v>
      </c>
      <c r="K3" s="8">
        <f>(J3/J2-1)*100</f>
        <v>-41.036635262745456</v>
      </c>
      <c r="L3" s="6">
        <f>C3-I3</f>
        <v>-28.537553358870312</v>
      </c>
      <c r="N3" s="9"/>
    </row>
    <row r="4" spans="1:14" x14ac:dyDescent="0.25">
      <c r="A4">
        <v>1996</v>
      </c>
      <c r="B4" s="1">
        <v>7039.94</v>
      </c>
      <c r="C4">
        <v>23.94</v>
      </c>
      <c r="D4" s="4">
        <v>161323169</v>
      </c>
      <c r="E4" s="4">
        <v>715338.773312103</v>
      </c>
      <c r="F4" s="4">
        <f t="shared" si="1"/>
        <v>4434.1973799938369</v>
      </c>
      <c r="G4" s="4">
        <f t="shared" ref="G4:G21" si="2">F4/F3-1</f>
        <v>0.19577104543612278</v>
      </c>
      <c r="H4" s="6">
        <v>0.70430882336536416</v>
      </c>
      <c r="I4" s="8">
        <f t="shared" ref="I4:I22" si="3">(H4/H3-1)*100</f>
        <v>11.095034332197805</v>
      </c>
      <c r="J4" s="7">
        <f t="shared" si="0"/>
        <v>9995.5300380327499</v>
      </c>
      <c r="K4" s="8">
        <f t="shared" ref="K4:K22" si="4">(J4/J3-1)*100</f>
        <v>47.403184161264413</v>
      </c>
      <c r="L4" s="6">
        <f t="shared" ref="L4:L22" si="5">C4-I4</f>
        <v>12.844965667802196</v>
      </c>
      <c r="N4" s="9"/>
    </row>
    <row r="5" spans="1:14" x14ac:dyDescent="0.25">
      <c r="A5">
        <v>1997</v>
      </c>
      <c r="B5" s="1">
        <v>10196.5</v>
      </c>
      <c r="C5">
        <v>42.12</v>
      </c>
      <c r="D5" s="4">
        <v>163779827</v>
      </c>
      <c r="E5" s="4">
        <v>796147.10805906705</v>
      </c>
      <c r="F5" s="4">
        <f t="shared" si="1"/>
        <v>4861.0816279532828</v>
      </c>
      <c r="G5" s="4">
        <f t="shared" si="2"/>
        <v>9.6270917006414214E-2</v>
      </c>
      <c r="H5" s="6">
        <v>0.76003417381568372</v>
      </c>
      <c r="I5" s="8">
        <f t="shared" si="3"/>
        <v>7.9120619537392578</v>
      </c>
      <c r="J5" s="7">
        <f t="shared" si="0"/>
        <v>13415.844117652476</v>
      </c>
      <c r="K5" s="8">
        <f t="shared" si="4"/>
        <v>34.21843630708441</v>
      </c>
      <c r="L5" s="6">
        <f t="shared" si="5"/>
        <v>34.207938046260736</v>
      </c>
      <c r="N5" s="9"/>
    </row>
    <row r="6" spans="1:14" x14ac:dyDescent="0.25">
      <c r="A6">
        <v>1998</v>
      </c>
      <c r="B6" s="1">
        <v>6784.3</v>
      </c>
      <c r="C6">
        <v>32.950000000000003</v>
      </c>
      <c r="D6" s="4">
        <v>166252088</v>
      </c>
      <c r="E6" s="4">
        <v>832102.18808447698</v>
      </c>
      <c r="F6" s="4">
        <f t="shared" si="1"/>
        <v>5005.0630827835193</v>
      </c>
      <c r="G6" s="4">
        <f t="shared" si="2"/>
        <v>2.9619221780247784E-2</v>
      </c>
      <c r="H6" s="6">
        <v>0.78957833560176649</v>
      </c>
      <c r="I6" s="8">
        <f t="shared" si="3"/>
        <v>3.887214917950188</v>
      </c>
      <c r="J6" s="7">
        <f t="shared" si="0"/>
        <v>8592.3076838594334</v>
      </c>
      <c r="K6" s="8">
        <f t="shared" si="4"/>
        <v>-35.95402862087721</v>
      </c>
      <c r="L6" s="6">
        <f t="shared" si="5"/>
        <v>29.062785082049814</v>
      </c>
      <c r="N6" s="9"/>
    </row>
    <row r="7" spans="1:14" x14ac:dyDescent="0.25">
      <c r="A7">
        <v>1999</v>
      </c>
      <c r="B7" s="1">
        <v>17091.599999999999</v>
      </c>
      <c r="C7">
        <v>20.98</v>
      </c>
      <c r="D7" s="4">
        <v>168753552</v>
      </c>
      <c r="E7" s="4">
        <v>905549.87054350204</v>
      </c>
      <c r="F7" s="4">
        <f t="shared" si="1"/>
        <v>5366.1085044509282</v>
      </c>
      <c r="G7" s="4">
        <f t="shared" si="2"/>
        <v>7.2136038186878748E-2</v>
      </c>
      <c r="H7" s="6">
        <v>0.87895275245501359</v>
      </c>
      <c r="I7" s="8">
        <f t="shared" si="3"/>
        <v>11.319259004887927</v>
      </c>
      <c r="J7" s="7">
        <f t="shared" si="0"/>
        <v>19445.413820323382</v>
      </c>
      <c r="K7" s="8">
        <f t="shared" si="4"/>
        <v>126.31188891025636</v>
      </c>
      <c r="L7" s="6">
        <f t="shared" si="5"/>
        <v>9.6607409951120733</v>
      </c>
      <c r="N7" s="9"/>
    </row>
    <row r="8" spans="1:14" x14ac:dyDescent="0.25">
      <c r="A8">
        <v>2000</v>
      </c>
      <c r="B8" s="1">
        <v>15259.2</v>
      </c>
      <c r="C8">
        <v>15.36</v>
      </c>
      <c r="D8" s="4">
        <v>171279882</v>
      </c>
      <c r="E8" s="4">
        <v>985026</v>
      </c>
      <c r="F8" s="4">
        <f t="shared" si="1"/>
        <v>5750.9731353037714</v>
      </c>
      <c r="G8" s="4">
        <f t="shared" si="2"/>
        <v>7.1721365778127044E-2</v>
      </c>
      <c r="H8" s="6">
        <v>1</v>
      </c>
      <c r="I8" s="8">
        <f t="shared" si="3"/>
        <v>13.771758175497805</v>
      </c>
      <c r="J8" s="7">
        <f t="shared" si="0"/>
        <v>15259.2</v>
      </c>
      <c r="K8" s="8">
        <f t="shared" si="4"/>
        <v>-21.528026397402545</v>
      </c>
      <c r="L8" s="6">
        <f t="shared" si="5"/>
        <v>1.5882418245021945</v>
      </c>
      <c r="N8" s="9"/>
    </row>
    <row r="9" spans="1:14" x14ac:dyDescent="0.25">
      <c r="A9">
        <v>2001</v>
      </c>
      <c r="B9" s="1">
        <v>13577.5</v>
      </c>
      <c r="C9">
        <v>18.07</v>
      </c>
      <c r="D9" s="4">
        <v>173808010</v>
      </c>
      <c r="E9" s="4">
        <v>1084511</v>
      </c>
      <c r="F9" s="4">
        <f t="shared" si="1"/>
        <v>6239.7066740479913</v>
      </c>
      <c r="G9" s="4">
        <f t="shared" si="2"/>
        <v>8.498275461312943E-2</v>
      </c>
      <c r="H9" s="6">
        <v>1.1036105084516854</v>
      </c>
      <c r="I9" s="8">
        <f t="shared" si="3"/>
        <v>10.36105084516854</v>
      </c>
      <c r="J9" s="7">
        <f>B9/H9</f>
        <v>12302.800576852613</v>
      </c>
      <c r="K9" s="8">
        <f t="shared" si="4"/>
        <v>-19.374537479994935</v>
      </c>
      <c r="L9" s="6">
        <f t="shared" si="5"/>
        <v>7.7089491548314601</v>
      </c>
      <c r="N9" s="9"/>
    </row>
    <row r="10" spans="1:14" x14ac:dyDescent="0.25">
      <c r="A10">
        <v>2002</v>
      </c>
      <c r="B10" s="1">
        <v>11268.4</v>
      </c>
      <c r="C10">
        <v>23.03</v>
      </c>
      <c r="D10" s="4">
        <v>176303919</v>
      </c>
      <c r="E10" s="4">
        <v>1216102</v>
      </c>
      <c r="F10" s="4">
        <f t="shared" si="1"/>
        <v>6897.7593175339453</v>
      </c>
      <c r="G10" s="4">
        <f t="shared" si="2"/>
        <v>0.10546211190069354</v>
      </c>
      <c r="H10" s="6">
        <v>1.2526470092332298</v>
      </c>
      <c r="I10" s="8">
        <f t="shared" si="3"/>
        <v>13.504447415115294</v>
      </c>
      <c r="J10" s="7">
        <f>B10/H10</f>
        <v>8995.6707012757033</v>
      </c>
      <c r="K10" s="8">
        <f t="shared" si="4"/>
        <v>-26.881114222067339</v>
      </c>
      <c r="L10" s="6">
        <f t="shared" si="5"/>
        <v>9.5255525848847071</v>
      </c>
      <c r="N10" s="9"/>
    </row>
    <row r="11" spans="1:14" x14ac:dyDescent="0.25">
      <c r="A11">
        <v>2003</v>
      </c>
      <c r="B11" s="1">
        <v>22236.3</v>
      </c>
      <c r="C11">
        <v>17.78</v>
      </c>
      <c r="D11" s="4">
        <v>178741412</v>
      </c>
      <c r="E11" s="4">
        <v>1382355</v>
      </c>
      <c r="F11" s="4">
        <f t="shared" si="1"/>
        <v>7733.826115237358</v>
      </c>
      <c r="G11" s="4">
        <f t="shared" si="2"/>
        <v>0.12120846193895884</v>
      </c>
      <c r="H11" s="6">
        <v>1.5382182402761575</v>
      </c>
      <c r="I11" s="8">
        <f t="shared" si="3"/>
        <v>22.797422493167609</v>
      </c>
      <c r="J11" s="7">
        <f>B11/H11</f>
        <v>14455.88110826712</v>
      </c>
      <c r="K11" s="8">
        <f t="shared" si="4"/>
        <v>60.698202372137608</v>
      </c>
      <c r="L11" s="6">
        <f t="shared" si="5"/>
        <v>-5.0174224931676079</v>
      </c>
      <c r="N11" s="9"/>
    </row>
    <row r="12" spans="1:14" x14ac:dyDescent="0.25">
      <c r="A12">
        <v>2004</v>
      </c>
      <c r="B12" s="1">
        <v>26196.25</v>
      </c>
      <c r="C12">
        <v>19.32</v>
      </c>
      <c r="D12" s="4">
        <v>181105601</v>
      </c>
      <c r="E12" s="4">
        <v>1533895</v>
      </c>
      <c r="F12" s="4">
        <f t="shared" si="1"/>
        <v>8469.6165746966599</v>
      </c>
      <c r="G12" s="4">
        <f t="shared" si="2"/>
        <v>9.5139255589110183E-2</v>
      </c>
      <c r="H12" s="6">
        <v>1.6828395741793143</v>
      </c>
      <c r="I12" s="8">
        <f t="shared" si="3"/>
        <v>9.401873551908535</v>
      </c>
      <c r="J12" s="7">
        <f t="shared" ref="J12:J22" si="6">B12/H12</f>
        <v>15566.6947711135</v>
      </c>
      <c r="K12" s="8">
        <f t="shared" si="4"/>
        <v>7.6841643517054248</v>
      </c>
      <c r="L12" s="6">
        <f t="shared" si="5"/>
        <v>9.9181264480914653</v>
      </c>
      <c r="N12" s="9"/>
    </row>
    <row r="13" spans="1:14" x14ac:dyDescent="0.25">
      <c r="A13">
        <v>2005</v>
      </c>
      <c r="B13" s="1">
        <v>33455.94</v>
      </c>
      <c r="C13">
        <v>19.190000000000001</v>
      </c>
      <c r="D13" s="4">
        <v>183383216</v>
      </c>
      <c r="E13" s="4">
        <v>1721783</v>
      </c>
      <c r="F13" s="4">
        <f t="shared" si="1"/>
        <v>9388.9890119497086</v>
      </c>
      <c r="G13" s="4">
        <f t="shared" si="2"/>
        <v>0.10854947554529359</v>
      </c>
      <c r="H13" s="6">
        <v>1.783229200630027</v>
      </c>
      <c r="I13" s="8">
        <f t="shared" si="3"/>
        <v>5.9654899962565233</v>
      </c>
      <c r="J13" s="7">
        <f t="shared" si="6"/>
        <v>18761.435707860655</v>
      </c>
      <c r="K13" s="8">
        <f t="shared" si="4"/>
        <v>20.522923997170615</v>
      </c>
      <c r="L13" s="6">
        <f t="shared" si="5"/>
        <v>13.224510003743479</v>
      </c>
      <c r="N13" s="9"/>
    </row>
    <row r="14" spans="1:14" x14ac:dyDescent="0.25">
      <c r="A14">
        <v>2006</v>
      </c>
      <c r="B14" s="1">
        <v>44473.71</v>
      </c>
      <c r="C14">
        <v>12.52</v>
      </c>
      <c r="D14" s="4">
        <v>185564212</v>
      </c>
      <c r="E14" s="4">
        <v>1903679</v>
      </c>
      <c r="F14" s="4">
        <f t="shared" si="1"/>
        <v>10258.869312580595</v>
      </c>
      <c r="G14" s="4">
        <f t="shared" si="2"/>
        <v>9.2648984839982074E-2</v>
      </c>
      <c r="H14" s="6">
        <v>1.8139910293788037</v>
      </c>
      <c r="I14" s="8">
        <f t="shared" si="3"/>
        <v>1.7250630899218411</v>
      </c>
      <c r="J14" s="7">
        <f t="shared" si="6"/>
        <v>24517.050679809534</v>
      </c>
      <c r="K14" s="8">
        <f t="shared" si="4"/>
        <v>30.677902595361584</v>
      </c>
      <c r="L14" s="6">
        <f t="shared" si="5"/>
        <v>10.794936910078158</v>
      </c>
      <c r="N14" s="9"/>
    </row>
    <row r="15" spans="1:14" x14ac:dyDescent="0.25">
      <c r="A15">
        <v>2007</v>
      </c>
      <c r="B15" s="1">
        <v>63886.1</v>
      </c>
      <c r="C15">
        <v>10.62</v>
      </c>
      <c r="D15" s="4">
        <v>187641714</v>
      </c>
      <c r="E15" s="4">
        <v>2133128</v>
      </c>
      <c r="F15" s="4">
        <f t="shared" si="1"/>
        <v>11368.09057286697</v>
      </c>
      <c r="G15" s="4">
        <f t="shared" si="2"/>
        <v>0.10812314949037516</v>
      </c>
      <c r="H15" s="6">
        <v>1.9061726452158347</v>
      </c>
      <c r="I15" s="8">
        <f t="shared" si="3"/>
        <v>5.0817018576215567</v>
      </c>
      <c r="J15" s="7">
        <f t="shared" si="6"/>
        <v>33515.379711456415</v>
      </c>
      <c r="K15" s="8">
        <f t="shared" si="4"/>
        <v>36.7023307540709</v>
      </c>
      <c r="L15" s="6">
        <f t="shared" si="5"/>
        <v>5.5382981423784425</v>
      </c>
      <c r="N15" s="9"/>
    </row>
    <row r="16" spans="1:14" x14ac:dyDescent="0.25">
      <c r="A16">
        <v>2008</v>
      </c>
      <c r="B16" s="1">
        <v>37550.31</v>
      </c>
      <c r="C16">
        <v>14.36</v>
      </c>
      <c r="D16" s="4">
        <v>189612814</v>
      </c>
      <c r="E16" s="4">
        <v>2398945</v>
      </c>
      <c r="F16" s="4">
        <f t="shared" si="1"/>
        <v>12651.808437377022</v>
      </c>
      <c r="G16" s="4">
        <f t="shared" si="2"/>
        <v>0.11292290963743667</v>
      </c>
      <c r="H16" s="6">
        <v>2.1202697932765187</v>
      </c>
      <c r="I16" s="8">
        <f t="shared" si="3"/>
        <v>11.231781580647016</v>
      </c>
      <c r="J16" s="7">
        <f t="shared" si="6"/>
        <v>17710.156565487046</v>
      </c>
      <c r="K16" s="8">
        <f t="shared" si="4"/>
        <v>-47.158120486896159</v>
      </c>
      <c r="L16" s="6">
        <f t="shared" si="5"/>
        <v>3.1282184193529829</v>
      </c>
      <c r="N16" s="9"/>
    </row>
    <row r="17" spans="1:14" x14ac:dyDescent="0.25">
      <c r="A17">
        <v>2009</v>
      </c>
      <c r="B17" s="1">
        <v>68588.41</v>
      </c>
      <c r="C17">
        <v>9.1199999999999992</v>
      </c>
      <c r="D17" s="4">
        <v>191480630</v>
      </c>
      <c r="E17" s="4">
        <v>2666752</v>
      </c>
      <c r="F17" s="4">
        <f t="shared" si="1"/>
        <v>13927.006611582592</v>
      </c>
      <c r="G17" s="4">
        <f t="shared" si="2"/>
        <v>0.10079177064033584</v>
      </c>
      <c r="H17" s="6">
        <v>2.15825173960841</v>
      </c>
      <c r="I17" s="8">
        <f t="shared" si="3"/>
        <v>1.7913732701533513</v>
      </c>
      <c r="J17" s="7">
        <f t="shared" si="6"/>
        <v>31779.615297539192</v>
      </c>
      <c r="K17" s="8">
        <f t="shared" si="4"/>
        <v>79.442881716078276</v>
      </c>
      <c r="L17" s="6">
        <f t="shared" si="5"/>
        <v>7.3286267298466479</v>
      </c>
      <c r="N17" s="9"/>
    </row>
    <row r="18" spans="1:14" x14ac:dyDescent="0.25">
      <c r="A18">
        <v>2010</v>
      </c>
      <c r="B18" s="1">
        <v>69304.81</v>
      </c>
      <c r="C18">
        <v>11.45</v>
      </c>
      <c r="D18" s="4">
        <v>193252604</v>
      </c>
      <c r="E18" s="4">
        <v>3045956.1260000002</v>
      </c>
      <c r="F18" s="4">
        <f t="shared" si="1"/>
        <v>15761.526949463512</v>
      </c>
      <c r="G18" s="4">
        <f t="shared" si="2"/>
        <v>0.13172395110053414</v>
      </c>
      <c r="H18" s="6">
        <v>2.278629450187895</v>
      </c>
      <c r="I18" s="8">
        <f t="shared" si="3"/>
        <v>5.5775565180976594</v>
      </c>
      <c r="J18" s="7">
        <f t="shared" si="6"/>
        <v>30415.129583392838</v>
      </c>
      <c r="K18" s="8">
        <f t="shared" si="4"/>
        <v>-4.2935878907634617</v>
      </c>
      <c r="L18" s="6">
        <f t="shared" si="5"/>
        <v>5.8724434819023399</v>
      </c>
      <c r="N18" s="9"/>
    </row>
    <row r="19" spans="1:14" x14ac:dyDescent="0.25">
      <c r="A19">
        <v>2011</v>
      </c>
      <c r="B19" s="1">
        <v>56754.080000000002</v>
      </c>
      <c r="C19">
        <v>11.45</v>
      </c>
      <c r="D19" s="4">
        <v>194932685</v>
      </c>
      <c r="E19" s="4">
        <v>3356136.4679999999</v>
      </c>
      <c r="F19" s="4">
        <f t="shared" si="1"/>
        <v>17216.899608190386</v>
      </c>
      <c r="G19" s="4">
        <f t="shared" si="2"/>
        <v>9.2337034564814902E-2</v>
      </c>
      <c r="H19" s="6">
        <v>2.4728095596775481</v>
      </c>
      <c r="I19" s="8">
        <f t="shared" si="3"/>
        <v>8.5217940755413899</v>
      </c>
      <c r="J19" s="7">
        <f t="shared" si="6"/>
        <v>22951.253879575215</v>
      </c>
      <c r="K19" s="8">
        <f t="shared" si="4"/>
        <v>-24.540009548054076</v>
      </c>
      <c r="L19" s="6">
        <f t="shared" si="5"/>
        <v>2.9282059244586094</v>
      </c>
      <c r="N19" s="9"/>
    </row>
    <row r="20" spans="1:14" x14ac:dyDescent="0.25">
      <c r="A20">
        <v>2012</v>
      </c>
      <c r="B20" s="1">
        <v>60952.08</v>
      </c>
      <c r="C20">
        <v>6.81</v>
      </c>
      <c r="D20" s="4">
        <v>196526293</v>
      </c>
      <c r="E20" s="4">
        <v>3688995.0178811499</v>
      </c>
      <c r="F20" s="4">
        <f t="shared" si="1"/>
        <v>18770.999857414245</v>
      </c>
      <c r="G20" s="4">
        <f t="shared" si="2"/>
        <v>9.0265976139196624E-2</v>
      </c>
      <c r="H20" s="6">
        <v>2.6206391852308339</v>
      </c>
      <c r="I20" s="8">
        <f t="shared" si="3"/>
        <v>5.978205033005568</v>
      </c>
      <c r="J20" s="7">
        <f t="shared" si="6"/>
        <v>23258.478444307912</v>
      </c>
      <c r="K20" s="8">
        <f t="shared" si="4"/>
        <v>1.3385959928145841</v>
      </c>
      <c r="L20" s="6">
        <f t="shared" si="5"/>
        <v>0.83179496699443156</v>
      </c>
      <c r="N20" s="9"/>
    </row>
    <row r="21" spans="1:14" x14ac:dyDescent="0.25">
      <c r="A21">
        <v>2013</v>
      </c>
      <c r="B21" s="1">
        <v>51507.16</v>
      </c>
      <c r="C21">
        <v>9.9</v>
      </c>
      <c r="D21" s="4">
        <v>198043320</v>
      </c>
      <c r="E21" s="4">
        <v>4086546.5980000002</v>
      </c>
      <c r="F21" s="4">
        <f t="shared" si="1"/>
        <v>20634.609629852705</v>
      </c>
      <c r="G21" s="4">
        <f t="shared" si="2"/>
        <v>9.9281326865620523E-2</v>
      </c>
      <c r="H21" s="6">
        <v>2.7800272041580181</v>
      </c>
      <c r="I21" s="8">
        <f t="shared" si="3"/>
        <v>6.082028377864801</v>
      </c>
      <c r="J21" s="7">
        <f t="shared" si="6"/>
        <v>18527.574090988037</v>
      </c>
      <c r="K21" s="8">
        <f t="shared" si="4"/>
        <v>-20.340558238355776</v>
      </c>
      <c r="L21" s="6">
        <f t="shared" si="5"/>
        <v>3.8179716221351994</v>
      </c>
      <c r="N21" s="9"/>
    </row>
    <row r="22" spans="1:14" x14ac:dyDescent="0.25">
      <c r="A22">
        <v>2014</v>
      </c>
      <c r="B22" s="1">
        <v>50007.41</v>
      </c>
      <c r="C22">
        <v>12.17</v>
      </c>
      <c r="D22" s="4">
        <v>199492433</v>
      </c>
      <c r="E22" s="5"/>
      <c r="F22" s="4"/>
      <c r="G22" s="4"/>
      <c r="H22" s="6">
        <v>2.9290673021849734</v>
      </c>
      <c r="I22" s="8">
        <f t="shared" si="3"/>
        <v>5.3611021433185968</v>
      </c>
      <c r="J22" s="7">
        <f t="shared" si="6"/>
        <v>17072.810161342612</v>
      </c>
      <c r="K22" s="8">
        <f t="shared" si="4"/>
        <v>-7.851885640835377</v>
      </c>
      <c r="L22" s="6">
        <f t="shared" si="5"/>
        <v>6.8088978566814031</v>
      </c>
      <c r="N22" s="9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1" sqref="C1"/>
    </sheetView>
  </sheetViews>
  <sheetFormatPr defaultRowHeight="15" x14ac:dyDescent="0.25"/>
  <cols>
    <col min="1" max="1" width="14.28515625" customWidth="1"/>
    <col min="2" max="2" width="19.140625" customWidth="1"/>
    <col min="3" max="3" width="117.140625" bestFit="1" customWidth="1"/>
  </cols>
  <sheetData>
    <row r="1" spans="1:3" x14ac:dyDescent="0.25">
      <c r="A1" t="s">
        <v>10</v>
      </c>
      <c r="B1" t="s">
        <v>4</v>
      </c>
      <c r="C1" s="2" t="s">
        <v>5</v>
      </c>
    </row>
    <row r="2" spans="1:3" x14ac:dyDescent="0.25">
      <c r="A2" t="s">
        <v>11</v>
      </c>
      <c r="B2" t="s">
        <v>3</v>
      </c>
      <c r="C2" s="2" t="s">
        <v>6</v>
      </c>
    </row>
    <row r="3" spans="1:3" x14ac:dyDescent="0.25">
      <c r="A3" t="s">
        <v>7</v>
      </c>
      <c r="B3" t="s">
        <v>8</v>
      </c>
      <c r="C3" s="2" t="s">
        <v>9</v>
      </c>
    </row>
    <row r="4" spans="1:3" x14ac:dyDescent="0.25">
      <c r="A4" t="s">
        <v>12</v>
      </c>
      <c r="B4" t="s">
        <v>3</v>
      </c>
    </row>
  </sheetData>
  <hyperlinks>
    <hyperlink ref="C2" r:id="rId1"/>
    <hyperlink ref="C1" r:id="rId2"/>
    <hyperlink ref="C3" r:id="rId3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Fonte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de Souza Barbosa</dc:creator>
  <cp:lastModifiedBy>Samuel de Souza Barbosa</cp:lastModifiedBy>
  <dcterms:created xsi:type="dcterms:W3CDTF">2017-10-17T19:17:40Z</dcterms:created>
  <dcterms:modified xsi:type="dcterms:W3CDTF">2017-10-19T12:31:51Z</dcterms:modified>
</cp:coreProperties>
</file>