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dovi/Desktop/"/>
    </mc:Choice>
  </mc:AlternateContent>
  <xr:revisionPtr revIDLastSave="0" documentId="13_ncr:1_{422807D9-3305-6C49-B9AD-877B04C58136}" xr6:coauthVersionLast="45" xr6:coauthVersionMax="45" xr10:uidLastSave="{00000000-0000-0000-0000-000000000000}"/>
  <bookViews>
    <workbookView xWindow="380" yWindow="460" windowWidth="28040" windowHeight="16120" xr2:uid="{441D3443-354C-AE47-98C4-81025C5384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L12" i="1" s="1"/>
  <c r="K7" i="1"/>
  <c r="L6" i="1" s="1"/>
  <c r="H15" i="1"/>
  <c r="Q11" i="1" s="1"/>
  <c r="H8" i="1"/>
  <c r="Q4" i="1" s="1"/>
  <c r="N4" i="1"/>
  <c r="P4" i="1" s="1"/>
  <c r="M15" i="1"/>
  <c r="M8" i="1"/>
  <c r="L5" i="1"/>
  <c r="L7" i="1"/>
  <c r="I5" i="1"/>
  <c r="I6" i="1"/>
  <c r="I7" i="1"/>
  <c r="I4" i="1"/>
  <c r="I12" i="1"/>
  <c r="I13" i="1"/>
  <c r="I14" i="1"/>
  <c r="I11" i="1"/>
  <c r="L13" i="1" l="1"/>
  <c r="N11" i="1"/>
  <c r="P11" i="1" s="1"/>
  <c r="L11" i="1"/>
  <c r="L14" i="1"/>
  <c r="L4" i="1"/>
</calcChain>
</file>

<file path=xl/sharedStrings.xml><?xml version="1.0" encoding="utf-8"?>
<sst xmlns="http://schemas.openxmlformats.org/spreadsheetml/2006/main" count="60" uniqueCount="43">
  <si>
    <t>Date of run</t>
  </si>
  <si>
    <t>Samples</t>
  </si>
  <si>
    <t>cell number</t>
  </si>
  <si>
    <t>Index</t>
  </si>
  <si>
    <t>Index seq</t>
  </si>
  <si>
    <t>Rev comp</t>
  </si>
  <si>
    <t>Conc. (ng/µl)</t>
  </si>
  <si>
    <t>size (bp)</t>
  </si>
  <si>
    <t>Conc. (nM)</t>
  </si>
  <si>
    <t>moles per L (x 10^-9)</t>
  </si>
  <si>
    <t>Vol (µl) that has x fmoles</t>
  </si>
  <si>
    <t>Rounded (µl)</t>
  </si>
  <si>
    <t>Total fmoles</t>
  </si>
  <si>
    <t>Total vol (µl)</t>
  </si>
  <si>
    <t>fmoles/µl= nM</t>
  </si>
  <si>
    <t>Avg frag size (bp)</t>
  </si>
  <si>
    <t>1.1 Sham 1</t>
  </si>
  <si>
    <t>2.1 UVB1</t>
  </si>
  <si>
    <t>1.1 Sham 2</t>
  </si>
  <si>
    <t>2.1 UVB2</t>
  </si>
  <si>
    <t>1.1 Zymo2</t>
  </si>
  <si>
    <t>2.1 Saline2</t>
  </si>
  <si>
    <t>1.1 Saline 3</t>
  </si>
  <si>
    <t>2.1 Zymo3</t>
  </si>
  <si>
    <t>AAGGAGTA</t>
  </si>
  <si>
    <t>TACTCCTT</t>
  </si>
  <si>
    <t>CTAAGCCT</t>
  </si>
  <si>
    <t>AGGCTTAG</t>
  </si>
  <si>
    <t>CGTCTAAT</t>
  </si>
  <si>
    <t>ATTAGACG</t>
  </si>
  <si>
    <t>TCTCTCCG</t>
  </si>
  <si>
    <t>CGGAGAGA</t>
  </si>
  <si>
    <t>TCGACTAG</t>
  </si>
  <si>
    <t>CTAGTCGA</t>
  </si>
  <si>
    <t>TTCTAGCT</t>
  </si>
  <si>
    <t>AGCTAGAA</t>
  </si>
  <si>
    <t>CCTAGAGT</t>
  </si>
  <si>
    <t>ACTCTAGG</t>
  </si>
  <si>
    <t>GCGTAAGA</t>
  </si>
  <si>
    <t>TCTTACGC</t>
  </si>
  <si>
    <t>SCC_AJain_Pool1</t>
  </si>
  <si>
    <t>SCC_AJain_Pool2</t>
  </si>
  <si>
    <t xml:space="preserve"> x fmoles in 7 µl of the lowest 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</si>
</sst>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0C6E-9CF3-A545-A040-26D4CBE33DED}">
  <dimension ref="A1:R16"/>
  <sheetViews>
    <sheetView tabSelected="1" workbookViewId="0">
      <selection activeCell="J26" sqref="J26"/>
    </sheetView>
  </sheetViews>
  <sheetFormatPr baseColWidth="10" defaultRowHeight="16" x14ac:dyDescent="0.2"/>
  <cols>
    <col min="5" max="5" width="13.33203125" customWidth="1"/>
    <col min="6" max="6" width="13.5" customWidth="1"/>
    <col min="7" max="7" width="13.6640625" customWidth="1"/>
    <col min="9" max="9" width="11.1640625" bestFit="1" customWidth="1"/>
  </cols>
  <sheetData>
    <row r="1" spans="1:18" x14ac:dyDescent="0.2">
      <c r="R1" s="7"/>
    </row>
    <row r="2" spans="1:18" x14ac:dyDescent="0.2">
      <c r="A2" t="s">
        <v>40</v>
      </c>
      <c r="R2" s="7"/>
    </row>
    <row r="3" spans="1:18" ht="45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2" t="s">
        <v>9</v>
      </c>
      <c r="K3" s="3" t="s">
        <v>42</v>
      </c>
      <c r="L3" s="3" t="s">
        <v>10</v>
      </c>
      <c r="M3" s="4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7"/>
    </row>
    <row r="4" spans="1:18" x14ac:dyDescent="0.2">
      <c r="A4" s="8">
        <v>44095</v>
      </c>
      <c r="B4" s="7" t="s">
        <v>16</v>
      </c>
      <c r="C4" s="7">
        <v>3000</v>
      </c>
      <c r="D4" s="7">
        <v>5</v>
      </c>
      <c r="E4" s="5" t="s">
        <v>24</v>
      </c>
      <c r="F4" s="6" t="s">
        <v>25</v>
      </c>
      <c r="G4" s="7">
        <v>4.1399999999999997</v>
      </c>
      <c r="H4" s="7">
        <v>603</v>
      </c>
      <c r="I4" s="7">
        <f>(G4/(660*H4))*10^6</f>
        <v>10.40253279059249</v>
      </c>
      <c r="J4" s="7">
        <v>10.40253279059249</v>
      </c>
      <c r="K4" s="7"/>
      <c r="L4" s="7">
        <f>$K$7/J4</f>
        <v>2.0391304347826091</v>
      </c>
      <c r="M4" s="12">
        <v>2.04</v>
      </c>
      <c r="N4" s="7">
        <f>K7*4</f>
        <v>84.848484848484844</v>
      </c>
      <c r="O4" s="7">
        <v>16.940000000000001</v>
      </c>
      <c r="P4" s="7">
        <f>N4/O4</f>
        <v>5.0087653393438512</v>
      </c>
      <c r="Q4" s="7">
        <f>H8/4</f>
        <v>606</v>
      </c>
      <c r="R4" s="7"/>
    </row>
    <row r="5" spans="1:18" x14ac:dyDescent="0.2">
      <c r="A5" s="7"/>
      <c r="B5" s="7" t="s">
        <v>17</v>
      </c>
      <c r="C5" s="7">
        <v>3000</v>
      </c>
      <c r="D5" s="7">
        <v>6</v>
      </c>
      <c r="E5" s="5" t="s">
        <v>26</v>
      </c>
      <c r="F5" s="6" t="s">
        <v>27</v>
      </c>
      <c r="G5" s="7">
        <v>2.2799999999999998</v>
      </c>
      <c r="H5" s="7">
        <v>648</v>
      </c>
      <c r="I5" s="7">
        <f t="shared" ref="I5:I7" si="0">(G5/(660*H5))*10^6</f>
        <v>5.3310886644219968</v>
      </c>
      <c r="J5" s="7">
        <v>5.3310886644219968</v>
      </c>
      <c r="K5" s="7"/>
      <c r="L5" s="7">
        <f>$K$7/J5</f>
        <v>3.978947368421053</v>
      </c>
      <c r="M5" s="12">
        <v>3.98</v>
      </c>
      <c r="N5" s="7"/>
      <c r="O5" s="7"/>
      <c r="P5" s="7"/>
      <c r="Q5" s="7"/>
      <c r="R5" s="7"/>
    </row>
    <row r="6" spans="1:18" x14ac:dyDescent="0.2">
      <c r="A6" s="8">
        <v>44096</v>
      </c>
      <c r="B6" s="7" t="s">
        <v>18</v>
      </c>
      <c r="C6" s="7">
        <v>3000</v>
      </c>
      <c r="D6" s="7">
        <v>7</v>
      </c>
      <c r="E6" s="5" t="s">
        <v>28</v>
      </c>
      <c r="F6" s="6" t="s">
        <v>29</v>
      </c>
      <c r="G6" s="7">
        <v>2.14</v>
      </c>
      <c r="H6" s="7">
        <v>600</v>
      </c>
      <c r="I6" s="7">
        <f t="shared" si="0"/>
        <v>5.404040404040404</v>
      </c>
      <c r="J6" s="7">
        <v>5.404040404040404</v>
      </c>
      <c r="K6" s="7"/>
      <c r="L6" s="7">
        <f>$K$7/J6</f>
        <v>3.9252336448598131</v>
      </c>
      <c r="M6" s="12">
        <v>3.92</v>
      </c>
      <c r="N6" s="7"/>
      <c r="O6" s="7"/>
      <c r="P6" s="7"/>
      <c r="Q6" s="7"/>
      <c r="R6" s="7"/>
    </row>
    <row r="7" spans="1:18" x14ac:dyDescent="0.2">
      <c r="A7" s="7"/>
      <c r="B7" s="7" t="s">
        <v>19</v>
      </c>
      <c r="C7" s="7">
        <v>3000</v>
      </c>
      <c r="D7" s="7">
        <v>8</v>
      </c>
      <c r="E7" s="5" t="s">
        <v>30</v>
      </c>
      <c r="F7" s="6" t="s">
        <v>31</v>
      </c>
      <c r="G7" s="7">
        <v>1.1459999999999999</v>
      </c>
      <c r="H7" s="7">
        <v>573</v>
      </c>
      <c r="I7" s="7">
        <f t="shared" si="0"/>
        <v>3.0303030303030303</v>
      </c>
      <c r="J7" s="7">
        <v>3.0303030303030303</v>
      </c>
      <c r="K7" s="7">
        <f>J7*7</f>
        <v>21.212121212121211</v>
      </c>
      <c r="L7" s="7">
        <f>$K$7/J7</f>
        <v>7</v>
      </c>
      <c r="M7" s="12">
        <v>7</v>
      </c>
      <c r="N7" s="7"/>
      <c r="O7" s="7"/>
      <c r="P7" s="7"/>
      <c r="Q7" s="7"/>
      <c r="R7" s="7"/>
    </row>
    <row r="8" spans="1:18" x14ac:dyDescent="0.2">
      <c r="A8" s="7"/>
      <c r="B8" s="7"/>
      <c r="C8" s="7"/>
      <c r="D8" s="7"/>
      <c r="E8" s="7"/>
      <c r="F8" s="7"/>
      <c r="G8" s="7"/>
      <c r="H8" s="7">
        <f>SUM(H4:H7)</f>
        <v>2424</v>
      </c>
      <c r="I8" s="7"/>
      <c r="J8" s="7"/>
      <c r="K8" s="7"/>
      <c r="L8" s="7"/>
      <c r="M8" s="12">
        <f>SUM(M4:M7)</f>
        <v>16.939999999999998</v>
      </c>
      <c r="N8" s="7"/>
      <c r="O8" s="7"/>
      <c r="P8" s="7"/>
      <c r="Q8" s="7"/>
      <c r="R8" s="7"/>
    </row>
    <row r="9" spans="1:18" x14ac:dyDescent="0.2">
      <c r="A9" s="11" t="s">
        <v>41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12"/>
      <c r="N9" s="7"/>
      <c r="O9" s="7"/>
      <c r="P9" s="7"/>
      <c r="Q9" s="7"/>
      <c r="R9" s="7"/>
    </row>
    <row r="10" spans="1:18" ht="45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2" t="s">
        <v>9</v>
      </c>
      <c r="K10" s="3" t="s">
        <v>42</v>
      </c>
      <c r="L10" s="3" t="s">
        <v>10</v>
      </c>
      <c r="M10" s="4" t="s">
        <v>11</v>
      </c>
      <c r="N10" s="3" t="s">
        <v>12</v>
      </c>
      <c r="O10" s="3" t="s">
        <v>13</v>
      </c>
      <c r="P10" s="3" t="s">
        <v>14</v>
      </c>
      <c r="Q10" s="3" t="s">
        <v>15</v>
      </c>
      <c r="R10" s="7"/>
    </row>
    <row r="11" spans="1:18" x14ac:dyDescent="0.2">
      <c r="A11" s="8">
        <v>44098</v>
      </c>
      <c r="B11" s="7" t="s">
        <v>20</v>
      </c>
      <c r="C11" s="7">
        <v>3000</v>
      </c>
      <c r="D11" s="7">
        <v>9</v>
      </c>
      <c r="E11" s="9" t="s">
        <v>32</v>
      </c>
      <c r="F11" s="10" t="s">
        <v>33</v>
      </c>
      <c r="G11" s="7">
        <v>0.88400000000000001</v>
      </c>
      <c r="H11" s="7">
        <v>442</v>
      </c>
      <c r="I11" s="7">
        <f>(G11/(660*H11))*10^6</f>
        <v>3.0303030303030303</v>
      </c>
      <c r="J11" s="7">
        <v>3.0303030303030303</v>
      </c>
      <c r="K11" s="7">
        <f>J11*7</f>
        <v>21.212121212121211</v>
      </c>
      <c r="L11" s="7">
        <f>$K$11/J11</f>
        <v>7</v>
      </c>
      <c r="M11" s="12">
        <v>7</v>
      </c>
      <c r="N11" s="7">
        <f>K11*4</f>
        <v>84.848484848484844</v>
      </c>
      <c r="O11" s="7">
        <v>17.97</v>
      </c>
      <c r="P11" s="7">
        <f>N11/O11</f>
        <v>4.721674170755974</v>
      </c>
      <c r="Q11" s="7">
        <f>H15/4</f>
        <v>488</v>
      </c>
      <c r="R11" s="7"/>
    </row>
    <row r="12" spans="1:18" x14ac:dyDescent="0.2">
      <c r="A12" s="7"/>
      <c r="B12" s="7" t="s">
        <v>21</v>
      </c>
      <c r="C12" s="7">
        <v>3000</v>
      </c>
      <c r="D12" s="7">
        <v>10</v>
      </c>
      <c r="E12" s="9" t="s">
        <v>34</v>
      </c>
      <c r="F12" s="10" t="s">
        <v>35</v>
      </c>
      <c r="G12" s="7">
        <v>1.5820000000000001</v>
      </c>
      <c r="H12" s="7">
        <v>433</v>
      </c>
      <c r="I12" s="7">
        <f t="shared" ref="I12:I14" si="1">(G12/(660*H12))*10^6</f>
        <v>5.535726782839947</v>
      </c>
      <c r="J12" s="7">
        <v>5.535726782839947</v>
      </c>
      <c r="K12" s="7"/>
      <c r="L12" s="7">
        <f>$K$11/J12</f>
        <v>3.8318584070796455</v>
      </c>
      <c r="M12" s="12">
        <v>3.83</v>
      </c>
      <c r="N12" s="7"/>
      <c r="O12" s="7"/>
      <c r="P12" s="7"/>
      <c r="Q12" s="7"/>
      <c r="R12" s="7"/>
    </row>
    <row r="13" spans="1:18" x14ac:dyDescent="0.2">
      <c r="A13" s="8">
        <v>44110</v>
      </c>
      <c r="B13" s="7" t="s">
        <v>22</v>
      </c>
      <c r="C13" s="7">
        <v>3000</v>
      </c>
      <c r="D13" s="7">
        <v>11</v>
      </c>
      <c r="E13" s="9" t="s">
        <v>36</v>
      </c>
      <c r="F13" s="10" t="s">
        <v>37</v>
      </c>
      <c r="G13" s="7">
        <v>2.12</v>
      </c>
      <c r="H13" s="7">
        <v>519</v>
      </c>
      <c r="I13" s="7">
        <f t="shared" si="1"/>
        <v>6.1890582121796003</v>
      </c>
      <c r="J13" s="7">
        <v>6.1890582121796003</v>
      </c>
      <c r="K13" s="7"/>
      <c r="L13" s="7">
        <f>$K$11/J13</f>
        <v>3.427358490566037</v>
      </c>
      <c r="M13" s="12">
        <v>3.42</v>
      </c>
      <c r="N13" s="7"/>
      <c r="O13" s="7"/>
      <c r="P13" s="7"/>
      <c r="Q13" s="7"/>
      <c r="R13" s="7"/>
    </row>
    <row r="14" spans="1:18" x14ac:dyDescent="0.2">
      <c r="A14" s="7"/>
      <c r="B14" s="7" t="s">
        <v>23</v>
      </c>
      <c r="C14" s="7">
        <v>3000</v>
      </c>
      <c r="D14" s="7">
        <v>12</v>
      </c>
      <c r="E14" s="9" t="s">
        <v>38</v>
      </c>
      <c r="F14" s="10" t="s">
        <v>39</v>
      </c>
      <c r="G14" s="7">
        <v>2.1</v>
      </c>
      <c r="H14" s="7">
        <v>558</v>
      </c>
      <c r="I14" s="7">
        <f t="shared" si="1"/>
        <v>5.7021831215379599</v>
      </c>
      <c r="J14" s="7">
        <v>5.7021831215379599</v>
      </c>
      <c r="K14" s="7"/>
      <c r="L14" s="7">
        <f>$K$11/J14</f>
        <v>3.72</v>
      </c>
      <c r="M14" s="12">
        <v>3.72</v>
      </c>
      <c r="N14" s="7"/>
      <c r="O14" s="7"/>
      <c r="P14" s="7"/>
      <c r="Q14" s="7"/>
      <c r="R14" s="7"/>
    </row>
    <row r="15" spans="1:18" x14ac:dyDescent="0.2">
      <c r="A15" s="7"/>
      <c r="B15" s="7"/>
      <c r="C15" s="7"/>
      <c r="D15" s="7"/>
      <c r="E15" s="7"/>
      <c r="F15" s="7"/>
      <c r="G15" s="7"/>
      <c r="H15" s="7">
        <f>SUM(H11:H14)</f>
        <v>1952</v>
      </c>
      <c r="I15" s="7"/>
      <c r="J15" s="7"/>
      <c r="K15" s="7"/>
      <c r="L15" s="7"/>
      <c r="M15" s="12">
        <f>SUM(M11:M14)</f>
        <v>17.97</v>
      </c>
      <c r="N15" s="7"/>
      <c r="O15" s="7"/>
      <c r="P15" s="7"/>
      <c r="Q15" s="7"/>
    </row>
    <row r="16" spans="1:18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2020-10-27T18:50:24Z</dcterms:created>
  <dcterms:modified xsi:type="dcterms:W3CDTF">2020-11-23T21:25:30Z</dcterms:modified>
</cp:coreProperties>
</file>