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mite Lab\Desktop\Angela Research\"/>
    </mc:Choice>
  </mc:AlternateContent>
  <bookViews>
    <workbookView xWindow="0" yWindow="0" windowWidth="28260" windowHeight="11310"/>
  </bookViews>
  <sheets>
    <sheet name="Rawdata&amp;Adjusted_Wood" sheetId="1" r:id="rId1"/>
    <sheet name="Rawdata&amp;Adjusted_termites" sheetId="2" r:id="rId2"/>
    <sheet name="Rawdata&amp;Adjusted_beetles" sheetId="3" r:id="rId3"/>
    <sheet name="AD calculations" sheetId="6" r:id="rId4"/>
    <sheet name="SAS_IMPORT_KruskalWallis" sheetId="4" r:id="rId5"/>
    <sheet name="SampleRenameKey" sheetId="7" r:id="rId6"/>
    <sheet name="Box and Whiskers DataSheet" sheetId="8" r:id="rId7"/>
    <sheet name="Box and Wiskers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" l="1"/>
  <c r="U56" i="2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01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73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45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17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89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61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33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5" i="8"/>
  <c r="AA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5" i="8"/>
  <c r="U6" i="8"/>
  <c r="AA6" i="8"/>
  <c r="U7" i="8"/>
  <c r="U8" i="8"/>
  <c r="AA8" i="8"/>
  <c r="U9" i="8"/>
  <c r="U10" i="8"/>
  <c r="AA10" i="8"/>
  <c r="U11" i="8"/>
  <c r="U12" i="8"/>
  <c r="AA12" i="8"/>
  <c r="U13" i="8"/>
  <c r="U14" i="8"/>
  <c r="AA14" i="8"/>
  <c r="U15" i="8"/>
  <c r="U16" i="8"/>
  <c r="AA16" i="8"/>
  <c r="U17" i="8"/>
  <c r="U18" i="8"/>
  <c r="AA18" i="8"/>
  <c r="U19" i="8"/>
  <c r="U20" i="8"/>
  <c r="AA20" i="8"/>
  <c r="U21" i="8"/>
  <c r="U22" i="8"/>
  <c r="AA22" i="8"/>
  <c r="U23" i="8"/>
  <c r="U24" i="8"/>
  <c r="AA24" i="8"/>
  <c r="U25" i="8"/>
  <c r="U26" i="8"/>
  <c r="AA26" i="8"/>
  <c r="U27" i="8"/>
  <c r="U5" i="8"/>
  <c r="AA7" i="8"/>
  <c r="AA9" i="8"/>
  <c r="AA11" i="8"/>
  <c r="AA13" i="8"/>
  <c r="AA15" i="8"/>
  <c r="AA17" i="8"/>
  <c r="AA19" i="8"/>
  <c r="AA21" i="8"/>
  <c r="AA23" i="8"/>
  <c r="AA25" i="8"/>
  <c r="AA27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01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73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U145" i="8"/>
  <c r="T145" i="8"/>
  <c r="S145" i="8"/>
  <c r="R145" i="8"/>
  <c r="Q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45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17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5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17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R89" i="8"/>
  <c r="Q89" i="8"/>
  <c r="P89" i="8"/>
  <c r="O89" i="8"/>
  <c r="N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89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61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S33" i="8"/>
  <c r="R33" i="8"/>
  <c r="Q33" i="8"/>
  <c r="P33" i="8"/>
  <c r="O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33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01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7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45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17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5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33" i="8"/>
  <c r="M61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89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V33" i="1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5" i="8"/>
  <c r="M61" i="1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21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194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67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40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13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86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59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32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2" i="3"/>
  <c r="T23" i="3"/>
  <c r="T24" i="3"/>
  <c r="T25" i="3"/>
  <c r="T26" i="3"/>
  <c r="T27" i="3"/>
  <c r="T5" i="3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40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13" i="2"/>
  <c r="R108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86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59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32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5" i="2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5" i="1"/>
  <c r="K91" i="2"/>
  <c r="G136" i="6"/>
  <c r="G55" i="6"/>
  <c r="G32" i="6"/>
  <c r="G11" i="6"/>
  <c r="G225" i="3"/>
  <c r="U38" i="1"/>
  <c r="AD38" i="1"/>
  <c r="V80" i="1"/>
  <c r="L62" i="1"/>
  <c r="V62" i="1"/>
  <c r="L63" i="1"/>
  <c r="V63" i="1"/>
  <c r="L64" i="1"/>
  <c r="V64" i="1"/>
  <c r="L65" i="1"/>
  <c r="L66" i="1"/>
  <c r="L67" i="1"/>
  <c r="V67" i="1"/>
  <c r="L68" i="1"/>
  <c r="V68" i="1"/>
  <c r="L69" i="1"/>
  <c r="V69" i="1"/>
  <c r="L70" i="1"/>
  <c r="V70" i="1"/>
  <c r="L71" i="1"/>
  <c r="V71" i="1"/>
  <c r="L72" i="1"/>
  <c r="V72" i="1"/>
  <c r="L73" i="1"/>
  <c r="V73" i="1"/>
  <c r="L74" i="1"/>
  <c r="V74" i="1"/>
  <c r="L75" i="1"/>
  <c r="L76" i="1"/>
  <c r="V76" i="1"/>
  <c r="L77" i="1"/>
  <c r="V77" i="1"/>
  <c r="L78" i="1"/>
  <c r="V78" i="1"/>
  <c r="L79" i="1"/>
  <c r="V79" i="1"/>
  <c r="L80" i="1"/>
  <c r="L81" i="1"/>
  <c r="V81" i="1"/>
  <c r="L82" i="1"/>
  <c r="V82" i="1"/>
  <c r="L83" i="1"/>
  <c r="V83" i="1"/>
  <c r="K62" i="1"/>
  <c r="U62" i="1"/>
  <c r="K63" i="1"/>
  <c r="U63" i="1"/>
  <c r="K64" i="1"/>
  <c r="U64" i="1"/>
  <c r="K65" i="1"/>
  <c r="K66" i="1"/>
  <c r="K67" i="1"/>
  <c r="U67" i="1"/>
  <c r="K68" i="1"/>
  <c r="U68" i="1"/>
  <c r="K69" i="1"/>
  <c r="U69" i="1"/>
  <c r="K70" i="1"/>
  <c r="U70" i="1"/>
  <c r="K71" i="1"/>
  <c r="U71" i="1"/>
  <c r="K72" i="1"/>
  <c r="U72" i="1"/>
  <c r="K73" i="1"/>
  <c r="U73" i="1"/>
  <c r="K74" i="1"/>
  <c r="U74" i="1"/>
  <c r="K75" i="1"/>
  <c r="K76" i="1"/>
  <c r="U76" i="1"/>
  <c r="K77" i="1"/>
  <c r="U77" i="1"/>
  <c r="K78" i="1"/>
  <c r="U78" i="1"/>
  <c r="K79" i="1"/>
  <c r="U79" i="1"/>
  <c r="K80" i="1"/>
  <c r="U80" i="1"/>
  <c r="K81" i="1"/>
  <c r="U81" i="1"/>
  <c r="K82" i="1"/>
  <c r="U82" i="1"/>
  <c r="K83" i="1"/>
  <c r="U83" i="1"/>
  <c r="J62" i="1"/>
  <c r="T62" i="1"/>
  <c r="J63" i="1"/>
  <c r="T63" i="1"/>
  <c r="J64" i="1"/>
  <c r="T64" i="1"/>
  <c r="J65" i="1"/>
  <c r="T65" i="1"/>
  <c r="J66" i="1"/>
  <c r="T66" i="1"/>
  <c r="J67" i="1"/>
  <c r="T67" i="1"/>
  <c r="J68" i="1"/>
  <c r="T68" i="1"/>
  <c r="J69" i="1"/>
  <c r="T69" i="1"/>
  <c r="J70" i="1"/>
  <c r="T70" i="1"/>
  <c r="J71" i="1"/>
  <c r="T71" i="1"/>
  <c r="J72" i="1"/>
  <c r="T72" i="1"/>
  <c r="J73" i="1"/>
  <c r="T73" i="1"/>
  <c r="J74" i="1"/>
  <c r="T74" i="1"/>
  <c r="J75" i="1"/>
  <c r="T75" i="1"/>
  <c r="J76" i="1"/>
  <c r="T76" i="1"/>
  <c r="J77" i="1"/>
  <c r="T77" i="1"/>
  <c r="J78" i="1"/>
  <c r="T78" i="1"/>
  <c r="J79" i="1"/>
  <c r="T79" i="1"/>
  <c r="J80" i="1"/>
  <c r="T80" i="1"/>
  <c r="J81" i="1"/>
  <c r="T81" i="1"/>
  <c r="J82" i="1"/>
  <c r="T82" i="1"/>
  <c r="J83" i="1"/>
  <c r="T83" i="1"/>
  <c r="I62" i="1"/>
  <c r="S62" i="1"/>
  <c r="I63" i="1"/>
  <c r="S63" i="1"/>
  <c r="I64" i="1"/>
  <c r="S64" i="1"/>
  <c r="I65" i="1"/>
  <c r="S65" i="1"/>
  <c r="I66" i="1"/>
  <c r="S66" i="1"/>
  <c r="I67" i="1"/>
  <c r="S67" i="1"/>
  <c r="I68" i="1"/>
  <c r="S68" i="1"/>
  <c r="I69" i="1"/>
  <c r="S69" i="1"/>
  <c r="I70" i="1"/>
  <c r="S70" i="1"/>
  <c r="I71" i="1"/>
  <c r="S71" i="1"/>
  <c r="I72" i="1"/>
  <c r="S72" i="1"/>
  <c r="I73" i="1"/>
  <c r="S73" i="1"/>
  <c r="I74" i="1"/>
  <c r="S74" i="1"/>
  <c r="I75" i="1"/>
  <c r="S75" i="1"/>
  <c r="I76" i="1"/>
  <c r="S76" i="1"/>
  <c r="I77" i="1"/>
  <c r="S77" i="1"/>
  <c r="I78" i="1"/>
  <c r="S78" i="1"/>
  <c r="I79" i="1"/>
  <c r="S79" i="1"/>
  <c r="I80" i="1"/>
  <c r="S80" i="1"/>
  <c r="I81" i="1"/>
  <c r="S81" i="1"/>
  <c r="I82" i="1"/>
  <c r="S82" i="1"/>
  <c r="I83" i="1"/>
  <c r="S83" i="1"/>
  <c r="H62" i="1"/>
  <c r="R62" i="1"/>
  <c r="H63" i="1"/>
  <c r="R63" i="1"/>
  <c r="H64" i="1"/>
  <c r="R64" i="1"/>
  <c r="H65" i="1"/>
  <c r="R65" i="1"/>
  <c r="H66" i="1"/>
  <c r="R66" i="1"/>
  <c r="H67" i="1"/>
  <c r="R67" i="1"/>
  <c r="H68" i="1"/>
  <c r="R68" i="1"/>
  <c r="H69" i="1"/>
  <c r="R69" i="1"/>
  <c r="H70" i="1"/>
  <c r="R70" i="1"/>
  <c r="H71" i="1"/>
  <c r="R71" i="1"/>
  <c r="H72" i="1"/>
  <c r="R72" i="1"/>
  <c r="H73" i="1"/>
  <c r="R73" i="1"/>
  <c r="H74" i="1"/>
  <c r="R74" i="1"/>
  <c r="H75" i="1"/>
  <c r="R75" i="1"/>
  <c r="H76" i="1"/>
  <c r="R76" i="1"/>
  <c r="H77" i="1"/>
  <c r="R77" i="1"/>
  <c r="H78" i="1"/>
  <c r="R78" i="1"/>
  <c r="H79" i="1"/>
  <c r="R79" i="1"/>
  <c r="H80" i="1"/>
  <c r="R80" i="1"/>
  <c r="H81" i="1"/>
  <c r="R81" i="1"/>
  <c r="H82" i="1"/>
  <c r="R82" i="1"/>
  <c r="H83" i="1"/>
  <c r="R83" i="1"/>
  <c r="G62" i="1"/>
  <c r="Q62" i="1"/>
  <c r="G63" i="1"/>
  <c r="Q63" i="1"/>
  <c r="G64" i="1"/>
  <c r="Q64" i="1"/>
  <c r="G65" i="1"/>
  <c r="Q65" i="1"/>
  <c r="G66" i="1"/>
  <c r="Q66" i="1"/>
  <c r="G67" i="1"/>
  <c r="Q67" i="1"/>
  <c r="G68" i="1"/>
  <c r="Q68" i="1"/>
  <c r="G69" i="1"/>
  <c r="Q69" i="1"/>
  <c r="G70" i="1"/>
  <c r="Q70" i="1"/>
  <c r="G71" i="1"/>
  <c r="Q71" i="1"/>
  <c r="G72" i="1"/>
  <c r="Q72" i="1"/>
  <c r="G73" i="1"/>
  <c r="Q73" i="1"/>
  <c r="G74" i="1"/>
  <c r="Q74" i="1"/>
  <c r="G75" i="1"/>
  <c r="Q75" i="1"/>
  <c r="G76" i="1"/>
  <c r="Q76" i="1"/>
  <c r="G77" i="1"/>
  <c r="Q77" i="1"/>
  <c r="G78" i="1"/>
  <c r="Q78" i="1"/>
  <c r="G79" i="1"/>
  <c r="Q79" i="1"/>
  <c r="G80" i="1"/>
  <c r="Q80" i="1"/>
  <c r="G81" i="1"/>
  <c r="Q81" i="1"/>
  <c r="G82" i="1"/>
  <c r="Q82" i="1"/>
  <c r="G83" i="1"/>
  <c r="Q83" i="1"/>
  <c r="F62" i="1"/>
  <c r="P62" i="1"/>
  <c r="F63" i="1"/>
  <c r="P63" i="1"/>
  <c r="F64" i="1"/>
  <c r="P64" i="1"/>
  <c r="F65" i="1"/>
  <c r="F66" i="1"/>
  <c r="F67" i="1"/>
  <c r="P67" i="1"/>
  <c r="F68" i="1"/>
  <c r="P68" i="1"/>
  <c r="F69" i="1"/>
  <c r="P69" i="1"/>
  <c r="F70" i="1"/>
  <c r="P70" i="1"/>
  <c r="F71" i="1"/>
  <c r="P71" i="1"/>
  <c r="F72" i="1"/>
  <c r="P72" i="1"/>
  <c r="F73" i="1"/>
  <c r="P73" i="1"/>
  <c r="F74" i="1"/>
  <c r="P74" i="1"/>
  <c r="F75" i="1"/>
  <c r="F76" i="1"/>
  <c r="P76" i="1"/>
  <c r="F77" i="1"/>
  <c r="P77" i="1"/>
  <c r="F78" i="1"/>
  <c r="P78" i="1"/>
  <c r="F79" i="1"/>
  <c r="P79" i="1"/>
  <c r="F80" i="1"/>
  <c r="P80" i="1"/>
  <c r="F81" i="1"/>
  <c r="P81" i="1"/>
  <c r="F82" i="1"/>
  <c r="P82" i="1"/>
  <c r="F83" i="1"/>
  <c r="P83" i="1"/>
  <c r="L61" i="1"/>
  <c r="V61" i="1"/>
  <c r="K61" i="1"/>
  <c r="U61" i="1"/>
  <c r="J61" i="1"/>
  <c r="T61" i="1"/>
  <c r="I61" i="1"/>
  <c r="S61" i="1"/>
  <c r="H61" i="1"/>
  <c r="R61" i="1"/>
  <c r="G61" i="1"/>
  <c r="Q61" i="1"/>
  <c r="F61" i="1"/>
  <c r="R45" i="1"/>
  <c r="AA45" i="1"/>
  <c r="S34" i="1"/>
  <c r="AB34" i="1"/>
  <c r="S35" i="1"/>
  <c r="AB35" i="1"/>
  <c r="S36" i="1"/>
  <c r="AB36" i="1"/>
  <c r="S37" i="1"/>
  <c r="AB37" i="1"/>
  <c r="S38" i="1"/>
  <c r="AB38" i="1"/>
  <c r="S39" i="1"/>
  <c r="AB39" i="1"/>
  <c r="S40" i="1"/>
  <c r="AB40" i="1"/>
  <c r="S41" i="1"/>
  <c r="AB41" i="1"/>
  <c r="S42" i="1"/>
  <c r="AB42" i="1"/>
  <c r="S43" i="1"/>
  <c r="AB43" i="1"/>
  <c r="S44" i="1"/>
  <c r="AB44" i="1"/>
  <c r="S45" i="1"/>
  <c r="AB45" i="1"/>
  <c r="S46" i="1"/>
  <c r="AB46" i="1"/>
  <c r="S47" i="1"/>
  <c r="AB47" i="1"/>
  <c r="S48" i="1"/>
  <c r="AB48" i="1"/>
  <c r="S49" i="1"/>
  <c r="AB49" i="1"/>
  <c r="S50" i="1"/>
  <c r="AB50" i="1"/>
  <c r="S51" i="1"/>
  <c r="AB51" i="1"/>
  <c r="S52" i="1"/>
  <c r="AB52" i="1"/>
  <c r="S53" i="1"/>
  <c r="AB53" i="1"/>
  <c r="S54" i="1"/>
  <c r="AB54" i="1"/>
  <c r="S55" i="1"/>
  <c r="AB55" i="1"/>
  <c r="S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AA47" i="1"/>
  <c r="R48" i="1"/>
  <c r="R49" i="1"/>
  <c r="R50" i="1"/>
  <c r="R51" i="1"/>
  <c r="R52" i="1"/>
  <c r="R53" i="1"/>
  <c r="R54" i="1"/>
  <c r="R55" i="1"/>
  <c r="R3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5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M222" i="3"/>
  <c r="W222" i="3"/>
  <c r="M223" i="3"/>
  <c r="W223" i="3"/>
  <c r="M224" i="3"/>
  <c r="W224" i="3"/>
  <c r="M225" i="3"/>
  <c r="M226" i="3"/>
  <c r="M227" i="3"/>
  <c r="W227" i="3"/>
  <c r="M228" i="3"/>
  <c r="W228" i="3"/>
  <c r="M229" i="3"/>
  <c r="W229" i="3"/>
  <c r="M230" i="3"/>
  <c r="W230" i="3"/>
  <c r="M231" i="3"/>
  <c r="W231" i="3"/>
  <c r="M232" i="3"/>
  <c r="W232" i="3"/>
  <c r="M233" i="3"/>
  <c r="M234" i="3"/>
  <c r="W234" i="3"/>
  <c r="M235" i="3"/>
  <c r="M236" i="3"/>
  <c r="W236" i="3"/>
  <c r="M237" i="3"/>
  <c r="M238" i="3"/>
  <c r="W238" i="3"/>
  <c r="M239" i="3"/>
  <c r="W239" i="3"/>
  <c r="M240" i="3"/>
  <c r="W240" i="3"/>
  <c r="M241" i="3"/>
  <c r="W241" i="3"/>
  <c r="M242" i="3"/>
  <c r="W242" i="3"/>
  <c r="M243" i="3"/>
  <c r="W243" i="3"/>
  <c r="M221" i="3"/>
  <c r="W221" i="3"/>
  <c r="L222" i="3"/>
  <c r="V222" i="3"/>
  <c r="L223" i="3"/>
  <c r="V223" i="3"/>
  <c r="L224" i="3"/>
  <c r="V224" i="3"/>
  <c r="L225" i="3"/>
  <c r="L226" i="3"/>
  <c r="L227" i="3"/>
  <c r="V227" i="3"/>
  <c r="L228" i="3"/>
  <c r="V228" i="3"/>
  <c r="L229" i="3"/>
  <c r="V229" i="3"/>
  <c r="L230" i="3"/>
  <c r="V230" i="3"/>
  <c r="L231" i="3"/>
  <c r="V231" i="3"/>
  <c r="L232" i="3"/>
  <c r="V232" i="3"/>
  <c r="L233" i="3"/>
  <c r="L234" i="3"/>
  <c r="V234" i="3"/>
  <c r="L235" i="3"/>
  <c r="L236" i="3"/>
  <c r="V236" i="3"/>
  <c r="L237" i="3"/>
  <c r="L238" i="3"/>
  <c r="V238" i="3"/>
  <c r="L239" i="3"/>
  <c r="V239" i="3"/>
  <c r="L240" i="3"/>
  <c r="V240" i="3"/>
  <c r="L241" i="3"/>
  <c r="V241" i="3"/>
  <c r="L242" i="3"/>
  <c r="V242" i="3"/>
  <c r="L243" i="3"/>
  <c r="V243" i="3"/>
  <c r="L221" i="3"/>
  <c r="V221" i="3"/>
  <c r="L194" i="3"/>
  <c r="V194" i="3"/>
  <c r="K222" i="3"/>
  <c r="U222" i="3"/>
  <c r="K223" i="3"/>
  <c r="U223" i="3"/>
  <c r="K224" i="3"/>
  <c r="U224" i="3"/>
  <c r="K225" i="3"/>
  <c r="U225" i="3"/>
  <c r="K226" i="3"/>
  <c r="U226" i="3"/>
  <c r="K227" i="3"/>
  <c r="U227" i="3"/>
  <c r="K228" i="3"/>
  <c r="U228" i="3"/>
  <c r="K229" i="3"/>
  <c r="U229" i="3"/>
  <c r="K230" i="3"/>
  <c r="U230" i="3"/>
  <c r="K231" i="3"/>
  <c r="U231" i="3"/>
  <c r="K232" i="3"/>
  <c r="U232" i="3"/>
  <c r="K233" i="3"/>
  <c r="U233" i="3"/>
  <c r="K234" i="3"/>
  <c r="U234" i="3"/>
  <c r="K235" i="3"/>
  <c r="U235" i="3"/>
  <c r="K236" i="3"/>
  <c r="U236" i="3"/>
  <c r="K237" i="3"/>
  <c r="U237" i="3"/>
  <c r="K238" i="3"/>
  <c r="U238" i="3"/>
  <c r="K239" i="3"/>
  <c r="U239" i="3"/>
  <c r="K240" i="3"/>
  <c r="U240" i="3"/>
  <c r="K241" i="3"/>
  <c r="U241" i="3"/>
  <c r="K242" i="3"/>
  <c r="U242" i="3"/>
  <c r="K243" i="3"/>
  <c r="U243" i="3"/>
  <c r="K221" i="3"/>
  <c r="U221" i="3"/>
  <c r="J222" i="3"/>
  <c r="T222" i="3"/>
  <c r="J223" i="3"/>
  <c r="T223" i="3"/>
  <c r="J224" i="3"/>
  <c r="T224" i="3"/>
  <c r="J225" i="3"/>
  <c r="T225" i="3"/>
  <c r="J226" i="3"/>
  <c r="T226" i="3"/>
  <c r="J227" i="3"/>
  <c r="T227" i="3"/>
  <c r="J228" i="3"/>
  <c r="T228" i="3"/>
  <c r="J229" i="3"/>
  <c r="T229" i="3"/>
  <c r="J230" i="3"/>
  <c r="T230" i="3"/>
  <c r="J231" i="3"/>
  <c r="T231" i="3"/>
  <c r="J232" i="3"/>
  <c r="T232" i="3"/>
  <c r="J233" i="3"/>
  <c r="T233" i="3"/>
  <c r="J234" i="3"/>
  <c r="T234" i="3"/>
  <c r="J235" i="3"/>
  <c r="T235" i="3"/>
  <c r="J236" i="3"/>
  <c r="T236" i="3"/>
  <c r="J237" i="3"/>
  <c r="T237" i="3"/>
  <c r="J238" i="3"/>
  <c r="T238" i="3"/>
  <c r="J239" i="3"/>
  <c r="T239" i="3"/>
  <c r="J240" i="3"/>
  <c r="T240" i="3"/>
  <c r="J241" i="3"/>
  <c r="T241" i="3"/>
  <c r="J242" i="3"/>
  <c r="T242" i="3"/>
  <c r="J243" i="3"/>
  <c r="T243" i="3"/>
  <c r="J221" i="3"/>
  <c r="T221" i="3"/>
  <c r="G222" i="3"/>
  <c r="Q222" i="3"/>
  <c r="G223" i="3"/>
  <c r="Q223" i="3"/>
  <c r="G224" i="3"/>
  <c r="Q224" i="3"/>
  <c r="G226" i="3"/>
  <c r="G227" i="3"/>
  <c r="Q227" i="3"/>
  <c r="G228" i="3"/>
  <c r="Q228" i="3"/>
  <c r="G229" i="3"/>
  <c r="Q229" i="3"/>
  <c r="G230" i="3"/>
  <c r="Q230" i="3"/>
  <c r="G231" i="3"/>
  <c r="Q231" i="3"/>
  <c r="G232" i="3"/>
  <c r="Q232" i="3"/>
  <c r="G233" i="3"/>
  <c r="G234" i="3"/>
  <c r="Q234" i="3"/>
  <c r="G235" i="3"/>
  <c r="G236" i="3"/>
  <c r="Q236" i="3"/>
  <c r="G237" i="3"/>
  <c r="G238" i="3"/>
  <c r="Q238" i="3"/>
  <c r="G239" i="3"/>
  <c r="Q239" i="3"/>
  <c r="G240" i="3"/>
  <c r="Q240" i="3"/>
  <c r="G241" i="3"/>
  <c r="Q241" i="3"/>
  <c r="G242" i="3"/>
  <c r="Q242" i="3"/>
  <c r="G243" i="3"/>
  <c r="Q243" i="3"/>
  <c r="G221" i="3"/>
  <c r="Q221" i="3"/>
  <c r="Q5" i="1"/>
  <c r="K5" i="2"/>
  <c r="I222" i="3"/>
  <c r="S222" i="3"/>
  <c r="I223" i="3"/>
  <c r="S223" i="3"/>
  <c r="I224" i="3"/>
  <c r="S224" i="3"/>
  <c r="I225" i="3"/>
  <c r="S225" i="3"/>
  <c r="I226" i="3"/>
  <c r="S226" i="3"/>
  <c r="I227" i="3"/>
  <c r="S227" i="3"/>
  <c r="I228" i="3"/>
  <c r="S228" i="3"/>
  <c r="I229" i="3"/>
  <c r="S229" i="3"/>
  <c r="I230" i="3"/>
  <c r="S230" i="3"/>
  <c r="I231" i="3"/>
  <c r="S231" i="3"/>
  <c r="I232" i="3"/>
  <c r="S232" i="3"/>
  <c r="I233" i="3"/>
  <c r="S233" i="3"/>
  <c r="I234" i="3"/>
  <c r="S234" i="3"/>
  <c r="I235" i="3"/>
  <c r="S235" i="3"/>
  <c r="I236" i="3"/>
  <c r="S236" i="3"/>
  <c r="I237" i="3"/>
  <c r="S237" i="3"/>
  <c r="I238" i="3"/>
  <c r="S238" i="3"/>
  <c r="I239" i="3"/>
  <c r="S239" i="3"/>
  <c r="I240" i="3"/>
  <c r="S240" i="3"/>
  <c r="I241" i="3"/>
  <c r="S241" i="3"/>
  <c r="I242" i="3"/>
  <c r="S242" i="3"/>
  <c r="I243" i="3"/>
  <c r="S243" i="3"/>
  <c r="I221" i="3"/>
  <c r="S221" i="3"/>
  <c r="H241" i="3"/>
  <c r="R241" i="3"/>
  <c r="H242" i="3"/>
  <c r="R242" i="3"/>
  <c r="H243" i="3"/>
  <c r="R243" i="3"/>
  <c r="H222" i="3"/>
  <c r="R222" i="3"/>
  <c r="H223" i="3"/>
  <c r="R223" i="3"/>
  <c r="H224" i="3"/>
  <c r="R224" i="3"/>
  <c r="H225" i="3"/>
  <c r="R225" i="3"/>
  <c r="H226" i="3"/>
  <c r="R226" i="3"/>
  <c r="H227" i="3"/>
  <c r="R227" i="3"/>
  <c r="H228" i="3"/>
  <c r="R228" i="3"/>
  <c r="H229" i="3"/>
  <c r="R229" i="3"/>
  <c r="H230" i="3"/>
  <c r="R230" i="3"/>
  <c r="H231" i="3"/>
  <c r="R231" i="3"/>
  <c r="H232" i="3"/>
  <c r="R232" i="3"/>
  <c r="H233" i="3"/>
  <c r="R233" i="3"/>
  <c r="H234" i="3"/>
  <c r="R234" i="3"/>
  <c r="H235" i="3"/>
  <c r="R235" i="3"/>
  <c r="H236" i="3"/>
  <c r="R236" i="3"/>
  <c r="H237" i="3"/>
  <c r="R237" i="3"/>
  <c r="H238" i="3"/>
  <c r="R238" i="3"/>
  <c r="H239" i="3"/>
  <c r="R239" i="3"/>
  <c r="H240" i="3"/>
  <c r="R240" i="3"/>
  <c r="H221" i="3"/>
  <c r="R221" i="3"/>
  <c r="E177" i="6"/>
  <c r="F177" i="6"/>
  <c r="G177" i="6"/>
  <c r="E176" i="6"/>
  <c r="F176" i="6"/>
  <c r="G176" i="6"/>
  <c r="E175" i="6"/>
  <c r="F175" i="6"/>
  <c r="G175" i="6"/>
  <c r="E174" i="6"/>
  <c r="F174" i="6"/>
  <c r="G174" i="6"/>
  <c r="E173" i="6"/>
  <c r="F173" i="6"/>
  <c r="G173" i="6"/>
  <c r="E172" i="6"/>
  <c r="F172" i="6"/>
  <c r="G172" i="6"/>
  <c r="E171" i="6"/>
  <c r="F171" i="6"/>
  <c r="G171" i="6"/>
  <c r="F170" i="6"/>
  <c r="G170" i="6"/>
  <c r="E170" i="6"/>
  <c r="E169" i="6"/>
  <c r="F169" i="6"/>
  <c r="G169" i="6"/>
  <c r="E168" i="6"/>
  <c r="F168" i="6"/>
  <c r="G168" i="6"/>
  <c r="E167" i="6"/>
  <c r="F167" i="6"/>
  <c r="G167" i="6"/>
  <c r="E166" i="6"/>
  <c r="F166" i="6"/>
  <c r="G166" i="6"/>
  <c r="E165" i="6"/>
  <c r="F165" i="6"/>
  <c r="G165" i="6"/>
  <c r="E164" i="6"/>
  <c r="F164" i="6"/>
  <c r="G164" i="6"/>
  <c r="E163" i="6"/>
  <c r="F163" i="6"/>
  <c r="G163" i="6"/>
  <c r="F162" i="6"/>
  <c r="G162" i="6"/>
  <c r="E162" i="6"/>
  <c r="E161" i="6"/>
  <c r="F161" i="6"/>
  <c r="G161" i="6"/>
  <c r="E160" i="6"/>
  <c r="F160" i="6"/>
  <c r="G160" i="6"/>
  <c r="E159" i="6"/>
  <c r="F159" i="6"/>
  <c r="G159" i="6"/>
  <c r="E158" i="6"/>
  <c r="F158" i="6"/>
  <c r="G158" i="6"/>
  <c r="E157" i="6"/>
  <c r="F157" i="6"/>
  <c r="G157" i="6"/>
  <c r="E156" i="6"/>
  <c r="F156" i="6"/>
  <c r="G156" i="6"/>
  <c r="E155" i="6"/>
  <c r="F155" i="6"/>
  <c r="G155" i="6"/>
  <c r="F152" i="6"/>
  <c r="G152" i="6"/>
  <c r="E152" i="6"/>
  <c r="E151" i="6"/>
  <c r="F151" i="6"/>
  <c r="G151" i="6"/>
  <c r="E150" i="6"/>
  <c r="F150" i="6"/>
  <c r="G150" i="6"/>
  <c r="E149" i="6"/>
  <c r="F149" i="6"/>
  <c r="G149" i="6"/>
  <c r="F148" i="6"/>
  <c r="G148" i="6"/>
  <c r="E148" i="6"/>
  <c r="E147" i="6"/>
  <c r="F147" i="6"/>
  <c r="G147" i="6"/>
  <c r="E146" i="6"/>
  <c r="F146" i="6"/>
  <c r="G146" i="6"/>
  <c r="E145" i="6"/>
  <c r="F145" i="6"/>
  <c r="G145" i="6"/>
  <c r="F144" i="6"/>
  <c r="G144" i="6"/>
  <c r="E144" i="6"/>
  <c r="E143" i="6"/>
  <c r="F143" i="6"/>
  <c r="G143" i="6"/>
  <c r="E142" i="6"/>
  <c r="F142" i="6"/>
  <c r="G142" i="6"/>
  <c r="E141" i="6"/>
  <c r="F141" i="6"/>
  <c r="G141" i="6"/>
  <c r="F140" i="6"/>
  <c r="G140" i="6"/>
  <c r="E140" i="6"/>
  <c r="E139" i="6"/>
  <c r="F139" i="6"/>
  <c r="G139" i="6"/>
  <c r="E138" i="6"/>
  <c r="F138" i="6"/>
  <c r="G138" i="6"/>
  <c r="E137" i="6"/>
  <c r="F137" i="6"/>
  <c r="G137" i="6"/>
  <c r="F136" i="6"/>
  <c r="E136" i="6"/>
  <c r="E135" i="6"/>
  <c r="F135" i="6"/>
  <c r="G135" i="6"/>
  <c r="E134" i="6"/>
  <c r="F134" i="6"/>
  <c r="G134" i="6"/>
  <c r="E133" i="6"/>
  <c r="F133" i="6"/>
  <c r="G133" i="6"/>
  <c r="F132" i="6"/>
  <c r="G132" i="6"/>
  <c r="E132" i="6"/>
  <c r="E131" i="6"/>
  <c r="F131" i="6"/>
  <c r="G131" i="6"/>
  <c r="E130" i="6"/>
  <c r="F130" i="6"/>
  <c r="G130" i="6"/>
  <c r="E127" i="6"/>
  <c r="F127" i="6"/>
  <c r="G127" i="6"/>
  <c r="E126" i="6"/>
  <c r="F126" i="6"/>
  <c r="G126" i="6"/>
  <c r="E125" i="6"/>
  <c r="F125" i="6"/>
  <c r="G125" i="6"/>
  <c r="E124" i="6"/>
  <c r="F124" i="6"/>
  <c r="G124" i="6"/>
  <c r="E123" i="6"/>
  <c r="F123" i="6"/>
  <c r="G123" i="6"/>
  <c r="E122" i="6"/>
  <c r="F122" i="6"/>
  <c r="G122" i="6"/>
  <c r="F121" i="6"/>
  <c r="G121" i="6"/>
  <c r="E121" i="6"/>
  <c r="E120" i="6"/>
  <c r="F120" i="6"/>
  <c r="G120" i="6"/>
  <c r="E119" i="6"/>
  <c r="F119" i="6"/>
  <c r="G119" i="6"/>
  <c r="E118" i="6"/>
  <c r="F118" i="6"/>
  <c r="G118" i="6"/>
  <c r="E117" i="6"/>
  <c r="F117" i="6"/>
  <c r="G117" i="6"/>
  <c r="E116" i="6"/>
  <c r="F116" i="6"/>
  <c r="G116" i="6"/>
  <c r="E115" i="6"/>
  <c r="F115" i="6"/>
  <c r="G115" i="6"/>
  <c r="E114" i="6"/>
  <c r="F114" i="6"/>
  <c r="G114" i="6"/>
  <c r="F113" i="6"/>
  <c r="G113" i="6"/>
  <c r="E113" i="6"/>
  <c r="E112" i="6"/>
  <c r="F112" i="6"/>
  <c r="G112" i="6"/>
  <c r="E111" i="6"/>
  <c r="F111" i="6"/>
  <c r="G111" i="6"/>
  <c r="E110" i="6"/>
  <c r="F110" i="6"/>
  <c r="G110" i="6"/>
  <c r="E109" i="6"/>
  <c r="F109" i="6"/>
  <c r="G109" i="6"/>
  <c r="E108" i="6"/>
  <c r="F108" i="6"/>
  <c r="G108" i="6"/>
  <c r="E107" i="6"/>
  <c r="F107" i="6"/>
  <c r="G107" i="6"/>
  <c r="E106" i="6"/>
  <c r="F106" i="6"/>
  <c r="G106" i="6"/>
  <c r="F105" i="6"/>
  <c r="G105" i="6"/>
  <c r="E105" i="6"/>
  <c r="E102" i="6"/>
  <c r="F102" i="6"/>
  <c r="G102" i="6"/>
  <c r="E101" i="6"/>
  <c r="F101" i="6"/>
  <c r="G101" i="6"/>
  <c r="E100" i="6"/>
  <c r="F100" i="6"/>
  <c r="G100" i="6"/>
  <c r="E99" i="6"/>
  <c r="F99" i="6"/>
  <c r="G99" i="6"/>
  <c r="E98" i="6"/>
  <c r="F98" i="6"/>
  <c r="G98" i="6"/>
  <c r="E97" i="6"/>
  <c r="F97" i="6"/>
  <c r="G97" i="6"/>
  <c r="E96" i="6"/>
  <c r="F96" i="6"/>
  <c r="G96" i="6"/>
  <c r="F95" i="6"/>
  <c r="G95" i="6"/>
  <c r="E95" i="6"/>
  <c r="E94" i="6"/>
  <c r="F94" i="6"/>
  <c r="G94" i="6"/>
  <c r="E93" i="6"/>
  <c r="F93" i="6"/>
  <c r="G93" i="6"/>
  <c r="E92" i="6"/>
  <c r="F92" i="6"/>
  <c r="G92" i="6"/>
  <c r="E91" i="6"/>
  <c r="F91" i="6"/>
  <c r="G91" i="6"/>
  <c r="E90" i="6"/>
  <c r="F90" i="6"/>
  <c r="G90" i="6"/>
  <c r="E89" i="6"/>
  <c r="F89" i="6"/>
  <c r="G89" i="6"/>
  <c r="E88" i="6"/>
  <c r="F88" i="6"/>
  <c r="G88" i="6"/>
  <c r="F87" i="6"/>
  <c r="G87" i="6"/>
  <c r="E87" i="6"/>
  <c r="E86" i="6"/>
  <c r="F86" i="6"/>
  <c r="G86" i="6"/>
  <c r="E85" i="6"/>
  <c r="F85" i="6"/>
  <c r="G85" i="6"/>
  <c r="E84" i="6"/>
  <c r="F84" i="6"/>
  <c r="G84" i="6"/>
  <c r="E83" i="6"/>
  <c r="F83" i="6"/>
  <c r="G83" i="6"/>
  <c r="E82" i="6"/>
  <c r="F82" i="6"/>
  <c r="G82" i="6"/>
  <c r="E81" i="6"/>
  <c r="F81" i="6"/>
  <c r="G81" i="6"/>
  <c r="E80" i="6"/>
  <c r="F80" i="6"/>
  <c r="G80" i="6"/>
  <c r="E77" i="6"/>
  <c r="F77" i="6"/>
  <c r="G77" i="6"/>
  <c r="E76" i="6"/>
  <c r="F76" i="6"/>
  <c r="G76" i="6"/>
  <c r="E75" i="6"/>
  <c r="F75" i="6"/>
  <c r="G75" i="6"/>
  <c r="E74" i="6"/>
  <c r="F74" i="6"/>
  <c r="G74" i="6"/>
  <c r="E73" i="6"/>
  <c r="F73" i="6"/>
  <c r="G73" i="6"/>
  <c r="F72" i="6"/>
  <c r="G72" i="6"/>
  <c r="E72" i="6"/>
  <c r="E71" i="6"/>
  <c r="F71" i="6"/>
  <c r="G71" i="6"/>
  <c r="E70" i="6"/>
  <c r="F70" i="6"/>
  <c r="G70" i="6"/>
  <c r="E69" i="6"/>
  <c r="F69" i="6"/>
  <c r="G69" i="6"/>
  <c r="E68" i="6"/>
  <c r="F68" i="6"/>
  <c r="G68" i="6"/>
  <c r="E67" i="6"/>
  <c r="F67" i="6"/>
  <c r="G67" i="6"/>
  <c r="E66" i="6"/>
  <c r="F66" i="6"/>
  <c r="G66" i="6"/>
  <c r="E65" i="6"/>
  <c r="F65" i="6"/>
  <c r="G65" i="6"/>
  <c r="F64" i="6"/>
  <c r="G64" i="6"/>
  <c r="E64" i="6"/>
  <c r="E63" i="6"/>
  <c r="F63" i="6"/>
  <c r="G63" i="6"/>
  <c r="E62" i="6"/>
  <c r="F62" i="6"/>
  <c r="G62" i="6"/>
  <c r="E61" i="6"/>
  <c r="F61" i="6"/>
  <c r="G61" i="6"/>
  <c r="E60" i="6"/>
  <c r="F60" i="6"/>
  <c r="G60" i="6"/>
  <c r="E59" i="6"/>
  <c r="F59" i="6"/>
  <c r="G59" i="6"/>
  <c r="E58" i="6"/>
  <c r="F58" i="6"/>
  <c r="G58" i="6"/>
  <c r="E57" i="6"/>
  <c r="F57" i="6"/>
  <c r="G57" i="6"/>
  <c r="F56" i="6"/>
  <c r="G56" i="6"/>
  <c r="E56" i="6"/>
  <c r="E55" i="6"/>
  <c r="F55" i="6"/>
  <c r="E30" i="6"/>
  <c r="E52" i="6"/>
  <c r="F52" i="6"/>
  <c r="G52" i="6"/>
  <c r="E51" i="6"/>
  <c r="F51" i="6"/>
  <c r="G51" i="6"/>
  <c r="E50" i="6"/>
  <c r="F50" i="6"/>
  <c r="G50" i="6"/>
  <c r="E49" i="6"/>
  <c r="F49" i="6"/>
  <c r="G49" i="6"/>
  <c r="E48" i="6"/>
  <c r="F48" i="6"/>
  <c r="G48" i="6"/>
  <c r="F47" i="6"/>
  <c r="G47" i="6"/>
  <c r="E47" i="6"/>
  <c r="E46" i="6"/>
  <c r="F46" i="6"/>
  <c r="G46" i="6"/>
  <c r="E45" i="6"/>
  <c r="F45" i="6"/>
  <c r="G45" i="6"/>
  <c r="E44" i="6"/>
  <c r="F44" i="6"/>
  <c r="G44" i="6"/>
  <c r="E43" i="6"/>
  <c r="F43" i="6"/>
  <c r="G43" i="6"/>
  <c r="E42" i="6"/>
  <c r="F42" i="6"/>
  <c r="G42" i="6"/>
  <c r="E41" i="6"/>
  <c r="F41" i="6"/>
  <c r="G41" i="6"/>
  <c r="E40" i="6"/>
  <c r="F40" i="6"/>
  <c r="G40" i="6"/>
  <c r="F39" i="6"/>
  <c r="G39" i="6"/>
  <c r="E39" i="6"/>
  <c r="E38" i="6"/>
  <c r="F38" i="6"/>
  <c r="G38" i="6"/>
  <c r="E37" i="6"/>
  <c r="F37" i="6"/>
  <c r="G37" i="6"/>
  <c r="E36" i="6"/>
  <c r="F36" i="6"/>
  <c r="G36" i="6"/>
  <c r="E35" i="6"/>
  <c r="F35" i="6"/>
  <c r="G35" i="6"/>
  <c r="E34" i="6"/>
  <c r="F34" i="6"/>
  <c r="G34" i="6"/>
  <c r="E33" i="6"/>
  <c r="F33" i="6"/>
  <c r="G33" i="6"/>
  <c r="E32" i="6"/>
  <c r="F32" i="6"/>
  <c r="F31" i="6"/>
  <c r="G31" i="6"/>
  <c r="E31" i="6"/>
  <c r="F30" i="6"/>
  <c r="G30" i="6"/>
  <c r="F6" i="6"/>
  <c r="G6" i="6"/>
  <c r="F8" i="6"/>
  <c r="G8" i="6"/>
  <c r="F10" i="6"/>
  <c r="G10" i="6"/>
  <c r="F12" i="6"/>
  <c r="G12" i="6"/>
  <c r="F14" i="6"/>
  <c r="G14" i="6"/>
  <c r="F16" i="6"/>
  <c r="G16" i="6"/>
  <c r="F18" i="6"/>
  <c r="G18" i="6"/>
  <c r="F20" i="6"/>
  <c r="G20" i="6"/>
  <c r="F22" i="6"/>
  <c r="G22" i="6"/>
  <c r="F24" i="6"/>
  <c r="G24" i="6"/>
  <c r="F26" i="6"/>
  <c r="G26" i="6"/>
  <c r="F5" i="6"/>
  <c r="G5" i="6"/>
  <c r="E6" i="6"/>
  <c r="E7" i="6"/>
  <c r="F7" i="6"/>
  <c r="G7" i="6"/>
  <c r="E8" i="6"/>
  <c r="E9" i="6"/>
  <c r="F9" i="6"/>
  <c r="G9" i="6"/>
  <c r="E10" i="6"/>
  <c r="E11" i="6"/>
  <c r="F11" i="6"/>
  <c r="E12" i="6"/>
  <c r="E13" i="6"/>
  <c r="F13" i="6"/>
  <c r="G13" i="6"/>
  <c r="E14" i="6"/>
  <c r="E15" i="6"/>
  <c r="F15" i="6"/>
  <c r="G15" i="6"/>
  <c r="E16" i="6"/>
  <c r="E17" i="6"/>
  <c r="F17" i="6"/>
  <c r="G17" i="6"/>
  <c r="E18" i="6"/>
  <c r="E19" i="6"/>
  <c r="F19" i="6"/>
  <c r="G19" i="6"/>
  <c r="E20" i="6"/>
  <c r="E21" i="6"/>
  <c r="F21" i="6"/>
  <c r="G21" i="6"/>
  <c r="E22" i="6"/>
  <c r="E23" i="6"/>
  <c r="F23" i="6"/>
  <c r="G23" i="6"/>
  <c r="E24" i="6"/>
  <c r="E25" i="6"/>
  <c r="F25" i="6"/>
  <c r="G25" i="6"/>
  <c r="E26" i="6"/>
  <c r="E27" i="6"/>
  <c r="F27" i="6"/>
  <c r="G27" i="6"/>
  <c r="E5" i="6"/>
  <c r="E1496" i="4"/>
  <c r="E1495" i="4"/>
  <c r="E1494" i="4"/>
  <c r="E1493" i="4"/>
  <c r="E1492" i="4"/>
  <c r="E1491" i="4"/>
  <c r="E1490" i="4"/>
  <c r="E1489" i="4"/>
  <c r="E1487" i="4"/>
  <c r="E1486" i="4"/>
  <c r="E1484" i="4"/>
  <c r="E1483" i="4"/>
  <c r="E1482" i="4"/>
  <c r="E1481" i="4"/>
  <c r="E1478" i="4"/>
  <c r="E1475" i="4"/>
  <c r="E1474" i="4"/>
  <c r="E1473" i="4"/>
  <c r="E1472" i="4"/>
  <c r="E1471" i="4"/>
  <c r="E1469" i="4"/>
  <c r="E1468" i="4"/>
  <c r="E1467" i="4"/>
  <c r="E1466" i="4"/>
  <c r="E1464" i="4"/>
  <c r="E1461" i="4"/>
  <c r="E1459" i="4"/>
  <c r="E1458" i="4"/>
  <c r="E1455" i="4"/>
  <c r="E1452" i="4"/>
  <c r="E1451" i="4"/>
  <c r="E1450" i="4"/>
  <c r="E1449" i="4"/>
  <c r="E1448" i="4"/>
  <c r="E1446" i="4"/>
  <c r="E1445" i="4"/>
  <c r="E1443" i="4"/>
  <c r="E1438" i="4"/>
  <c r="E1436" i="4"/>
  <c r="E1428" i="4"/>
  <c r="E1427" i="4"/>
  <c r="E1426" i="4"/>
  <c r="E1425" i="4"/>
  <c r="E1423" i="4"/>
  <c r="E1422" i="4"/>
  <c r="E1420" i="4"/>
  <c r="E1415" i="4"/>
  <c r="E1413" i="4"/>
  <c r="E1412" i="4"/>
  <c r="E1405" i="4"/>
  <c r="E1404" i="4"/>
  <c r="E1403" i="4"/>
  <c r="E1402" i="4"/>
  <c r="E1400" i="4"/>
  <c r="E1399" i="4"/>
  <c r="E1398" i="4"/>
  <c r="E1397" i="4"/>
  <c r="E1396" i="4"/>
  <c r="E1395" i="4"/>
  <c r="E1393" i="4"/>
  <c r="E1392" i="4"/>
  <c r="E1390" i="4"/>
  <c r="E1389" i="4"/>
  <c r="E1388" i="4"/>
  <c r="E1385" i="4"/>
  <c r="E1382" i="4"/>
  <c r="E1381" i="4"/>
  <c r="E1380" i="4"/>
  <c r="E1379" i="4"/>
  <c r="E1377" i="4"/>
  <c r="E1376" i="4"/>
  <c r="E1375" i="4"/>
  <c r="E1374" i="4"/>
  <c r="E1373" i="4"/>
  <c r="E1372" i="4"/>
  <c r="E1370" i="4"/>
  <c r="E1369" i="4"/>
  <c r="E1367" i="4"/>
  <c r="E1366" i="4"/>
  <c r="E1365" i="4"/>
  <c r="E1362" i="4"/>
  <c r="E1359" i="4"/>
  <c r="E1358" i="4"/>
  <c r="E1357" i="4"/>
  <c r="E1356" i="4"/>
  <c r="E1354" i="4"/>
  <c r="E1353" i="4"/>
  <c r="E1352" i="4"/>
  <c r="E1351" i="4"/>
  <c r="E1349" i="4"/>
  <c r="E1346" i="4"/>
  <c r="E1344" i="4"/>
  <c r="E1343" i="4"/>
  <c r="E1342" i="4"/>
  <c r="E1339" i="4"/>
  <c r="E1336" i="4"/>
  <c r="E1335" i="4"/>
  <c r="E1334" i="4"/>
  <c r="E1333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7" i="4"/>
  <c r="E1314" i="4"/>
  <c r="E1313" i="4"/>
  <c r="E1312" i="4"/>
  <c r="E1311" i="4"/>
  <c r="E1310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4" i="4"/>
  <c r="E1291" i="4"/>
  <c r="E1290" i="4"/>
  <c r="E1289" i="4"/>
  <c r="E1288" i="4"/>
  <c r="E1287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1" i="4"/>
  <c r="E1268" i="4"/>
  <c r="E1266" i="4"/>
  <c r="E1265" i="4"/>
  <c r="E1264" i="4"/>
  <c r="E1263" i="4"/>
  <c r="E1262" i="4"/>
  <c r="E1261" i="4"/>
  <c r="E1260" i="4"/>
  <c r="E1259" i="4"/>
  <c r="E1258" i="4"/>
  <c r="E1257" i="4"/>
  <c r="E1255" i="4"/>
  <c r="E1254" i="4"/>
  <c r="E1253" i="4"/>
  <c r="E1252" i="4"/>
  <c r="E1251" i="4"/>
  <c r="E1250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4" i="4"/>
  <c r="E1232" i="4"/>
  <c r="E1231" i="4"/>
  <c r="E1230" i="4"/>
  <c r="E1229" i="4"/>
  <c r="E1228" i="4"/>
  <c r="E1227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1" i="4"/>
  <c r="E1209" i="4"/>
  <c r="E1208" i="4"/>
  <c r="E1207" i="4"/>
  <c r="E1206" i="4"/>
  <c r="E1205" i="4"/>
  <c r="E1204" i="4"/>
  <c r="E1203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8" i="4"/>
  <c r="E1186" i="4"/>
  <c r="E1185" i="4"/>
  <c r="E1184" i="4"/>
  <c r="E1183" i="4"/>
  <c r="E1182" i="4"/>
  <c r="E1181" i="4"/>
  <c r="E1178" i="4"/>
  <c r="E1177" i="4"/>
  <c r="E1176" i="4"/>
  <c r="E1175" i="4"/>
  <c r="E1174" i="4"/>
  <c r="E1173" i="4"/>
  <c r="E1172" i="4"/>
  <c r="E1171" i="4"/>
  <c r="E1170" i="4"/>
  <c r="E1169" i="4"/>
  <c r="E1167" i="4"/>
  <c r="E1165" i="4"/>
  <c r="E1163" i="4"/>
  <c r="E1162" i="4"/>
  <c r="E1161" i="4"/>
  <c r="E1160" i="4"/>
  <c r="E1159" i="4"/>
  <c r="E1158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2" i="4"/>
  <c r="E1141" i="4"/>
  <c r="E1140" i="4"/>
  <c r="E1139" i="4"/>
  <c r="E1138" i="4"/>
  <c r="E1137" i="4"/>
  <c r="E1136" i="4"/>
  <c r="E1135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4" i="4"/>
  <c r="E1093" i="4"/>
  <c r="E1092" i="4"/>
  <c r="E1091" i="4"/>
  <c r="E1090" i="4"/>
  <c r="E1089" i="4"/>
  <c r="E1088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3" i="4"/>
  <c r="E1062" i="4"/>
  <c r="E1061" i="4"/>
  <c r="E1060" i="4"/>
  <c r="E1059" i="4"/>
  <c r="E1058" i="4"/>
  <c r="B1058" i="4"/>
  <c r="B1081" i="4"/>
  <c r="B1104" i="4"/>
  <c r="B1127" i="4"/>
  <c r="B1150" i="4"/>
  <c r="B1173" i="4"/>
  <c r="B1196" i="4"/>
  <c r="B1219" i="4"/>
  <c r="B1242" i="4"/>
  <c r="B1265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0" i="4"/>
  <c r="E1039" i="4"/>
  <c r="E1038" i="4"/>
  <c r="E1037" i="4"/>
  <c r="E1036" i="4"/>
  <c r="E1035" i="4"/>
  <c r="E1034" i="4"/>
  <c r="B1034" i="4"/>
  <c r="B1057" i="4"/>
  <c r="B1080" i="4"/>
  <c r="B1103" i="4"/>
  <c r="B1126" i="4"/>
  <c r="B1149" i="4"/>
  <c r="B1172" i="4"/>
  <c r="B1195" i="4"/>
  <c r="B1218" i="4"/>
  <c r="B1241" i="4"/>
  <c r="B126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B1020" i="4"/>
  <c r="B1043" i="4"/>
  <c r="B1066" i="4"/>
  <c r="B1089" i="4"/>
  <c r="B1112" i="4"/>
  <c r="B1135" i="4"/>
  <c r="B1158" i="4"/>
  <c r="B1181" i="4"/>
  <c r="B1204" i="4"/>
  <c r="B1227" i="4"/>
  <c r="B1250" i="4"/>
  <c r="E1019" i="4"/>
  <c r="E1017" i="4"/>
  <c r="E1016" i="4"/>
  <c r="E1015" i="4"/>
  <c r="E1014" i="4"/>
  <c r="E1013" i="4"/>
  <c r="B1013" i="4"/>
  <c r="B1036" i="4"/>
  <c r="B1059" i="4"/>
  <c r="B1082" i="4"/>
  <c r="B1105" i="4"/>
  <c r="B1128" i="4"/>
  <c r="B1151" i="4"/>
  <c r="B1174" i="4"/>
  <c r="B1197" i="4"/>
  <c r="B1220" i="4"/>
  <c r="B1243" i="4"/>
  <c r="B1266" i="4"/>
  <c r="E1012" i="4"/>
  <c r="B1012" i="4"/>
  <c r="B1035" i="4"/>
  <c r="E1011" i="4"/>
  <c r="B1011" i="4"/>
  <c r="E1010" i="4"/>
  <c r="B1010" i="4"/>
  <c r="B1033" i="4"/>
  <c r="B1056" i="4"/>
  <c r="B1079" i="4"/>
  <c r="B1102" i="4"/>
  <c r="B1125" i="4"/>
  <c r="B1148" i="4"/>
  <c r="B1171" i="4"/>
  <c r="B1194" i="4"/>
  <c r="B1217" i="4"/>
  <c r="B1240" i="4"/>
  <c r="B1263" i="4"/>
  <c r="E1009" i="4"/>
  <c r="B1009" i="4"/>
  <c r="B1032" i="4"/>
  <c r="B1055" i="4"/>
  <c r="B1078" i="4"/>
  <c r="B1101" i="4"/>
  <c r="B1124" i="4"/>
  <c r="B1147" i="4"/>
  <c r="B1170" i="4"/>
  <c r="B1193" i="4"/>
  <c r="B1216" i="4"/>
  <c r="B1239" i="4"/>
  <c r="B1262" i="4"/>
  <c r="E1008" i="4"/>
  <c r="B1008" i="4"/>
  <c r="B1031" i="4"/>
  <c r="B1054" i="4"/>
  <c r="B1077" i="4"/>
  <c r="B1100" i="4"/>
  <c r="B1123" i="4"/>
  <c r="B1146" i="4"/>
  <c r="B1169" i="4"/>
  <c r="B1192" i="4"/>
  <c r="B1215" i="4"/>
  <c r="B1238" i="4"/>
  <c r="B1261" i="4"/>
  <c r="B1007" i="4"/>
  <c r="B1030" i="4"/>
  <c r="B1053" i="4"/>
  <c r="B1076" i="4"/>
  <c r="B1099" i="4"/>
  <c r="B1122" i="4"/>
  <c r="B1145" i="4"/>
  <c r="B1168" i="4"/>
  <c r="B1191" i="4"/>
  <c r="B1214" i="4"/>
  <c r="B1237" i="4"/>
  <c r="B1260" i="4"/>
  <c r="E1006" i="4"/>
  <c r="B1006" i="4"/>
  <c r="B1029" i="4"/>
  <c r="B1052" i="4"/>
  <c r="B1075" i="4"/>
  <c r="B1098" i="4"/>
  <c r="B1121" i="4"/>
  <c r="B1144" i="4"/>
  <c r="B1167" i="4"/>
  <c r="B1190" i="4"/>
  <c r="B1213" i="4"/>
  <c r="B1236" i="4"/>
  <c r="B1259" i="4"/>
  <c r="E1005" i="4"/>
  <c r="B1005" i="4"/>
  <c r="B1028" i="4"/>
  <c r="B1051" i="4"/>
  <c r="B1074" i="4"/>
  <c r="B1097" i="4"/>
  <c r="B1120" i="4"/>
  <c r="B1143" i="4"/>
  <c r="B1166" i="4"/>
  <c r="B1189" i="4"/>
  <c r="B1212" i="4"/>
  <c r="B1235" i="4"/>
  <c r="B1258" i="4"/>
  <c r="E1004" i="4"/>
  <c r="B1004" i="4"/>
  <c r="B1027" i="4"/>
  <c r="B1050" i="4"/>
  <c r="B1073" i="4"/>
  <c r="B1096" i="4"/>
  <c r="B1119" i="4"/>
  <c r="B1142" i="4"/>
  <c r="B1165" i="4"/>
  <c r="B1188" i="4"/>
  <c r="B1211" i="4"/>
  <c r="B1234" i="4"/>
  <c r="B1257" i="4"/>
  <c r="B1003" i="4"/>
  <c r="B1026" i="4"/>
  <c r="B1049" i="4"/>
  <c r="B1072" i="4"/>
  <c r="B1095" i="4"/>
  <c r="B1118" i="4"/>
  <c r="B1141" i="4"/>
  <c r="B1164" i="4"/>
  <c r="B1187" i="4"/>
  <c r="B1210" i="4"/>
  <c r="B1233" i="4"/>
  <c r="B1256" i="4"/>
  <c r="E1002" i="4"/>
  <c r="B1002" i="4"/>
  <c r="B1025" i="4"/>
  <c r="B1048" i="4"/>
  <c r="B1071" i="4"/>
  <c r="B1094" i="4"/>
  <c r="B1117" i="4"/>
  <c r="B1140" i="4"/>
  <c r="B1163" i="4"/>
  <c r="B1186" i="4"/>
  <c r="B1209" i="4"/>
  <c r="B1232" i="4"/>
  <c r="B1255" i="4"/>
  <c r="E1001" i="4"/>
  <c r="B1001" i="4"/>
  <c r="B1024" i="4"/>
  <c r="B1047" i="4"/>
  <c r="B1070" i="4"/>
  <c r="B1093" i="4"/>
  <c r="B1116" i="4"/>
  <c r="B1139" i="4"/>
  <c r="B1162" i="4"/>
  <c r="B1185" i="4"/>
  <c r="B1208" i="4"/>
  <c r="B1231" i="4"/>
  <c r="B1254" i="4"/>
  <c r="E1000" i="4"/>
  <c r="B1000" i="4"/>
  <c r="B1023" i="4"/>
  <c r="B1046" i="4"/>
  <c r="B1069" i="4"/>
  <c r="B1092" i="4"/>
  <c r="B1115" i="4"/>
  <c r="B1138" i="4"/>
  <c r="B1161" i="4"/>
  <c r="B1184" i="4"/>
  <c r="B1207" i="4"/>
  <c r="B1230" i="4"/>
  <c r="B1253" i="4"/>
  <c r="E999" i="4"/>
  <c r="B999" i="4"/>
  <c r="B1022" i="4"/>
  <c r="B1045" i="4"/>
  <c r="B1068" i="4"/>
  <c r="B1091" i="4"/>
  <c r="B1114" i="4"/>
  <c r="B1137" i="4"/>
  <c r="B1160" i="4"/>
  <c r="B1183" i="4"/>
  <c r="B1206" i="4"/>
  <c r="B1229" i="4"/>
  <c r="B1252" i="4"/>
  <c r="E998" i="4"/>
  <c r="B998" i="4"/>
  <c r="B1021" i="4"/>
  <c r="B1044" i="4"/>
  <c r="B1067" i="4"/>
  <c r="B1090" i="4"/>
  <c r="B1113" i="4"/>
  <c r="B1136" i="4"/>
  <c r="B1159" i="4"/>
  <c r="B1182" i="4"/>
  <c r="B1205" i="4"/>
  <c r="B1228" i="4"/>
  <c r="B1251" i="4"/>
  <c r="E997" i="4"/>
  <c r="B997" i="4"/>
  <c r="B996" i="4"/>
  <c r="B1019" i="4"/>
  <c r="B1042" i="4"/>
  <c r="B1065" i="4"/>
  <c r="B1088" i="4"/>
  <c r="B1111" i="4"/>
  <c r="B1134" i="4"/>
  <c r="B1157" i="4"/>
  <c r="B1180" i="4"/>
  <c r="B1203" i="4"/>
  <c r="B1226" i="4"/>
  <c r="B1249" i="4"/>
  <c r="B995" i="4"/>
  <c r="B1018" i="4"/>
  <c r="B1041" i="4"/>
  <c r="B1064" i="4"/>
  <c r="B1087" i="4"/>
  <c r="B1110" i="4"/>
  <c r="B1133" i="4"/>
  <c r="B1156" i="4"/>
  <c r="B1179" i="4"/>
  <c r="B1202" i="4"/>
  <c r="B1225" i="4"/>
  <c r="B1248" i="4"/>
  <c r="E994" i="4"/>
  <c r="B994" i="4"/>
  <c r="B1017" i="4"/>
  <c r="B1040" i="4"/>
  <c r="B1063" i="4"/>
  <c r="B1086" i="4"/>
  <c r="B1109" i="4"/>
  <c r="B1132" i="4"/>
  <c r="B1155" i="4"/>
  <c r="B1178" i="4"/>
  <c r="B1201" i="4"/>
  <c r="B1224" i="4"/>
  <c r="B1247" i="4"/>
  <c r="E993" i="4"/>
  <c r="B993" i="4"/>
  <c r="B1016" i="4"/>
  <c r="B1039" i="4"/>
  <c r="B1062" i="4"/>
  <c r="B1085" i="4"/>
  <c r="B1108" i="4"/>
  <c r="B1131" i="4"/>
  <c r="B1154" i="4"/>
  <c r="B1177" i="4"/>
  <c r="B1200" i="4"/>
  <c r="B1223" i="4"/>
  <c r="B1246" i="4"/>
  <c r="E992" i="4"/>
  <c r="B992" i="4"/>
  <c r="B1015" i="4"/>
  <c r="B1038" i="4"/>
  <c r="B1061" i="4"/>
  <c r="B1084" i="4"/>
  <c r="B1107" i="4"/>
  <c r="B1130" i="4"/>
  <c r="B1153" i="4"/>
  <c r="B1176" i="4"/>
  <c r="B1199" i="4"/>
  <c r="B1222" i="4"/>
  <c r="B1245" i="4"/>
  <c r="E991" i="4"/>
  <c r="B991" i="4"/>
  <c r="B1014" i="4"/>
  <c r="B1037" i="4"/>
  <c r="B1060" i="4"/>
  <c r="B1083" i="4"/>
  <c r="B1106" i="4"/>
  <c r="B1129" i="4"/>
  <c r="B1152" i="4"/>
  <c r="B1175" i="4"/>
  <c r="B1198" i="4"/>
  <c r="B1221" i="4"/>
  <c r="B1244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1" i="4"/>
  <c r="E970" i="4"/>
  <c r="E969" i="4"/>
  <c r="E968" i="4"/>
  <c r="E967" i="4"/>
  <c r="E966" i="4"/>
  <c r="E965" i="4"/>
  <c r="E964" i="4"/>
  <c r="E963" i="4"/>
  <c r="E962" i="4"/>
  <c r="E960" i="4"/>
  <c r="E959" i="4"/>
  <c r="E958" i="4"/>
  <c r="E956" i="4"/>
  <c r="E955" i="4"/>
  <c r="E954" i="4"/>
  <c r="E953" i="4"/>
  <c r="E952" i="4"/>
  <c r="E951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5" i="4"/>
  <c r="E934" i="4"/>
  <c r="E933" i="4"/>
  <c r="E932" i="4"/>
  <c r="E931" i="4"/>
  <c r="B931" i="4"/>
  <c r="E930" i="4"/>
  <c r="E929" i="4"/>
  <c r="E928" i="4"/>
  <c r="E925" i="4"/>
  <c r="E924" i="4"/>
  <c r="E923" i="4"/>
  <c r="E922" i="4"/>
  <c r="B922" i="4"/>
  <c r="E921" i="4"/>
  <c r="B921" i="4"/>
  <c r="B944" i="4"/>
  <c r="E920" i="4"/>
  <c r="B920" i="4"/>
  <c r="B943" i="4"/>
  <c r="E919" i="4"/>
  <c r="B919" i="4"/>
  <c r="B942" i="4"/>
  <c r="E918" i="4"/>
  <c r="B918" i="4"/>
  <c r="B941" i="4"/>
  <c r="E917" i="4"/>
  <c r="B917" i="4"/>
  <c r="B940" i="4"/>
  <c r="E916" i="4"/>
  <c r="B916" i="4"/>
  <c r="B939" i="4"/>
  <c r="B915" i="4"/>
  <c r="B938" i="4"/>
  <c r="E914" i="4"/>
  <c r="B914" i="4"/>
  <c r="B937" i="4"/>
  <c r="B913" i="4"/>
  <c r="B936" i="4"/>
  <c r="E912" i="4"/>
  <c r="B912" i="4"/>
  <c r="B935" i="4"/>
  <c r="E911" i="4"/>
  <c r="B911" i="4"/>
  <c r="B934" i="4"/>
  <c r="E910" i="4"/>
  <c r="B910" i="4"/>
  <c r="B933" i="4"/>
  <c r="E909" i="4"/>
  <c r="B909" i="4"/>
  <c r="B932" i="4"/>
  <c r="E908" i="4"/>
  <c r="B908" i="4"/>
  <c r="E907" i="4"/>
  <c r="B907" i="4"/>
  <c r="B930" i="4"/>
  <c r="E906" i="4"/>
  <c r="B906" i="4"/>
  <c r="B929" i="4"/>
  <c r="B905" i="4"/>
  <c r="B928" i="4"/>
  <c r="B904" i="4"/>
  <c r="B927" i="4"/>
  <c r="E903" i="4"/>
  <c r="B903" i="4"/>
  <c r="B926" i="4"/>
  <c r="E902" i="4"/>
  <c r="B902" i="4"/>
  <c r="B925" i="4"/>
  <c r="E901" i="4"/>
  <c r="B901" i="4"/>
  <c r="B924" i="4"/>
  <c r="E900" i="4"/>
  <c r="B900" i="4"/>
  <c r="B923" i="4"/>
  <c r="E899" i="4"/>
  <c r="B899" i="4"/>
  <c r="E898" i="4"/>
  <c r="E897" i="4"/>
  <c r="E896" i="4"/>
  <c r="E895" i="4"/>
  <c r="E894" i="4"/>
  <c r="E893" i="4"/>
  <c r="E891" i="4"/>
  <c r="E889" i="4"/>
  <c r="E887" i="4"/>
  <c r="E886" i="4"/>
  <c r="E885" i="4"/>
  <c r="E884" i="4"/>
  <c r="E879" i="4"/>
  <c r="E878" i="4"/>
  <c r="E877" i="4"/>
  <c r="E876" i="4"/>
  <c r="E875" i="4"/>
  <c r="E874" i="4"/>
  <c r="E873" i="4"/>
  <c r="E872" i="4"/>
  <c r="E871" i="4"/>
  <c r="E870" i="4"/>
  <c r="E868" i="4"/>
  <c r="E866" i="4"/>
  <c r="E864" i="4"/>
  <c r="E863" i="4"/>
  <c r="E862" i="4"/>
  <c r="E861" i="4"/>
  <c r="E860" i="4"/>
  <c r="E859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3" i="4"/>
  <c r="E841" i="4"/>
  <c r="E840" i="4"/>
  <c r="E839" i="4"/>
  <c r="E838" i="4"/>
  <c r="E837" i="4"/>
  <c r="E833" i="4"/>
  <c r="E832" i="4"/>
  <c r="E831" i="4"/>
  <c r="E830" i="4"/>
  <c r="E829" i="4"/>
  <c r="B829" i="4"/>
  <c r="B852" i="4"/>
  <c r="E828" i="4"/>
  <c r="B828" i="4"/>
  <c r="B851" i="4"/>
  <c r="E827" i="4"/>
  <c r="B827" i="4"/>
  <c r="B850" i="4"/>
  <c r="E826" i="4"/>
  <c r="B826" i="4"/>
  <c r="B849" i="4"/>
  <c r="E825" i="4"/>
  <c r="B825" i="4"/>
  <c r="B848" i="4"/>
  <c r="E824" i="4"/>
  <c r="B824" i="4"/>
  <c r="B847" i="4"/>
  <c r="B823" i="4"/>
  <c r="B846" i="4"/>
  <c r="E822" i="4"/>
  <c r="B822" i="4"/>
  <c r="B845" i="4"/>
  <c r="B821" i="4"/>
  <c r="B844" i="4"/>
  <c r="E820" i="4"/>
  <c r="B820" i="4"/>
  <c r="B843" i="4"/>
  <c r="B819" i="4"/>
  <c r="B842" i="4"/>
  <c r="E818" i="4"/>
  <c r="B818" i="4"/>
  <c r="B841" i="4"/>
  <c r="E817" i="4"/>
  <c r="B817" i="4"/>
  <c r="B840" i="4"/>
  <c r="E816" i="4"/>
  <c r="B816" i="4"/>
  <c r="B839" i="4"/>
  <c r="E815" i="4"/>
  <c r="B815" i="4"/>
  <c r="B838" i="4"/>
  <c r="E814" i="4"/>
  <c r="B814" i="4"/>
  <c r="B837" i="4"/>
  <c r="B813" i="4"/>
  <c r="B836" i="4"/>
  <c r="B812" i="4"/>
  <c r="B835" i="4"/>
  <c r="B811" i="4"/>
  <c r="B834" i="4"/>
  <c r="E810" i="4"/>
  <c r="B810" i="4"/>
  <c r="B833" i="4"/>
  <c r="E809" i="4"/>
  <c r="B809" i="4"/>
  <c r="B832" i="4"/>
  <c r="E808" i="4"/>
  <c r="B808" i="4"/>
  <c r="B831" i="4"/>
  <c r="E807" i="4"/>
  <c r="B807" i="4"/>
  <c r="B830" i="4"/>
  <c r="E806" i="4"/>
  <c r="E805" i="4"/>
  <c r="E804" i="4"/>
  <c r="E803" i="4"/>
  <c r="E802" i="4"/>
  <c r="E801" i="4"/>
  <c r="E799" i="4"/>
  <c r="E797" i="4"/>
  <c r="E795" i="4"/>
  <c r="E794" i="4"/>
  <c r="E793" i="4"/>
  <c r="E792" i="4"/>
  <c r="E791" i="4"/>
  <c r="E787" i="4"/>
  <c r="E786" i="4"/>
  <c r="E785" i="4"/>
  <c r="E784" i="4"/>
  <c r="E783" i="4"/>
  <c r="E782" i="4"/>
  <c r="E781" i="4"/>
  <c r="E780" i="4"/>
  <c r="E779" i="4"/>
  <c r="E778" i="4"/>
  <c r="E776" i="4"/>
  <c r="E774" i="4"/>
  <c r="E772" i="4"/>
  <c r="E771" i="4"/>
  <c r="E770" i="4"/>
  <c r="E769" i="4"/>
  <c r="E768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1" i="4"/>
  <c r="E749" i="4"/>
  <c r="E748" i="4"/>
  <c r="E747" i="4"/>
  <c r="E746" i="4"/>
  <c r="E745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8" i="4"/>
  <c r="E727" i="4"/>
  <c r="E726" i="4"/>
  <c r="E725" i="4"/>
  <c r="E724" i="4"/>
  <c r="E723" i="4"/>
  <c r="E722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6" i="4"/>
  <c r="E695" i="4"/>
  <c r="E694" i="4"/>
  <c r="E693" i="4"/>
  <c r="E692" i="4"/>
  <c r="E691" i="4"/>
  <c r="E690" i="4"/>
  <c r="E689" i="4"/>
  <c r="E688" i="4"/>
  <c r="E687" i="4"/>
  <c r="E686" i="4"/>
  <c r="E684" i="4"/>
  <c r="E682" i="4"/>
  <c r="E680" i="4"/>
  <c r="E679" i="4"/>
  <c r="E678" i="4"/>
  <c r="E677" i="4"/>
  <c r="E676" i="4"/>
  <c r="E672" i="4"/>
  <c r="E671" i="4"/>
  <c r="E670" i="4"/>
  <c r="E669" i="4"/>
  <c r="E668" i="4"/>
  <c r="E667" i="4"/>
  <c r="E666" i="4"/>
  <c r="E665" i="4"/>
  <c r="E664" i="4"/>
  <c r="E663" i="4"/>
  <c r="E661" i="4"/>
  <c r="E659" i="4"/>
  <c r="E657" i="4"/>
  <c r="E656" i="4"/>
  <c r="E655" i="4"/>
  <c r="E654" i="4"/>
  <c r="E653" i="4"/>
  <c r="E652" i="4"/>
  <c r="E649" i="4"/>
  <c r="E648" i="4"/>
  <c r="E647" i="4"/>
  <c r="E646" i="4"/>
  <c r="E645" i="4"/>
  <c r="E644" i="4"/>
  <c r="E643" i="4"/>
  <c r="E642" i="4"/>
  <c r="E641" i="4"/>
  <c r="E638" i="4"/>
  <c r="E636" i="4"/>
  <c r="E634" i="4"/>
  <c r="E633" i="4"/>
  <c r="E632" i="4"/>
  <c r="E631" i="4"/>
  <c r="E630" i="4"/>
  <c r="B629" i="4"/>
  <c r="B652" i="4"/>
  <c r="B675" i="4"/>
  <c r="B698" i="4"/>
  <c r="B721" i="4"/>
  <c r="B744" i="4"/>
  <c r="E626" i="4"/>
  <c r="E625" i="4"/>
  <c r="E624" i="4"/>
  <c r="B624" i="4"/>
  <c r="B647" i="4"/>
  <c r="B670" i="4"/>
  <c r="B693" i="4"/>
  <c r="B716" i="4"/>
  <c r="B739" i="4"/>
  <c r="E623" i="4"/>
  <c r="E622" i="4"/>
  <c r="E621" i="4"/>
  <c r="E620" i="4"/>
  <c r="E619" i="4"/>
  <c r="E618" i="4"/>
  <c r="E615" i="4"/>
  <c r="B615" i="4"/>
  <c r="B638" i="4"/>
  <c r="B661" i="4"/>
  <c r="B684" i="4"/>
  <c r="B707" i="4"/>
  <c r="B730" i="4"/>
  <c r="B753" i="4"/>
  <c r="E613" i="4"/>
  <c r="E611" i="4"/>
  <c r="E610" i="4"/>
  <c r="E609" i="4"/>
  <c r="E608" i="4"/>
  <c r="E607" i="4"/>
  <c r="E603" i="4"/>
  <c r="E602" i="4"/>
  <c r="E601" i="4"/>
  <c r="E600" i="4"/>
  <c r="E599" i="4"/>
  <c r="B599" i="4"/>
  <c r="B622" i="4"/>
  <c r="B645" i="4"/>
  <c r="B668" i="4"/>
  <c r="B691" i="4"/>
  <c r="B714" i="4"/>
  <c r="B737" i="4"/>
  <c r="B760" i="4"/>
  <c r="E598" i="4"/>
  <c r="B598" i="4"/>
  <c r="B621" i="4"/>
  <c r="B644" i="4"/>
  <c r="B667" i="4"/>
  <c r="B690" i="4"/>
  <c r="B713" i="4"/>
  <c r="B736" i="4"/>
  <c r="B759" i="4"/>
  <c r="E597" i="4"/>
  <c r="B597" i="4"/>
  <c r="B620" i="4"/>
  <c r="B643" i="4"/>
  <c r="B666" i="4"/>
  <c r="B689" i="4"/>
  <c r="B712" i="4"/>
  <c r="B735" i="4"/>
  <c r="B758" i="4"/>
  <c r="E596" i="4"/>
  <c r="B596" i="4"/>
  <c r="B619" i="4"/>
  <c r="B642" i="4"/>
  <c r="B665" i="4"/>
  <c r="B688" i="4"/>
  <c r="B711" i="4"/>
  <c r="B734" i="4"/>
  <c r="B757" i="4"/>
  <c r="E595" i="4"/>
  <c r="B595" i="4"/>
  <c r="B618" i="4"/>
  <c r="B641" i="4"/>
  <c r="B664" i="4"/>
  <c r="B687" i="4"/>
  <c r="B710" i="4"/>
  <c r="B733" i="4"/>
  <c r="B756" i="4"/>
  <c r="E594" i="4"/>
  <c r="B594" i="4"/>
  <c r="B617" i="4"/>
  <c r="B640" i="4"/>
  <c r="B663" i="4"/>
  <c r="B686" i="4"/>
  <c r="B709" i="4"/>
  <c r="B732" i="4"/>
  <c r="B755" i="4"/>
  <c r="E593" i="4"/>
  <c r="B593" i="4"/>
  <c r="B616" i="4"/>
  <c r="B639" i="4"/>
  <c r="B662" i="4"/>
  <c r="B685" i="4"/>
  <c r="B708" i="4"/>
  <c r="B731" i="4"/>
  <c r="B754" i="4"/>
  <c r="E592" i="4"/>
  <c r="B592" i="4"/>
  <c r="B591" i="4"/>
  <c r="B614" i="4"/>
  <c r="B637" i="4"/>
  <c r="B660" i="4"/>
  <c r="B683" i="4"/>
  <c r="B706" i="4"/>
  <c r="B729" i="4"/>
  <c r="B752" i="4"/>
  <c r="E590" i="4"/>
  <c r="B590" i="4"/>
  <c r="B613" i="4"/>
  <c r="B636" i="4"/>
  <c r="B659" i="4"/>
  <c r="B682" i="4"/>
  <c r="B705" i="4"/>
  <c r="B728" i="4"/>
  <c r="B751" i="4"/>
  <c r="E589" i="4"/>
  <c r="B589" i="4"/>
  <c r="B612" i="4"/>
  <c r="B635" i="4"/>
  <c r="B658" i="4"/>
  <c r="B681" i="4"/>
  <c r="B704" i="4"/>
  <c r="B727" i="4"/>
  <c r="B750" i="4"/>
  <c r="E588" i="4"/>
  <c r="B588" i="4"/>
  <c r="B611" i="4"/>
  <c r="B634" i="4"/>
  <c r="B657" i="4"/>
  <c r="B680" i="4"/>
  <c r="B703" i="4"/>
  <c r="B726" i="4"/>
  <c r="B749" i="4"/>
  <c r="E587" i="4"/>
  <c r="B587" i="4"/>
  <c r="B610" i="4"/>
  <c r="B633" i="4"/>
  <c r="B656" i="4"/>
  <c r="B679" i="4"/>
  <c r="B702" i="4"/>
  <c r="B725" i="4"/>
  <c r="B748" i="4"/>
  <c r="E586" i="4"/>
  <c r="B586" i="4"/>
  <c r="B609" i="4"/>
  <c r="B632" i="4"/>
  <c r="B655" i="4"/>
  <c r="B678" i="4"/>
  <c r="B701" i="4"/>
  <c r="B724" i="4"/>
  <c r="B747" i="4"/>
  <c r="E585" i="4"/>
  <c r="B585" i="4"/>
  <c r="B608" i="4"/>
  <c r="B631" i="4"/>
  <c r="B654" i="4"/>
  <c r="B677" i="4"/>
  <c r="B700" i="4"/>
  <c r="B723" i="4"/>
  <c r="B746" i="4"/>
  <c r="E584" i="4"/>
  <c r="B584" i="4"/>
  <c r="B607" i="4"/>
  <c r="B630" i="4"/>
  <c r="B653" i="4"/>
  <c r="B676" i="4"/>
  <c r="B699" i="4"/>
  <c r="B722" i="4"/>
  <c r="B745" i="4"/>
  <c r="B583" i="4"/>
  <c r="B606" i="4"/>
  <c r="B582" i="4"/>
  <c r="B605" i="4"/>
  <c r="B628" i="4"/>
  <c r="B651" i="4"/>
  <c r="B674" i="4"/>
  <c r="B697" i="4"/>
  <c r="B720" i="4"/>
  <c r="B743" i="4"/>
  <c r="B581" i="4"/>
  <c r="B604" i="4"/>
  <c r="B627" i="4"/>
  <c r="B650" i="4"/>
  <c r="B673" i="4"/>
  <c r="B696" i="4"/>
  <c r="B719" i="4"/>
  <c r="B742" i="4"/>
  <c r="E580" i="4"/>
  <c r="B580" i="4"/>
  <c r="B603" i="4"/>
  <c r="B626" i="4"/>
  <c r="B649" i="4"/>
  <c r="B672" i="4"/>
  <c r="B695" i="4"/>
  <c r="B718" i="4"/>
  <c r="B741" i="4"/>
  <c r="E579" i="4"/>
  <c r="B579" i="4"/>
  <c r="B602" i="4"/>
  <c r="B625" i="4"/>
  <c r="B648" i="4"/>
  <c r="B671" i="4"/>
  <c r="B694" i="4"/>
  <c r="B717" i="4"/>
  <c r="B740" i="4"/>
  <c r="E578" i="4"/>
  <c r="B578" i="4"/>
  <c r="B601" i="4"/>
  <c r="E577" i="4"/>
  <c r="B577" i="4"/>
  <c r="B600" i="4"/>
  <c r="B623" i="4"/>
  <c r="B646" i="4"/>
  <c r="B669" i="4"/>
  <c r="B692" i="4"/>
  <c r="B715" i="4"/>
  <c r="B738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1" i="4"/>
  <c r="E519" i="4"/>
  <c r="E518" i="4"/>
  <c r="E517" i="4"/>
  <c r="E516" i="4"/>
  <c r="E515" i="4"/>
  <c r="E514" i="4"/>
  <c r="E513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3" i="4"/>
  <c r="E472" i="4"/>
  <c r="E471" i="4"/>
  <c r="E470" i="4"/>
  <c r="E469" i="4"/>
  <c r="E468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2" i="4"/>
  <c r="B452" i="4"/>
  <c r="B475" i="4"/>
  <c r="B498" i="4"/>
  <c r="B521" i="4"/>
  <c r="E450" i="4"/>
  <c r="E449" i="4"/>
  <c r="E448" i="4"/>
  <c r="E447" i="4"/>
  <c r="E446" i="4"/>
  <c r="E442" i="4"/>
  <c r="E441" i="4"/>
  <c r="E440" i="4"/>
  <c r="E439" i="4"/>
  <c r="E438" i="4"/>
  <c r="B438" i="4"/>
  <c r="B461" i="4"/>
  <c r="B484" i="4"/>
  <c r="B507" i="4"/>
  <c r="B530" i="4"/>
  <c r="E437" i="4"/>
  <c r="B437" i="4"/>
  <c r="B460" i="4"/>
  <c r="B483" i="4"/>
  <c r="B506" i="4"/>
  <c r="B529" i="4"/>
  <c r="E436" i="4"/>
  <c r="B436" i="4"/>
  <c r="B459" i="4"/>
  <c r="B482" i="4"/>
  <c r="B505" i="4"/>
  <c r="B528" i="4"/>
  <c r="E435" i="4"/>
  <c r="B435" i="4"/>
  <c r="B458" i="4"/>
  <c r="B481" i="4"/>
  <c r="B504" i="4"/>
  <c r="B527" i="4"/>
  <c r="E434" i="4"/>
  <c r="B434" i="4"/>
  <c r="B457" i="4"/>
  <c r="B480" i="4"/>
  <c r="B503" i="4"/>
  <c r="B526" i="4"/>
  <c r="E433" i="4"/>
  <c r="B433" i="4"/>
  <c r="B456" i="4"/>
  <c r="B479" i="4"/>
  <c r="B502" i="4"/>
  <c r="B525" i="4"/>
  <c r="E432" i="4"/>
  <c r="B432" i="4"/>
  <c r="B455" i="4"/>
  <c r="B478" i="4"/>
  <c r="B501" i="4"/>
  <c r="B524" i="4"/>
  <c r="E431" i="4"/>
  <c r="B431" i="4"/>
  <c r="B454" i="4"/>
  <c r="B477" i="4"/>
  <c r="B500" i="4"/>
  <c r="B523" i="4"/>
  <c r="B430" i="4"/>
  <c r="B453" i="4"/>
  <c r="B476" i="4"/>
  <c r="B499" i="4"/>
  <c r="B522" i="4"/>
  <c r="E429" i="4"/>
  <c r="B429" i="4"/>
  <c r="B428" i="4"/>
  <c r="B451" i="4"/>
  <c r="B474" i="4"/>
  <c r="B497" i="4"/>
  <c r="B520" i="4"/>
  <c r="E427" i="4"/>
  <c r="B427" i="4"/>
  <c r="B450" i="4"/>
  <c r="B473" i="4"/>
  <c r="B496" i="4"/>
  <c r="B519" i="4"/>
  <c r="E426" i="4"/>
  <c r="B426" i="4"/>
  <c r="B449" i="4"/>
  <c r="B472" i="4"/>
  <c r="B495" i="4"/>
  <c r="B518" i="4"/>
  <c r="E425" i="4"/>
  <c r="B425" i="4"/>
  <c r="B448" i="4"/>
  <c r="B471" i="4"/>
  <c r="B494" i="4"/>
  <c r="B517" i="4"/>
  <c r="E424" i="4"/>
  <c r="B424" i="4"/>
  <c r="B447" i="4"/>
  <c r="B470" i="4"/>
  <c r="B493" i="4"/>
  <c r="B516" i="4"/>
  <c r="E423" i="4"/>
  <c r="B423" i="4"/>
  <c r="B446" i="4"/>
  <c r="B469" i="4"/>
  <c r="B492" i="4"/>
  <c r="B515" i="4"/>
  <c r="B422" i="4"/>
  <c r="B445" i="4"/>
  <c r="B468" i="4"/>
  <c r="B491" i="4"/>
  <c r="B514" i="4"/>
  <c r="B421" i="4"/>
  <c r="B444" i="4"/>
  <c r="B467" i="4"/>
  <c r="B490" i="4"/>
  <c r="B513" i="4"/>
  <c r="B420" i="4"/>
  <c r="B443" i="4"/>
  <c r="B466" i="4"/>
  <c r="B489" i="4"/>
  <c r="B512" i="4"/>
  <c r="E419" i="4"/>
  <c r="B419" i="4"/>
  <c r="B442" i="4"/>
  <c r="B465" i="4"/>
  <c r="B488" i="4"/>
  <c r="B511" i="4"/>
  <c r="E418" i="4"/>
  <c r="B418" i="4"/>
  <c r="B441" i="4"/>
  <c r="B464" i="4"/>
  <c r="B487" i="4"/>
  <c r="B510" i="4"/>
  <c r="E417" i="4"/>
  <c r="B417" i="4"/>
  <c r="B440" i="4"/>
  <c r="B463" i="4"/>
  <c r="B486" i="4"/>
  <c r="B509" i="4"/>
  <c r="E416" i="4"/>
  <c r="B416" i="4"/>
  <c r="B439" i="4"/>
  <c r="B462" i="4"/>
  <c r="B485" i="4"/>
  <c r="B508" i="4"/>
  <c r="E415" i="4"/>
  <c r="E414" i="4"/>
  <c r="E413" i="4"/>
  <c r="E412" i="4"/>
  <c r="E411" i="4"/>
  <c r="E410" i="4"/>
  <c r="E409" i="4"/>
  <c r="E408" i="4"/>
  <c r="E407" i="4"/>
  <c r="E406" i="4"/>
  <c r="E404" i="4"/>
  <c r="E403" i="4"/>
  <c r="E402" i="4"/>
  <c r="E401" i="4"/>
  <c r="E400" i="4"/>
  <c r="E399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3" i="4"/>
  <c r="E381" i="4"/>
  <c r="E380" i="4"/>
  <c r="E379" i="4"/>
  <c r="E378" i="4"/>
  <c r="E377" i="4"/>
  <c r="E376" i="4"/>
  <c r="E375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0" i="4"/>
  <c r="E359" i="4"/>
  <c r="E358" i="4"/>
  <c r="E357" i="4"/>
  <c r="E356" i="4"/>
  <c r="E355" i="4"/>
  <c r="E354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7" i="4"/>
  <c r="E336" i="4"/>
  <c r="E335" i="4"/>
  <c r="E334" i="4"/>
  <c r="E333" i="4"/>
  <c r="E332" i="4"/>
  <c r="E331" i="4"/>
  <c r="E330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4" i="4"/>
  <c r="E313" i="4"/>
  <c r="E312" i="4"/>
  <c r="E311" i="4"/>
  <c r="E310" i="4"/>
  <c r="E309" i="4"/>
  <c r="E308" i="4"/>
  <c r="E307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1" i="4"/>
  <c r="E290" i="4"/>
  <c r="E289" i="4"/>
  <c r="E288" i="4"/>
  <c r="E287" i="4"/>
  <c r="E286" i="4"/>
  <c r="E285" i="4"/>
  <c r="E284" i="4"/>
  <c r="B282" i="4"/>
  <c r="B305" i="4"/>
  <c r="B328" i="4"/>
  <c r="B351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8" i="4"/>
  <c r="E267" i="4"/>
  <c r="E266" i="4"/>
  <c r="E265" i="4"/>
  <c r="E264" i="4"/>
  <c r="E263" i="4"/>
  <c r="B263" i="4"/>
  <c r="B286" i="4"/>
  <c r="B309" i="4"/>
  <c r="B332" i="4"/>
  <c r="B355" i="4"/>
  <c r="E262" i="4"/>
  <c r="E261" i="4"/>
  <c r="E258" i="4"/>
  <c r="E257" i="4"/>
  <c r="E256" i="4"/>
  <c r="E255" i="4"/>
  <c r="E254" i="4"/>
  <c r="B254" i="4"/>
  <c r="B277" i="4"/>
  <c r="B300" i="4"/>
  <c r="B323" i="4"/>
  <c r="B346" i="4"/>
  <c r="B369" i="4"/>
  <c r="E253" i="4"/>
  <c r="B253" i="4"/>
  <c r="B276" i="4"/>
  <c r="B299" i="4"/>
  <c r="B322" i="4"/>
  <c r="B345" i="4"/>
  <c r="B368" i="4"/>
  <c r="E252" i="4"/>
  <c r="B252" i="4"/>
  <c r="B275" i="4"/>
  <c r="B298" i="4"/>
  <c r="B321" i="4"/>
  <c r="B344" i="4"/>
  <c r="B367" i="4"/>
  <c r="E251" i="4"/>
  <c r="B251" i="4"/>
  <c r="B274" i="4"/>
  <c r="B297" i="4"/>
  <c r="B320" i="4"/>
  <c r="B343" i="4"/>
  <c r="B366" i="4"/>
  <c r="E250" i="4"/>
  <c r="B250" i="4"/>
  <c r="B273" i="4"/>
  <c r="B296" i="4"/>
  <c r="B319" i="4"/>
  <c r="B342" i="4"/>
  <c r="B365" i="4"/>
  <c r="E249" i="4"/>
  <c r="B249" i="4"/>
  <c r="B272" i="4"/>
  <c r="B295" i="4"/>
  <c r="B318" i="4"/>
  <c r="B341" i="4"/>
  <c r="B364" i="4"/>
  <c r="E248" i="4"/>
  <c r="B248" i="4"/>
  <c r="B271" i="4"/>
  <c r="B294" i="4"/>
  <c r="B317" i="4"/>
  <c r="B340" i="4"/>
  <c r="B363" i="4"/>
  <c r="E247" i="4"/>
  <c r="B247" i="4"/>
  <c r="B270" i="4"/>
  <c r="B293" i="4"/>
  <c r="B316" i="4"/>
  <c r="B339" i="4"/>
  <c r="B362" i="4"/>
  <c r="B246" i="4"/>
  <c r="B269" i="4"/>
  <c r="B292" i="4"/>
  <c r="B315" i="4"/>
  <c r="B338" i="4"/>
  <c r="B361" i="4"/>
  <c r="E245" i="4"/>
  <c r="B245" i="4"/>
  <c r="B268" i="4"/>
  <c r="B291" i="4"/>
  <c r="B314" i="4"/>
  <c r="B337" i="4"/>
  <c r="B360" i="4"/>
  <c r="B244" i="4"/>
  <c r="B267" i="4"/>
  <c r="B290" i="4"/>
  <c r="B313" i="4"/>
  <c r="B336" i="4"/>
  <c r="B359" i="4"/>
  <c r="E243" i="4"/>
  <c r="B243" i="4"/>
  <c r="B266" i="4"/>
  <c r="B289" i="4"/>
  <c r="B312" i="4"/>
  <c r="B335" i="4"/>
  <c r="B358" i="4"/>
  <c r="E242" i="4"/>
  <c r="B242" i="4"/>
  <c r="B265" i="4"/>
  <c r="B288" i="4"/>
  <c r="B311" i="4"/>
  <c r="B334" i="4"/>
  <c r="B357" i="4"/>
  <c r="E241" i="4"/>
  <c r="B241" i="4"/>
  <c r="B264" i="4"/>
  <c r="B287" i="4"/>
  <c r="B310" i="4"/>
  <c r="B333" i="4"/>
  <c r="B356" i="4"/>
  <c r="E240" i="4"/>
  <c r="B240" i="4"/>
  <c r="E239" i="4"/>
  <c r="B239" i="4"/>
  <c r="B262" i="4"/>
  <c r="B285" i="4"/>
  <c r="B308" i="4"/>
  <c r="B331" i="4"/>
  <c r="B354" i="4"/>
  <c r="B238" i="4"/>
  <c r="B261" i="4"/>
  <c r="B284" i="4"/>
  <c r="B307" i="4"/>
  <c r="B330" i="4"/>
  <c r="B353" i="4"/>
  <c r="B237" i="4"/>
  <c r="B260" i="4"/>
  <c r="B283" i="4"/>
  <c r="B306" i="4"/>
  <c r="B329" i="4"/>
  <c r="B352" i="4"/>
  <c r="B236" i="4"/>
  <c r="B259" i="4"/>
  <c r="E235" i="4"/>
  <c r="B235" i="4"/>
  <c r="B258" i="4"/>
  <c r="B281" i="4"/>
  <c r="B304" i="4"/>
  <c r="B327" i="4"/>
  <c r="B350" i="4"/>
  <c r="E234" i="4"/>
  <c r="B234" i="4"/>
  <c r="B257" i="4"/>
  <c r="B280" i="4"/>
  <c r="B303" i="4"/>
  <c r="B326" i="4"/>
  <c r="B349" i="4"/>
  <c r="E233" i="4"/>
  <c r="B233" i="4"/>
  <c r="B256" i="4"/>
  <c r="B279" i="4"/>
  <c r="B302" i="4"/>
  <c r="B325" i="4"/>
  <c r="B348" i="4"/>
  <c r="E232" i="4"/>
  <c r="B232" i="4"/>
  <c r="B255" i="4"/>
  <c r="B278" i="4"/>
  <c r="B301" i="4"/>
  <c r="B324" i="4"/>
  <c r="B347" i="4"/>
  <c r="E231" i="4"/>
  <c r="E230" i="4"/>
  <c r="E229" i="4"/>
  <c r="E228" i="4"/>
  <c r="E227" i="4"/>
  <c r="E226" i="4"/>
  <c r="E225" i="4"/>
  <c r="E224" i="4"/>
  <c r="E222" i="4"/>
  <c r="E220" i="4"/>
  <c r="E219" i="4"/>
  <c r="E218" i="4"/>
  <c r="E217" i="4"/>
  <c r="E216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5" i="4"/>
  <c r="E74" i="4"/>
  <c r="E73" i="4"/>
  <c r="E72" i="4"/>
  <c r="E71" i="4"/>
  <c r="E70" i="4"/>
  <c r="B70" i="4"/>
  <c r="B93" i="4"/>
  <c r="B116" i="4"/>
  <c r="B139" i="4"/>
  <c r="B162" i="4"/>
  <c r="B185" i="4"/>
  <c r="E69" i="4"/>
  <c r="B69" i="4"/>
  <c r="B92" i="4"/>
  <c r="B115" i="4"/>
  <c r="B138" i="4"/>
  <c r="B161" i="4"/>
  <c r="B184" i="4"/>
  <c r="E68" i="4"/>
  <c r="B68" i="4"/>
  <c r="B91" i="4"/>
  <c r="B114" i="4"/>
  <c r="B137" i="4"/>
  <c r="B160" i="4"/>
  <c r="B183" i="4"/>
  <c r="E67" i="4"/>
  <c r="B67" i="4"/>
  <c r="B90" i="4"/>
  <c r="B113" i="4"/>
  <c r="B136" i="4"/>
  <c r="B159" i="4"/>
  <c r="B182" i="4"/>
  <c r="E66" i="4"/>
  <c r="B66" i="4"/>
  <c r="B89" i="4"/>
  <c r="B112" i="4"/>
  <c r="B135" i="4"/>
  <c r="B158" i="4"/>
  <c r="B181" i="4"/>
  <c r="E65" i="4"/>
  <c r="B65" i="4"/>
  <c r="B88" i="4"/>
  <c r="B111" i="4"/>
  <c r="B134" i="4"/>
  <c r="B157" i="4"/>
  <c r="B180" i="4"/>
  <c r="E64" i="4"/>
  <c r="B64" i="4"/>
  <c r="B87" i="4"/>
  <c r="B110" i="4"/>
  <c r="B133" i="4"/>
  <c r="B156" i="4"/>
  <c r="B179" i="4"/>
  <c r="E63" i="4"/>
  <c r="B63" i="4"/>
  <c r="B86" i="4"/>
  <c r="B109" i="4"/>
  <c r="B132" i="4"/>
  <c r="B155" i="4"/>
  <c r="B178" i="4"/>
  <c r="E62" i="4"/>
  <c r="B62" i="4"/>
  <c r="B85" i="4"/>
  <c r="B108" i="4"/>
  <c r="B131" i="4"/>
  <c r="B154" i="4"/>
  <c r="B177" i="4"/>
  <c r="E61" i="4"/>
  <c r="B61" i="4"/>
  <c r="B84" i="4"/>
  <c r="B107" i="4"/>
  <c r="B130" i="4"/>
  <c r="B153" i="4"/>
  <c r="B176" i="4"/>
  <c r="E60" i="4"/>
  <c r="B60" i="4"/>
  <c r="B83" i="4"/>
  <c r="B106" i="4"/>
  <c r="B129" i="4"/>
  <c r="B152" i="4"/>
  <c r="B175" i="4"/>
  <c r="E59" i="4"/>
  <c r="B59" i="4"/>
  <c r="B82" i="4"/>
  <c r="B105" i="4"/>
  <c r="B128" i="4"/>
  <c r="B151" i="4"/>
  <c r="B174" i="4"/>
  <c r="E58" i="4"/>
  <c r="B58" i="4"/>
  <c r="B81" i="4"/>
  <c r="B104" i="4"/>
  <c r="B127" i="4"/>
  <c r="B150" i="4"/>
  <c r="B173" i="4"/>
  <c r="E57" i="4"/>
  <c r="B57" i="4"/>
  <c r="B80" i="4"/>
  <c r="B103" i="4"/>
  <c r="B126" i="4"/>
  <c r="B149" i="4"/>
  <c r="B172" i="4"/>
  <c r="E56" i="4"/>
  <c r="B56" i="4"/>
  <c r="B79" i="4"/>
  <c r="B102" i="4"/>
  <c r="B125" i="4"/>
  <c r="B148" i="4"/>
  <c r="B171" i="4"/>
  <c r="E55" i="4"/>
  <c r="B55" i="4"/>
  <c r="B78" i="4"/>
  <c r="B101" i="4"/>
  <c r="B124" i="4"/>
  <c r="B147" i="4"/>
  <c r="B170" i="4"/>
  <c r="E54" i="4"/>
  <c r="B54" i="4"/>
  <c r="B77" i="4"/>
  <c r="B100" i="4"/>
  <c r="B123" i="4"/>
  <c r="B146" i="4"/>
  <c r="B169" i="4"/>
  <c r="E53" i="4"/>
  <c r="B53" i="4"/>
  <c r="B76" i="4"/>
  <c r="B99" i="4"/>
  <c r="B122" i="4"/>
  <c r="B145" i="4"/>
  <c r="B168" i="4"/>
  <c r="E52" i="4"/>
  <c r="B52" i="4"/>
  <c r="B75" i="4"/>
  <c r="B98" i="4"/>
  <c r="B121" i="4"/>
  <c r="B144" i="4"/>
  <c r="B167" i="4"/>
  <c r="E51" i="4"/>
  <c r="B51" i="4"/>
  <c r="B74" i="4"/>
  <c r="B97" i="4"/>
  <c r="B120" i="4"/>
  <c r="B143" i="4"/>
  <c r="B166" i="4"/>
  <c r="E50" i="4"/>
  <c r="B50" i="4"/>
  <c r="B73" i="4"/>
  <c r="B96" i="4"/>
  <c r="B119" i="4"/>
  <c r="B142" i="4"/>
  <c r="B165" i="4"/>
  <c r="E49" i="4"/>
  <c r="B49" i="4"/>
  <c r="B72" i="4"/>
  <c r="B95" i="4"/>
  <c r="B118" i="4"/>
  <c r="B141" i="4"/>
  <c r="B164" i="4"/>
  <c r="E48" i="4"/>
  <c r="B48" i="4"/>
  <c r="B71" i="4"/>
  <c r="B94" i="4"/>
  <c r="B117" i="4"/>
  <c r="B140" i="4"/>
  <c r="B163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E5" i="4"/>
  <c r="E4" i="4"/>
  <c r="E3" i="4"/>
  <c r="E2" i="4"/>
  <c r="M195" i="3"/>
  <c r="W195" i="3"/>
  <c r="M196" i="3"/>
  <c r="W196" i="3"/>
  <c r="M197" i="3"/>
  <c r="W197" i="3"/>
  <c r="M198" i="3"/>
  <c r="W198" i="3"/>
  <c r="M199" i="3"/>
  <c r="M200" i="3"/>
  <c r="W200" i="3"/>
  <c r="M201" i="3"/>
  <c r="W201" i="3"/>
  <c r="M202" i="3"/>
  <c r="W202" i="3"/>
  <c r="M203" i="3"/>
  <c r="W203" i="3"/>
  <c r="M204" i="3"/>
  <c r="W204" i="3"/>
  <c r="M205" i="3"/>
  <c r="W205" i="3"/>
  <c r="M206" i="3"/>
  <c r="W206" i="3"/>
  <c r="M207" i="3"/>
  <c r="W207" i="3"/>
  <c r="M208" i="3"/>
  <c r="M209" i="3"/>
  <c r="W209" i="3"/>
  <c r="M210" i="3"/>
  <c r="W210" i="3"/>
  <c r="M211" i="3"/>
  <c r="W211" i="3"/>
  <c r="M212" i="3"/>
  <c r="W212" i="3"/>
  <c r="M213" i="3"/>
  <c r="W213" i="3"/>
  <c r="M214" i="3"/>
  <c r="W214" i="3"/>
  <c r="M215" i="3"/>
  <c r="W215" i="3"/>
  <c r="M216" i="3"/>
  <c r="W216" i="3"/>
  <c r="M194" i="3"/>
  <c r="W194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67" i="3"/>
  <c r="M141" i="3"/>
  <c r="W141" i="3"/>
  <c r="M142" i="3"/>
  <c r="W142" i="3"/>
  <c r="M143" i="3"/>
  <c r="W143" i="3"/>
  <c r="M144" i="3"/>
  <c r="M145" i="3"/>
  <c r="M146" i="3"/>
  <c r="M147" i="3"/>
  <c r="W147" i="3"/>
  <c r="M148" i="3"/>
  <c r="W148" i="3"/>
  <c r="M149" i="3"/>
  <c r="W149" i="3"/>
  <c r="M150" i="3"/>
  <c r="W150" i="3"/>
  <c r="M151" i="3"/>
  <c r="W151" i="3"/>
  <c r="M152" i="3"/>
  <c r="M153" i="3"/>
  <c r="W153" i="3"/>
  <c r="M154" i="3"/>
  <c r="M155" i="3"/>
  <c r="W155" i="3"/>
  <c r="M156" i="3"/>
  <c r="W156" i="3"/>
  <c r="M157" i="3"/>
  <c r="W157" i="3"/>
  <c r="M158" i="3"/>
  <c r="W158" i="3"/>
  <c r="M159" i="3"/>
  <c r="W159" i="3"/>
  <c r="M160" i="3"/>
  <c r="W160" i="3"/>
  <c r="M161" i="3"/>
  <c r="W161" i="3"/>
  <c r="M162" i="3"/>
  <c r="W162" i="3"/>
  <c r="M140" i="3"/>
  <c r="W140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13" i="3"/>
  <c r="S108" i="3"/>
  <c r="AC108" i="3"/>
  <c r="S107" i="3"/>
  <c r="AC107" i="3"/>
  <c r="S106" i="3"/>
  <c r="AC106" i="3"/>
  <c r="S105" i="3"/>
  <c r="AC105" i="3"/>
  <c r="S104" i="3"/>
  <c r="AC104" i="3"/>
  <c r="S103" i="3"/>
  <c r="AC103" i="3"/>
  <c r="S102" i="3"/>
  <c r="AC102" i="3"/>
  <c r="S101" i="3"/>
  <c r="AC101" i="3"/>
  <c r="S100" i="3"/>
  <c r="AC100" i="3"/>
  <c r="S99" i="3"/>
  <c r="AC99" i="3"/>
  <c r="S98" i="3"/>
  <c r="AC98" i="3"/>
  <c r="S97" i="3"/>
  <c r="AC97" i="3"/>
  <c r="S96" i="3"/>
  <c r="AC96" i="3"/>
  <c r="S95" i="3"/>
  <c r="AC95" i="3"/>
  <c r="S94" i="3"/>
  <c r="AC94" i="3"/>
  <c r="S93" i="3"/>
  <c r="AC93" i="3"/>
  <c r="S92" i="3"/>
  <c r="AC92" i="3"/>
  <c r="S91" i="3"/>
  <c r="S90" i="3"/>
  <c r="AC90" i="3"/>
  <c r="S89" i="3"/>
  <c r="AC89" i="3"/>
  <c r="S88" i="3"/>
  <c r="AC88" i="3"/>
  <c r="S87" i="3"/>
  <c r="AC87" i="3"/>
  <c r="S86" i="3"/>
  <c r="AC86" i="3"/>
  <c r="S81" i="3"/>
  <c r="S54" i="3"/>
  <c r="AC54" i="3"/>
  <c r="S27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3" i="3"/>
  <c r="AC53" i="3"/>
  <c r="S52" i="3"/>
  <c r="AC52" i="3"/>
  <c r="S51" i="3"/>
  <c r="AC51" i="3"/>
  <c r="S50" i="3"/>
  <c r="AC50" i="3"/>
  <c r="S49" i="3"/>
  <c r="AC49" i="3"/>
  <c r="S48" i="3"/>
  <c r="AC48" i="3"/>
  <c r="S47" i="3"/>
  <c r="AC47" i="3"/>
  <c r="S46" i="3"/>
  <c r="AC46" i="3"/>
  <c r="S45" i="3"/>
  <c r="AC45" i="3"/>
  <c r="S44" i="3"/>
  <c r="AC44" i="3"/>
  <c r="S43" i="3"/>
  <c r="AC43" i="3"/>
  <c r="S42" i="3"/>
  <c r="AC42" i="3"/>
  <c r="S41" i="3"/>
  <c r="AC41" i="3"/>
  <c r="S40" i="3"/>
  <c r="AC40" i="3"/>
  <c r="S39" i="3"/>
  <c r="AC39" i="3"/>
  <c r="S38" i="3"/>
  <c r="AC38" i="3"/>
  <c r="S37" i="3"/>
  <c r="S36" i="3"/>
  <c r="AC36" i="3"/>
  <c r="S35" i="3"/>
  <c r="AC35" i="3"/>
  <c r="S34" i="3"/>
  <c r="AC34" i="3"/>
  <c r="S33" i="3"/>
  <c r="AC33" i="3"/>
  <c r="S32" i="3"/>
  <c r="AC32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5" i="3"/>
  <c r="P162" i="2"/>
  <c r="AA162" i="2"/>
  <c r="P161" i="2"/>
  <c r="AA161" i="2"/>
  <c r="P160" i="2"/>
  <c r="AA160" i="2"/>
  <c r="P159" i="2"/>
  <c r="AA159" i="2"/>
  <c r="P158" i="2"/>
  <c r="AA158" i="2"/>
  <c r="P157" i="2"/>
  <c r="AA157" i="2"/>
  <c r="P156" i="2"/>
  <c r="AA156" i="2"/>
  <c r="P155" i="2"/>
  <c r="AA155" i="2"/>
  <c r="P154" i="2"/>
  <c r="AA154" i="2"/>
  <c r="P153" i="2"/>
  <c r="AA153" i="2"/>
  <c r="P152" i="2"/>
  <c r="AA152" i="2"/>
  <c r="P151" i="2"/>
  <c r="AA151" i="2"/>
  <c r="P150" i="2"/>
  <c r="AA150" i="2"/>
  <c r="P149" i="2"/>
  <c r="AA149" i="2"/>
  <c r="P148" i="2"/>
  <c r="AA148" i="2"/>
  <c r="P147" i="2"/>
  <c r="AA147" i="2"/>
  <c r="P146" i="2"/>
  <c r="AA146" i="2"/>
  <c r="P145" i="2"/>
  <c r="AA145" i="2"/>
  <c r="P144" i="2"/>
  <c r="P143" i="2"/>
  <c r="AA143" i="2"/>
  <c r="P142" i="2"/>
  <c r="AA142" i="2"/>
  <c r="P141" i="2"/>
  <c r="AA141" i="2"/>
  <c r="P140" i="2"/>
  <c r="AA14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Q86" i="2"/>
  <c r="AA86" i="2"/>
  <c r="P113" i="2"/>
  <c r="Q87" i="2"/>
  <c r="AA87" i="2"/>
  <c r="Q88" i="2"/>
  <c r="AA88" i="2"/>
  <c r="Q89" i="2"/>
  <c r="AA89" i="2"/>
  <c r="Q90" i="2"/>
  <c r="AA90" i="2"/>
  <c r="Q91" i="2"/>
  <c r="Q92" i="2"/>
  <c r="AA92" i="2"/>
  <c r="Q93" i="2"/>
  <c r="AA93" i="2"/>
  <c r="Q94" i="2"/>
  <c r="AA94" i="2"/>
  <c r="Q95" i="2"/>
  <c r="AA95" i="2"/>
  <c r="Q96" i="2"/>
  <c r="AA96" i="2"/>
  <c r="Q97" i="2"/>
  <c r="AA97" i="2"/>
  <c r="Q98" i="2"/>
  <c r="AA98" i="2"/>
  <c r="Q99" i="2"/>
  <c r="AA99" i="2"/>
  <c r="Q100" i="2"/>
  <c r="AA100" i="2"/>
  <c r="Q101" i="2"/>
  <c r="AA101" i="2"/>
  <c r="Q102" i="2"/>
  <c r="AA102" i="2"/>
  <c r="Q103" i="2"/>
  <c r="AA103" i="2"/>
  <c r="Q104" i="2"/>
  <c r="AA104" i="2"/>
  <c r="Q105" i="2"/>
  <c r="AA105" i="2"/>
  <c r="Q106" i="2"/>
  <c r="AA106" i="2"/>
  <c r="Q107" i="2"/>
  <c r="AA107" i="2"/>
  <c r="Q108" i="2"/>
  <c r="AA108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59" i="2"/>
  <c r="Q33" i="2"/>
  <c r="AA33" i="2"/>
  <c r="Q34" i="2"/>
  <c r="AA34" i="2"/>
  <c r="Q35" i="2"/>
  <c r="AA35" i="2"/>
  <c r="Q36" i="2"/>
  <c r="AA36" i="2"/>
  <c r="Q37" i="2"/>
  <c r="AA37" i="2"/>
  <c r="Q38" i="2"/>
  <c r="AA38" i="2"/>
  <c r="Q39" i="2"/>
  <c r="AA39" i="2"/>
  <c r="Q40" i="2"/>
  <c r="AA40" i="2"/>
  <c r="Q41" i="2"/>
  <c r="AA41" i="2"/>
  <c r="Q42" i="2"/>
  <c r="AA42" i="2"/>
  <c r="Q43" i="2"/>
  <c r="AA43" i="2"/>
  <c r="Q44" i="2"/>
  <c r="AA44" i="2"/>
  <c r="Q45" i="2"/>
  <c r="AA45" i="2"/>
  <c r="Q46" i="2"/>
  <c r="AA46" i="2"/>
  <c r="Q47" i="2"/>
  <c r="AA47" i="2"/>
  <c r="Q48" i="2"/>
  <c r="AA48" i="2"/>
  <c r="Q49" i="2"/>
  <c r="AA49" i="2"/>
  <c r="Q50" i="2"/>
  <c r="AA50" i="2"/>
  <c r="Q51" i="2"/>
  <c r="AA51" i="2"/>
  <c r="Q52" i="2"/>
  <c r="AA52" i="2"/>
  <c r="Q53" i="2"/>
  <c r="AA53" i="2"/>
  <c r="Q54" i="2"/>
  <c r="AA54" i="2"/>
  <c r="Q32" i="2"/>
  <c r="AA32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5" i="2"/>
  <c r="W33" i="1"/>
  <c r="AF33" i="1"/>
  <c r="W55" i="1"/>
  <c r="AF55" i="1"/>
  <c r="W54" i="1"/>
  <c r="AF54" i="1"/>
  <c r="W53" i="1"/>
  <c r="AF53" i="1"/>
  <c r="W52" i="1"/>
  <c r="AF52" i="1"/>
  <c r="W51" i="1"/>
  <c r="AF51" i="1"/>
  <c r="W50" i="1"/>
  <c r="AF50" i="1"/>
  <c r="W49" i="1"/>
  <c r="AF49" i="1"/>
  <c r="W48" i="1"/>
  <c r="AF48" i="1"/>
  <c r="W47" i="1"/>
  <c r="AF47" i="1"/>
  <c r="W46" i="1"/>
  <c r="AF46" i="1"/>
  <c r="W45" i="1"/>
  <c r="AF45" i="1"/>
  <c r="W44" i="1"/>
  <c r="AF44" i="1"/>
  <c r="W43" i="1"/>
  <c r="AF43" i="1"/>
  <c r="W42" i="1"/>
  <c r="AF42" i="1"/>
  <c r="W41" i="1"/>
  <c r="AF41" i="1"/>
  <c r="W40" i="1"/>
  <c r="AF40" i="1"/>
  <c r="W39" i="1"/>
  <c r="AF39" i="1"/>
  <c r="W38" i="1"/>
  <c r="AF38" i="1"/>
  <c r="W37" i="1"/>
  <c r="W36" i="1"/>
  <c r="AF36" i="1"/>
  <c r="W35" i="1"/>
  <c r="AF35" i="1"/>
  <c r="W34" i="1"/>
  <c r="AF34" i="1"/>
  <c r="L195" i="3"/>
  <c r="V195" i="3"/>
  <c r="L196" i="3"/>
  <c r="V196" i="3"/>
  <c r="L197" i="3"/>
  <c r="V197" i="3"/>
  <c r="L198" i="3"/>
  <c r="V198" i="3"/>
  <c r="L199" i="3"/>
  <c r="L200" i="3"/>
  <c r="V200" i="3"/>
  <c r="L201" i="3"/>
  <c r="V201" i="3"/>
  <c r="L202" i="3"/>
  <c r="V202" i="3"/>
  <c r="L203" i="3"/>
  <c r="V203" i="3"/>
  <c r="L204" i="3"/>
  <c r="V204" i="3"/>
  <c r="L205" i="3"/>
  <c r="V205" i="3"/>
  <c r="L206" i="3"/>
  <c r="V206" i="3"/>
  <c r="L207" i="3"/>
  <c r="V207" i="3"/>
  <c r="L208" i="3"/>
  <c r="L209" i="3"/>
  <c r="V209" i="3"/>
  <c r="L210" i="3"/>
  <c r="V210" i="3"/>
  <c r="L211" i="3"/>
  <c r="V211" i="3"/>
  <c r="L212" i="3"/>
  <c r="V212" i="3"/>
  <c r="L213" i="3"/>
  <c r="V213" i="3"/>
  <c r="L214" i="3"/>
  <c r="V214" i="3"/>
  <c r="L215" i="3"/>
  <c r="V215" i="3"/>
  <c r="L216" i="3"/>
  <c r="V216" i="3"/>
  <c r="L168" i="3"/>
  <c r="L189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67" i="3"/>
  <c r="L141" i="3"/>
  <c r="V141" i="3"/>
  <c r="L142" i="3"/>
  <c r="V142" i="3"/>
  <c r="L143" i="3"/>
  <c r="V143" i="3"/>
  <c r="L144" i="3"/>
  <c r="L145" i="3"/>
  <c r="L146" i="3"/>
  <c r="L147" i="3"/>
  <c r="V147" i="3"/>
  <c r="L148" i="3"/>
  <c r="V148" i="3"/>
  <c r="L149" i="3"/>
  <c r="V149" i="3"/>
  <c r="L150" i="3"/>
  <c r="V150" i="3"/>
  <c r="L151" i="3"/>
  <c r="V151" i="3"/>
  <c r="L152" i="3"/>
  <c r="L153" i="3"/>
  <c r="V153" i="3"/>
  <c r="L154" i="3"/>
  <c r="L155" i="3"/>
  <c r="V155" i="3"/>
  <c r="L156" i="3"/>
  <c r="V156" i="3"/>
  <c r="L157" i="3"/>
  <c r="V157" i="3"/>
  <c r="L158" i="3"/>
  <c r="V158" i="3"/>
  <c r="L159" i="3"/>
  <c r="V159" i="3"/>
  <c r="L160" i="3"/>
  <c r="V160" i="3"/>
  <c r="L161" i="3"/>
  <c r="V161" i="3"/>
  <c r="L162" i="3"/>
  <c r="V162" i="3"/>
  <c r="L140" i="3"/>
  <c r="V140" i="3"/>
  <c r="L135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13" i="3"/>
  <c r="R86" i="3"/>
  <c r="AB86" i="3"/>
  <c r="R60" i="3"/>
  <c r="R59" i="3"/>
  <c r="R108" i="3"/>
  <c r="AB108" i="3"/>
  <c r="R107" i="3"/>
  <c r="AB107" i="3"/>
  <c r="R106" i="3"/>
  <c r="AB106" i="3"/>
  <c r="R105" i="3"/>
  <c r="AB105" i="3"/>
  <c r="R104" i="3"/>
  <c r="AB104" i="3"/>
  <c r="R103" i="3"/>
  <c r="AB103" i="3"/>
  <c r="R102" i="3"/>
  <c r="AB102" i="3"/>
  <c r="R101" i="3"/>
  <c r="AB101" i="3"/>
  <c r="R100" i="3"/>
  <c r="AB100" i="3"/>
  <c r="R99" i="3"/>
  <c r="AB99" i="3"/>
  <c r="R98" i="3"/>
  <c r="AB98" i="3"/>
  <c r="R97" i="3"/>
  <c r="AB97" i="3"/>
  <c r="R96" i="3"/>
  <c r="AB96" i="3"/>
  <c r="R95" i="3"/>
  <c r="AB95" i="3"/>
  <c r="R94" i="3"/>
  <c r="AB94" i="3"/>
  <c r="R93" i="3"/>
  <c r="AB93" i="3"/>
  <c r="R92" i="3"/>
  <c r="AB92" i="3"/>
  <c r="R91" i="3"/>
  <c r="R90" i="3"/>
  <c r="AB90" i="3"/>
  <c r="R89" i="3"/>
  <c r="AB89" i="3"/>
  <c r="R88" i="3"/>
  <c r="AB88" i="3"/>
  <c r="R87" i="3"/>
  <c r="AB87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54" i="3"/>
  <c r="AB54" i="3"/>
  <c r="R53" i="3"/>
  <c r="AB53" i="3"/>
  <c r="R52" i="3"/>
  <c r="AB52" i="3"/>
  <c r="R51" i="3"/>
  <c r="AB51" i="3"/>
  <c r="R50" i="3"/>
  <c r="AB50" i="3"/>
  <c r="R49" i="3"/>
  <c r="AB49" i="3"/>
  <c r="R48" i="3"/>
  <c r="AB48" i="3"/>
  <c r="R47" i="3"/>
  <c r="AB47" i="3"/>
  <c r="R46" i="3"/>
  <c r="AB46" i="3"/>
  <c r="R45" i="3"/>
  <c r="AB45" i="3"/>
  <c r="R44" i="3"/>
  <c r="AB44" i="3"/>
  <c r="R43" i="3"/>
  <c r="AB43" i="3"/>
  <c r="R42" i="3"/>
  <c r="AB42" i="3"/>
  <c r="R41" i="3"/>
  <c r="AB41" i="3"/>
  <c r="R40" i="3"/>
  <c r="AB40" i="3"/>
  <c r="R39" i="3"/>
  <c r="AB39" i="3"/>
  <c r="R38" i="3"/>
  <c r="AB38" i="3"/>
  <c r="R37" i="3"/>
  <c r="R36" i="3"/>
  <c r="AB36" i="3"/>
  <c r="R35" i="3"/>
  <c r="AB35" i="3"/>
  <c r="R34" i="3"/>
  <c r="AB34" i="3"/>
  <c r="R33" i="3"/>
  <c r="AB33" i="3"/>
  <c r="R32" i="3"/>
  <c r="AB32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O140" i="2"/>
  <c r="Z140" i="2"/>
  <c r="O113" i="2"/>
  <c r="P59" i="2"/>
  <c r="P32" i="2"/>
  <c r="Z32" i="2"/>
  <c r="O162" i="2"/>
  <c r="Z162" i="2"/>
  <c r="O161" i="2"/>
  <c r="Z161" i="2"/>
  <c r="O160" i="2"/>
  <c r="Z160" i="2"/>
  <c r="O159" i="2"/>
  <c r="Z159" i="2"/>
  <c r="O158" i="2"/>
  <c r="Z158" i="2"/>
  <c r="O157" i="2"/>
  <c r="Z157" i="2"/>
  <c r="O156" i="2"/>
  <c r="Z156" i="2"/>
  <c r="O155" i="2"/>
  <c r="Z155" i="2"/>
  <c r="O154" i="2"/>
  <c r="Z154" i="2"/>
  <c r="O153" i="2"/>
  <c r="Z153" i="2"/>
  <c r="O152" i="2"/>
  <c r="Z152" i="2"/>
  <c r="O151" i="2"/>
  <c r="Z151" i="2"/>
  <c r="O150" i="2"/>
  <c r="Z150" i="2"/>
  <c r="O149" i="2"/>
  <c r="Z149" i="2"/>
  <c r="O148" i="2"/>
  <c r="Z148" i="2"/>
  <c r="O147" i="2"/>
  <c r="Z147" i="2"/>
  <c r="O146" i="2"/>
  <c r="Z146" i="2"/>
  <c r="O145" i="2"/>
  <c r="Z145" i="2"/>
  <c r="O144" i="2"/>
  <c r="O143" i="2"/>
  <c r="Z143" i="2"/>
  <c r="O142" i="2"/>
  <c r="Z142" i="2"/>
  <c r="O141" i="2"/>
  <c r="Z141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P108" i="2"/>
  <c r="Z108" i="2"/>
  <c r="P107" i="2"/>
  <c r="Z107" i="2"/>
  <c r="P106" i="2"/>
  <c r="Z106" i="2"/>
  <c r="P105" i="2"/>
  <c r="Z105" i="2"/>
  <c r="P104" i="2"/>
  <c r="Z104" i="2"/>
  <c r="P103" i="2"/>
  <c r="Z103" i="2"/>
  <c r="P102" i="2"/>
  <c r="Z102" i="2"/>
  <c r="P101" i="2"/>
  <c r="Z101" i="2"/>
  <c r="P100" i="2"/>
  <c r="Z100" i="2"/>
  <c r="P99" i="2"/>
  <c r="Z99" i="2"/>
  <c r="P98" i="2"/>
  <c r="Z98" i="2"/>
  <c r="P97" i="2"/>
  <c r="Z97" i="2"/>
  <c r="P96" i="2"/>
  <c r="Z96" i="2"/>
  <c r="P95" i="2"/>
  <c r="Z95" i="2"/>
  <c r="P94" i="2"/>
  <c r="Z94" i="2"/>
  <c r="P93" i="2"/>
  <c r="Z93" i="2"/>
  <c r="P92" i="2"/>
  <c r="Z92" i="2"/>
  <c r="P91" i="2"/>
  <c r="P90" i="2"/>
  <c r="Z90" i="2"/>
  <c r="P89" i="2"/>
  <c r="Z89" i="2"/>
  <c r="P88" i="2"/>
  <c r="Z88" i="2"/>
  <c r="P87" i="2"/>
  <c r="Z87" i="2"/>
  <c r="P86" i="2"/>
  <c r="Z86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4" i="2"/>
  <c r="Z54" i="2"/>
  <c r="P53" i="2"/>
  <c r="Z53" i="2"/>
  <c r="P52" i="2"/>
  <c r="Z52" i="2"/>
  <c r="P51" i="2"/>
  <c r="Z51" i="2"/>
  <c r="P50" i="2"/>
  <c r="Z50" i="2"/>
  <c r="P49" i="2"/>
  <c r="Z49" i="2"/>
  <c r="P48" i="2"/>
  <c r="Z48" i="2"/>
  <c r="P47" i="2"/>
  <c r="Z47" i="2"/>
  <c r="P46" i="2"/>
  <c r="Z46" i="2"/>
  <c r="P45" i="2"/>
  <c r="Z45" i="2"/>
  <c r="P44" i="2"/>
  <c r="Z44" i="2"/>
  <c r="P43" i="2"/>
  <c r="Z43" i="2"/>
  <c r="P42" i="2"/>
  <c r="Z42" i="2"/>
  <c r="P41" i="2"/>
  <c r="Z41" i="2"/>
  <c r="P40" i="2"/>
  <c r="Z40" i="2"/>
  <c r="P39" i="2"/>
  <c r="Z39" i="2"/>
  <c r="P38" i="2"/>
  <c r="Z38" i="2"/>
  <c r="P37" i="2"/>
  <c r="Z37" i="2"/>
  <c r="P36" i="2"/>
  <c r="Z36" i="2"/>
  <c r="P35" i="2"/>
  <c r="Z35" i="2"/>
  <c r="P34" i="2"/>
  <c r="Z34" i="2"/>
  <c r="P33" i="2"/>
  <c r="Z33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5" i="2"/>
  <c r="V34" i="1"/>
  <c r="AE34" i="1"/>
  <c r="AE33" i="1"/>
  <c r="V55" i="1"/>
  <c r="AE55" i="1"/>
  <c r="V54" i="1"/>
  <c r="AE54" i="1"/>
  <c r="V53" i="1"/>
  <c r="AE53" i="1"/>
  <c r="V52" i="1"/>
  <c r="AE52" i="1"/>
  <c r="V51" i="1"/>
  <c r="AE51" i="1"/>
  <c r="V50" i="1"/>
  <c r="AE50" i="1"/>
  <c r="V49" i="1"/>
  <c r="AE49" i="1"/>
  <c r="V48" i="1"/>
  <c r="AE48" i="1"/>
  <c r="V47" i="1"/>
  <c r="AE47" i="1"/>
  <c r="V46" i="1"/>
  <c r="AE46" i="1"/>
  <c r="V45" i="1"/>
  <c r="AE45" i="1"/>
  <c r="V44" i="1"/>
  <c r="AE44" i="1"/>
  <c r="V43" i="1"/>
  <c r="AE43" i="1"/>
  <c r="V42" i="1"/>
  <c r="AE42" i="1"/>
  <c r="V41" i="1"/>
  <c r="AE41" i="1"/>
  <c r="V40" i="1"/>
  <c r="AE40" i="1"/>
  <c r="V39" i="1"/>
  <c r="AE39" i="1"/>
  <c r="V38" i="1"/>
  <c r="AE38" i="1"/>
  <c r="V37" i="1"/>
  <c r="V36" i="1"/>
  <c r="AE36" i="1"/>
  <c r="V35" i="1"/>
  <c r="AE35" i="1"/>
  <c r="K216" i="3"/>
  <c r="U216" i="3"/>
  <c r="J216" i="3"/>
  <c r="T216" i="3"/>
  <c r="I216" i="3"/>
  <c r="S216" i="3"/>
  <c r="H216" i="3"/>
  <c r="R216" i="3"/>
  <c r="G216" i="3"/>
  <c r="Q216" i="3"/>
  <c r="K215" i="3"/>
  <c r="U215" i="3"/>
  <c r="J215" i="3"/>
  <c r="T215" i="3"/>
  <c r="I215" i="3"/>
  <c r="S215" i="3"/>
  <c r="H215" i="3"/>
  <c r="R215" i="3"/>
  <c r="G215" i="3"/>
  <c r="Q215" i="3"/>
  <c r="K214" i="3"/>
  <c r="U214" i="3"/>
  <c r="J214" i="3"/>
  <c r="T214" i="3"/>
  <c r="I214" i="3"/>
  <c r="S214" i="3"/>
  <c r="H214" i="3"/>
  <c r="R214" i="3"/>
  <c r="G214" i="3"/>
  <c r="Q214" i="3"/>
  <c r="K213" i="3"/>
  <c r="U213" i="3"/>
  <c r="J213" i="3"/>
  <c r="T213" i="3"/>
  <c r="I213" i="3"/>
  <c r="S213" i="3"/>
  <c r="H213" i="3"/>
  <c r="R213" i="3"/>
  <c r="G213" i="3"/>
  <c r="Q213" i="3"/>
  <c r="K212" i="3"/>
  <c r="U212" i="3"/>
  <c r="J212" i="3"/>
  <c r="T212" i="3"/>
  <c r="I212" i="3"/>
  <c r="S212" i="3"/>
  <c r="H212" i="3"/>
  <c r="R212" i="3"/>
  <c r="G212" i="3"/>
  <c r="Q212" i="3"/>
  <c r="K211" i="3"/>
  <c r="U211" i="3"/>
  <c r="J211" i="3"/>
  <c r="T211" i="3"/>
  <c r="I211" i="3"/>
  <c r="S211" i="3"/>
  <c r="H211" i="3"/>
  <c r="R211" i="3"/>
  <c r="G211" i="3"/>
  <c r="Q211" i="3"/>
  <c r="K210" i="3"/>
  <c r="U210" i="3"/>
  <c r="J210" i="3"/>
  <c r="T210" i="3"/>
  <c r="I210" i="3"/>
  <c r="S210" i="3"/>
  <c r="H210" i="3"/>
  <c r="R210" i="3"/>
  <c r="G210" i="3"/>
  <c r="Q210" i="3"/>
  <c r="K209" i="3"/>
  <c r="U209" i="3"/>
  <c r="J209" i="3"/>
  <c r="T209" i="3"/>
  <c r="I209" i="3"/>
  <c r="S209" i="3"/>
  <c r="H209" i="3"/>
  <c r="R209" i="3"/>
  <c r="G209" i="3"/>
  <c r="Q209" i="3"/>
  <c r="K208" i="3"/>
  <c r="U208" i="3"/>
  <c r="J208" i="3"/>
  <c r="T208" i="3"/>
  <c r="I208" i="3"/>
  <c r="S208" i="3"/>
  <c r="H208" i="3"/>
  <c r="R208" i="3"/>
  <c r="G208" i="3"/>
  <c r="K207" i="3"/>
  <c r="U207" i="3"/>
  <c r="J207" i="3"/>
  <c r="T207" i="3"/>
  <c r="I207" i="3"/>
  <c r="S207" i="3"/>
  <c r="H207" i="3"/>
  <c r="R207" i="3"/>
  <c r="G207" i="3"/>
  <c r="Q207" i="3"/>
  <c r="K206" i="3"/>
  <c r="U206" i="3"/>
  <c r="J206" i="3"/>
  <c r="T206" i="3"/>
  <c r="I206" i="3"/>
  <c r="S206" i="3"/>
  <c r="H206" i="3"/>
  <c r="R206" i="3"/>
  <c r="G206" i="3"/>
  <c r="Q206" i="3"/>
  <c r="K205" i="3"/>
  <c r="U205" i="3"/>
  <c r="J205" i="3"/>
  <c r="T205" i="3"/>
  <c r="I205" i="3"/>
  <c r="S205" i="3"/>
  <c r="H205" i="3"/>
  <c r="R205" i="3"/>
  <c r="G205" i="3"/>
  <c r="Q205" i="3"/>
  <c r="K204" i="3"/>
  <c r="U204" i="3"/>
  <c r="J204" i="3"/>
  <c r="T204" i="3"/>
  <c r="I204" i="3"/>
  <c r="S204" i="3"/>
  <c r="H204" i="3"/>
  <c r="R204" i="3"/>
  <c r="G204" i="3"/>
  <c r="Q204" i="3"/>
  <c r="K203" i="3"/>
  <c r="U203" i="3"/>
  <c r="J203" i="3"/>
  <c r="T203" i="3"/>
  <c r="I203" i="3"/>
  <c r="S203" i="3"/>
  <c r="H203" i="3"/>
  <c r="R203" i="3"/>
  <c r="G203" i="3"/>
  <c r="Q203" i="3"/>
  <c r="K202" i="3"/>
  <c r="U202" i="3"/>
  <c r="J202" i="3"/>
  <c r="T202" i="3"/>
  <c r="I202" i="3"/>
  <c r="S202" i="3"/>
  <c r="H202" i="3"/>
  <c r="R202" i="3"/>
  <c r="G202" i="3"/>
  <c r="Q202" i="3"/>
  <c r="K201" i="3"/>
  <c r="U201" i="3"/>
  <c r="J201" i="3"/>
  <c r="T201" i="3"/>
  <c r="I201" i="3"/>
  <c r="S201" i="3"/>
  <c r="H201" i="3"/>
  <c r="R201" i="3"/>
  <c r="G201" i="3"/>
  <c r="Q201" i="3"/>
  <c r="K200" i="3"/>
  <c r="U200" i="3"/>
  <c r="J200" i="3"/>
  <c r="T200" i="3"/>
  <c r="I200" i="3"/>
  <c r="S200" i="3"/>
  <c r="H200" i="3"/>
  <c r="R200" i="3"/>
  <c r="G200" i="3"/>
  <c r="Q200" i="3"/>
  <c r="K199" i="3"/>
  <c r="U199" i="3"/>
  <c r="J199" i="3"/>
  <c r="T199" i="3"/>
  <c r="I199" i="3"/>
  <c r="S199" i="3"/>
  <c r="H199" i="3"/>
  <c r="R199" i="3"/>
  <c r="G199" i="3"/>
  <c r="K198" i="3"/>
  <c r="U198" i="3"/>
  <c r="J198" i="3"/>
  <c r="T198" i="3"/>
  <c r="I198" i="3"/>
  <c r="S198" i="3"/>
  <c r="H198" i="3"/>
  <c r="R198" i="3"/>
  <c r="G198" i="3"/>
  <c r="Q198" i="3"/>
  <c r="K197" i="3"/>
  <c r="U197" i="3"/>
  <c r="J197" i="3"/>
  <c r="T197" i="3"/>
  <c r="I197" i="3"/>
  <c r="S197" i="3"/>
  <c r="H197" i="3"/>
  <c r="R197" i="3"/>
  <c r="G197" i="3"/>
  <c r="Q197" i="3"/>
  <c r="K196" i="3"/>
  <c r="U196" i="3"/>
  <c r="J196" i="3"/>
  <c r="T196" i="3"/>
  <c r="I196" i="3"/>
  <c r="S196" i="3"/>
  <c r="H196" i="3"/>
  <c r="R196" i="3"/>
  <c r="G196" i="3"/>
  <c r="Q196" i="3"/>
  <c r="K195" i="3"/>
  <c r="U195" i="3"/>
  <c r="J195" i="3"/>
  <c r="T195" i="3"/>
  <c r="I195" i="3"/>
  <c r="S195" i="3"/>
  <c r="H195" i="3"/>
  <c r="R195" i="3"/>
  <c r="G195" i="3"/>
  <c r="Q195" i="3"/>
  <c r="K194" i="3"/>
  <c r="U194" i="3"/>
  <c r="J194" i="3"/>
  <c r="T194" i="3"/>
  <c r="I194" i="3"/>
  <c r="S194" i="3"/>
  <c r="H194" i="3"/>
  <c r="R194" i="3"/>
  <c r="G194" i="3"/>
  <c r="Q194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67" i="3"/>
  <c r="K162" i="3"/>
  <c r="U162" i="3"/>
  <c r="J162" i="3"/>
  <c r="T162" i="3"/>
  <c r="I162" i="3"/>
  <c r="S162" i="3"/>
  <c r="H162" i="3"/>
  <c r="R162" i="3"/>
  <c r="G162" i="3"/>
  <c r="Q162" i="3"/>
  <c r="K161" i="3"/>
  <c r="U161" i="3"/>
  <c r="J161" i="3"/>
  <c r="T161" i="3"/>
  <c r="I161" i="3"/>
  <c r="S161" i="3"/>
  <c r="H161" i="3"/>
  <c r="R161" i="3"/>
  <c r="G161" i="3"/>
  <c r="Q161" i="3"/>
  <c r="K160" i="3"/>
  <c r="U160" i="3"/>
  <c r="J160" i="3"/>
  <c r="T160" i="3"/>
  <c r="I160" i="3"/>
  <c r="S160" i="3"/>
  <c r="H160" i="3"/>
  <c r="R160" i="3"/>
  <c r="G160" i="3"/>
  <c r="Q160" i="3"/>
  <c r="K159" i="3"/>
  <c r="U159" i="3"/>
  <c r="J159" i="3"/>
  <c r="T159" i="3"/>
  <c r="I159" i="3"/>
  <c r="S159" i="3"/>
  <c r="H159" i="3"/>
  <c r="R159" i="3"/>
  <c r="G159" i="3"/>
  <c r="Q159" i="3"/>
  <c r="K158" i="3"/>
  <c r="U158" i="3"/>
  <c r="J158" i="3"/>
  <c r="T158" i="3"/>
  <c r="I158" i="3"/>
  <c r="S158" i="3"/>
  <c r="H158" i="3"/>
  <c r="R158" i="3"/>
  <c r="G158" i="3"/>
  <c r="Q158" i="3"/>
  <c r="K157" i="3"/>
  <c r="U157" i="3"/>
  <c r="J157" i="3"/>
  <c r="T157" i="3"/>
  <c r="I157" i="3"/>
  <c r="S157" i="3"/>
  <c r="H157" i="3"/>
  <c r="R157" i="3"/>
  <c r="G157" i="3"/>
  <c r="Q157" i="3"/>
  <c r="K156" i="3"/>
  <c r="U156" i="3"/>
  <c r="J156" i="3"/>
  <c r="T156" i="3"/>
  <c r="I156" i="3"/>
  <c r="S156" i="3"/>
  <c r="H156" i="3"/>
  <c r="R156" i="3"/>
  <c r="G156" i="3"/>
  <c r="Q156" i="3"/>
  <c r="K155" i="3"/>
  <c r="U155" i="3"/>
  <c r="J155" i="3"/>
  <c r="T155" i="3"/>
  <c r="I155" i="3"/>
  <c r="S155" i="3"/>
  <c r="H155" i="3"/>
  <c r="R155" i="3"/>
  <c r="G155" i="3"/>
  <c r="Q155" i="3"/>
  <c r="K154" i="3"/>
  <c r="U154" i="3"/>
  <c r="J154" i="3"/>
  <c r="T154" i="3"/>
  <c r="I154" i="3"/>
  <c r="S154" i="3"/>
  <c r="H154" i="3"/>
  <c r="R154" i="3"/>
  <c r="G154" i="3"/>
  <c r="K153" i="3"/>
  <c r="U153" i="3"/>
  <c r="J153" i="3"/>
  <c r="T153" i="3"/>
  <c r="I153" i="3"/>
  <c r="S153" i="3"/>
  <c r="H153" i="3"/>
  <c r="R153" i="3"/>
  <c r="G153" i="3"/>
  <c r="Q153" i="3"/>
  <c r="K152" i="3"/>
  <c r="U152" i="3"/>
  <c r="J152" i="3"/>
  <c r="T152" i="3"/>
  <c r="I152" i="3"/>
  <c r="S152" i="3"/>
  <c r="H152" i="3"/>
  <c r="R152" i="3"/>
  <c r="G152" i="3"/>
  <c r="K151" i="3"/>
  <c r="U151" i="3"/>
  <c r="J151" i="3"/>
  <c r="T151" i="3"/>
  <c r="I151" i="3"/>
  <c r="S151" i="3"/>
  <c r="H151" i="3"/>
  <c r="R151" i="3"/>
  <c r="G151" i="3"/>
  <c r="Q151" i="3"/>
  <c r="K150" i="3"/>
  <c r="U150" i="3"/>
  <c r="J150" i="3"/>
  <c r="T150" i="3"/>
  <c r="I150" i="3"/>
  <c r="S150" i="3"/>
  <c r="H150" i="3"/>
  <c r="R150" i="3"/>
  <c r="G150" i="3"/>
  <c r="Q150" i="3"/>
  <c r="K149" i="3"/>
  <c r="U149" i="3"/>
  <c r="J149" i="3"/>
  <c r="T149" i="3"/>
  <c r="I149" i="3"/>
  <c r="S149" i="3"/>
  <c r="H149" i="3"/>
  <c r="R149" i="3"/>
  <c r="G149" i="3"/>
  <c r="Q149" i="3"/>
  <c r="K148" i="3"/>
  <c r="U148" i="3"/>
  <c r="J148" i="3"/>
  <c r="T148" i="3"/>
  <c r="I148" i="3"/>
  <c r="S148" i="3"/>
  <c r="H148" i="3"/>
  <c r="R148" i="3"/>
  <c r="G148" i="3"/>
  <c r="Q148" i="3"/>
  <c r="K147" i="3"/>
  <c r="U147" i="3"/>
  <c r="J147" i="3"/>
  <c r="T147" i="3"/>
  <c r="I147" i="3"/>
  <c r="S147" i="3"/>
  <c r="H147" i="3"/>
  <c r="R147" i="3"/>
  <c r="G147" i="3"/>
  <c r="Q147" i="3"/>
  <c r="K146" i="3"/>
  <c r="U146" i="3"/>
  <c r="J146" i="3"/>
  <c r="T146" i="3"/>
  <c r="I146" i="3"/>
  <c r="S146" i="3"/>
  <c r="H146" i="3"/>
  <c r="R146" i="3"/>
  <c r="G146" i="3"/>
  <c r="K145" i="3"/>
  <c r="U145" i="3"/>
  <c r="J145" i="3"/>
  <c r="T145" i="3"/>
  <c r="I145" i="3"/>
  <c r="S145" i="3"/>
  <c r="H145" i="3"/>
  <c r="R145" i="3"/>
  <c r="G145" i="3"/>
  <c r="K144" i="3"/>
  <c r="U144" i="3"/>
  <c r="J144" i="3"/>
  <c r="T144" i="3"/>
  <c r="I144" i="3"/>
  <c r="S144" i="3"/>
  <c r="H144" i="3"/>
  <c r="R144" i="3"/>
  <c r="G144" i="3"/>
  <c r="K143" i="3"/>
  <c r="U143" i="3"/>
  <c r="J143" i="3"/>
  <c r="T143" i="3"/>
  <c r="I143" i="3"/>
  <c r="S143" i="3"/>
  <c r="H143" i="3"/>
  <c r="R143" i="3"/>
  <c r="G143" i="3"/>
  <c r="Q143" i="3"/>
  <c r="K142" i="3"/>
  <c r="U142" i="3"/>
  <c r="J142" i="3"/>
  <c r="T142" i="3"/>
  <c r="I142" i="3"/>
  <c r="S142" i="3"/>
  <c r="H142" i="3"/>
  <c r="R142" i="3"/>
  <c r="G142" i="3"/>
  <c r="Q142" i="3"/>
  <c r="K141" i="3"/>
  <c r="U141" i="3"/>
  <c r="J141" i="3"/>
  <c r="T141" i="3"/>
  <c r="I141" i="3"/>
  <c r="S141" i="3"/>
  <c r="H141" i="3"/>
  <c r="R141" i="3"/>
  <c r="G141" i="3"/>
  <c r="Q141" i="3"/>
  <c r="K140" i="3"/>
  <c r="U140" i="3"/>
  <c r="J140" i="3"/>
  <c r="T140" i="3"/>
  <c r="I140" i="3"/>
  <c r="S140" i="3"/>
  <c r="H140" i="3"/>
  <c r="R140" i="3"/>
  <c r="G140" i="3"/>
  <c r="Q140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13" i="3"/>
  <c r="Q108" i="3"/>
  <c r="AA108" i="3"/>
  <c r="P108" i="3"/>
  <c r="Z108" i="3"/>
  <c r="O108" i="3"/>
  <c r="Y108" i="3"/>
  <c r="N108" i="3"/>
  <c r="X108" i="3"/>
  <c r="M108" i="3"/>
  <c r="W108" i="3"/>
  <c r="Q107" i="3"/>
  <c r="AA107" i="3"/>
  <c r="P107" i="3"/>
  <c r="Z107" i="3"/>
  <c r="O107" i="3"/>
  <c r="Y107" i="3"/>
  <c r="N107" i="3"/>
  <c r="X107" i="3"/>
  <c r="M107" i="3"/>
  <c r="W107" i="3"/>
  <c r="Q106" i="3"/>
  <c r="AA106" i="3"/>
  <c r="P106" i="3"/>
  <c r="Z106" i="3"/>
  <c r="O106" i="3"/>
  <c r="Y106" i="3"/>
  <c r="N106" i="3"/>
  <c r="X106" i="3"/>
  <c r="M106" i="3"/>
  <c r="W106" i="3"/>
  <c r="Q105" i="3"/>
  <c r="AA105" i="3"/>
  <c r="P105" i="3"/>
  <c r="Z105" i="3"/>
  <c r="O105" i="3"/>
  <c r="Y105" i="3"/>
  <c r="N105" i="3"/>
  <c r="X105" i="3"/>
  <c r="M105" i="3"/>
  <c r="W105" i="3"/>
  <c r="Q104" i="3"/>
  <c r="AA104" i="3"/>
  <c r="P104" i="3"/>
  <c r="Z104" i="3"/>
  <c r="O104" i="3"/>
  <c r="Y104" i="3"/>
  <c r="N104" i="3"/>
  <c r="X104" i="3"/>
  <c r="M104" i="3"/>
  <c r="W104" i="3"/>
  <c r="Q103" i="3"/>
  <c r="AA103" i="3"/>
  <c r="P103" i="3"/>
  <c r="Z103" i="3"/>
  <c r="O103" i="3"/>
  <c r="Y103" i="3"/>
  <c r="N103" i="3"/>
  <c r="X103" i="3"/>
  <c r="M103" i="3"/>
  <c r="W103" i="3"/>
  <c r="Q102" i="3"/>
  <c r="AA102" i="3"/>
  <c r="P102" i="3"/>
  <c r="Z102" i="3"/>
  <c r="O102" i="3"/>
  <c r="Y102" i="3"/>
  <c r="N102" i="3"/>
  <c r="X102" i="3"/>
  <c r="M102" i="3"/>
  <c r="W102" i="3"/>
  <c r="Q101" i="3"/>
  <c r="AA101" i="3"/>
  <c r="P101" i="3"/>
  <c r="Z101" i="3"/>
  <c r="O101" i="3"/>
  <c r="Y101" i="3"/>
  <c r="N101" i="3"/>
  <c r="X101" i="3"/>
  <c r="M101" i="3"/>
  <c r="W101" i="3"/>
  <c r="Q100" i="3"/>
  <c r="AA100" i="3"/>
  <c r="P100" i="3"/>
  <c r="Z100" i="3"/>
  <c r="O100" i="3"/>
  <c r="Y100" i="3"/>
  <c r="N100" i="3"/>
  <c r="X100" i="3"/>
  <c r="M100" i="3"/>
  <c r="W100" i="3"/>
  <c r="Q99" i="3"/>
  <c r="AA99" i="3"/>
  <c r="P99" i="3"/>
  <c r="Z99" i="3"/>
  <c r="O99" i="3"/>
  <c r="Y99" i="3"/>
  <c r="N99" i="3"/>
  <c r="X99" i="3"/>
  <c r="M99" i="3"/>
  <c r="W99" i="3"/>
  <c r="Q98" i="3"/>
  <c r="AA98" i="3"/>
  <c r="P98" i="3"/>
  <c r="Z98" i="3"/>
  <c r="O98" i="3"/>
  <c r="Y98" i="3"/>
  <c r="N98" i="3"/>
  <c r="X98" i="3"/>
  <c r="M98" i="3"/>
  <c r="W98" i="3"/>
  <c r="Q97" i="3"/>
  <c r="AA97" i="3"/>
  <c r="P97" i="3"/>
  <c r="Z97" i="3"/>
  <c r="O97" i="3"/>
  <c r="Y97" i="3"/>
  <c r="N97" i="3"/>
  <c r="X97" i="3"/>
  <c r="M97" i="3"/>
  <c r="W97" i="3"/>
  <c r="Q96" i="3"/>
  <c r="AA96" i="3"/>
  <c r="P96" i="3"/>
  <c r="Z96" i="3"/>
  <c r="O96" i="3"/>
  <c r="Y96" i="3"/>
  <c r="N96" i="3"/>
  <c r="X96" i="3"/>
  <c r="M96" i="3"/>
  <c r="W96" i="3"/>
  <c r="Q95" i="3"/>
  <c r="AA95" i="3"/>
  <c r="P95" i="3"/>
  <c r="Z95" i="3"/>
  <c r="O95" i="3"/>
  <c r="Y95" i="3"/>
  <c r="N95" i="3"/>
  <c r="X95" i="3"/>
  <c r="M95" i="3"/>
  <c r="W95" i="3"/>
  <c r="Q94" i="3"/>
  <c r="AA94" i="3"/>
  <c r="P94" i="3"/>
  <c r="Z94" i="3"/>
  <c r="O94" i="3"/>
  <c r="Y94" i="3"/>
  <c r="N94" i="3"/>
  <c r="X94" i="3"/>
  <c r="M94" i="3"/>
  <c r="W94" i="3"/>
  <c r="Q93" i="3"/>
  <c r="AA93" i="3"/>
  <c r="P93" i="3"/>
  <c r="Z93" i="3"/>
  <c r="O93" i="3"/>
  <c r="Y93" i="3"/>
  <c r="N93" i="3"/>
  <c r="X93" i="3"/>
  <c r="M93" i="3"/>
  <c r="W93" i="3"/>
  <c r="Q92" i="3"/>
  <c r="AA92" i="3"/>
  <c r="P92" i="3"/>
  <c r="Z92" i="3"/>
  <c r="O92" i="3"/>
  <c r="Y92" i="3"/>
  <c r="N92" i="3"/>
  <c r="X92" i="3"/>
  <c r="M92" i="3"/>
  <c r="W92" i="3"/>
  <c r="Q91" i="3"/>
  <c r="AA91" i="3"/>
  <c r="P91" i="3"/>
  <c r="Z91" i="3"/>
  <c r="O91" i="3"/>
  <c r="Y91" i="3"/>
  <c r="N91" i="3"/>
  <c r="X91" i="3"/>
  <c r="M91" i="3"/>
  <c r="Q90" i="3"/>
  <c r="AA90" i="3"/>
  <c r="P90" i="3"/>
  <c r="Z90" i="3"/>
  <c r="O90" i="3"/>
  <c r="Y90" i="3"/>
  <c r="N90" i="3"/>
  <c r="X90" i="3"/>
  <c r="M90" i="3"/>
  <c r="W90" i="3"/>
  <c r="Q89" i="3"/>
  <c r="AA89" i="3"/>
  <c r="P89" i="3"/>
  <c r="Z89" i="3"/>
  <c r="O89" i="3"/>
  <c r="Y89" i="3"/>
  <c r="N89" i="3"/>
  <c r="X89" i="3"/>
  <c r="M89" i="3"/>
  <c r="W89" i="3"/>
  <c r="Q88" i="3"/>
  <c r="AA88" i="3"/>
  <c r="P88" i="3"/>
  <c r="Z88" i="3"/>
  <c r="O88" i="3"/>
  <c r="Y88" i="3"/>
  <c r="N88" i="3"/>
  <c r="X88" i="3"/>
  <c r="M88" i="3"/>
  <c r="W88" i="3"/>
  <c r="Q87" i="3"/>
  <c r="AA87" i="3"/>
  <c r="P87" i="3"/>
  <c r="Z87" i="3"/>
  <c r="O87" i="3"/>
  <c r="Y87" i="3"/>
  <c r="N87" i="3"/>
  <c r="X87" i="3"/>
  <c r="M87" i="3"/>
  <c r="W87" i="3"/>
  <c r="Q86" i="3"/>
  <c r="AA86" i="3"/>
  <c r="P86" i="3"/>
  <c r="Z86" i="3"/>
  <c r="O86" i="3"/>
  <c r="Y86" i="3"/>
  <c r="N86" i="3"/>
  <c r="X86" i="3"/>
  <c r="M86" i="3"/>
  <c r="W86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59" i="3"/>
  <c r="Q54" i="3"/>
  <c r="AA54" i="3"/>
  <c r="P54" i="3"/>
  <c r="Z54" i="3"/>
  <c r="O54" i="3"/>
  <c r="Y54" i="3"/>
  <c r="N54" i="3"/>
  <c r="X54" i="3"/>
  <c r="M54" i="3"/>
  <c r="W54" i="3"/>
  <c r="Q53" i="3"/>
  <c r="AA53" i="3"/>
  <c r="P53" i="3"/>
  <c r="Z53" i="3"/>
  <c r="O53" i="3"/>
  <c r="Y53" i="3"/>
  <c r="N53" i="3"/>
  <c r="X53" i="3"/>
  <c r="M53" i="3"/>
  <c r="W53" i="3"/>
  <c r="Q52" i="3"/>
  <c r="AA52" i="3"/>
  <c r="P52" i="3"/>
  <c r="Z52" i="3"/>
  <c r="O52" i="3"/>
  <c r="Y52" i="3"/>
  <c r="N52" i="3"/>
  <c r="X52" i="3"/>
  <c r="M52" i="3"/>
  <c r="W52" i="3"/>
  <c r="Q51" i="3"/>
  <c r="AA51" i="3"/>
  <c r="P51" i="3"/>
  <c r="Z51" i="3"/>
  <c r="O51" i="3"/>
  <c r="Y51" i="3"/>
  <c r="N51" i="3"/>
  <c r="X51" i="3"/>
  <c r="M51" i="3"/>
  <c r="W51" i="3"/>
  <c r="Q50" i="3"/>
  <c r="AA50" i="3"/>
  <c r="P50" i="3"/>
  <c r="Z50" i="3"/>
  <c r="O50" i="3"/>
  <c r="Y50" i="3"/>
  <c r="N50" i="3"/>
  <c r="X50" i="3"/>
  <c r="M50" i="3"/>
  <c r="W50" i="3"/>
  <c r="Q49" i="3"/>
  <c r="AA49" i="3"/>
  <c r="P49" i="3"/>
  <c r="Z49" i="3"/>
  <c r="O49" i="3"/>
  <c r="Y49" i="3"/>
  <c r="N49" i="3"/>
  <c r="X49" i="3"/>
  <c r="M49" i="3"/>
  <c r="W49" i="3"/>
  <c r="Q48" i="3"/>
  <c r="AA48" i="3"/>
  <c r="P48" i="3"/>
  <c r="Z48" i="3"/>
  <c r="O48" i="3"/>
  <c r="Y48" i="3"/>
  <c r="N48" i="3"/>
  <c r="X48" i="3"/>
  <c r="M48" i="3"/>
  <c r="W48" i="3"/>
  <c r="Q47" i="3"/>
  <c r="AA47" i="3"/>
  <c r="P47" i="3"/>
  <c r="Z47" i="3"/>
  <c r="O47" i="3"/>
  <c r="Y47" i="3"/>
  <c r="N47" i="3"/>
  <c r="X47" i="3"/>
  <c r="M47" i="3"/>
  <c r="W47" i="3"/>
  <c r="Q46" i="3"/>
  <c r="AA46" i="3"/>
  <c r="P46" i="3"/>
  <c r="Z46" i="3"/>
  <c r="O46" i="3"/>
  <c r="Y46" i="3"/>
  <c r="N46" i="3"/>
  <c r="X46" i="3"/>
  <c r="M46" i="3"/>
  <c r="W46" i="3"/>
  <c r="Q45" i="3"/>
  <c r="AA45" i="3"/>
  <c r="P45" i="3"/>
  <c r="Z45" i="3"/>
  <c r="O45" i="3"/>
  <c r="Y45" i="3"/>
  <c r="N45" i="3"/>
  <c r="X45" i="3"/>
  <c r="M45" i="3"/>
  <c r="W45" i="3"/>
  <c r="Q44" i="3"/>
  <c r="AA44" i="3"/>
  <c r="P44" i="3"/>
  <c r="Z44" i="3"/>
  <c r="O44" i="3"/>
  <c r="Y44" i="3"/>
  <c r="N44" i="3"/>
  <c r="X44" i="3"/>
  <c r="M44" i="3"/>
  <c r="W44" i="3"/>
  <c r="Q43" i="3"/>
  <c r="AA43" i="3"/>
  <c r="P43" i="3"/>
  <c r="Z43" i="3"/>
  <c r="O43" i="3"/>
  <c r="Y43" i="3"/>
  <c r="N43" i="3"/>
  <c r="X43" i="3"/>
  <c r="M43" i="3"/>
  <c r="W43" i="3"/>
  <c r="Q42" i="3"/>
  <c r="AA42" i="3"/>
  <c r="P42" i="3"/>
  <c r="Z42" i="3"/>
  <c r="O42" i="3"/>
  <c r="Y42" i="3"/>
  <c r="N42" i="3"/>
  <c r="X42" i="3"/>
  <c r="M42" i="3"/>
  <c r="W42" i="3"/>
  <c r="Q41" i="3"/>
  <c r="AA41" i="3"/>
  <c r="P41" i="3"/>
  <c r="Z41" i="3"/>
  <c r="O41" i="3"/>
  <c r="Y41" i="3"/>
  <c r="N41" i="3"/>
  <c r="X41" i="3"/>
  <c r="M41" i="3"/>
  <c r="W41" i="3"/>
  <c r="Q40" i="3"/>
  <c r="AA40" i="3"/>
  <c r="P40" i="3"/>
  <c r="Z40" i="3"/>
  <c r="O40" i="3"/>
  <c r="Y40" i="3"/>
  <c r="N40" i="3"/>
  <c r="X40" i="3"/>
  <c r="M40" i="3"/>
  <c r="W40" i="3"/>
  <c r="Q39" i="3"/>
  <c r="AA39" i="3"/>
  <c r="P39" i="3"/>
  <c r="Z39" i="3"/>
  <c r="O39" i="3"/>
  <c r="Y39" i="3"/>
  <c r="N39" i="3"/>
  <c r="X39" i="3"/>
  <c r="M39" i="3"/>
  <c r="W39" i="3"/>
  <c r="Q38" i="3"/>
  <c r="AA38" i="3"/>
  <c r="P38" i="3"/>
  <c r="Z38" i="3"/>
  <c r="O38" i="3"/>
  <c r="Y38" i="3"/>
  <c r="N38" i="3"/>
  <c r="X38" i="3"/>
  <c r="M38" i="3"/>
  <c r="W38" i="3"/>
  <c r="Q37" i="3"/>
  <c r="AA37" i="3"/>
  <c r="P37" i="3"/>
  <c r="Z37" i="3"/>
  <c r="O37" i="3"/>
  <c r="Y37" i="3"/>
  <c r="N37" i="3"/>
  <c r="X37" i="3"/>
  <c r="M37" i="3"/>
  <c r="Q36" i="3"/>
  <c r="AA36" i="3"/>
  <c r="P36" i="3"/>
  <c r="Z36" i="3"/>
  <c r="O36" i="3"/>
  <c r="Y36" i="3"/>
  <c r="N36" i="3"/>
  <c r="X36" i="3"/>
  <c r="M36" i="3"/>
  <c r="W36" i="3"/>
  <c r="Q35" i="3"/>
  <c r="AA35" i="3"/>
  <c r="P35" i="3"/>
  <c r="Z35" i="3"/>
  <c r="O35" i="3"/>
  <c r="Y35" i="3"/>
  <c r="N35" i="3"/>
  <c r="X35" i="3"/>
  <c r="M35" i="3"/>
  <c r="W35" i="3"/>
  <c r="Q34" i="3"/>
  <c r="AA34" i="3"/>
  <c r="P34" i="3"/>
  <c r="Z34" i="3"/>
  <c r="O34" i="3"/>
  <c r="Y34" i="3"/>
  <c r="N34" i="3"/>
  <c r="X34" i="3"/>
  <c r="M34" i="3"/>
  <c r="W34" i="3"/>
  <c r="Q33" i="3"/>
  <c r="AA33" i="3"/>
  <c r="P33" i="3"/>
  <c r="Z33" i="3"/>
  <c r="O33" i="3"/>
  <c r="Y33" i="3"/>
  <c r="N33" i="3"/>
  <c r="X33" i="3"/>
  <c r="M33" i="3"/>
  <c r="W33" i="3"/>
  <c r="Q32" i="3"/>
  <c r="AA32" i="3"/>
  <c r="P32" i="3"/>
  <c r="Z32" i="3"/>
  <c r="O32" i="3"/>
  <c r="Y32" i="3"/>
  <c r="N32" i="3"/>
  <c r="X32" i="3"/>
  <c r="M32" i="3"/>
  <c r="W32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5" i="3"/>
  <c r="N162" i="2"/>
  <c r="Y162" i="2"/>
  <c r="M162" i="2"/>
  <c r="X162" i="2"/>
  <c r="L162" i="2"/>
  <c r="W162" i="2"/>
  <c r="K162" i="2"/>
  <c r="V162" i="2"/>
  <c r="J162" i="2"/>
  <c r="U162" i="2"/>
  <c r="N161" i="2"/>
  <c r="Y161" i="2"/>
  <c r="M161" i="2"/>
  <c r="X161" i="2"/>
  <c r="L161" i="2"/>
  <c r="W161" i="2"/>
  <c r="K161" i="2"/>
  <c r="V161" i="2"/>
  <c r="J161" i="2"/>
  <c r="U161" i="2"/>
  <c r="N160" i="2"/>
  <c r="Y160" i="2"/>
  <c r="M160" i="2"/>
  <c r="X160" i="2"/>
  <c r="L160" i="2"/>
  <c r="W160" i="2"/>
  <c r="K160" i="2"/>
  <c r="V160" i="2"/>
  <c r="J160" i="2"/>
  <c r="U160" i="2"/>
  <c r="N159" i="2"/>
  <c r="Y159" i="2"/>
  <c r="M159" i="2"/>
  <c r="X159" i="2"/>
  <c r="L159" i="2"/>
  <c r="W159" i="2"/>
  <c r="K159" i="2"/>
  <c r="V159" i="2"/>
  <c r="J159" i="2"/>
  <c r="U159" i="2"/>
  <c r="N158" i="2"/>
  <c r="Y158" i="2"/>
  <c r="M158" i="2"/>
  <c r="X158" i="2"/>
  <c r="L158" i="2"/>
  <c r="W158" i="2"/>
  <c r="K158" i="2"/>
  <c r="V158" i="2"/>
  <c r="J158" i="2"/>
  <c r="U158" i="2"/>
  <c r="N157" i="2"/>
  <c r="Y157" i="2"/>
  <c r="M157" i="2"/>
  <c r="X157" i="2"/>
  <c r="L157" i="2"/>
  <c r="W157" i="2"/>
  <c r="K157" i="2"/>
  <c r="V157" i="2"/>
  <c r="J157" i="2"/>
  <c r="U157" i="2"/>
  <c r="N156" i="2"/>
  <c r="Y156" i="2"/>
  <c r="M156" i="2"/>
  <c r="X156" i="2"/>
  <c r="L156" i="2"/>
  <c r="W156" i="2"/>
  <c r="K156" i="2"/>
  <c r="V156" i="2"/>
  <c r="J156" i="2"/>
  <c r="U156" i="2"/>
  <c r="N155" i="2"/>
  <c r="Y155" i="2"/>
  <c r="M155" i="2"/>
  <c r="X155" i="2"/>
  <c r="L155" i="2"/>
  <c r="W155" i="2"/>
  <c r="K155" i="2"/>
  <c r="V155" i="2"/>
  <c r="J155" i="2"/>
  <c r="U155" i="2"/>
  <c r="N154" i="2"/>
  <c r="Y154" i="2"/>
  <c r="M154" i="2"/>
  <c r="X154" i="2"/>
  <c r="L154" i="2"/>
  <c r="W154" i="2"/>
  <c r="K154" i="2"/>
  <c r="V154" i="2"/>
  <c r="J154" i="2"/>
  <c r="U154" i="2"/>
  <c r="N153" i="2"/>
  <c r="Y153" i="2"/>
  <c r="M153" i="2"/>
  <c r="X153" i="2"/>
  <c r="L153" i="2"/>
  <c r="W153" i="2"/>
  <c r="K153" i="2"/>
  <c r="V153" i="2"/>
  <c r="J153" i="2"/>
  <c r="U153" i="2"/>
  <c r="N152" i="2"/>
  <c r="Y152" i="2"/>
  <c r="M152" i="2"/>
  <c r="X152" i="2"/>
  <c r="L152" i="2"/>
  <c r="W152" i="2"/>
  <c r="K152" i="2"/>
  <c r="V152" i="2"/>
  <c r="J152" i="2"/>
  <c r="U152" i="2"/>
  <c r="N151" i="2"/>
  <c r="Y151" i="2"/>
  <c r="M151" i="2"/>
  <c r="X151" i="2"/>
  <c r="L151" i="2"/>
  <c r="W151" i="2"/>
  <c r="K151" i="2"/>
  <c r="V151" i="2"/>
  <c r="J151" i="2"/>
  <c r="U151" i="2"/>
  <c r="N150" i="2"/>
  <c r="Y150" i="2"/>
  <c r="M150" i="2"/>
  <c r="X150" i="2"/>
  <c r="L150" i="2"/>
  <c r="W150" i="2"/>
  <c r="K150" i="2"/>
  <c r="V150" i="2"/>
  <c r="J150" i="2"/>
  <c r="U150" i="2"/>
  <c r="N149" i="2"/>
  <c r="Y149" i="2"/>
  <c r="M149" i="2"/>
  <c r="X149" i="2"/>
  <c r="L149" i="2"/>
  <c r="W149" i="2"/>
  <c r="K149" i="2"/>
  <c r="V149" i="2"/>
  <c r="J149" i="2"/>
  <c r="U149" i="2"/>
  <c r="N148" i="2"/>
  <c r="Y148" i="2"/>
  <c r="M148" i="2"/>
  <c r="X148" i="2"/>
  <c r="L148" i="2"/>
  <c r="W148" i="2"/>
  <c r="K148" i="2"/>
  <c r="V148" i="2"/>
  <c r="J148" i="2"/>
  <c r="U148" i="2"/>
  <c r="N147" i="2"/>
  <c r="Y147" i="2"/>
  <c r="M147" i="2"/>
  <c r="X147" i="2"/>
  <c r="L147" i="2"/>
  <c r="W147" i="2"/>
  <c r="K147" i="2"/>
  <c r="V147" i="2"/>
  <c r="J147" i="2"/>
  <c r="U147" i="2"/>
  <c r="N146" i="2"/>
  <c r="Y146" i="2"/>
  <c r="M146" i="2"/>
  <c r="X146" i="2"/>
  <c r="L146" i="2"/>
  <c r="W146" i="2"/>
  <c r="K146" i="2"/>
  <c r="V146" i="2"/>
  <c r="J146" i="2"/>
  <c r="U146" i="2"/>
  <c r="N145" i="2"/>
  <c r="Y145" i="2"/>
  <c r="M145" i="2"/>
  <c r="X145" i="2"/>
  <c r="L145" i="2"/>
  <c r="W145" i="2"/>
  <c r="K145" i="2"/>
  <c r="V145" i="2"/>
  <c r="J145" i="2"/>
  <c r="U145" i="2"/>
  <c r="N144" i="2"/>
  <c r="Y144" i="2"/>
  <c r="M144" i="2"/>
  <c r="X144" i="2"/>
  <c r="L144" i="2"/>
  <c r="W144" i="2"/>
  <c r="K144" i="2"/>
  <c r="V144" i="2"/>
  <c r="J144" i="2"/>
  <c r="N143" i="2"/>
  <c r="Y143" i="2"/>
  <c r="M143" i="2"/>
  <c r="X143" i="2"/>
  <c r="L143" i="2"/>
  <c r="W143" i="2"/>
  <c r="K143" i="2"/>
  <c r="V143" i="2"/>
  <c r="J143" i="2"/>
  <c r="U143" i="2"/>
  <c r="N142" i="2"/>
  <c r="Y142" i="2"/>
  <c r="M142" i="2"/>
  <c r="X142" i="2"/>
  <c r="L142" i="2"/>
  <c r="W142" i="2"/>
  <c r="K142" i="2"/>
  <c r="V142" i="2"/>
  <c r="J142" i="2"/>
  <c r="U142" i="2"/>
  <c r="N141" i="2"/>
  <c r="Y141" i="2"/>
  <c r="M141" i="2"/>
  <c r="X141" i="2"/>
  <c r="L141" i="2"/>
  <c r="W141" i="2"/>
  <c r="K141" i="2"/>
  <c r="V141" i="2"/>
  <c r="J141" i="2"/>
  <c r="U141" i="2"/>
  <c r="N140" i="2"/>
  <c r="Y140" i="2"/>
  <c r="M140" i="2"/>
  <c r="X140" i="2"/>
  <c r="L140" i="2"/>
  <c r="W140" i="2"/>
  <c r="K140" i="2"/>
  <c r="V140" i="2"/>
  <c r="J140" i="2"/>
  <c r="U140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13" i="2"/>
  <c r="O108" i="2"/>
  <c r="Y108" i="2"/>
  <c r="N108" i="2"/>
  <c r="X108" i="2"/>
  <c r="M108" i="2"/>
  <c r="W108" i="2"/>
  <c r="L108" i="2"/>
  <c r="V108" i="2"/>
  <c r="K108" i="2"/>
  <c r="U108" i="2"/>
  <c r="O107" i="2"/>
  <c r="Y107" i="2"/>
  <c r="N107" i="2"/>
  <c r="X107" i="2"/>
  <c r="M107" i="2"/>
  <c r="W107" i="2"/>
  <c r="L107" i="2"/>
  <c r="V107" i="2"/>
  <c r="K107" i="2"/>
  <c r="U107" i="2"/>
  <c r="O106" i="2"/>
  <c r="Y106" i="2"/>
  <c r="N106" i="2"/>
  <c r="X106" i="2"/>
  <c r="M106" i="2"/>
  <c r="W106" i="2"/>
  <c r="L106" i="2"/>
  <c r="V106" i="2"/>
  <c r="K106" i="2"/>
  <c r="U106" i="2"/>
  <c r="O105" i="2"/>
  <c r="Y105" i="2"/>
  <c r="N105" i="2"/>
  <c r="X105" i="2"/>
  <c r="M105" i="2"/>
  <c r="W105" i="2"/>
  <c r="L105" i="2"/>
  <c r="V105" i="2"/>
  <c r="K105" i="2"/>
  <c r="U105" i="2"/>
  <c r="O104" i="2"/>
  <c r="Y104" i="2"/>
  <c r="N104" i="2"/>
  <c r="X104" i="2"/>
  <c r="M104" i="2"/>
  <c r="W104" i="2"/>
  <c r="L104" i="2"/>
  <c r="V104" i="2"/>
  <c r="K104" i="2"/>
  <c r="U104" i="2"/>
  <c r="O103" i="2"/>
  <c r="Y103" i="2"/>
  <c r="N103" i="2"/>
  <c r="X103" i="2"/>
  <c r="M103" i="2"/>
  <c r="W103" i="2"/>
  <c r="L103" i="2"/>
  <c r="V103" i="2"/>
  <c r="K103" i="2"/>
  <c r="U103" i="2"/>
  <c r="O102" i="2"/>
  <c r="Y102" i="2"/>
  <c r="N102" i="2"/>
  <c r="X102" i="2"/>
  <c r="M102" i="2"/>
  <c r="W102" i="2"/>
  <c r="L102" i="2"/>
  <c r="V102" i="2"/>
  <c r="K102" i="2"/>
  <c r="U102" i="2"/>
  <c r="O101" i="2"/>
  <c r="Y101" i="2"/>
  <c r="N101" i="2"/>
  <c r="X101" i="2"/>
  <c r="M101" i="2"/>
  <c r="W101" i="2"/>
  <c r="L101" i="2"/>
  <c r="V101" i="2"/>
  <c r="K101" i="2"/>
  <c r="U101" i="2"/>
  <c r="O100" i="2"/>
  <c r="Y100" i="2"/>
  <c r="N100" i="2"/>
  <c r="X100" i="2"/>
  <c r="M100" i="2"/>
  <c r="W100" i="2"/>
  <c r="L100" i="2"/>
  <c r="V100" i="2"/>
  <c r="K100" i="2"/>
  <c r="U100" i="2"/>
  <c r="O99" i="2"/>
  <c r="Y99" i="2"/>
  <c r="N99" i="2"/>
  <c r="X99" i="2"/>
  <c r="M99" i="2"/>
  <c r="W99" i="2"/>
  <c r="L99" i="2"/>
  <c r="V99" i="2"/>
  <c r="K99" i="2"/>
  <c r="U99" i="2"/>
  <c r="O98" i="2"/>
  <c r="Y98" i="2"/>
  <c r="N98" i="2"/>
  <c r="X98" i="2"/>
  <c r="M98" i="2"/>
  <c r="W98" i="2"/>
  <c r="L98" i="2"/>
  <c r="V98" i="2"/>
  <c r="K98" i="2"/>
  <c r="U98" i="2"/>
  <c r="O97" i="2"/>
  <c r="Y97" i="2"/>
  <c r="N97" i="2"/>
  <c r="X97" i="2"/>
  <c r="M97" i="2"/>
  <c r="W97" i="2"/>
  <c r="L97" i="2"/>
  <c r="V97" i="2"/>
  <c r="K97" i="2"/>
  <c r="U97" i="2"/>
  <c r="O96" i="2"/>
  <c r="Y96" i="2"/>
  <c r="N96" i="2"/>
  <c r="X96" i="2"/>
  <c r="M96" i="2"/>
  <c r="W96" i="2"/>
  <c r="L96" i="2"/>
  <c r="V96" i="2"/>
  <c r="K96" i="2"/>
  <c r="U96" i="2"/>
  <c r="O95" i="2"/>
  <c r="Y95" i="2"/>
  <c r="N95" i="2"/>
  <c r="X95" i="2"/>
  <c r="M95" i="2"/>
  <c r="W95" i="2"/>
  <c r="L95" i="2"/>
  <c r="V95" i="2"/>
  <c r="K95" i="2"/>
  <c r="U95" i="2"/>
  <c r="O94" i="2"/>
  <c r="Y94" i="2"/>
  <c r="N94" i="2"/>
  <c r="X94" i="2"/>
  <c r="M94" i="2"/>
  <c r="W94" i="2"/>
  <c r="L94" i="2"/>
  <c r="V94" i="2"/>
  <c r="K94" i="2"/>
  <c r="U94" i="2"/>
  <c r="O93" i="2"/>
  <c r="Y93" i="2"/>
  <c r="N93" i="2"/>
  <c r="X93" i="2"/>
  <c r="M93" i="2"/>
  <c r="W93" i="2"/>
  <c r="L93" i="2"/>
  <c r="V93" i="2"/>
  <c r="K93" i="2"/>
  <c r="U93" i="2"/>
  <c r="O92" i="2"/>
  <c r="Y92" i="2"/>
  <c r="N92" i="2"/>
  <c r="X92" i="2"/>
  <c r="M92" i="2"/>
  <c r="W92" i="2"/>
  <c r="L92" i="2"/>
  <c r="V92" i="2"/>
  <c r="K92" i="2"/>
  <c r="U92" i="2"/>
  <c r="O91" i="2"/>
  <c r="Y91" i="2"/>
  <c r="N91" i="2"/>
  <c r="X91" i="2"/>
  <c r="M91" i="2"/>
  <c r="W91" i="2"/>
  <c r="L91" i="2"/>
  <c r="V91" i="2"/>
  <c r="O90" i="2"/>
  <c r="Y90" i="2"/>
  <c r="N90" i="2"/>
  <c r="X90" i="2"/>
  <c r="M90" i="2"/>
  <c r="W90" i="2"/>
  <c r="L90" i="2"/>
  <c r="V90" i="2"/>
  <c r="K90" i="2"/>
  <c r="U90" i="2"/>
  <c r="O89" i="2"/>
  <c r="Y89" i="2"/>
  <c r="N89" i="2"/>
  <c r="X89" i="2"/>
  <c r="M89" i="2"/>
  <c r="W89" i="2"/>
  <c r="L89" i="2"/>
  <c r="V89" i="2"/>
  <c r="K89" i="2"/>
  <c r="U89" i="2"/>
  <c r="O88" i="2"/>
  <c r="Y88" i="2"/>
  <c r="N88" i="2"/>
  <c r="X88" i="2"/>
  <c r="M88" i="2"/>
  <c r="W88" i="2"/>
  <c r="L88" i="2"/>
  <c r="V88" i="2"/>
  <c r="K88" i="2"/>
  <c r="U88" i="2"/>
  <c r="O87" i="2"/>
  <c r="Y87" i="2"/>
  <c r="N87" i="2"/>
  <c r="X87" i="2"/>
  <c r="M87" i="2"/>
  <c r="W87" i="2"/>
  <c r="L87" i="2"/>
  <c r="V87" i="2"/>
  <c r="K87" i="2"/>
  <c r="U87" i="2"/>
  <c r="O86" i="2"/>
  <c r="Y86" i="2"/>
  <c r="N86" i="2"/>
  <c r="X86" i="2"/>
  <c r="M86" i="2"/>
  <c r="W86" i="2"/>
  <c r="L86" i="2"/>
  <c r="V86" i="2"/>
  <c r="K86" i="2"/>
  <c r="U86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9" i="2"/>
  <c r="O54" i="2"/>
  <c r="Y54" i="2"/>
  <c r="N54" i="2"/>
  <c r="X54" i="2"/>
  <c r="M54" i="2"/>
  <c r="W54" i="2"/>
  <c r="L54" i="2"/>
  <c r="V54" i="2"/>
  <c r="K54" i="2"/>
  <c r="U54" i="2"/>
  <c r="O53" i="2"/>
  <c r="Y53" i="2"/>
  <c r="N53" i="2"/>
  <c r="X53" i="2"/>
  <c r="M53" i="2"/>
  <c r="W53" i="2"/>
  <c r="L53" i="2"/>
  <c r="V53" i="2"/>
  <c r="K53" i="2"/>
  <c r="U53" i="2"/>
  <c r="O52" i="2"/>
  <c r="Y52" i="2"/>
  <c r="N52" i="2"/>
  <c r="X52" i="2"/>
  <c r="M52" i="2"/>
  <c r="W52" i="2"/>
  <c r="L52" i="2"/>
  <c r="V52" i="2"/>
  <c r="K52" i="2"/>
  <c r="U52" i="2"/>
  <c r="O51" i="2"/>
  <c r="Y51" i="2"/>
  <c r="N51" i="2"/>
  <c r="X51" i="2"/>
  <c r="M51" i="2"/>
  <c r="W51" i="2"/>
  <c r="L51" i="2"/>
  <c r="V51" i="2"/>
  <c r="K51" i="2"/>
  <c r="U51" i="2"/>
  <c r="O50" i="2"/>
  <c r="Y50" i="2"/>
  <c r="N50" i="2"/>
  <c r="X50" i="2"/>
  <c r="M50" i="2"/>
  <c r="W50" i="2"/>
  <c r="L50" i="2"/>
  <c r="V50" i="2"/>
  <c r="K50" i="2"/>
  <c r="U50" i="2"/>
  <c r="O49" i="2"/>
  <c r="Y49" i="2"/>
  <c r="N49" i="2"/>
  <c r="X49" i="2"/>
  <c r="M49" i="2"/>
  <c r="W49" i="2"/>
  <c r="L49" i="2"/>
  <c r="V49" i="2"/>
  <c r="K49" i="2"/>
  <c r="U49" i="2"/>
  <c r="O48" i="2"/>
  <c r="Y48" i="2"/>
  <c r="N48" i="2"/>
  <c r="X48" i="2"/>
  <c r="M48" i="2"/>
  <c r="W48" i="2"/>
  <c r="L48" i="2"/>
  <c r="V48" i="2"/>
  <c r="K48" i="2"/>
  <c r="U48" i="2"/>
  <c r="O47" i="2"/>
  <c r="Y47" i="2"/>
  <c r="N47" i="2"/>
  <c r="X47" i="2"/>
  <c r="M47" i="2"/>
  <c r="W47" i="2"/>
  <c r="L47" i="2"/>
  <c r="V47" i="2"/>
  <c r="K47" i="2"/>
  <c r="U47" i="2"/>
  <c r="O46" i="2"/>
  <c r="Y46" i="2"/>
  <c r="N46" i="2"/>
  <c r="X46" i="2"/>
  <c r="M46" i="2"/>
  <c r="W46" i="2"/>
  <c r="L46" i="2"/>
  <c r="V46" i="2"/>
  <c r="K46" i="2"/>
  <c r="U46" i="2"/>
  <c r="O45" i="2"/>
  <c r="Y45" i="2"/>
  <c r="N45" i="2"/>
  <c r="X45" i="2"/>
  <c r="M45" i="2"/>
  <c r="W45" i="2"/>
  <c r="L45" i="2"/>
  <c r="V45" i="2"/>
  <c r="K45" i="2"/>
  <c r="U45" i="2"/>
  <c r="O44" i="2"/>
  <c r="Y44" i="2"/>
  <c r="N44" i="2"/>
  <c r="X44" i="2"/>
  <c r="M44" i="2"/>
  <c r="W44" i="2"/>
  <c r="L44" i="2"/>
  <c r="V44" i="2"/>
  <c r="K44" i="2"/>
  <c r="U44" i="2"/>
  <c r="O43" i="2"/>
  <c r="Y43" i="2"/>
  <c r="N43" i="2"/>
  <c r="X43" i="2"/>
  <c r="M43" i="2"/>
  <c r="W43" i="2"/>
  <c r="L43" i="2"/>
  <c r="V43" i="2"/>
  <c r="K43" i="2"/>
  <c r="U43" i="2"/>
  <c r="O42" i="2"/>
  <c r="Y42" i="2"/>
  <c r="N42" i="2"/>
  <c r="X42" i="2"/>
  <c r="M42" i="2"/>
  <c r="W42" i="2"/>
  <c r="L42" i="2"/>
  <c r="V42" i="2"/>
  <c r="K42" i="2"/>
  <c r="U42" i="2"/>
  <c r="O41" i="2"/>
  <c r="Y41" i="2"/>
  <c r="N41" i="2"/>
  <c r="X41" i="2"/>
  <c r="M41" i="2"/>
  <c r="W41" i="2"/>
  <c r="L41" i="2"/>
  <c r="V41" i="2"/>
  <c r="K41" i="2"/>
  <c r="U41" i="2"/>
  <c r="O40" i="2"/>
  <c r="Y40" i="2"/>
  <c r="N40" i="2"/>
  <c r="X40" i="2"/>
  <c r="M40" i="2"/>
  <c r="W40" i="2"/>
  <c r="L40" i="2"/>
  <c r="V40" i="2"/>
  <c r="K40" i="2"/>
  <c r="U40" i="2"/>
  <c r="O39" i="2"/>
  <c r="Y39" i="2"/>
  <c r="N39" i="2"/>
  <c r="X39" i="2"/>
  <c r="M39" i="2"/>
  <c r="W39" i="2"/>
  <c r="L39" i="2"/>
  <c r="V39" i="2"/>
  <c r="K39" i="2"/>
  <c r="U39" i="2"/>
  <c r="O38" i="2"/>
  <c r="Y38" i="2"/>
  <c r="N38" i="2"/>
  <c r="X38" i="2"/>
  <c r="M38" i="2"/>
  <c r="W38" i="2"/>
  <c r="L38" i="2"/>
  <c r="V38" i="2"/>
  <c r="K38" i="2"/>
  <c r="U38" i="2"/>
  <c r="O37" i="2"/>
  <c r="Y37" i="2"/>
  <c r="N37" i="2"/>
  <c r="X37" i="2"/>
  <c r="M37" i="2"/>
  <c r="W37" i="2"/>
  <c r="L37" i="2"/>
  <c r="V37" i="2"/>
  <c r="K37" i="2"/>
  <c r="U37" i="2"/>
  <c r="O36" i="2"/>
  <c r="Y36" i="2"/>
  <c r="N36" i="2"/>
  <c r="X36" i="2"/>
  <c r="M36" i="2"/>
  <c r="W36" i="2"/>
  <c r="L36" i="2"/>
  <c r="V36" i="2"/>
  <c r="K36" i="2"/>
  <c r="U36" i="2"/>
  <c r="O35" i="2"/>
  <c r="Y35" i="2"/>
  <c r="N35" i="2"/>
  <c r="X35" i="2"/>
  <c r="M35" i="2"/>
  <c r="W35" i="2"/>
  <c r="L35" i="2"/>
  <c r="V35" i="2"/>
  <c r="K35" i="2"/>
  <c r="U35" i="2"/>
  <c r="O34" i="2"/>
  <c r="Y34" i="2"/>
  <c r="N34" i="2"/>
  <c r="X34" i="2"/>
  <c r="M34" i="2"/>
  <c r="W34" i="2"/>
  <c r="L34" i="2"/>
  <c r="V34" i="2"/>
  <c r="K34" i="2"/>
  <c r="U34" i="2"/>
  <c r="O33" i="2"/>
  <c r="Y33" i="2"/>
  <c r="N33" i="2"/>
  <c r="X33" i="2"/>
  <c r="M33" i="2"/>
  <c r="W33" i="2"/>
  <c r="L33" i="2"/>
  <c r="V33" i="2"/>
  <c r="K33" i="2"/>
  <c r="U33" i="2"/>
  <c r="O32" i="2"/>
  <c r="Y32" i="2"/>
  <c r="N32" i="2"/>
  <c r="X32" i="2"/>
  <c r="M32" i="2"/>
  <c r="W32" i="2"/>
  <c r="L32" i="2"/>
  <c r="V32" i="2"/>
  <c r="K32" i="2"/>
  <c r="U3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U55" i="1"/>
  <c r="AD55" i="1"/>
  <c r="T55" i="1"/>
  <c r="AC55" i="1"/>
  <c r="Q55" i="1"/>
  <c r="Z55" i="1"/>
  <c r="U54" i="1"/>
  <c r="AD54" i="1"/>
  <c r="T54" i="1"/>
  <c r="AC54" i="1"/>
  <c r="AA54" i="1"/>
  <c r="Q54" i="1"/>
  <c r="Z54" i="1"/>
  <c r="U53" i="1"/>
  <c r="AD53" i="1"/>
  <c r="T53" i="1"/>
  <c r="AC53" i="1"/>
  <c r="AA53" i="1"/>
  <c r="Q53" i="1"/>
  <c r="Z53" i="1"/>
  <c r="U52" i="1"/>
  <c r="AD52" i="1"/>
  <c r="T52" i="1"/>
  <c r="AC52" i="1"/>
  <c r="AA52" i="1"/>
  <c r="Q52" i="1"/>
  <c r="Z52" i="1"/>
  <c r="U51" i="1"/>
  <c r="AD51" i="1"/>
  <c r="T51" i="1"/>
  <c r="AC51" i="1"/>
  <c r="AA51" i="1"/>
  <c r="Q51" i="1"/>
  <c r="Z51" i="1"/>
  <c r="U50" i="1"/>
  <c r="AD50" i="1"/>
  <c r="T50" i="1"/>
  <c r="AC50" i="1"/>
  <c r="AA50" i="1"/>
  <c r="Q50" i="1"/>
  <c r="Z50" i="1"/>
  <c r="U49" i="1"/>
  <c r="AD49" i="1"/>
  <c r="T49" i="1"/>
  <c r="AC49" i="1"/>
  <c r="AA49" i="1"/>
  <c r="Q49" i="1"/>
  <c r="Z49" i="1"/>
  <c r="U48" i="1"/>
  <c r="AD48" i="1"/>
  <c r="T48" i="1"/>
  <c r="AC48" i="1"/>
  <c r="AA48" i="1"/>
  <c r="Q48" i="1"/>
  <c r="Z48" i="1"/>
  <c r="U47" i="1"/>
  <c r="AD47" i="1"/>
  <c r="T47" i="1"/>
  <c r="AC47" i="1"/>
  <c r="Q47" i="1"/>
  <c r="Z47" i="1"/>
  <c r="U46" i="1"/>
  <c r="AD46" i="1"/>
  <c r="T46" i="1"/>
  <c r="AC46" i="1"/>
  <c r="AA46" i="1"/>
  <c r="Q46" i="1"/>
  <c r="Z46" i="1"/>
  <c r="U45" i="1"/>
  <c r="AD45" i="1"/>
  <c r="T45" i="1"/>
  <c r="AC45" i="1"/>
  <c r="Q45" i="1"/>
  <c r="Z45" i="1"/>
  <c r="U44" i="1"/>
  <c r="AD44" i="1"/>
  <c r="T44" i="1"/>
  <c r="AC44" i="1"/>
  <c r="AA44" i="1"/>
  <c r="Q44" i="1"/>
  <c r="Z44" i="1"/>
  <c r="U43" i="1"/>
  <c r="AD43" i="1"/>
  <c r="T43" i="1"/>
  <c r="AC43" i="1"/>
  <c r="AA43" i="1"/>
  <c r="Q43" i="1"/>
  <c r="Z43" i="1"/>
  <c r="U42" i="1"/>
  <c r="AD42" i="1"/>
  <c r="T42" i="1"/>
  <c r="AC42" i="1"/>
  <c r="AA42" i="1"/>
  <c r="Q42" i="1"/>
  <c r="Z42" i="1"/>
  <c r="U41" i="1"/>
  <c r="AD41" i="1"/>
  <c r="T41" i="1"/>
  <c r="AC41" i="1"/>
  <c r="AA41" i="1"/>
  <c r="Q41" i="1"/>
  <c r="Z41" i="1"/>
  <c r="U40" i="1"/>
  <c r="AD40" i="1"/>
  <c r="T40" i="1"/>
  <c r="AC40" i="1"/>
  <c r="AA40" i="1"/>
  <c r="Q40" i="1"/>
  <c r="Z40" i="1"/>
  <c r="U39" i="1"/>
  <c r="AD39" i="1"/>
  <c r="T39" i="1"/>
  <c r="AC39" i="1"/>
  <c r="AA39" i="1"/>
  <c r="Q39" i="1"/>
  <c r="Z39" i="1"/>
  <c r="T38" i="1"/>
  <c r="AC38" i="1"/>
  <c r="AA38" i="1"/>
  <c r="Q38" i="1"/>
  <c r="Z38" i="1"/>
  <c r="U37" i="1"/>
  <c r="AD37" i="1"/>
  <c r="T37" i="1"/>
  <c r="AC37" i="1"/>
  <c r="AA37" i="1"/>
  <c r="Q37" i="1"/>
  <c r="U36" i="1"/>
  <c r="AD36" i="1"/>
  <c r="T36" i="1"/>
  <c r="AC36" i="1"/>
  <c r="AA36" i="1"/>
  <c r="Q36" i="1"/>
  <c r="Z36" i="1"/>
  <c r="U35" i="1"/>
  <c r="AD35" i="1"/>
  <c r="T35" i="1"/>
  <c r="AC35" i="1"/>
  <c r="AA35" i="1"/>
  <c r="Q35" i="1"/>
  <c r="Z35" i="1"/>
  <c r="U34" i="1"/>
  <c r="AD34" i="1"/>
  <c r="T34" i="1"/>
  <c r="AC34" i="1"/>
  <c r="AA34" i="1"/>
  <c r="Q34" i="1"/>
  <c r="Z34" i="1"/>
  <c r="U33" i="1"/>
  <c r="AD33" i="1"/>
  <c r="T33" i="1"/>
  <c r="AC33" i="1"/>
  <c r="AB33" i="1"/>
  <c r="AA33" i="1"/>
  <c r="Q33" i="1"/>
  <c r="Z33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<sst xmlns="http://schemas.openxmlformats.org/spreadsheetml/2006/main" count="4952" uniqueCount="201">
  <si>
    <t>#</t>
  </si>
  <si>
    <t>Element</t>
  </si>
  <si>
    <t>B</t>
  </si>
  <si>
    <t>---</t>
  </si>
  <si>
    <t>----------</t>
  </si>
  <si>
    <t>--------</t>
  </si>
  <si>
    <t>-- --------</t>
  </si>
  <si>
    <t>Range:</t>
  </si>
  <si>
    <t>Al3082</t>
  </si>
  <si>
    <t>B_2496</t>
  </si>
  <si>
    <t>Ba4934</t>
  </si>
  <si>
    <t>Ca3158</t>
  </si>
  <si>
    <t>Cd2288</t>
  </si>
  <si>
    <t>Co2286</t>
  </si>
  <si>
    <t>Cr2677</t>
  </si>
  <si>
    <t>Cu3247</t>
  </si>
  <si>
    <t>Fe2599</t>
  </si>
  <si>
    <t>K_7664</t>
  </si>
  <si>
    <t>Mg2790</t>
  </si>
  <si>
    <t>Mn2576</t>
  </si>
  <si>
    <t>Mo2020</t>
  </si>
  <si>
    <t>Na5889</t>
  </si>
  <si>
    <t>Ni2316</t>
  </si>
  <si>
    <t>P_2149</t>
  </si>
  <si>
    <t>Pb2203</t>
  </si>
  <si>
    <t>Si2881</t>
  </si>
  <si>
    <t>Sr4215</t>
  </si>
  <si>
    <t>Zn2139</t>
  </si>
  <si>
    <t>%C</t>
  </si>
  <si>
    <t>%H</t>
  </si>
  <si>
    <t>%N</t>
  </si>
  <si>
    <t>Min</t>
  </si>
  <si>
    <t>Max</t>
  </si>
  <si>
    <t>:  from same source</t>
  </si>
  <si>
    <t xml:space="preserve">Mean </t>
  </si>
  <si>
    <t>Median</t>
  </si>
  <si>
    <t>Range</t>
  </si>
  <si>
    <t xml:space="preserve">Min </t>
  </si>
  <si>
    <t>:Values not reported, medians below or just above detection limit</t>
  </si>
  <si>
    <t>Raw data-pinewood</t>
  </si>
  <si>
    <t>Adjusted-pinewood (values below 1ppm adjusted to 1ppm)</t>
  </si>
  <si>
    <r>
      <t xml:space="preserve">Raw data - </t>
    </r>
    <r>
      <rPr>
        <b/>
        <i/>
        <sz val="11"/>
        <color theme="1"/>
        <rFont val="Calibri"/>
        <family val="2"/>
        <scheme val="minor"/>
      </rPr>
      <t>Reticulitermes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</si>
  <si>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Adjusted- </t>
    </r>
    <r>
      <rPr>
        <b/>
        <i/>
        <sz val="11"/>
        <color theme="1"/>
        <rFont val="Calibri"/>
        <family val="2"/>
        <scheme val="minor"/>
      </rPr>
      <t>Reticulitermes</t>
    </r>
    <r>
      <rPr>
        <b/>
        <sz val="11"/>
        <color theme="1"/>
        <rFont val="Calibri"/>
        <family val="2"/>
        <scheme val="minor"/>
      </rPr>
      <t xml:space="preserve"> spp. (values below 1ppm adjusted to 1ppm)</t>
    </r>
  </si>
  <si>
    <r>
      <rPr>
        <b/>
        <sz val="11"/>
        <color theme="1"/>
        <rFont val="Calibri"/>
        <family val="2"/>
        <scheme val="minor"/>
      </rPr>
      <t xml:space="preserve">Raw data - </t>
    </r>
    <r>
      <rPr>
        <b/>
        <i/>
        <sz val="11"/>
        <color theme="1"/>
        <rFont val="Calibri"/>
        <family val="2"/>
        <scheme val="minor"/>
      </rPr>
      <t>Zootermopsis</t>
    </r>
    <r>
      <rPr>
        <b/>
        <sz val="11"/>
        <color theme="1"/>
        <rFont val="Calibri"/>
        <family val="2"/>
        <scheme val="minor"/>
      </rPr>
      <t xml:space="preserve"> spp.</t>
    </r>
  </si>
  <si>
    <r>
      <rPr>
        <b/>
        <sz val="11"/>
        <color theme="1"/>
        <rFont val="Calibri"/>
        <family val="2"/>
        <scheme val="minor"/>
      </rPr>
      <t xml:space="preserve">Adjusted- </t>
    </r>
    <r>
      <rPr>
        <b/>
        <i/>
        <sz val="11"/>
        <color theme="1"/>
        <rFont val="Calibri"/>
        <family val="2"/>
        <scheme val="minor"/>
      </rPr>
      <t>Zootermopsis</t>
    </r>
    <r>
      <rPr>
        <b/>
        <sz val="11"/>
        <color theme="1"/>
        <rFont val="Calibri"/>
        <family val="2"/>
        <scheme val="minor"/>
      </rPr>
      <t xml:space="preserve"> spp. (values below 1ppm adjusted to 1ppm)</t>
    </r>
  </si>
  <si>
    <t>Mean</t>
  </si>
  <si>
    <r>
      <t xml:space="preserve">Raw data - </t>
    </r>
    <r>
      <rPr>
        <b/>
        <i/>
        <sz val="11"/>
        <color theme="1"/>
        <rFont val="Calibri"/>
        <family val="2"/>
        <scheme val="minor"/>
      </rPr>
      <t>Incisitermes</t>
    </r>
    <r>
      <rPr>
        <b/>
        <sz val="11"/>
        <color theme="1"/>
        <rFont val="Calibri"/>
        <family val="2"/>
        <scheme val="minor"/>
      </rPr>
      <t xml:space="preserve"> spp.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</si>
  <si>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</si>
  <si>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</si>
  <si>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</si>
  <si>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</si>
  <si>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</si>
  <si>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</si>
  <si>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</si>
  <si>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</si>
  <si>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</si>
  <si>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Re1</t>
  </si>
  <si>
    <t>Re2</t>
  </si>
  <si>
    <t>Re3</t>
  </si>
  <si>
    <t>Re4</t>
  </si>
  <si>
    <t>Re5</t>
  </si>
  <si>
    <t>Re6</t>
  </si>
  <si>
    <t>Re7</t>
  </si>
  <si>
    <t>Zo1</t>
  </si>
  <si>
    <t>Zo2</t>
  </si>
  <si>
    <t>Zo3</t>
  </si>
  <si>
    <t>Zo4</t>
  </si>
  <si>
    <t>Zo5</t>
  </si>
  <si>
    <t>Zo6</t>
  </si>
  <si>
    <t>Zo7</t>
  </si>
  <si>
    <t>In1</t>
  </si>
  <si>
    <t>In2</t>
  </si>
  <si>
    <t>In3</t>
  </si>
  <si>
    <t>In4</t>
  </si>
  <si>
    <t>In5</t>
  </si>
  <si>
    <t>In6</t>
  </si>
  <si>
    <r>
      <t>Raw data-</t>
    </r>
    <r>
      <rPr>
        <b/>
        <i/>
        <sz val="11"/>
        <color theme="1"/>
        <rFont val="Calibri"/>
        <family val="2"/>
        <scheme val="minor"/>
      </rPr>
      <t>Lyctus</t>
    </r>
    <r>
      <rPr>
        <b/>
        <sz val="11"/>
        <color theme="1"/>
        <rFont val="Calibri"/>
        <family val="2"/>
        <scheme val="minor"/>
      </rPr>
      <t xml:space="preserve"> spp. frass</t>
    </r>
  </si>
  <si>
    <t>Ly1</t>
  </si>
  <si>
    <t>Ly2</t>
  </si>
  <si>
    <t>Ly3</t>
  </si>
  <si>
    <t>Ly4</t>
  </si>
  <si>
    <t>Ly5</t>
  </si>
  <si>
    <t>Ly6</t>
  </si>
  <si>
    <t>Raw data - Ptinid frass</t>
  </si>
  <si>
    <t>Pt1</t>
  </si>
  <si>
    <t>Pt2</t>
  </si>
  <si>
    <t>Pt3</t>
  </si>
  <si>
    <t>Pt4</t>
  </si>
  <si>
    <t>L</t>
  </si>
  <si>
    <r>
      <t xml:space="preserve">Adjusted - </t>
    </r>
    <r>
      <rPr>
        <b/>
        <i/>
        <sz val="11"/>
        <color theme="1"/>
        <rFont val="Calibri"/>
        <family val="2"/>
        <scheme val="minor"/>
      </rPr>
      <t>Incisitermes</t>
    </r>
    <r>
      <rPr>
        <b/>
        <sz val="11"/>
        <color theme="1"/>
        <rFont val="Calibri"/>
        <family val="2"/>
        <scheme val="minor"/>
      </rPr>
      <t xml:space="preserve"> spp. (values below 1ppm adjusted to 1ppm)</t>
    </r>
  </si>
  <si>
    <r>
      <t>Adjusted-</t>
    </r>
    <r>
      <rPr>
        <b/>
        <i/>
        <sz val="11"/>
        <color theme="1"/>
        <rFont val="Calibri"/>
        <family val="2"/>
        <scheme val="minor"/>
      </rPr>
      <t>Lyctus</t>
    </r>
    <r>
      <rPr>
        <b/>
        <sz val="11"/>
        <color theme="1"/>
        <rFont val="Calibri"/>
        <family val="2"/>
        <scheme val="minor"/>
      </rPr>
      <t xml:space="preserve"> spp. frass (values below 1ppm adjusted to 1ppm)</t>
    </r>
  </si>
  <si>
    <t>Adjusted-Ptinid frass (values below 1ppm adjusted to 1ppm)</t>
  </si>
  <si>
    <t>He1</t>
  </si>
  <si>
    <t>He2</t>
  </si>
  <si>
    <r>
      <t xml:space="preserve">Adjusted- </t>
    </r>
    <r>
      <rPr>
        <b/>
        <i/>
        <sz val="11"/>
        <color theme="1"/>
        <rFont val="Calibri"/>
        <family val="2"/>
        <scheme val="minor"/>
      </rPr>
      <t>Heterobostrychus</t>
    </r>
    <r>
      <rPr>
        <b/>
        <sz val="11"/>
        <color theme="1"/>
        <rFont val="Calibri"/>
        <family val="2"/>
        <scheme val="minor"/>
      </rPr>
      <t xml:space="preserve"> spp. frass (values below 1ppm adjusted to 1ppm)</t>
    </r>
  </si>
  <si>
    <r>
      <t xml:space="preserve">Raw data- </t>
    </r>
    <r>
      <rPr>
        <b/>
        <i/>
        <sz val="11"/>
        <color theme="1"/>
        <rFont val="Calibri"/>
        <family val="2"/>
        <scheme val="minor"/>
      </rPr>
      <t>Heterobostrychus</t>
    </r>
    <r>
      <rPr>
        <b/>
        <sz val="11"/>
        <color theme="1"/>
        <rFont val="Calibri"/>
        <family val="2"/>
        <scheme val="minor"/>
      </rPr>
      <t xml:space="preserve"> spp. frass</t>
    </r>
  </si>
  <si>
    <r>
      <rPr>
        <b/>
        <sz val="11"/>
        <color theme="1"/>
        <rFont val="Calibri"/>
        <family val="2"/>
        <scheme val="minor"/>
      </rPr>
      <t>Raw data-</t>
    </r>
    <r>
      <rPr>
        <b/>
        <i/>
        <sz val="11"/>
        <color theme="1"/>
        <rFont val="Calibri"/>
        <family val="2"/>
        <scheme val="minor"/>
      </rPr>
      <t xml:space="preserve"> Hylotrupes</t>
    </r>
    <r>
      <rPr>
        <b/>
        <sz val="11"/>
        <color theme="1"/>
        <rFont val="Calibri"/>
        <family val="2"/>
        <scheme val="minor"/>
      </rPr>
      <t xml:space="preserve"> spp. frass</t>
    </r>
  </si>
  <si>
    <t>Hy1</t>
  </si>
  <si>
    <t>Hy2</t>
  </si>
  <si>
    <t>Hy3</t>
  </si>
  <si>
    <t>Hy4</t>
  </si>
  <si>
    <r>
      <t>Adjusted-</t>
    </r>
    <r>
      <rPr>
        <b/>
        <i/>
        <sz val="11"/>
        <color theme="1"/>
        <rFont val="Calibri"/>
        <family val="2"/>
        <scheme val="minor"/>
      </rPr>
      <t xml:space="preserve"> Hylotrupes</t>
    </r>
    <r>
      <rPr>
        <b/>
        <sz val="11"/>
        <color theme="1"/>
        <rFont val="Calibri"/>
        <family val="2"/>
        <scheme val="minor"/>
      </rPr>
      <t xml:space="preserve"> spp. frass (values below 1ppm adjusted to 1ppm)</t>
    </r>
  </si>
  <si>
    <t>St. error</t>
  </si>
  <si>
    <t>St. dev.</t>
  </si>
  <si>
    <t>Type</t>
  </si>
  <si>
    <t>Sample</t>
  </si>
  <si>
    <t>Amount</t>
  </si>
  <si>
    <t>AdjAmount</t>
  </si>
  <si>
    <t>S</t>
  </si>
  <si>
    <t>Da</t>
  </si>
  <si>
    <t>Dr</t>
  </si>
  <si>
    <t>An</t>
  </si>
  <si>
    <t>Oh</t>
  </si>
  <si>
    <t>W</t>
  </si>
  <si>
    <t>AD value</t>
  </si>
  <si>
    <t>Approximate digestibility = [(wood median-frass median)/(wood median)]</t>
  </si>
  <si>
    <t>Round to whole #</t>
  </si>
  <si>
    <t>Percent (*100)</t>
  </si>
  <si>
    <t>Re frass median</t>
  </si>
  <si>
    <t>Zo frass median</t>
  </si>
  <si>
    <t>In frass median</t>
  </si>
  <si>
    <t>Ly frass median</t>
  </si>
  <si>
    <t xml:space="preserve">wood medians </t>
  </si>
  <si>
    <t xml:space="preserve">wood median </t>
  </si>
  <si>
    <t xml:space="preserve">Pt frass </t>
  </si>
  <si>
    <t xml:space="preserve">He frass </t>
  </si>
  <si>
    <t xml:space="preserve">Hy frass </t>
  </si>
  <si>
    <t>AD calculations- from adjusted data sets</t>
  </si>
  <si>
    <t xml:space="preserve">Oh </t>
  </si>
  <si>
    <t>Abbrev.</t>
  </si>
  <si>
    <t>Subterranean termite frass</t>
  </si>
  <si>
    <t>Dampwood termite frass</t>
  </si>
  <si>
    <t>Drywood termite frass</t>
  </si>
  <si>
    <t>Anobiid frass</t>
  </si>
  <si>
    <t>Bostrichid frass</t>
  </si>
  <si>
    <t>Old house borer frass</t>
  </si>
  <si>
    <t>Wood</t>
  </si>
  <si>
    <t>Lyctid frass</t>
  </si>
  <si>
    <r>
      <rPr>
        <i/>
        <sz val="11"/>
        <color theme="1"/>
        <rFont val="Calibri"/>
        <family val="2"/>
        <scheme val="minor"/>
      </rPr>
      <t>Reticulitermes</t>
    </r>
    <r>
      <rPr>
        <sz val="11"/>
        <color theme="1"/>
        <rFont val="Calibri"/>
        <family val="2"/>
        <scheme val="minor"/>
      </rPr>
      <t xml:space="preserve"> frass</t>
    </r>
  </si>
  <si>
    <r>
      <rPr>
        <i/>
        <sz val="11"/>
        <color theme="1"/>
        <rFont val="Calibri"/>
        <family val="2"/>
        <scheme val="minor"/>
      </rPr>
      <t xml:space="preserve">Zootermopsis </t>
    </r>
    <r>
      <rPr>
        <sz val="11"/>
        <color theme="1"/>
        <rFont val="Calibri"/>
        <family val="2"/>
        <scheme val="minor"/>
      </rPr>
      <t>frass</t>
    </r>
  </si>
  <si>
    <r>
      <rPr>
        <i/>
        <sz val="11"/>
        <color theme="1"/>
        <rFont val="Calibri"/>
        <family val="2"/>
        <scheme val="minor"/>
      </rPr>
      <t>Incisitermes</t>
    </r>
    <r>
      <rPr>
        <sz val="11"/>
        <color theme="1"/>
        <rFont val="Calibri"/>
        <family val="2"/>
        <scheme val="minor"/>
      </rPr>
      <t xml:space="preserve"> frass</t>
    </r>
  </si>
  <si>
    <t>Ptinid frass</t>
  </si>
  <si>
    <t>Heterobostrychus frass</t>
  </si>
  <si>
    <r>
      <rPr>
        <i/>
        <sz val="11"/>
        <color theme="1"/>
        <rFont val="Calibri"/>
        <family val="2"/>
        <scheme val="minor"/>
      </rPr>
      <t>Hylotrupes</t>
    </r>
    <r>
      <rPr>
        <sz val="11"/>
        <color theme="1"/>
        <rFont val="Calibri"/>
        <family val="2"/>
        <scheme val="minor"/>
      </rPr>
      <t xml:space="preserve"> frass</t>
    </r>
  </si>
  <si>
    <r>
      <rPr>
        <i/>
        <sz val="11"/>
        <color theme="1"/>
        <rFont val="Calibri"/>
        <family val="2"/>
        <scheme val="minor"/>
      </rPr>
      <t>Lyctus</t>
    </r>
    <r>
      <rPr>
        <sz val="11"/>
        <color theme="1"/>
        <rFont val="Calibri"/>
        <family val="2"/>
        <scheme val="minor"/>
      </rPr>
      <t xml:space="preserve"> frass</t>
    </r>
  </si>
  <si>
    <t>Re</t>
  </si>
  <si>
    <t>Zo</t>
  </si>
  <si>
    <t xml:space="preserve">In </t>
  </si>
  <si>
    <t>Pt</t>
  </si>
  <si>
    <t>He</t>
  </si>
  <si>
    <t>Hy</t>
  </si>
  <si>
    <t>Ly</t>
  </si>
  <si>
    <t>is the same as</t>
  </si>
  <si>
    <t>Original sample names/abbreviations used in SAS code &amp; corresponding  names in other tabs/manuscript</t>
  </si>
  <si>
    <t xml:space="preserve">See "SampleRenameKey" tab for corresponding sample names in other tabs and the manuscript. </t>
  </si>
  <si>
    <t>Types in column A represent the wood and frass types and were the original abbreviations for sample names.</t>
  </si>
  <si>
    <t>Sample type in SAS import</t>
  </si>
  <si>
    <t>Sample type in other tabs/manuscript</t>
  </si>
  <si>
    <t xml:space="preserve">Adjusted- Pt samples from Pt2 </t>
  </si>
  <si>
    <t>Adjusted- Wood samples from ptinid-infested lumber</t>
  </si>
  <si>
    <t xml:space="preserve">3 SIGNIFICANT FIGURES </t>
  </si>
  <si>
    <t>Re frass</t>
  </si>
  <si>
    <t>Zo frass</t>
  </si>
  <si>
    <t>In frass</t>
  </si>
  <si>
    <t>Ly frass</t>
  </si>
  <si>
    <t>Pt frass</t>
  </si>
  <si>
    <t>He frass</t>
  </si>
  <si>
    <t>Hy frass</t>
  </si>
  <si>
    <t>Al</t>
  </si>
  <si>
    <t>Ba</t>
  </si>
  <si>
    <t>Ca</t>
  </si>
  <si>
    <t>Cd</t>
  </si>
  <si>
    <t>Co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</si>
  <si>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</si>
  <si>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</si>
  <si>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</si>
  <si>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</si>
  <si>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</si>
  <si>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</si>
  <si>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</si>
  <si>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</si>
  <si>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</si>
  <si>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</si>
  <si>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Pb</t>
  </si>
  <si>
    <t>Si</t>
  </si>
  <si>
    <t>Sr</t>
  </si>
  <si>
    <t>Zn</t>
  </si>
  <si>
    <t>Pt2 frass</t>
  </si>
  <si>
    <t>l</t>
  </si>
  <si>
    <t>Max/Min</t>
  </si>
  <si>
    <t>Max/MIn</t>
  </si>
  <si>
    <t>Standard error</t>
  </si>
  <si>
    <t>Minimum</t>
  </si>
  <si>
    <t>Maximum</t>
  </si>
  <si>
    <t>Q1</t>
  </si>
  <si>
    <t xml:space="preserve">Q3 </t>
  </si>
  <si>
    <t>Q1-Min</t>
  </si>
  <si>
    <t>Median - Q1</t>
  </si>
  <si>
    <t>Q3 - Median</t>
  </si>
  <si>
    <t>Max-Q3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</si>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</sst>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horizontal="right"/>
    </xf>
    <xf numFmtId="0" fontId="2" fillId="0" borderId="0">
      <alignment horizontal="right"/>
    </xf>
  </cellStyleXfs>
  <cellXfs count="169">
    <xf numFmtId="0" fontId="0" fillId="0" borderId="0" xfId="0"/>
    <xf numFmtId="0" fontId="2" fillId="0" borderId="0" xfId="1">
      <alignment horizontal="right"/>
    </xf>
    <xf numFmtId="0" fontId="2" fillId="0" borderId="0" xfId="1" applyAlignment="1">
      <alignment horizontal="left"/>
    </xf>
    <xf numFmtId="0" fontId="2" fillId="0" borderId="0" xfId="2">
      <alignment horizontal="right"/>
    </xf>
    <xf numFmtId="0" fontId="2" fillId="2" borderId="1" xfId="2" applyFill="1" applyBorder="1">
      <alignment horizontal="right"/>
    </xf>
    <xf numFmtId="0" fontId="2" fillId="2" borderId="2" xfId="2" applyFill="1" applyBorder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4" xfId="2" applyBorder="1">
      <alignment horizontal="right"/>
    </xf>
    <xf numFmtId="0" fontId="2" fillId="0" borderId="5" xfId="2" applyBorder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2" fillId="3" borderId="0" xfId="1" applyFill="1" applyAlignment="1">
      <alignment horizontal="left"/>
    </xf>
    <xf numFmtId="0" fontId="2" fillId="3" borderId="0" xfId="2" applyFill="1">
      <alignment horizontal="right"/>
    </xf>
    <xf numFmtId="0" fontId="2" fillId="3" borderId="4" xfId="2" applyFill="1" applyBorder="1">
      <alignment horizontal="right"/>
    </xf>
    <xf numFmtId="0" fontId="2" fillId="3" borderId="5" xfId="2" applyFill="1" applyBorder="1">
      <alignment horizontal="right"/>
    </xf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Border="1" applyAlignment="1">
      <alignment horizontal="right"/>
    </xf>
    <xf numFmtId="0" fontId="2" fillId="0" borderId="0" xfId="1" applyFont="1" applyFill="1">
      <alignment horizontal="right"/>
    </xf>
    <xf numFmtId="0" fontId="2" fillId="0" borderId="0" xfId="1" applyFill="1" applyAlignment="1">
      <alignment horizontal="lef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5" xfId="2" applyFont="1" applyBorder="1" applyAlignment="1">
      <alignment horizontal="right"/>
    </xf>
    <xf numFmtId="0" fontId="2" fillId="0" borderId="0" xfId="1" applyFont="1" applyAlignment="1">
      <alignment horizontal="left"/>
    </xf>
    <xf numFmtId="0" fontId="2" fillId="0" borderId="6" xfId="2" applyFont="1" applyBorder="1" applyAlignment="1">
      <alignment horizontal="right"/>
    </xf>
    <xf numFmtId="0" fontId="2" fillId="0" borderId="7" xfId="2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2" borderId="1" xfId="1" applyFill="1" applyBorder="1">
      <alignment horizontal="right"/>
    </xf>
    <xf numFmtId="0" fontId="2" fillId="2" borderId="2" xfId="1" applyFont="1" applyFill="1" applyBorder="1">
      <alignment horizontal="right"/>
    </xf>
    <xf numFmtId="0" fontId="2" fillId="0" borderId="4" xfId="1" applyBorder="1">
      <alignment horizontal="right"/>
    </xf>
    <xf numFmtId="0" fontId="2" fillId="0" borderId="5" xfId="1" applyBorder="1">
      <alignment horizontal="right"/>
    </xf>
    <xf numFmtId="0" fontId="2" fillId="3" borderId="0" xfId="1" applyFill="1">
      <alignment horizontal="right"/>
    </xf>
    <xf numFmtId="0" fontId="2" fillId="3" borderId="4" xfId="1" applyFill="1" applyBorder="1">
      <alignment horizontal="right"/>
    </xf>
    <xf numFmtId="0" fontId="2" fillId="3" borderId="5" xfId="1" applyFill="1" applyBorder="1">
      <alignment horizontal="right"/>
    </xf>
    <xf numFmtId="0" fontId="2" fillId="5" borderId="4" xfId="2" applyFill="1" applyBorder="1">
      <alignment horizontal="right"/>
    </xf>
    <xf numFmtId="0" fontId="2" fillId="5" borderId="5" xfId="2" applyFill="1" applyBorder="1">
      <alignment horizontal="right"/>
    </xf>
    <xf numFmtId="0" fontId="2" fillId="0" borderId="0" xfId="1" applyFill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2" applyFont="1" applyFill="1" applyAlignment="1">
      <alignment horizontal="right"/>
    </xf>
    <xf numFmtId="0" fontId="2" fillId="0" borderId="6" xfId="2" applyFont="1" applyFill="1" applyBorder="1" applyAlignment="1">
      <alignment horizontal="right"/>
    </xf>
    <xf numFmtId="0" fontId="2" fillId="0" borderId="7" xfId="2" applyFont="1" applyFill="1" applyBorder="1" applyAlignment="1">
      <alignment horizontal="right"/>
    </xf>
    <xf numFmtId="0" fontId="2" fillId="2" borderId="9" xfId="2" applyFill="1" applyBorder="1">
      <alignment horizontal="right"/>
    </xf>
    <xf numFmtId="0" fontId="2" fillId="2" borderId="10" xfId="2" applyFill="1" applyBorder="1">
      <alignment horizontal="right"/>
    </xf>
    <xf numFmtId="0" fontId="1" fillId="0" borderId="0" xfId="0" applyFont="1"/>
    <xf numFmtId="0" fontId="0" fillId="3" borderId="0" xfId="0" applyFill="1"/>
    <xf numFmtId="0" fontId="2" fillId="2" borderId="3" xfId="2" applyFill="1" applyBorder="1">
      <alignment horizontal="right"/>
    </xf>
    <xf numFmtId="0" fontId="2" fillId="0" borderId="9" xfId="2" applyBorder="1">
      <alignment horizontal="right"/>
    </xf>
    <xf numFmtId="0" fontId="2" fillId="0" borderId="11" xfId="2" applyBorder="1">
      <alignment horizontal="right"/>
    </xf>
    <xf numFmtId="0" fontId="2" fillId="0" borderId="10" xfId="2" applyBorder="1">
      <alignment horizontal="right"/>
    </xf>
    <xf numFmtId="0" fontId="0" fillId="0" borderId="0" xfId="0" applyBorder="1"/>
    <xf numFmtId="0" fontId="2" fillId="0" borderId="0" xfId="2" applyBorder="1">
      <alignment horizontal="right"/>
    </xf>
    <xf numFmtId="0" fontId="2" fillId="3" borderId="0" xfId="2" applyFill="1" applyBorder="1">
      <alignment horizontal="right"/>
    </xf>
    <xf numFmtId="0" fontId="2" fillId="4" borderId="0" xfId="2" applyFill="1" applyBorder="1">
      <alignment horizontal="right"/>
    </xf>
    <xf numFmtId="0" fontId="2" fillId="0" borderId="0" xfId="2" applyFont="1" applyBorder="1" applyAlignment="1">
      <alignment horizontal="right"/>
    </xf>
    <xf numFmtId="0" fontId="2" fillId="0" borderId="8" xfId="2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3" borderId="0" xfId="0" applyFill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2" borderId="12" xfId="0" applyFill="1" applyBorder="1"/>
    <xf numFmtId="0" fontId="0" fillId="0" borderId="0" xfId="0" applyFill="1"/>
    <xf numFmtId="0" fontId="2" fillId="0" borderId="4" xfId="2" applyFill="1" applyBorder="1">
      <alignment horizontal="right"/>
    </xf>
    <xf numFmtId="0" fontId="2" fillId="0" borderId="5" xfId="2" applyFill="1" applyBorder="1">
      <alignment horizontal="right"/>
    </xf>
    <xf numFmtId="0" fontId="2" fillId="0" borderId="0" xfId="2" applyFill="1">
      <alignment horizontal="righ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2" fillId="0" borderId="4" xfId="2" applyFont="1" applyFill="1" applyBorder="1" applyAlignment="1">
      <alignment horizontal="right"/>
    </xf>
    <xf numFmtId="0" fontId="2" fillId="0" borderId="5" xfId="2" applyFont="1" applyFill="1" applyBorder="1" applyAlignment="1">
      <alignment horizontal="right"/>
    </xf>
    <xf numFmtId="0" fontId="0" fillId="0" borderId="13" xfId="0" applyFont="1" applyBorder="1"/>
    <xf numFmtId="0" fontId="0" fillId="3" borderId="13" xfId="0" applyFont="1" applyFill="1" applyBorder="1"/>
    <xf numFmtId="0" fontId="0" fillId="0" borderId="13" xfId="0" applyFont="1" applyFill="1" applyBorder="1"/>
    <xf numFmtId="0" fontId="4" fillId="0" borderId="0" xfId="0" applyFont="1"/>
    <xf numFmtId="0" fontId="2" fillId="0" borderId="4" xfId="1" applyFill="1" applyBorder="1">
      <alignment horizontal="right"/>
    </xf>
    <xf numFmtId="0" fontId="2" fillId="0" borderId="5" xfId="1" applyFill="1" applyBorder="1">
      <alignment horizontal="right"/>
    </xf>
    <xf numFmtId="0" fontId="0" fillId="0" borderId="0" xfId="0" applyFont="1" applyFill="1"/>
    <xf numFmtId="0" fontId="0" fillId="3" borderId="0" xfId="0" applyFont="1" applyFill="1"/>
    <xf numFmtId="0" fontId="1" fillId="0" borderId="1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0" xfId="2" applyFill="1" applyBorder="1">
      <alignment horizontal="right"/>
    </xf>
    <xf numFmtId="0" fontId="2" fillId="0" borderId="0" xfId="2" applyFont="1" applyFill="1" applyBorder="1" applyAlignment="1">
      <alignment horizontal="right"/>
    </xf>
    <xf numFmtId="0" fontId="2" fillId="0" borderId="0" xfId="1" applyNumberFormat="1" applyFont="1" applyAlignment="1">
      <alignment horizontal="right"/>
    </xf>
    <xf numFmtId="0" fontId="0" fillId="0" borderId="13" xfId="0" applyBorder="1"/>
    <xf numFmtId="0" fontId="0" fillId="3" borderId="13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/>
    <xf numFmtId="0" fontId="1" fillId="0" borderId="13" xfId="0" applyFont="1" applyBorder="1"/>
    <xf numFmtId="0" fontId="0" fillId="0" borderId="14" xfId="0" applyBorder="1"/>
    <xf numFmtId="0" fontId="2" fillId="0" borderId="14" xfId="1" applyBorder="1">
      <alignment horizontal="right"/>
    </xf>
    <xf numFmtId="0" fontId="2" fillId="0" borderId="0" xfId="1" applyBorder="1">
      <alignment horizontal="right"/>
    </xf>
    <xf numFmtId="0" fontId="2" fillId="4" borderId="0" xfId="1" applyFill="1" applyBorder="1">
      <alignment horizontal="right"/>
    </xf>
    <xf numFmtId="0" fontId="2" fillId="0" borderId="0" xfId="1" applyFill="1" applyBorder="1">
      <alignment horizontal="right"/>
    </xf>
    <xf numFmtId="0" fontId="2" fillId="0" borderId="0" xfId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2" fillId="5" borderId="0" xfId="1" applyFill="1" applyBorder="1">
      <alignment horizontal="right"/>
    </xf>
    <xf numFmtId="0" fontId="2" fillId="4" borderId="0" xfId="2" applyFont="1" applyFill="1" applyBorder="1" applyAlignment="1">
      <alignment horizontal="right"/>
    </xf>
    <xf numFmtId="0" fontId="1" fillId="0" borderId="14" xfId="0" applyFont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14" xfId="0" applyFill="1" applyBorder="1"/>
    <xf numFmtId="0" fontId="6" fillId="0" borderId="0" xfId="0" applyFont="1" applyBorder="1"/>
    <xf numFmtId="0" fontId="1" fillId="6" borderId="0" xfId="0" applyFont="1" applyFill="1" applyBorder="1"/>
    <xf numFmtId="0" fontId="7" fillId="0" borderId="0" xfId="0" applyFont="1" applyBorder="1"/>
    <xf numFmtId="0" fontId="8" fillId="0" borderId="0" xfId="0" applyFont="1" applyBorder="1"/>
    <xf numFmtId="0" fontId="0" fillId="3" borderId="0" xfId="0" applyFill="1" applyBorder="1"/>
    <xf numFmtId="0" fontId="0" fillId="3" borderId="0" xfId="0" applyFill="1" applyBorder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0" borderId="0" xfId="1" applyAlignment="1">
      <alignment horizontal="right"/>
    </xf>
    <xf numFmtId="0" fontId="2" fillId="0" borderId="0" xfId="2" applyAlignment="1">
      <alignment horizontal="right"/>
    </xf>
    <xf numFmtId="0" fontId="2" fillId="2" borderId="1" xfId="2" applyFill="1" applyBorder="1" applyAlignment="1">
      <alignment horizontal="right"/>
    </xf>
    <xf numFmtId="0" fontId="2" fillId="2" borderId="2" xfId="2" applyFill="1" applyBorder="1" applyAlignment="1">
      <alignment horizontal="right"/>
    </xf>
    <xf numFmtId="0" fontId="2" fillId="0" borderId="4" xfId="2" applyBorder="1" applyAlignment="1">
      <alignment horizontal="right"/>
    </xf>
    <xf numFmtId="0" fontId="2" fillId="0" borderId="5" xfId="2" applyBorder="1" applyAlignment="1">
      <alignment horizontal="right"/>
    </xf>
    <xf numFmtId="0" fontId="2" fillId="0" borderId="4" xfId="2" applyFill="1" applyBorder="1" applyAlignment="1">
      <alignment horizontal="right"/>
    </xf>
    <xf numFmtId="0" fontId="2" fillId="0" borderId="5" xfId="2" applyFill="1" applyBorder="1" applyAlignment="1">
      <alignment horizontal="right"/>
    </xf>
    <xf numFmtId="0" fontId="2" fillId="0" borderId="0" xfId="2" applyFill="1" applyAlignment="1">
      <alignment horizontal="right"/>
    </xf>
    <xf numFmtId="0" fontId="2" fillId="3" borderId="0" xfId="2" applyFill="1" applyAlignment="1">
      <alignment horizontal="right"/>
    </xf>
    <xf numFmtId="0" fontId="2" fillId="3" borderId="4" xfId="2" applyFill="1" applyBorder="1" applyAlignment="1">
      <alignment horizontal="right"/>
    </xf>
    <xf numFmtId="0" fontId="2" fillId="3" borderId="5" xfId="2" applyFill="1" applyBorder="1" applyAlignment="1">
      <alignment horizontal="right"/>
    </xf>
    <xf numFmtId="0" fontId="2" fillId="2" borderId="1" xfId="1" applyFill="1" applyBorder="1" applyAlignment="1">
      <alignment horizontal="right"/>
    </xf>
    <xf numFmtId="0" fontId="2" fillId="2" borderId="2" xfId="1" applyFont="1" applyFill="1" applyBorder="1" applyAlignment="1">
      <alignment horizontal="right"/>
    </xf>
    <xf numFmtId="0" fontId="2" fillId="0" borderId="4" xfId="1" applyBorder="1" applyAlignment="1">
      <alignment horizontal="right"/>
    </xf>
    <xf numFmtId="0" fontId="2" fillId="0" borderId="5" xfId="1" applyBorder="1" applyAlignment="1">
      <alignment horizontal="right"/>
    </xf>
    <xf numFmtId="0" fontId="2" fillId="0" borderId="4" xfId="1" applyFill="1" applyBorder="1" applyAlignment="1">
      <alignment horizontal="right"/>
    </xf>
    <xf numFmtId="0" fontId="2" fillId="0" borderId="5" xfId="1" applyFill="1" applyBorder="1" applyAlignment="1">
      <alignment horizontal="right"/>
    </xf>
    <xf numFmtId="0" fontId="2" fillId="3" borderId="0" xfId="1" applyFill="1" applyAlignment="1">
      <alignment horizontal="right"/>
    </xf>
    <xf numFmtId="0" fontId="2" fillId="3" borderId="4" xfId="1" applyFill="1" applyBorder="1" applyAlignment="1">
      <alignment horizontal="right"/>
    </xf>
    <xf numFmtId="0" fontId="2" fillId="3" borderId="5" xfId="1" applyFill="1" applyBorder="1" applyAlignment="1">
      <alignment horizontal="right"/>
    </xf>
    <xf numFmtId="0" fontId="2" fillId="5" borderId="4" xfId="2" applyFill="1" applyBorder="1" applyAlignment="1">
      <alignment horizontal="right"/>
    </xf>
    <xf numFmtId="0" fontId="2" fillId="5" borderId="5" xfId="2" applyFill="1" applyBorder="1" applyAlignment="1">
      <alignment horizontal="right"/>
    </xf>
    <xf numFmtId="0" fontId="2" fillId="0" borderId="0" xfId="1" applyFill="1" applyAlignment="1">
      <alignment horizontal="right"/>
    </xf>
    <xf numFmtId="0" fontId="2" fillId="2" borderId="9" xfId="2" applyFill="1" applyBorder="1" applyAlignment="1">
      <alignment horizontal="right"/>
    </xf>
    <xf numFmtId="0" fontId="2" fillId="2" borderId="10" xfId="2" applyFill="1" applyBorder="1" applyAlignment="1">
      <alignment horizontal="right"/>
    </xf>
    <xf numFmtId="0" fontId="2" fillId="2" borderId="3" xfId="2" applyFill="1" applyBorder="1" applyAlignment="1">
      <alignment horizontal="right"/>
    </xf>
    <xf numFmtId="0" fontId="2" fillId="0" borderId="0" xfId="2" applyBorder="1" applyAlignment="1">
      <alignment horizontal="right"/>
    </xf>
    <xf numFmtId="0" fontId="2" fillId="0" borderId="0" xfId="2" applyFill="1" applyBorder="1" applyAlignment="1">
      <alignment horizontal="right"/>
    </xf>
    <xf numFmtId="0" fontId="2" fillId="3" borderId="0" xfId="2" applyFill="1" applyBorder="1" applyAlignment="1">
      <alignment horizontal="right"/>
    </xf>
    <xf numFmtId="0" fontId="2" fillId="0" borderId="9" xfId="2" applyBorder="1" applyAlignment="1">
      <alignment horizontal="right"/>
    </xf>
    <xf numFmtId="0" fontId="2" fillId="0" borderId="11" xfId="2" applyBorder="1" applyAlignment="1">
      <alignment horizontal="right"/>
    </xf>
    <xf numFmtId="0" fontId="2" fillId="0" borderId="10" xfId="2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6" borderId="0" xfId="0" applyFont="1" applyFill="1" applyBorder="1"/>
    <xf numFmtId="0" fontId="0" fillId="3" borderId="0" xfId="0" applyFill="1" applyBorder="1"/>
    <xf numFmtId="0" fontId="7" fillId="0" borderId="0" xfId="0" applyFont="1" applyBorder="1"/>
    <xf numFmtId="0" fontId="6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abSelected="1" topLeftCell="L58" zoomScale="85" zoomScaleNormal="85" workbookViewId="0">
      <selection activeCell="S90" sqref="S90"/>
    </sheetView>
  </sheetViews>
  <sheetFormatPr defaultRowHeight="15" x14ac:dyDescent="0.25"/>
  <cols>
    <col min="22" max="23" width="12" bestFit="1" customWidth="1"/>
    <col min="24" max="24" width="9.28515625" bestFit="1" customWidth="1"/>
    <col min="25" max="25" width="21.5703125" customWidth="1"/>
  </cols>
  <sheetData>
    <row r="1" spans="1:27" ht="15.75" thickBot="1" x14ac:dyDescent="0.3">
      <c r="A1" s="87" t="s">
        <v>39</v>
      </c>
      <c r="Z1" s="73"/>
      <c r="AA1" t="s">
        <v>33</v>
      </c>
    </row>
    <row r="2" spans="1:27" ht="15.75" thickBot="1" x14ac:dyDescent="0.3">
      <c r="A2" s="1" t="s">
        <v>0</v>
      </c>
      <c r="B2" s="2" t="s">
        <v>1</v>
      </c>
      <c r="C2" s="3" t="s">
        <v>47</v>
      </c>
      <c r="D2" s="4" t="s">
        <v>48</v>
      </c>
      <c r="E2" s="5" t="s">
        <v>48</v>
      </c>
      <c r="F2" s="3" t="s">
        <v>49</v>
      </c>
      <c r="G2" s="4" t="s">
        <v>50</v>
      </c>
      <c r="H2" s="5" t="s">
        <v>50</v>
      </c>
      <c r="I2" s="4" t="s">
        <v>51</v>
      </c>
      <c r="J2" s="5" t="s">
        <v>51</v>
      </c>
      <c r="K2" s="6" t="s">
        <v>52</v>
      </c>
      <c r="L2" s="7" t="s">
        <v>52</v>
      </c>
      <c r="M2" s="8" t="s">
        <v>52</v>
      </c>
      <c r="N2" s="9" t="s">
        <v>53</v>
      </c>
      <c r="O2" s="9" t="s">
        <v>54</v>
      </c>
      <c r="P2" s="9" t="s">
        <v>55</v>
      </c>
      <c r="Q2" s="9"/>
      <c r="Z2" s="19"/>
      <c r="AA2" t="s">
        <v>38</v>
      </c>
    </row>
    <row r="3" spans="1:27" x14ac:dyDescent="0.25">
      <c r="A3" s="1" t="s">
        <v>3</v>
      </c>
      <c r="B3" s="2" t="s">
        <v>4</v>
      </c>
      <c r="C3" s="3" t="s">
        <v>5</v>
      </c>
      <c r="D3" s="10" t="s">
        <v>5</v>
      </c>
      <c r="E3" s="11" t="s">
        <v>5</v>
      </c>
      <c r="F3" s="3" t="s">
        <v>5</v>
      </c>
      <c r="G3" s="10" t="s">
        <v>5</v>
      </c>
      <c r="H3" s="11" t="s">
        <v>5</v>
      </c>
      <c r="I3" s="10" t="s">
        <v>5</v>
      </c>
      <c r="J3" s="11" t="s">
        <v>5</v>
      </c>
      <c r="K3" s="12" t="s">
        <v>5</v>
      </c>
      <c r="L3" s="13" t="s">
        <v>5</v>
      </c>
      <c r="M3" s="14" t="s">
        <v>5</v>
      </c>
      <c r="N3" s="9" t="s">
        <v>5</v>
      </c>
      <c r="O3" s="9" t="s">
        <v>5</v>
      </c>
      <c r="P3" s="9" t="s">
        <v>6</v>
      </c>
      <c r="Q3" s="9"/>
    </row>
    <row r="4" spans="1:27" x14ac:dyDescent="0.25">
      <c r="B4" s="15"/>
      <c r="D4" s="16"/>
      <c r="E4" s="17"/>
      <c r="G4" s="16"/>
      <c r="H4" s="17"/>
      <c r="I4" s="16"/>
      <c r="J4" s="17"/>
      <c r="K4" s="12"/>
      <c r="L4" s="13"/>
      <c r="M4" s="14"/>
      <c r="N4" s="9"/>
      <c r="O4" s="9"/>
      <c r="P4" s="9"/>
      <c r="Q4" s="92" t="s">
        <v>7</v>
      </c>
      <c r="R4" s="93" t="s">
        <v>31</v>
      </c>
      <c r="S4" s="93" t="s">
        <v>32</v>
      </c>
      <c r="T4" s="93" t="s">
        <v>34</v>
      </c>
      <c r="U4" s="93" t="s">
        <v>35</v>
      </c>
      <c r="V4" s="101" t="s">
        <v>102</v>
      </c>
      <c r="W4" s="101" t="s">
        <v>103</v>
      </c>
      <c r="X4" s="101" t="s">
        <v>189</v>
      </c>
    </row>
    <row r="5" spans="1:27" x14ac:dyDescent="0.25">
      <c r="A5" s="1">
        <v>1</v>
      </c>
      <c r="B5" s="2" t="s">
        <v>8</v>
      </c>
      <c r="C5" s="3">
        <v>63.94</v>
      </c>
      <c r="D5" s="10">
        <v>115</v>
      </c>
      <c r="E5" s="11">
        <v>69.099999999999994</v>
      </c>
      <c r="F5" s="3">
        <v>74.55</v>
      </c>
      <c r="G5" s="10">
        <v>79.540000000000006</v>
      </c>
      <c r="H5" s="11">
        <v>77.09</v>
      </c>
      <c r="I5" s="10">
        <v>49.58</v>
      </c>
      <c r="J5" s="11">
        <v>53.19</v>
      </c>
      <c r="K5" s="12">
        <v>132</v>
      </c>
      <c r="L5" s="13">
        <v>107.9</v>
      </c>
      <c r="M5" s="14">
        <v>114.9</v>
      </c>
      <c r="N5" s="9">
        <v>122</v>
      </c>
      <c r="O5" s="9">
        <v>121.8</v>
      </c>
      <c r="P5" s="9">
        <v>65.23</v>
      </c>
      <c r="Q5" s="84">
        <f>(MAX(C5:P5)-MIN(C5:P5))</f>
        <v>82.42</v>
      </c>
      <c r="R5" s="61">
        <f>MIN(C5:P5)</f>
        <v>49.58</v>
      </c>
      <c r="S5" s="61">
        <f>MAX(C5:P5)</f>
        <v>132</v>
      </c>
      <c r="T5" s="61">
        <f t="shared" ref="T5:T27" si="0">AVERAGE(C5:P5)</f>
        <v>88.987142857142857</v>
      </c>
      <c r="U5" s="61">
        <f t="shared" ref="U5:U27" si="1">MEDIAN(C5:P5)</f>
        <v>78.314999999999998</v>
      </c>
      <c r="V5">
        <f t="shared" ref="V5:V27" si="2">STDEV(C5:P5)/(SQRT(COUNT(C5:P5)))</f>
        <v>7.6256215332037725</v>
      </c>
      <c r="W5">
        <f t="shared" ref="W5:W27" si="3">STDEV(C5:P5)</f>
        <v>28.532463138454322</v>
      </c>
      <c r="X5">
        <f>MAX(C5:P5)/MIN(C5:P5)</f>
        <v>2.6623638563937071</v>
      </c>
    </row>
    <row r="6" spans="1:27" x14ac:dyDescent="0.25">
      <c r="A6" s="1">
        <v>2</v>
      </c>
      <c r="B6" s="2" t="s">
        <v>9</v>
      </c>
      <c r="C6" s="3">
        <v>2.2930000000000001</v>
      </c>
      <c r="D6" s="10">
        <v>4.2480000000000002</v>
      </c>
      <c r="E6" s="11">
        <v>2.6840000000000002</v>
      </c>
      <c r="F6" s="3">
        <v>3.0209999999999999</v>
      </c>
      <c r="G6" s="10">
        <v>2.8919999999999999</v>
      </c>
      <c r="H6" s="11">
        <v>2.8580000000000001</v>
      </c>
      <c r="I6" s="10">
        <v>2.944</v>
      </c>
      <c r="J6" s="11">
        <v>3.2109999999999999</v>
      </c>
      <c r="K6" s="12">
        <v>29.01</v>
      </c>
      <c r="L6" s="13">
        <v>28.48</v>
      </c>
      <c r="M6" s="14">
        <v>29.97</v>
      </c>
      <c r="N6" s="9">
        <v>3.4359999999999999</v>
      </c>
      <c r="O6" s="9">
        <v>2.3580000000000001</v>
      </c>
      <c r="P6" s="9">
        <v>2.669</v>
      </c>
      <c r="Q6" s="84">
        <f t="shared" ref="Q6:Q27" si="4">MAX(C6:P6)-MIN(C6:P6)</f>
        <v>27.677</v>
      </c>
      <c r="R6" s="61">
        <f t="shared" ref="R6:R27" si="5">MIN(C6:P6)</f>
        <v>2.2930000000000001</v>
      </c>
      <c r="S6" s="61">
        <f t="shared" ref="S6:S27" si="6">MAX(C6:P6)</f>
        <v>29.97</v>
      </c>
      <c r="T6" s="61">
        <f t="shared" si="0"/>
        <v>8.5767142857142851</v>
      </c>
      <c r="U6" s="61">
        <f t="shared" si="1"/>
        <v>2.9824999999999999</v>
      </c>
      <c r="V6">
        <f t="shared" si="2"/>
        <v>2.9841006936369494</v>
      </c>
      <c r="W6">
        <f t="shared" si="3"/>
        <v>11.165482403223933</v>
      </c>
      <c r="X6" s="128">
        <f t="shared" ref="X6:X26" si="7">MAX(C6:P6)/MIN(C6:P6)</f>
        <v>13.07021369385085</v>
      </c>
    </row>
    <row r="7" spans="1:27" x14ac:dyDescent="0.25">
      <c r="A7" s="1">
        <v>3</v>
      </c>
      <c r="B7" s="2" t="s">
        <v>10</v>
      </c>
      <c r="C7" s="3">
        <v>8.4879999999999995</v>
      </c>
      <c r="D7" s="75">
        <v>5.657</v>
      </c>
      <c r="E7" s="76">
        <v>5.4859999999999998</v>
      </c>
      <c r="F7" s="77">
        <v>6.5510000000000002</v>
      </c>
      <c r="G7" s="75">
        <v>6.8860000000000001</v>
      </c>
      <c r="H7" s="76">
        <v>6.9459999999999997</v>
      </c>
      <c r="I7" s="75">
        <v>15.12</v>
      </c>
      <c r="J7" s="76">
        <v>15.48</v>
      </c>
      <c r="K7" s="78">
        <v>2.1869999999999998</v>
      </c>
      <c r="L7" s="79">
        <v>2.2570000000000001</v>
      </c>
      <c r="M7" s="80">
        <v>2.2240000000000002</v>
      </c>
      <c r="N7" s="81">
        <v>4.3810000000000002</v>
      </c>
      <c r="O7" s="81">
        <v>7.9889999999999999</v>
      </c>
      <c r="P7" s="81">
        <v>3.6850000000000001</v>
      </c>
      <c r="Q7" s="84">
        <f t="shared" si="4"/>
        <v>13.293000000000001</v>
      </c>
      <c r="R7" s="61">
        <f t="shared" si="5"/>
        <v>2.1869999999999998</v>
      </c>
      <c r="S7" s="61">
        <f t="shared" si="6"/>
        <v>15.48</v>
      </c>
      <c r="T7" s="61">
        <f t="shared" si="0"/>
        <v>6.6669285714285724</v>
      </c>
      <c r="U7" s="61">
        <f t="shared" si="1"/>
        <v>6.1040000000000001</v>
      </c>
      <c r="V7">
        <f t="shared" si="2"/>
        <v>1.124445873123983</v>
      </c>
      <c r="W7">
        <f t="shared" si="3"/>
        <v>4.2072912072018251</v>
      </c>
      <c r="X7" s="127">
        <f t="shared" si="7"/>
        <v>7.0781893004115233</v>
      </c>
    </row>
    <row r="8" spans="1:27" x14ac:dyDescent="0.25">
      <c r="A8" s="1">
        <v>4</v>
      </c>
      <c r="B8" s="2" t="s">
        <v>11</v>
      </c>
      <c r="C8" s="3">
        <v>552</v>
      </c>
      <c r="D8" s="75">
        <v>695.2</v>
      </c>
      <c r="E8" s="76">
        <v>764.2</v>
      </c>
      <c r="F8" s="77">
        <v>812.9</v>
      </c>
      <c r="G8" s="75">
        <v>797.7</v>
      </c>
      <c r="H8" s="76">
        <v>787.2</v>
      </c>
      <c r="I8" s="75">
        <v>988.1</v>
      </c>
      <c r="J8" s="76">
        <v>977.1</v>
      </c>
      <c r="K8" s="78">
        <v>952.6</v>
      </c>
      <c r="L8" s="79">
        <v>906.9</v>
      </c>
      <c r="M8" s="80">
        <v>969.4</v>
      </c>
      <c r="N8" s="81">
        <v>1188</v>
      </c>
      <c r="O8" s="81">
        <v>658.9</v>
      </c>
      <c r="P8" s="81">
        <v>839</v>
      </c>
      <c r="Q8" s="84">
        <f t="shared" si="4"/>
        <v>636</v>
      </c>
      <c r="R8" s="61">
        <f t="shared" si="5"/>
        <v>552</v>
      </c>
      <c r="S8" s="61">
        <f t="shared" si="6"/>
        <v>1188</v>
      </c>
      <c r="T8" s="61">
        <f t="shared" si="0"/>
        <v>849.22857142857151</v>
      </c>
      <c r="U8" s="61">
        <f t="shared" si="1"/>
        <v>825.95</v>
      </c>
      <c r="V8">
        <f t="shared" si="2"/>
        <v>43.36827020164128</v>
      </c>
      <c r="W8">
        <f t="shared" si="3"/>
        <v>162.26920855157931</v>
      </c>
      <c r="X8">
        <f t="shared" si="7"/>
        <v>2.152173913043478</v>
      </c>
    </row>
    <row r="9" spans="1:27" x14ac:dyDescent="0.25">
      <c r="A9" s="1">
        <v>5</v>
      </c>
      <c r="B9" s="18" t="s">
        <v>12</v>
      </c>
      <c r="C9" s="19">
        <v>9.4899999999999998E-2</v>
      </c>
      <c r="D9" s="20">
        <v>0.3004</v>
      </c>
      <c r="E9" s="21">
        <v>0.253</v>
      </c>
      <c r="F9" s="19">
        <v>0.59140000000000004</v>
      </c>
      <c r="G9" s="20">
        <v>0.31309999999999999</v>
      </c>
      <c r="H9" s="21">
        <v>0.34789999999999999</v>
      </c>
      <c r="I9" s="20">
        <v>0.4</v>
      </c>
      <c r="J9" s="21">
        <v>0.41739999999999999</v>
      </c>
      <c r="K9" s="22">
        <v>0.39710000000000001</v>
      </c>
      <c r="L9" s="23">
        <v>0.25990000000000002</v>
      </c>
      <c r="M9" s="24">
        <v>0.56740000000000002</v>
      </c>
      <c r="N9" s="25">
        <v>0.3594</v>
      </c>
      <c r="O9" s="25">
        <v>0.46879999999999999</v>
      </c>
      <c r="P9" s="25">
        <v>0.4556</v>
      </c>
      <c r="Q9" s="85">
        <f t="shared" si="4"/>
        <v>0.49650000000000005</v>
      </c>
      <c r="R9" s="123">
        <f t="shared" si="5"/>
        <v>9.4899999999999998E-2</v>
      </c>
      <c r="S9" s="123">
        <f t="shared" si="6"/>
        <v>0.59140000000000004</v>
      </c>
      <c r="T9" s="69">
        <f t="shared" si="0"/>
        <v>0.37330714285714289</v>
      </c>
      <c r="U9" s="69">
        <f t="shared" si="1"/>
        <v>0.37824999999999998</v>
      </c>
      <c r="V9" s="56">
        <f t="shared" si="2"/>
        <v>3.4686597570537353E-2</v>
      </c>
      <c r="W9" s="56">
        <f t="shared" si="3"/>
        <v>0.12978536402185614</v>
      </c>
      <c r="X9" s="127">
        <f t="shared" si="7"/>
        <v>6.2318229715489997</v>
      </c>
    </row>
    <row r="10" spans="1:27" x14ac:dyDescent="0.25">
      <c r="A10" s="1">
        <v>6</v>
      </c>
      <c r="B10" s="18" t="s">
        <v>13</v>
      </c>
      <c r="C10" s="19">
        <v>3.9800000000000002E-2</v>
      </c>
      <c r="D10" s="20">
        <v>0.96040000000000003</v>
      </c>
      <c r="E10" s="21">
        <v>0.89259999999999995</v>
      </c>
      <c r="F10" s="19">
        <v>4.9779999999999998</v>
      </c>
      <c r="G10" s="20">
        <v>10.24</v>
      </c>
      <c r="H10" s="21">
        <v>10.35</v>
      </c>
      <c r="I10" s="20">
        <v>1.6619999999999999</v>
      </c>
      <c r="J10" s="21">
        <v>1.6359999999999999</v>
      </c>
      <c r="K10" s="22">
        <v>0.88429999999999997</v>
      </c>
      <c r="L10" s="23">
        <v>7.0999999999999994E-2</v>
      </c>
      <c r="M10" s="24">
        <v>0.23250000000000001</v>
      </c>
      <c r="N10" s="25">
        <v>1.796</v>
      </c>
      <c r="O10" s="25">
        <v>0.77139999999999997</v>
      </c>
      <c r="P10" s="25">
        <v>0.5323</v>
      </c>
      <c r="Q10" s="85">
        <f t="shared" si="4"/>
        <v>10.3102</v>
      </c>
      <c r="R10" s="123">
        <f t="shared" si="5"/>
        <v>3.9800000000000002E-2</v>
      </c>
      <c r="S10" s="123">
        <f t="shared" si="6"/>
        <v>10.35</v>
      </c>
      <c r="T10" s="69">
        <f t="shared" si="0"/>
        <v>2.503307142857143</v>
      </c>
      <c r="U10" s="69">
        <f t="shared" si="1"/>
        <v>0.92649999999999999</v>
      </c>
      <c r="V10" s="56">
        <f t="shared" si="2"/>
        <v>0.9409296864730039</v>
      </c>
      <c r="W10" s="56">
        <f t="shared" si="3"/>
        <v>3.5206365118266039</v>
      </c>
      <c r="X10" s="128">
        <f t="shared" si="7"/>
        <v>260.0502512562814</v>
      </c>
    </row>
    <row r="11" spans="1:27" x14ac:dyDescent="0.25">
      <c r="A11" s="1">
        <v>7</v>
      </c>
      <c r="B11" s="2" t="s">
        <v>14</v>
      </c>
      <c r="C11" s="77">
        <v>5.9279999999999999</v>
      </c>
      <c r="D11" s="75">
        <v>53.56</v>
      </c>
      <c r="E11" s="76">
        <v>45.53</v>
      </c>
      <c r="F11" s="77">
        <v>7.5590000000000002</v>
      </c>
      <c r="G11" s="75">
        <v>18.829999999999998</v>
      </c>
      <c r="H11" s="76">
        <v>17.27</v>
      </c>
      <c r="I11" s="75">
        <v>8.7390000000000008</v>
      </c>
      <c r="J11" s="76">
        <v>9.1920000000000002</v>
      </c>
      <c r="K11" s="78">
        <v>13.28</v>
      </c>
      <c r="L11" s="79">
        <v>5.8150000000000004</v>
      </c>
      <c r="M11" s="80">
        <v>5.9550000000000001</v>
      </c>
      <c r="N11" s="81">
        <v>9.8849999999999998</v>
      </c>
      <c r="O11" s="81">
        <v>5.843</v>
      </c>
      <c r="P11" s="81">
        <v>14.43</v>
      </c>
      <c r="Q11" s="86">
        <f t="shared" si="4"/>
        <v>47.745000000000005</v>
      </c>
      <c r="R11" s="61">
        <f t="shared" si="5"/>
        <v>5.8150000000000004</v>
      </c>
      <c r="S11" s="61">
        <f t="shared" si="6"/>
        <v>53.56</v>
      </c>
      <c r="T11" s="61">
        <f t="shared" si="0"/>
        <v>15.843999999999999</v>
      </c>
      <c r="U11" s="61">
        <f t="shared" si="1"/>
        <v>9.5384999999999991</v>
      </c>
      <c r="V11">
        <f t="shared" si="2"/>
        <v>4.0047222606087676</v>
      </c>
      <c r="W11">
        <f t="shared" si="3"/>
        <v>14.984298628384831</v>
      </c>
      <c r="X11" s="127">
        <f t="shared" si="7"/>
        <v>9.2106620808254505</v>
      </c>
    </row>
    <row r="12" spans="1:27" x14ac:dyDescent="0.25">
      <c r="A12" s="1">
        <v>8</v>
      </c>
      <c r="B12" s="2" t="s">
        <v>15</v>
      </c>
      <c r="C12" s="77">
        <v>1.6779999999999999</v>
      </c>
      <c r="D12" s="75">
        <v>12.35</v>
      </c>
      <c r="E12" s="76">
        <v>9.1590000000000007</v>
      </c>
      <c r="F12" s="77">
        <v>1.8180000000000001</v>
      </c>
      <c r="G12" s="75">
        <v>1.7330000000000001</v>
      </c>
      <c r="H12" s="76">
        <v>1.6659999999999999</v>
      </c>
      <c r="I12" s="75">
        <v>1.4970000000000001</v>
      </c>
      <c r="J12" s="76">
        <v>1.869</v>
      </c>
      <c r="K12" s="78">
        <v>1.994</v>
      </c>
      <c r="L12" s="79">
        <v>2.161</v>
      </c>
      <c r="M12" s="80">
        <v>1.6950000000000001</v>
      </c>
      <c r="N12" s="81">
        <v>1.9930000000000001</v>
      </c>
      <c r="O12" s="81">
        <v>1.6619999999999999</v>
      </c>
      <c r="P12" s="81">
        <v>1.3620000000000001</v>
      </c>
      <c r="Q12" s="86">
        <f t="shared" si="4"/>
        <v>10.988</v>
      </c>
      <c r="R12" s="61">
        <f t="shared" si="5"/>
        <v>1.3620000000000001</v>
      </c>
      <c r="S12" s="61">
        <f t="shared" si="6"/>
        <v>12.35</v>
      </c>
      <c r="T12" s="61">
        <f t="shared" si="0"/>
        <v>3.0455000000000005</v>
      </c>
      <c r="U12" s="61">
        <f t="shared" si="1"/>
        <v>1.7755000000000001</v>
      </c>
      <c r="V12">
        <f t="shared" si="2"/>
        <v>0.89042815821662713</v>
      </c>
      <c r="W12">
        <f t="shared" si="3"/>
        <v>3.3316770955827586</v>
      </c>
      <c r="X12" s="127">
        <f t="shared" si="7"/>
        <v>9.0675477239353874</v>
      </c>
    </row>
    <row r="13" spans="1:27" x14ac:dyDescent="0.25">
      <c r="A13" s="1">
        <v>9</v>
      </c>
      <c r="B13" s="2" t="s">
        <v>16</v>
      </c>
      <c r="C13" s="77">
        <v>35.369999999999997</v>
      </c>
      <c r="D13" s="75">
        <v>293.2</v>
      </c>
      <c r="E13" s="76">
        <v>239.8</v>
      </c>
      <c r="F13" s="77">
        <v>253.9</v>
      </c>
      <c r="G13" s="75">
        <v>172.1</v>
      </c>
      <c r="H13" s="76">
        <v>160</v>
      </c>
      <c r="I13" s="75">
        <v>103.9</v>
      </c>
      <c r="J13" s="76">
        <v>110</v>
      </c>
      <c r="K13" s="78">
        <v>136.4</v>
      </c>
      <c r="L13" s="79">
        <v>96.15</v>
      </c>
      <c r="M13" s="80">
        <v>97.93</v>
      </c>
      <c r="N13" s="81">
        <v>111.7</v>
      </c>
      <c r="O13" s="81">
        <v>63.05</v>
      </c>
      <c r="P13" s="81">
        <v>98</v>
      </c>
      <c r="Q13" s="86">
        <f t="shared" si="4"/>
        <v>257.83</v>
      </c>
      <c r="R13" s="61">
        <f t="shared" si="5"/>
        <v>35.369999999999997</v>
      </c>
      <c r="S13" s="61">
        <f t="shared" si="6"/>
        <v>293.2</v>
      </c>
      <c r="T13" s="61">
        <f t="shared" si="0"/>
        <v>140.82142857142858</v>
      </c>
      <c r="U13" s="61">
        <f t="shared" si="1"/>
        <v>110.85</v>
      </c>
      <c r="V13">
        <f t="shared" si="2"/>
        <v>20.050343283272735</v>
      </c>
      <c r="W13">
        <f t="shared" si="3"/>
        <v>75.021515053210706</v>
      </c>
      <c r="X13" s="127">
        <f t="shared" si="7"/>
        <v>8.2895108849307331</v>
      </c>
    </row>
    <row r="14" spans="1:27" x14ac:dyDescent="0.25">
      <c r="A14" s="1">
        <v>10</v>
      </c>
      <c r="B14" s="2" t="s">
        <v>17</v>
      </c>
      <c r="C14" s="77">
        <v>377.9</v>
      </c>
      <c r="D14" s="75">
        <v>361.5</v>
      </c>
      <c r="E14" s="76">
        <v>245.9</v>
      </c>
      <c r="F14" s="77">
        <v>140.9</v>
      </c>
      <c r="G14" s="75">
        <v>595.4</v>
      </c>
      <c r="H14" s="76">
        <v>606.70000000000005</v>
      </c>
      <c r="I14" s="75">
        <v>416.9</v>
      </c>
      <c r="J14" s="76">
        <v>422.6</v>
      </c>
      <c r="K14" s="78">
        <v>602.9</v>
      </c>
      <c r="L14" s="79">
        <v>478.5</v>
      </c>
      <c r="M14" s="80">
        <v>566.29999999999995</v>
      </c>
      <c r="N14" s="81">
        <v>635.6</v>
      </c>
      <c r="O14" s="81">
        <v>181.4</v>
      </c>
      <c r="P14" s="81">
        <v>143.80000000000001</v>
      </c>
      <c r="Q14" s="86">
        <f t="shared" si="4"/>
        <v>494.70000000000005</v>
      </c>
      <c r="R14" s="61">
        <f t="shared" si="5"/>
        <v>140.9</v>
      </c>
      <c r="S14" s="61">
        <f t="shared" si="6"/>
        <v>635.6</v>
      </c>
      <c r="T14" s="61">
        <f t="shared" si="0"/>
        <v>412.59285714285721</v>
      </c>
      <c r="U14" s="61">
        <f t="shared" si="1"/>
        <v>419.75</v>
      </c>
      <c r="V14">
        <f t="shared" si="2"/>
        <v>47.823547540642032</v>
      </c>
      <c r="W14">
        <f t="shared" si="3"/>
        <v>178.93932991717801</v>
      </c>
      <c r="X14">
        <f t="shared" si="7"/>
        <v>4.5110007097232083</v>
      </c>
    </row>
    <row r="15" spans="1:27" x14ac:dyDescent="0.25">
      <c r="A15" s="1">
        <v>11</v>
      </c>
      <c r="B15" s="2" t="s">
        <v>18</v>
      </c>
      <c r="C15" s="3">
        <v>137.69999999999999</v>
      </c>
      <c r="D15" s="10">
        <v>206</v>
      </c>
      <c r="E15" s="11">
        <v>157.6</v>
      </c>
      <c r="F15" s="3">
        <v>213.8</v>
      </c>
      <c r="G15" s="10">
        <v>164.8</v>
      </c>
      <c r="H15" s="11">
        <v>165.2</v>
      </c>
      <c r="I15" s="10">
        <v>210.9</v>
      </c>
      <c r="J15" s="11">
        <v>215.4</v>
      </c>
      <c r="K15" s="12">
        <v>159.9</v>
      </c>
      <c r="L15" s="13">
        <v>149.80000000000001</v>
      </c>
      <c r="M15" s="14">
        <v>165.5</v>
      </c>
      <c r="N15" s="9">
        <v>192.6</v>
      </c>
      <c r="O15" s="9">
        <v>121.4</v>
      </c>
      <c r="P15" s="9">
        <v>160</v>
      </c>
      <c r="Q15" s="84">
        <f t="shared" si="4"/>
        <v>94</v>
      </c>
      <c r="R15" s="61">
        <f t="shared" si="5"/>
        <v>121.4</v>
      </c>
      <c r="S15" s="61">
        <f t="shared" si="6"/>
        <v>215.4</v>
      </c>
      <c r="T15" s="61">
        <f t="shared" si="0"/>
        <v>172.90000000000003</v>
      </c>
      <c r="U15" s="61">
        <f t="shared" si="1"/>
        <v>165</v>
      </c>
      <c r="V15">
        <f t="shared" si="2"/>
        <v>7.9768965845671165</v>
      </c>
      <c r="W15">
        <f t="shared" si="3"/>
        <v>29.846814029177374</v>
      </c>
      <c r="X15">
        <f t="shared" si="7"/>
        <v>1.7742998352553541</v>
      </c>
    </row>
    <row r="16" spans="1:27" x14ac:dyDescent="0.25">
      <c r="A16" s="1">
        <v>12</v>
      </c>
      <c r="B16" s="2" t="s">
        <v>19</v>
      </c>
      <c r="C16" s="3">
        <v>28.01</v>
      </c>
      <c r="D16" s="10">
        <v>56.67</v>
      </c>
      <c r="E16" s="11">
        <v>66.59</v>
      </c>
      <c r="F16" s="3">
        <v>116.1</v>
      </c>
      <c r="G16" s="10">
        <v>27.38</v>
      </c>
      <c r="H16" s="11">
        <v>26.69</v>
      </c>
      <c r="I16" s="10">
        <v>45.23</v>
      </c>
      <c r="J16" s="11">
        <v>46.44</v>
      </c>
      <c r="K16" s="12">
        <v>226.7</v>
      </c>
      <c r="L16" s="13">
        <v>203.3</v>
      </c>
      <c r="M16" s="14">
        <v>237.1</v>
      </c>
      <c r="N16" s="9">
        <v>33.64</v>
      </c>
      <c r="O16" s="9">
        <v>95.85</v>
      </c>
      <c r="P16" s="9">
        <v>87.75</v>
      </c>
      <c r="Q16" s="84">
        <f t="shared" si="4"/>
        <v>210.41</v>
      </c>
      <c r="R16" s="61">
        <f t="shared" si="5"/>
        <v>26.69</v>
      </c>
      <c r="S16" s="61">
        <f t="shared" si="6"/>
        <v>237.1</v>
      </c>
      <c r="T16" s="61">
        <f t="shared" si="0"/>
        <v>92.674999999999983</v>
      </c>
      <c r="U16" s="61">
        <f t="shared" si="1"/>
        <v>61.63</v>
      </c>
      <c r="V16">
        <f t="shared" si="2"/>
        <v>20.203889293460747</v>
      </c>
      <c r="W16">
        <f t="shared" si="3"/>
        <v>75.596031616440357</v>
      </c>
      <c r="X16" s="127">
        <f t="shared" si="7"/>
        <v>8.8834769576620456</v>
      </c>
    </row>
    <row r="17" spans="1:32" x14ac:dyDescent="0.25">
      <c r="A17" s="1">
        <v>13</v>
      </c>
      <c r="B17" s="18" t="s">
        <v>20</v>
      </c>
      <c r="C17" s="19">
        <v>0.2324</v>
      </c>
      <c r="D17" s="20">
        <v>1.2669999999999999</v>
      </c>
      <c r="E17" s="21">
        <v>0.81720000000000004</v>
      </c>
      <c r="F17" s="19">
        <v>1.869</v>
      </c>
      <c r="G17" s="20">
        <v>1.4410000000000001</v>
      </c>
      <c r="H17" s="21">
        <v>1.3839999999999999</v>
      </c>
      <c r="I17" s="20">
        <v>0.88470000000000004</v>
      </c>
      <c r="J17" s="21">
        <v>1.37</v>
      </c>
      <c r="K17" s="22">
        <v>1.091</v>
      </c>
      <c r="L17" s="23">
        <v>0.50880000000000003</v>
      </c>
      <c r="M17" s="24">
        <v>0.70279999999999998</v>
      </c>
      <c r="N17" s="25">
        <v>0.97030000000000005</v>
      </c>
      <c r="O17" s="25">
        <v>0.77839999999999998</v>
      </c>
      <c r="P17" s="25">
        <v>0.93440000000000001</v>
      </c>
      <c r="Q17" s="85">
        <f t="shared" si="4"/>
        <v>1.6366000000000001</v>
      </c>
      <c r="R17" s="123">
        <f t="shared" si="5"/>
        <v>0.2324</v>
      </c>
      <c r="S17" s="123">
        <f t="shared" si="6"/>
        <v>1.869</v>
      </c>
      <c r="T17" s="69">
        <f t="shared" si="0"/>
        <v>1.0179285714285713</v>
      </c>
      <c r="U17" s="69">
        <f t="shared" si="1"/>
        <v>0.95235000000000003</v>
      </c>
      <c r="V17" s="56">
        <f t="shared" si="2"/>
        <v>0.11311971944014292</v>
      </c>
      <c r="W17" s="56">
        <f t="shared" si="3"/>
        <v>0.42325523383300656</v>
      </c>
      <c r="X17" s="127">
        <f t="shared" si="7"/>
        <v>8.0421686746987948</v>
      </c>
    </row>
    <row r="18" spans="1:32" x14ac:dyDescent="0.25">
      <c r="A18" s="1">
        <v>14</v>
      </c>
      <c r="B18" s="28" t="s">
        <v>21</v>
      </c>
      <c r="C18" s="77">
        <v>42.85</v>
      </c>
      <c r="D18" s="75">
        <v>102.5</v>
      </c>
      <c r="E18" s="76">
        <v>59.74</v>
      </c>
      <c r="F18" s="77">
        <v>30.09</v>
      </c>
      <c r="G18" s="75">
        <v>67.099999999999994</v>
      </c>
      <c r="H18" s="76">
        <v>66.41</v>
      </c>
      <c r="I18" s="75">
        <v>50.83</v>
      </c>
      <c r="J18" s="76">
        <v>54.34</v>
      </c>
      <c r="K18" s="78">
        <v>431.3</v>
      </c>
      <c r="L18" s="79">
        <v>370.7</v>
      </c>
      <c r="M18" s="80">
        <v>412.6</v>
      </c>
      <c r="N18" s="81">
        <v>49.86</v>
      </c>
      <c r="O18" s="81">
        <v>28.83</v>
      </c>
      <c r="P18" s="81">
        <v>26.93</v>
      </c>
      <c r="Q18" s="86">
        <f t="shared" si="4"/>
        <v>404.37</v>
      </c>
      <c r="R18" s="61">
        <f t="shared" si="5"/>
        <v>26.93</v>
      </c>
      <c r="S18" s="61">
        <f t="shared" si="6"/>
        <v>431.3</v>
      </c>
      <c r="T18" s="61">
        <f t="shared" si="0"/>
        <v>128.14857142857142</v>
      </c>
      <c r="U18" s="61">
        <f t="shared" si="1"/>
        <v>57.040000000000006</v>
      </c>
      <c r="V18">
        <f t="shared" si="2"/>
        <v>40.537354579776547</v>
      </c>
      <c r="W18">
        <f t="shared" si="3"/>
        <v>151.67689220369539</v>
      </c>
      <c r="X18" s="128">
        <f t="shared" si="7"/>
        <v>16.015595989602673</v>
      </c>
    </row>
    <row r="19" spans="1:32" x14ac:dyDescent="0.25">
      <c r="A19" s="1">
        <v>15</v>
      </c>
      <c r="B19" s="18" t="s">
        <v>22</v>
      </c>
      <c r="C19" s="19">
        <v>2.7080000000000002</v>
      </c>
      <c r="D19" s="20">
        <v>23.95</v>
      </c>
      <c r="E19" s="21">
        <v>20.75</v>
      </c>
      <c r="F19" s="19">
        <v>1.9890000000000001</v>
      </c>
      <c r="G19" s="20">
        <v>2.2810000000000001</v>
      </c>
      <c r="H19" s="21">
        <v>1.94</v>
      </c>
      <c r="I19" s="20">
        <v>1.9950000000000001</v>
      </c>
      <c r="J19" s="21">
        <v>3.6309999999999998</v>
      </c>
      <c r="K19" s="22">
        <v>0.90069999999999995</v>
      </c>
      <c r="L19" s="23">
        <v>0.31040000000000001</v>
      </c>
      <c r="M19" s="24">
        <v>0.56479999999999997</v>
      </c>
      <c r="N19" s="25">
        <v>0.81899999999999995</v>
      </c>
      <c r="O19" s="25">
        <v>0.7984</v>
      </c>
      <c r="P19" s="25">
        <v>1.093</v>
      </c>
      <c r="Q19" s="85">
        <f t="shared" si="4"/>
        <v>23.639599999999998</v>
      </c>
      <c r="R19" s="123">
        <f t="shared" si="5"/>
        <v>0.31040000000000001</v>
      </c>
      <c r="S19" s="123">
        <f t="shared" si="6"/>
        <v>23.95</v>
      </c>
      <c r="T19" s="69">
        <f t="shared" si="0"/>
        <v>4.5521642857142854</v>
      </c>
      <c r="U19" s="69">
        <f t="shared" si="1"/>
        <v>1.9645000000000001</v>
      </c>
      <c r="V19" s="56">
        <f t="shared" si="2"/>
        <v>2.0370251373722659</v>
      </c>
      <c r="W19" s="56">
        <f t="shared" si="3"/>
        <v>7.6218501522931419</v>
      </c>
      <c r="X19" s="128">
        <f t="shared" si="7"/>
        <v>77.158505154639172</v>
      </c>
    </row>
    <row r="20" spans="1:32" x14ac:dyDescent="0.25">
      <c r="A20" s="1">
        <v>16</v>
      </c>
      <c r="B20" s="2" t="s">
        <v>23</v>
      </c>
      <c r="C20" s="3">
        <v>26.24</v>
      </c>
      <c r="D20" s="10">
        <v>25.42</v>
      </c>
      <c r="E20" s="11">
        <v>28.83</v>
      </c>
      <c r="F20" s="3">
        <v>29.33</v>
      </c>
      <c r="G20" s="10">
        <v>102.4</v>
      </c>
      <c r="H20" s="11">
        <v>104.1</v>
      </c>
      <c r="I20" s="10">
        <v>75.36</v>
      </c>
      <c r="J20" s="11">
        <v>77.66</v>
      </c>
      <c r="K20" s="12">
        <v>144.9</v>
      </c>
      <c r="L20" s="13">
        <v>133.6</v>
      </c>
      <c r="M20" s="14">
        <v>139.1</v>
      </c>
      <c r="N20" s="9">
        <v>15.49</v>
      </c>
      <c r="O20" s="9">
        <v>23.74</v>
      </c>
      <c r="P20" s="9">
        <v>21.4</v>
      </c>
      <c r="Q20" s="84">
        <f t="shared" si="4"/>
        <v>129.41</v>
      </c>
      <c r="R20" s="61">
        <f t="shared" si="5"/>
        <v>15.49</v>
      </c>
      <c r="S20" s="61">
        <f t="shared" si="6"/>
        <v>144.9</v>
      </c>
      <c r="T20" s="61">
        <f t="shared" si="0"/>
        <v>67.683571428571426</v>
      </c>
      <c r="U20" s="61">
        <f t="shared" si="1"/>
        <v>52.344999999999999</v>
      </c>
      <c r="V20">
        <f t="shared" si="2"/>
        <v>13.130631271582756</v>
      </c>
      <c r="W20">
        <f t="shared" si="3"/>
        <v>49.130323490322525</v>
      </c>
      <c r="X20" s="127">
        <f t="shared" si="7"/>
        <v>9.3544222078760502</v>
      </c>
    </row>
    <row r="21" spans="1:32" x14ac:dyDescent="0.25">
      <c r="A21" s="1">
        <v>17</v>
      </c>
      <c r="B21" s="2" t="s">
        <v>24</v>
      </c>
      <c r="C21" s="77">
        <v>-3.6200000000000003E-2</v>
      </c>
      <c r="D21" s="75">
        <v>1.23</v>
      </c>
      <c r="E21" s="76">
        <v>0.77810000000000001</v>
      </c>
      <c r="F21" s="77">
        <v>2.9670000000000001</v>
      </c>
      <c r="G21" s="75">
        <v>1.85</v>
      </c>
      <c r="H21" s="76">
        <v>1.7949999999999999</v>
      </c>
      <c r="I21" s="75">
        <v>1.1359999999999999</v>
      </c>
      <c r="J21" s="76">
        <v>1.2090000000000001</v>
      </c>
      <c r="K21" s="78">
        <v>2.57</v>
      </c>
      <c r="L21" s="79">
        <v>0.73960000000000004</v>
      </c>
      <c r="M21" s="80">
        <v>1.8939999999999999</v>
      </c>
      <c r="N21" s="81">
        <v>3.121</v>
      </c>
      <c r="O21" s="9">
        <v>2.4460000000000002</v>
      </c>
      <c r="P21" s="9">
        <v>1.706</v>
      </c>
      <c r="Q21" s="84">
        <f t="shared" si="4"/>
        <v>3.1572</v>
      </c>
      <c r="R21" s="61">
        <f t="shared" si="5"/>
        <v>-3.6200000000000003E-2</v>
      </c>
      <c r="S21" s="61">
        <f t="shared" si="6"/>
        <v>3.121</v>
      </c>
      <c r="T21" s="61">
        <f t="shared" si="0"/>
        <v>1.6718214285714283</v>
      </c>
      <c r="U21" s="61">
        <f t="shared" si="1"/>
        <v>1.7504999999999999</v>
      </c>
      <c r="V21">
        <f t="shared" si="2"/>
        <v>0.24090901300510917</v>
      </c>
      <c r="W21">
        <f t="shared" si="3"/>
        <v>0.90139898805098617</v>
      </c>
      <c r="X21">
        <f t="shared" si="7"/>
        <v>-86.215469613259657</v>
      </c>
    </row>
    <row r="22" spans="1:32" x14ac:dyDescent="0.25">
      <c r="A22" s="1">
        <v>18</v>
      </c>
      <c r="B22" s="2" t="s">
        <v>25</v>
      </c>
      <c r="C22" s="77">
        <v>35.25</v>
      </c>
      <c r="D22" s="75">
        <v>129.9</v>
      </c>
      <c r="E22" s="76">
        <v>80.02</v>
      </c>
      <c r="F22" s="77">
        <v>105.4</v>
      </c>
      <c r="G22" s="75">
        <v>119</v>
      </c>
      <c r="H22" s="76">
        <v>109.7</v>
      </c>
      <c r="I22" s="75">
        <v>67.61</v>
      </c>
      <c r="J22" s="76">
        <v>64.930000000000007</v>
      </c>
      <c r="K22" s="78">
        <v>152.4</v>
      </c>
      <c r="L22" s="79">
        <v>104</v>
      </c>
      <c r="M22" s="80">
        <v>116.9</v>
      </c>
      <c r="N22" s="81">
        <v>156.6</v>
      </c>
      <c r="O22" s="9">
        <v>124.5</v>
      </c>
      <c r="P22" s="9">
        <v>72.650000000000006</v>
      </c>
      <c r="Q22" s="84">
        <f t="shared" si="4"/>
        <v>121.35</v>
      </c>
      <c r="R22" s="61">
        <f t="shared" si="5"/>
        <v>35.25</v>
      </c>
      <c r="S22" s="61">
        <f t="shared" si="6"/>
        <v>156.6</v>
      </c>
      <c r="T22" s="61">
        <f t="shared" si="0"/>
        <v>102.7757142857143</v>
      </c>
      <c r="U22" s="61">
        <f t="shared" si="1"/>
        <v>107.55000000000001</v>
      </c>
      <c r="V22">
        <f t="shared" si="2"/>
        <v>9.299763125559851</v>
      </c>
      <c r="W22">
        <f t="shared" si="3"/>
        <v>34.796527393998936</v>
      </c>
      <c r="X22" s="74">
        <f t="shared" si="7"/>
        <v>4.4425531914893615</v>
      </c>
    </row>
    <row r="23" spans="1:32" x14ac:dyDescent="0.25">
      <c r="A23" s="1">
        <v>19</v>
      </c>
      <c r="B23" s="2" t="s">
        <v>26</v>
      </c>
      <c r="C23" s="77">
        <v>3.992</v>
      </c>
      <c r="D23" s="75">
        <v>5.2060000000000004</v>
      </c>
      <c r="E23" s="76">
        <v>3.5880000000000001</v>
      </c>
      <c r="F23" s="77">
        <v>3.7120000000000002</v>
      </c>
      <c r="G23" s="75">
        <v>2.7789999999999999</v>
      </c>
      <c r="H23" s="76">
        <v>2.8380000000000001</v>
      </c>
      <c r="I23" s="75">
        <v>7.6310000000000002</v>
      </c>
      <c r="J23" s="76">
        <v>7.7939999999999996</v>
      </c>
      <c r="K23" s="78">
        <v>2.3769999999999998</v>
      </c>
      <c r="L23" s="79">
        <v>2.375</v>
      </c>
      <c r="M23" s="80">
        <v>2.4300000000000002</v>
      </c>
      <c r="N23" s="81">
        <v>5.8559999999999999</v>
      </c>
      <c r="O23" s="9">
        <v>6.9359999999999999</v>
      </c>
      <c r="P23" s="9">
        <v>4.2539999999999996</v>
      </c>
      <c r="Q23" s="84">
        <f t="shared" si="4"/>
        <v>5.4189999999999996</v>
      </c>
      <c r="R23" s="61">
        <f t="shared" si="5"/>
        <v>2.375</v>
      </c>
      <c r="S23" s="61">
        <f t="shared" si="6"/>
        <v>7.7939999999999996</v>
      </c>
      <c r="T23" s="61">
        <f t="shared" si="0"/>
        <v>4.4119999999999999</v>
      </c>
      <c r="U23" s="61">
        <f t="shared" si="1"/>
        <v>3.8520000000000003</v>
      </c>
      <c r="V23">
        <f t="shared" si="2"/>
        <v>0.52214401617405681</v>
      </c>
      <c r="W23">
        <f t="shared" si="3"/>
        <v>1.9536840150774719</v>
      </c>
      <c r="X23">
        <f t="shared" si="7"/>
        <v>3.2816842105263158</v>
      </c>
    </row>
    <row r="24" spans="1:32" x14ac:dyDescent="0.25">
      <c r="A24" s="1">
        <v>20</v>
      </c>
      <c r="B24" s="2" t="s">
        <v>27</v>
      </c>
      <c r="C24" s="77">
        <v>16.190000000000001</v>
      </c>
      <c r="D24" s="75">
        <v>76.180000000000007</v>
      </c>
      <c r="E24" s="76">
        <v>24.51</v>
      </c>
      <c r="F24" s="77">
        <v>11.91</v>
      </c>
      <c r="G24" s="75">
        <v>11.91</v>
      </c>
      <c r="H24" s="76">
        <v>12.24</v>
      </c>
      <c r="I24" s="75">
        <v>10.71</v>
      </c>
      <c r="J24" s="76">
        <v>52.17</v>
      </c>
      <c r="K24" s="78">
        <v>3.2850000000000001</v>
      </c>
      <c r="L24" s="79">
        <v>2.8889999999999998</v>
      </c>
      <c r="M24" s="80">
        <v>3.25</v>
      </c>
      <c r="N24" s="81">
        <v>8.4619999999999997</v>
      </c>
      <c r="O24" s="9">
        <v>5.8410000000000002</v>
      </c>
      <c r="P24" s="9">
        <v>10.88</v>
      </c>
      <c r="Q24" s="84">
        <f t="shared" si="4"/>
        <v>73.291000000000011</v>
      </c>
      <c r="R24" s="61">
        <f t="shared" si="5"/>
        <v>2.8889999999999998</v>
      </c>
      <c r="S24" s="61">
        <f t="shared" si="6"/>
        <v>76.180000000000007</v>
      </c>
      <c r="T24" s="61">
        <f t="shared" si="0"/>
        <v>17.887642857142861</v>
      </c>
      <c r="U24" s="61">
        <f t="shared" si="1"/>
        <v>11.395</v>
      </c>
      <c r="V24">
        <f t="shared" si="2"/>
        <v>5.6014243838108753</v>
      </c>
      <c r="W24">
        <f t="shared" si="3"/>
        <v>20.958610922141634</v>
      </c>
      <c r="X24" s="128">
        <f t="shared" si="7"/>
        <v>26.368985808238151</v>
      </c>
    </row>
    <row r="25" spans="1:32" x14ac:dyDescent="0.25">
      <c r="A25" s="27">
        <v>21</v>
      </c>
      <c r="B25" s="28" t="s">
        <v>28</v>
      </c>
      <c r="C25" s="50">
        <v>46.774999999999999</v>
      </c>
      <c r="D25" s="82">
        <v>47.575000000000003</v>
      </c>
      <c r="E25" s="83">
        <v>47.786999999999999</v>
      </c>
      <c r="F25" s="50">
        <v>47.436</v>
      </c>
      <c r="G25" s="82">
        <v>48.155000000000001</v>
      </c>
      <c r="H25" s="83">
        <v>50.212000000000003</v>
      </c>
      <c r="I25" s="82">
        <v>47</v>
      </c>
      <c r="J25" s="83">
        <v>47.084000000000003</v>
      </c>
      <c r="K25" s="78">
        <v>48.645000000000003</v>
      </c>
      <c r="L25" s="79">
        <v>49.073999999999998</v>
      </c>
      <c r="M25" s="80">
        <v>49.155999999999999</v>
      </c>
      <c r="N25" s="81">
        <v>47.703000000000003</v>
      </c>
      <c r="O25" s="9">
        <v>47.773000000000003</v>
      </c>
      <c r="P25" s="9">
        <v>47.924999999999997</v>
      </c>
      <c r="Q25" s="84">
        <f t="shared" si="4"/>
        <v>3.4370000000000047</v>
      </c>
      <c r="R25" s="61">
        <f t="shared" si="5"/>
        <v>46.774999999999999</v>
      </c>
      <c r="S25" s="61">
        <f t="shared" si="6"/>
        <v>50.212000000000003</v>
      </c>
      <c r="T25" s="61">
        <f t="shared" si="0"/>
        <v>48.021428571428565</v>
      </c>
      <c r="U25" s="61">
        <f t="shared" si="1"/>
        <v>47.78</v>
      </c>
      <c r="V25">
        <f t="shared" si="2"/>
        <v>0.25511806605866505</v>
      </c>
      <c r="W25">
        <f t="shared" si="3"/>
        <v>0.95456439636788637</v>
      </c>
      <c r="X25">
        <f t="shared" si="7"/>
        <v>1.0734794227685731</v>
      </c>
    </row>
    <row r="26" spans="1:32" x14ac:dyDescent="0.25">
      <c r="A26" s="98">
        <v>22</v>
      </c>
      <c r="B26" s="32" t="s">
        <v>29</v>
      </c>
      <c r="C26" s="29">
        <v>6.516</v>
      </c>
      <c r="D26" s="30">
        <v>6.3890000000000002</v>
      </c>
      <c r="E26" s="31">
        <v>6.4589999999999996</v>
      </c>
      <c r="F26" s="29">
        <v>6.2869999999999999</v>
      </c>
      <c r="G26" s="30">
        <v>6.1740000000000004</v>
      </c>
      <c r="H26" s="31">
        <v>6.625</v>
      </c>
      <c r="I26" s="30">
        <v>6.3849999999999998</v>
      </c>
      <c r="J26" s="31">
        <v>6.4089999999999998</v>
      </c>
      <c r="K26" s="12">
        <v>5.8849999999999998</v>
      </c>
      <c r="L26" s="13">
        <v>6.41</v>
      </c>
      <c r="M26" s="14">
        <v>6.4619999999999997</v>
      </c>
      <c r="N26" s="9">
        <v>6.3789999999999996</v>
      </c>
      <c r="O26" s="9">
        <v>6.3959999999999999</v>
      </c>
      <c r="P26" s="9">
        <v>6.532</v>
      </c>
      <c r="Q26" s="84">
        <f t="shared" si="4"/>
        <v>0.74000000000000021</v>
      </c>
      <c r="R26" s="61">
        <f t="shared" si="5"/>
        <v>5.8849999999999998</v>
      </c>
      <c r="S26" s="61">
        <f t="shared" si="6"/>
        <v>6.625</v>
      </c>
      <c r="T26" s="61">
        <f t="shared" si="0"/>
        <v>6.3791428571428579</v>
      </c>
      <c r="U26" s="61">
        <f t="shared" si="1"/>
        <v>6.4024999999999999</v>
      </c>
      <c r="V26">
        <f t="shared" si="2"/>
        <v>4.7624545470168936E-2</v>
      </c>
      <c r="W26">
        <f t="shared" si="3"/>
        <v>0.17819473235020905</v>
      </c>
      <c r="X26">
        <f t="shared" si="7"/>
        <v>1.1257434154630417</v>
      </c>
    </row>
    <row r="27" spans="1:32" ht="15.75" thickBot="1" x14ac:dyDescent="0.3">
      <c r="A27" s="98">
        <v>23</v>
      </c>
      <c r="B27" s="32" t="s">
        <v>30</v>
      </c>
      <c r="C27" s="29">
        <v>6.2E-2</v>
      </c>
      <c r="D27" s="33">
        <v>3.4000000000000002E-2</v>
      </c>
      <c r="E27" s="34">
        <v>6.0999999999999999E-2</v>
      </c>
      <c r="F27" s="29">
        <v>7.4999999999999997E-2</v>
      </c>
      <c r="G27" s="33">
        <v>0.13</v>
      </c>
      <c r="H27" s="34">
        <v>0.122</v>
      </c>
      <c r="I27" s="33">
        <v>0.15</v>
      </c>
      <c r="J27" s="34">
        <v>0</v>
      </c>
      <c r="K27" s="35">
        <v>0.126</v>
      </c>
      <c r="L27" s="36">
        <v>0.17799999999999999</v>
      </c>
      <c r="M27" s="37">
        <v>0.218</v>
      </c>
      <c r="N27" s="9">
        <v>0.17199999999999999</v>
      </c>
      <c r="O27" s="9">
        <v>0.60799999999999998</v>
      </c>
      <c r="P27" s="9">
        <v>0.47699999999999998</v>
      </c>
      <c r="Q27" s="84">
        <f t="shared" si="4"/>
        <v>0.60799999999999998</v>
      </c>
      <c r="R27" s="61">
        <f t="shared" si="5"/>
        <v>0</v>
      </c>
      <c r="S27" s="61">
        <f t="shared" si="6"/>
        <v>0.60799999999999998</v>
      </c>
      <c r="T27" s="61">
        <f t="shared" si="0"/>
        <v>0.17235714285714285</v>
      </c>
      <c r="U27" s="61">
        <f t="shared" si="1"/>
        <v>0.128</v>
      </c>
      <c r="V27">
        <f t="shared" si="2"/>
        <v>4.536743847846527E-2</v>
      </c>
      <c r="W27">
        <f t="shared" si="3"/>
        <v>0.16974941130196192</v>
      </c>
      <c r="X27">
        <v>0</v>
      </c>
    </row>
    <row r="28" spans="1:32" x14ac:dyDescent="0.25">
      <c r="A28" s="74"/>
      <c r="B28" s="74"/>
      <c r="C28" s="74"/>
      <c r="D28" s="74"/>
    </row>
    <row r="29" spans="1:32" ht="15.75" thickBot="1" x14ac:dyDescent="0.3">
      <c r="A29" s="87" t="s">
        <v>40</v>
      </c>
    </row>
    <row r="30" spans="1:32" ht="15.75" thickBot="1" x14ac:dyDescent="0.3">
      <c r="A30" s="1" t="s">
        <v>0</v>
      </c>
      <c r="B30" s="2" t="s">
        <v>1</v>
      </c>
      <c r="C30" s="3" t="s">
        <v>47</v>
      </c>
      <c r="D30" s="4" t="s">
        <v>48</v>
      </c>
      <c r="E30" s="5" t="s">
        <v>48</v>
      </c>
      <c r="F30" s="3" t="s">
        <v>49</v>
      </c>
      <c r="G30" s="4" t="s">
        <v>50</v>
      </c>
      <c r="H30" s="5" t="s">
        <v>50</v>
      </c>
      <c r="I30" s="4" t="s">
        <v>51</v>
      </c>
      <c r="J30" s="5" t="s">
        <v>51</v>
      </c>
      <c r="K30" s="6" t="s">
        <v>52</v>
      </c>
      <c r="L30" s="7" t="s">
        <v>52</v>
      </c>
      <c r="M30" s="8" t="s">
        <v>52</v>
      </c>
      <c r="N30" s="9" t="s">
        <v>53</v>
      </c>
      <c r="O30" s="9" t="s">
        <v>54</v>
      </c>
      <c r="P30" s="9" t="s">
        <v>55</v>
      </c>
      <c r="Q30" s="9"/>
    </row>
    <row r="31" spans="1:32" x14ac:dyDescent="0.25">
      <c r="A31" s="1" t="s">
        <v>3</v>
      </c>
      <c r="B31" s="2" t="s">
        <v>4</v>
      </c>
      <c r="C31" s="3" t="s">
        <v>5</v>
      </c>
      <c r="D31" s="10" t="s">
        <v>5</v>
      </c>
      <c r="E31" s="11" t="s">
        <v>5</v>
      </c>
      <c r="F31" s="3" t="s">
        <v>5</v>
      </c>
      <c r="G31" s="10" t="s">
        <v>5</v>
      </c>
      <c r="H31" s="11" t="s">
        <v>5</v>
      </c>
      <c r="I31" s="10" t="s">
        <v>5</v>
      </c>
      <c r="J31" s="11" t="s">
        <v>5</v>
      </c>
      <c r="K31" s="12" t="s">
        <v>5</v>
      </c>
      <c r="L31" s="13" t="s">
        <v>5</v>
      </c>
      <c r="M31" s="14" t="s">
        <v>5</v>
      </c>
      <c r="N31" s="9" t="s">
        <v>5</v>
      </c>
      <c r="O31" s="9" t="s">
        <v>5</v>
      </c>
      <c r="P31" s="9" t="s">
        <v>6</v>
      </c>
      <c r="Q31" s="9"/>
      <c r="Z31" t="s">
        <v>160</v>
      </c>
    </row>
    <row r="32" spans="1:32" x14ac:dyDescent="0.25">
      <c r="B32" s="15"/>
      <c r="D32" s="16"/>
      <c r="E32" s="17"/>
      <c r="G32" s="16"/>
      <c r="H32" s="17"/>
      <c r="I32" s="16"/>
      <c r="J32" s="17"/>
      <c r="K32" s="12"/>
      <c r="L32" s="13"/>
      <c r="M32" s="14"/>
      <c r="N32" s="9"/>
      <c r="O32" s="9"/>
      <c r="P32" s="9"/>
      <c r="Q32" s="92" t="s">
        <v>7</v>
      </c>
      <c r="R32" s="93" t="s">
        <v>31</v>
      </c>
      <c r="S32" s="93" t="s">
        <v>32</v>
      </c>
      <c r="T32" s="93" t="s">
        <v>34</v>
      </c>
      <c r="U32" s="93" t="s">
        <v>35</v>
      </c>
      <c r="V32" s="101" t="s">
        <v>102</v>
      </c>
      <c r="W32" s="101" t="s">
        <v>103</v>
      </c>
      <c r="X32" s="101" t="s">
        <v>189</v>
      </c>
      <c r="Y32" s="101" t="s">
        <v>136</v>
      </c>
      <c r="Z32" s="92" t="s">
        <v>7</v>
      </c>
      <c r="AA32" s="101" t="s">
        <v>31</v>
      </c>
      <c r="AB32" s="101" t="s">
        <v>32</v>
      </c>
      <c r="AC32" s="93" t="s">
        <v>34</v>
      </c>
      <c r="AD32" s="93" t="s">
        <v>35</v>
      </c>
      <c r="AE32" s="101" t="s">
        <v>102</v>
      </c>
      <c r="AF32" s="101" t="s">
        <v>103</v>
      </c>
    </row>
    <row r="33" spans="1:32" x14ac:dyDescent="0.25">
      <c r="A33" s="1">
        <v>1</v>
      </c>
      <c r="B33" s="2" t="s">
        <v>8</v>
      </c>
      <c r="C33" s="3">
        <v>63.94</v>
      </c>
      <c r="D33" s="10">
        <v>115</v>
      </c>
      <c r="E33" s="11">
        <v>69.099999999999994</v>
      </c>
      <c r="F33" s="3">
        <v>74.55</v>
      </c>
      <c r="G33" s="10">
        <v>79.540000000000006</v>
      </c>
      <c r="H33" s="11">
        <v>77.09</v>
      </c>
      <c r="I33" s="10">
        <v>49.58</v>
      </c>
      <c r="J33" s="11">
        <v>53.19</v>
      </c>
      <c r="K33" s="12">
        <v>132</v>
      </c>
      <c r="L33" s="13">
        <v>107.9</v>
      </c>
      <c r="M33" s="14">
        <v>114.9</v>
      </c>
      <c r="N33" s="9">
        <v>122</v>
      </c>
      <c r="O33" s="9">
        <v>121.8</v>
      </c>
      <c r="P33" s="9">
        <v>65.23</v>
      </c>
      <c r="Q33" s="84">
        <f t="shared" ref="Q33:Q55" si="8">MAX(C33:P33)-MIN(C33:P33)</f>
        <v>82.42</v>
      </c>
      <c r="R33" s="61">
        <f>MIN(C33:P33)</f>
        <v>49.58</v>
      </c>
      <c r="S33" s="61">
        <f>MAX(C33:P33)</f>
        <v>132</v>
      </c>
      <c r="T33" s="61">
        <f>AVERAGE(C33:P33)</f>
        <v>88.987142857142857</v>
      </c>
      <c r="U33" s="61">
        <f>MEDIAN(C33:P33)</f>
        <v>78.314999999999998</v>
      </c>
      <c r="V33">
        <f>STDEV(C33:P33)/(SQRT(COUNT(C33:P33)))</f>
        <v>7.6256215332037725</v>
      </c>
      <c r="W33">
        <f>STDEV(C33:P33)</f>
        <v>28.532463138454322</v>
      </c>
      <c r="X33">
        <f>MAX(C33:P33)/MIN(C33:P33)</f>
        <v>2.6623638563937071</v>
      </c>
      <c r="Y33" s="125" t="s">
        <v>168</v>
      </c>
      <c r="Z33">
        <f t="shared" ref="Z33:AF36" si="9">ROUND(Q33,3-(1+INT(LOG10(ABS(Q33)))))</f>
        <v>82.4</v>
      </c>
      <c r="AA33" s="74">
        <f t="shared" si="9"/>
        <v>49.6</v>
      </c>
      <c r="AB33" s="74">
        <f t="shared" si="9"/>
        <v>132</v>
      </c>
      <c r="AC33">
        <f t="shared" si="9"/>
        <v>89</v>
      </c>
      <c r="AD33">
        <f t="shared" si="9"/>
        <v>78.3</v>
      </c>
      <c r="AE33">
        <f t="shared" si="9"/>
        <v>7.63</v>
      </c>
      <c r="AF33">
        <f t="shared" si="9"/>
        <v>28.5</v>
      </c>
    </row>
    <row r="34" spans="1:32" x14ac:dyDescent="0.25">
      <c r="A34" s="1">
        <v>2</v>
      </c>
      <c r="B34" s="2" t="s">
        <v>9</v>
      </c>
      <c r="C34" s="3">
        <v>2.2930000000000001</v>
      </c>
      <c r="D34" s="10">
        <v>4.2480000000000002</v>
      </c>
      <c r="E34" s="11">
        <v>2.6840000000000002</v>
      </c>
      <c r="F34" s="3">
        <v>3.0209999999999999</v>
      </c>
      <c r="G34" s="10">
        <v>2.8919999999999999</v>
      </c>
      <c r="H34" s="11">
        <v>2.8580000000000001</v>
      </c>
      <c r="I34" s="10">
        <v>2.944</v>
      </c>
      <c r="J34" s="11">
        <v>3.2109999999999999</v>
      </c>
      <c r="K34" s="12">
        <v>29.01</v>
      </c>
      <c r="L34" s="13">
        <v>28.48</v>
      </c>
      <c r="M34" s="14">
        <v>29.97</v>
      </c>
      <c r="N34" s="9">
        <v>3.4359999999999999</v>
      </c>
      <c r="O34" s="9">
        <v>2.3580000000000001</v>
      </c>
      <c r="P34" s="9">
        <v>2.669</v>
      </c>
      <c r="Q34" s="84">
        <f t="shared" si="8"/>
        <v>27.677</v>
      </c>
      <c r="R34" s="61">
        <f t="shared" ref="R34:R55" si="10">MIN(C34:P34)</f>
        <v>2.2930000000000001</v>
      </c>
      <c r="S34" s="61">
        <f t="shared" ref="S34:S55" si="11">MAX(C34:P34)</f>
        <v>29.97</v>
      </c>
      <c r="T34" s="61">
        <f t="shared" ref="T34:T55" si="12">AVERAGE(C34:P34)</f>
        <v>8.5767142857142851</v>
      </c>
      <c r="U34" s="61">
        <f t="shared" ref="U34:U55" si="13">MEDIAN(C34:P34)</f>
        <v>2.9824999999999999</v>
      </c>
      <c r="V34">
        <f>STDEV(C34:P34)/(SQRT(COUNT(C34:P34)))</f>
        <v>2.9841006936369494</v>
      </c>
      <c r="W34">
        <f t="shared" ref="W34:W55" si="14">STDEV(C34:P34)</f>
        <v>11.165482403223933</v>
      </c>
      <c r="X34" s="128">
        <f t="shared" ref="X34:X55" si="15">MAX(C34:P34)/MIN(C34:P34)</f>
        <v>13.07021369385085</v>
      </c>
      <c r="Y34" s="125" t="s">
        <v>2</v>
      </c>
      <c r="Z34">
        <f t="shared" si="9"/>
        <v>27.7</v>
      </c>
      <c r="AA34" s="74">
        <f t="shared" si="9"/>
        <v>2.29</v>
      </c>
      <c r="AB34" s="74">
        <f t="shared" si="9"/>
        <v>30</v>
      </c>
      <c r="AC34">
        <f t="shared" si="9"/>
        <v>8.58</v>
      </c>
      <c r="AD34">
        <f t="shared" si="9"/>
        <v>2.98</v>
      </c>
      <c r="AE34">
        <f t="shared" si="9"/>
        <v>2.98</v>
      </c>
      <c r="AF34">
        <f t="shared" si="9"/>
        <v>11.2</v>
      </c>
    </row>
    <row r="35" spans="1:32" x14ac:dyDescent="0.25">
      <c r="A35" s="1">
        <v>3</v>
      </c>
      <c r="B35" s="2" t="s">
        <v>10</v>
      </c>
      <c r="C35" s="3">
        <v>8.4879999999999995</v>
      </c>
      <c r="D35" s="75">
        <v>5.657</v>
      </c>
      <c r="E35" s="76">
        <v>5.4859999999999998</v>
      </c>
      <c r="F35" s="77">
        <v>6.5510000000000002</v>
      </c>
      <c r="G35" s="75">
        <v>6.8860000000000001</v>
      </c>
      <c r="H35" s="76">
        <v>6.9459999999999997</v>
      </c>
      <c r="I35" s="75">
        <v>15.12</v>
      </c>
      <c r="J35" s="76">
        <v>15.48</v>
      </c>
      <c r="K35" s="78">
        <v>2.1869999999999998</v>
      </c>
      <c r="L35" s="79">
        <v>2.2570000000000001</v>
      </c>
      <c r="M35" s="80">
        <v>2.2240000000000002</v>
      </c>
      <c r="N35" s="81">
        <v>4.3810000000000002</v>
      </c>
      <c r="O35" s="81">
        <v>7.9889999999999999</v>
      </c>
      <c r="P35" s="81">
        <v>3.6850000000000001</v>
      </c>
      <c r="Q35" s="84">
        <f t="shared" si="8"/>
        <v>13.293000000000001</v>
      </c>
      <c r="R35" s="61">
        <f t="shared" si="10"/>
        <v>2.1869999999999998</v>
      </c>
      <c r="S35" s="61">
        <f t="shared" si="11"/>
        <v>15.48</v>
      </c>
      <c r="T35" s="61">
        <f t="shared" si="12"/>
        <v>6.6669285714285724</v>
      </c>
      <c r="U35" s="61">
        <f t="shared" si="13"/>
        <v>6.1040000000000001</v>
      </c>
      <c r="V35">
        <f t="shared" ref="V35:V55" si="16">STDEV(C35:P35)/(SQRT(COUNT(C35:P35)))</f>
        <v>1.124445873123983</v>
      </c>
      <c r="W35">
        <f t="shared" si="14"/>
        <v>4.2072912072018251</v>
      </c>
      <c r="X35" s="127">
        <f t="shared" si="15"/>
        <v>7.0781893004115233</v>
      </c>
      <c r="Y35" s="125" t="s">
        <v>169</v>
      </c>
      <c r="Z35">
        <f t="shared" si="9"/>
        <v>13.3</v>
      </c>
      <c r="AA35" s="74">
        <f t="shared" si="9"/>
        <v>2.19</v>
      </c>
      <c r="AB35" s="74">
        <f t="shared" si="9"/>
        <v>15.5</v>
      </c>
      <c r="AC35">
        <f t="shared" si="9"/>
        <v>6.67</v>
      </c>
      <c r="AD35">
        <f t="shared" si="9"/>
        <v>6.1</v>
      </c>
      <c r="AE35">
        <f t="shared" si="9"/>
        <v>1.1200000000000001</v>
      </c>
      <c r="AF35">
        <f t="shared" si="9"/>
        <v>4.21</v>
      </c>
    </row>
    <row r="36" spans="1:32" x14ac:dyDescent="0.25">
      <c r="A36" s="1">
        <v>4</v>
      </c>
      <c r="B36" s="2" t="s">
        <v>11</v>
      </c>
      <c r="C36" s="3">
        <v>552</v>
      </c>
      <c r="D36" s="75">
        <v>695.2</v>
      </c>
      <c r="E36" s="76">
        <v>764.2</v>
      </c>
      <c r="F36" s="77">
        <v>812.9</v>
      </c>
      <c r="G36" s="75">
        <v>797.7</v>
      </c>
      <c r="H36" s="76">
        <v>787.2</v>
      </c>
      <c r="I36" s="75">
        <v>988.1</v>
      </c>
      <c r="J36" s="76">
        <v>977.1</v>
      </c>
      <c r="K36" s="78">
        <v>952.6</v>
      </c>
      <c r="L36" s="79">
        <v>906.9</v>
      </c>
      <c r="M36" s="80">
        <v>969.4</v>
      </c>
      <c r="N36" s="81">
        <v>1188</v>
      </c>
      <c r="O36" s="81">
        <v>658.9</v>
      </c>
      <c r="P36" s="81">
        <v>839</v>
      </c>
      <c r="Q36" s="84">
        <f t="shared" si="8"/>
        <v>636</v>
      </c>
      <c r="R36" s="61">
        <f t="shared" si="10"/>
        <v>552</v>
      </c>
      <c r="S36" s="61">
        <f t="shared" si="11"/>
        <v>1188</v>
      </c>
      <c r="T36" s="61">
        <f t="shared" si="12"/>
        <v>849.22857142857151</v>
      </c>
      <c r="U36" s="61">
        <f t="shared" si="13"/>
        <v>825.95</v>
      </c>
      <c r="V36">
        <f t="shared" si="16"/>
        <v>43.36827020164128</v>
      </c>
      <c r="W36">
        <f t="shared" si="14"/>
        <v>162.26920855157931</v>
      </c>
      <c r="X36">
        <f t="shared" si="15"/>
        <v>2.152173913043478</v>
      </c>
      <c r="Y36" s="125" t="s">
        <v>170</v>
      </c>
      <c r="Z36">
        <f t="shared" si="9"/>
        <v>636</v>
      </c>
      <c r="AA36" s="74">
        <f t="shared" si="9"/>
        <v>552</v>
      </c>
      <c r="AB36" s="74">
        <f t="shared" si="9"/>
        <v>1190</v>
      </c>
      <c r="AC36">
        <f t="shared" si="9"/>
        <v>849</v>
      </c>
      <c r="AD36">
        <f t="shared" si="9"/>
        <v>826</v>
      </c>
      <c r="AE36">
        <f t="shared" si="9"/>
        <v>43.4</v>
      </c>
      <c r="AF36">
        <f t="shared" si="9"/>
        <v>162</v>
      </c>
    </row>
    <row r="37" spans="1:32" x14ac:dyDescent="0.25">
      <c r="A37" s="1">
        <v>5</v>
      </c>
      <c r="B37" s="18" t="s">
        <v>12</v>
      </c>
      <c r="C37" s="19">
        <v>1</v>
      </c>
      <c r="D37" s="20">
        <v>1</v>
      </c>
      <c r="E37" s="21">
        <v>1</v>
      </c>
      <c r="F37" s="19">
        <v>1</v>
      </c>
      <c r="G37" s="20">
        <v>1</v>
      </c>
      <c r="H37" s="21">
        <v>1</v>
      </c>
      <c r="I37" s="20">
        <v>1</v>
      </c>
      <c r="J37" s="21">
        <v>1</v>
      </c>
      <c r="K37" s="22">
        <v>1</v>
      </c>
      <c r="L37" s="23">
        <v>1</v>
      </c>
      <c r="M37" s="24">
        <v>1</v>
      </c>
      <c r="N37" s="25">
        <v>1</v>
      </c>
      <c r="O37" s="25">
        <v>1</v>
      </c>
      <c r="P37" s="25">
        <v>1</v>
      </c>
      <c r="Q37" s="85">
        <f t="shared" si="8"/>
        <v>0</v>
      </c>
      <c r="R37" s="123">
        <f t="shared" si="10"/>
        <v>1</v>
      </c>
      <c r="S37" s="123">
        <f t="shared" si="11"/>
        <v>1</v>
      </c>
      <c r="T37" s="69">
        <f t="shared" si="12"/>
        <v>1</v>
      </c>
      <c r="U37" s="69">
        <f t="shared" si="13"/>
        <v>1</v>
      </c>
      <c r="V37" s="56">
        <f t="shared" si="16"/>
        <v>0</v>
      </c>
      <c r="W37" s="56">
        <f t="shared" si="14"/>
        <v>0</v>
      </c>
      <c r="X37">
        <f t="shared" si="15"/>
        <v>1</v>
      </c>
      <c r="Y37" s="125" t="s">
        <v>171</v>
      </c>
      <c r="Z37" s="56">
        <v>0</v>
      </c>
      <c r="AA37" s="56">
        <f t="shared" ref="AA37:AA54" si="17">ROUND(R37,3-(1+INT(LOG10(ABS(R37)))))</f>
        <v>1</v>
      </c>
      <c r="AB37" s="56">
        <f t="shared" ref="AB37:AB54" si="18">ROUND(S37,3-(1+INT(LOG10(ABS(S37)))))</f>
        <v>1</v>
      </c>
      <c r="AC37" s="56">
        <f t="shared" ref="AC37:AC54" si="19">ROUND(T37,3-(1+INT(LOG10(ABS(T37)))))</f>
        <v>1</v>
      </c>
      <c r="AD37" s="56">
        <f t="shared" ref="AD37:AD54" si="20">ROUND(U37,3-(1+INT(LOG10(ABS(U37)))))</f>
        <v>1</v>
      </c>
      <c r="AE37" s="56">
        <v>0</v>
      </c>
      <c r="AF37" s="56">
        <v>0</v>
      </c>
    </row>
    <row r="38" spans="1:32" x14ac:dyDescent="0.25">
      <c r="A38" s="1">
        <v>6</v>
      </c>
      <c r="B38" s="18" t="s">
        <v>13</v>
      </c>
      <c r="C38" s="19">
        <v>1</v>
      </c>
      <c r="D38" s="20">
        <v>1</v>
      </c>
      <c r="E38" s="21">
        <v>1</v>
      </c>
      <c r="F38" s="19">
        <v>4.9779999999999998</v>
      </c>
      <c r="G38" s="20">
        <v>10.24</v>
      </c>
      <c r="H38" s="21">
        <v>10.35</v>
      </c>
      <c r="I38" s="20">
        <v>1.6619999999999999</v>
      </c>
      <c r="J38" s="21">
        <v>1.6359999999999999</v>
      </c>
      <c r="K38" s="22">
        <v>1</v>
      </c>
      <c r="L38" s="23">
        <v>1</v>
      </c>
      <c r="M38" s="24">
        <v>1</v>
      </c>
      <c r="N38" s="25">
        <v>1.796</v>
      </c>
      <c r="O38" s="25">
        <v>1</v>
      </c>
      <c r="P38" s="25">
        <v>1</v>
      </c>
      <c r="Q38" s="85">
        <f t="shared" si="8"/>
        <v>9.35</v>
      </c>
      <c r="R38" s="123">
        <f t="shared" si="10"/>
        <v>1</v>
      </c>
      <c r="S38" s="123">
        <f t="shared" si="11"/>
        <v>10.35</v>
      </c>
      <c r="T38" s="69">
        <f t="shared" si="12"/>
        <v>2.7615714285714286</v>
      </c>
      <c r="U38" s="69">
        <f>MEDIAN(C38:P38)</f>
        <v>1</v>
      </c>
      <c r="V38" s="56">
        <f t="shared" si="16"/>
        <v>0.89766811896454113</v>
      </c>
      <c r="W38" s="56">
        <f t="shared" si="14"/>
        <v>3.3587665481951445</v>
      </c>
      <c r="X38" s="128">
        <f t="shared" si="15"/>
        <v>10.35</v>
      </c>
      <c r="Y38" s="125" t="s">
        <v>172</v>
      </c>
      <c r="Z38" s="56">
        <f t="shared" ref="Z38:Z55" si="21">ROUND(Q38,3-(1+INT(LOG10(ABS(Q38)))))</f>
        <v>9.35</v>
      </c>
      <c r="AA38" s="56">
        <f t="shared" si="17"/>
        <v>1</v>
      </c>
      <c r="AB38" s="56">
        <f t="shared" si="18"/>
        <v>10.4</v>
      </c>
      <c r="AC38" s="56">
        <f t="shared" si="19"/>
        <v>2.76</v>
      </c>
      <c r="AD38" s="56">
        <f t="shared" si="20"/>
        <v>1</v>
      </c>
      <c r="AE38" s="56">
        <f t="shared" ref="AE38:AE55" si="22">ROUND(V38,3-(1+INT(LOG10(ABS(V38)))))</f>
        <v>0.89800000000000002</v>
      </c>
      <c r="AF38" s="56">
        <f t="shared" ref="AF38:AF55" si="23">ROUND(W38,3-(1+INT(LOG10(ABS(W38)))))</f>
        <v>3.36</v>
      </c>
    </row>
    <row r="39" spans="1:32" x14ac:dyDescent="0.25">
      <c r="A39" s="1">
        <v>7</v>
      </c>
      <c r="B39" s="2" t="s">
        <v>14</v>
      </c>
      <c r="C39" s="77">
        <v>5.9279999999999999</v>
      </c>
      <c r="D39" s="75">
        <v>53.56</v>
      </c>
      <c r="E39" s="76">
        <v>45.53</v>
      </c>
      <c r="F39" s="77">
        <v>7.5590000000000002</v>
      </c>
      <c r="G39" s="75">
        <v>18.829999999999998</v>
      </c>
      <c r="H39" s="76">
        <v>17.27</v>
      </c>
      <c r="I39" s="75">
        <v>8.7390000000000008</v>
      </c>
      <c r="J39" s="76">
        <v>9.1920000000000002</v>
      </c>
      <c r="K39" s="78">
        <v>13.28</v>
      </c>
      <c r="L39" s="79">
        <v>5.8150000000000004</v>
      </c>
      <c r="M39" s="80">
        <v>5.9550000000000001</v>
      </c>
      <c r="N39" s="81">
        <v>9.8849999999999998</v>
      </c>
      <c r="O39" s="81">
        <v>5.843</v>
      </c>
      <c r="P39" s="81">
        <v>14.43</v>
      </c>
      <c r="Q39" s="86">
        <f t="shared" si="8"/>
        <v>47.745000000000005</v>
      </c>
      <c r="R39" s="61">
        <f t="shared" si="10"/>
        <v>5.8150000000000004</v>
      </c>
      <c r="S39" s="61">
        <f t="shared" si="11"/>
        <v>53.56</v>
      </c>
      <c r="T39" s="61">
        <f t="shared" si="12"/>
        <v>15.843999999999999</v>
      </c>
      <c r="U39" s="61">
        <f t="shared" si="13"/>
        <v>9.5384999999999991</v>
      </c>
      <c r="V39">
        <f t="shared" si="16"/>
        <v>4.0047222606087676</v>
      </c>
      <c r="W39">
        <f t="shared" si="14"/>
        <v>14.984298628384831</v>
      </c>
      <c r="X39" s="127">
        <f t="shared" si="15"/>
        <v>9.2106620808254505</v>
      </c>
      <c r="Y39" s="125" t="s">
        <v>173</v>
      </c>
      <c r="Z39">
        <f t="shared" si="21"/>
        <v>47.7</v>
      </c>
      <c r="AA39" s="74">
        <f t="shared" si="17"/>
        <v>5.82</v>
      </c>
      <c r="AB39" s="74">
        <f t="shared" si="18"/>
        <v>53.6</v>
      </c>
      <c r="AC39">
        <f t="shared" si="19"/>
        <v>15.8</v>
      </c>
      <c r="AD39">
        <f t="shared" si="20"/>
        <v>9.5399999999999991</v>
      </c>
      <c r="AE39">
        <f t="shared" si="22"/>
        <v>4</v>
      </c>
      <c r="AF39">
        <f t="shared" si="23"/>
        <v>15</v>
      </c>
    </row>
    <row r="40" spans="1:32" x14ac:dyDescent="0.25">
      <c r="A40" s="1">
        <v>8</v>
      </c>
      <c r="B40" s="2" t="s">
        <v>15</v>
      </c>
      <c r="C40" s="77">
        <v>1.6779999999999999</v>
      </c>
      <c r="D40" s="75">
        <v>12.35</v>
      </c>
      <c r="E40" s="76">
        <v>9.1590000000000007</v>
      </c>
      <c r="F40" s="77">
        <v>1.8180000000000001</v>
      </c>
      <c r="G40" s="75">
        <v>1.7330000000000001</v>
      </c>
      <c r="H40" s="76">
        <v>1.6659999999999999</v>
      </c>
      <c r="I40" s="75">
        <v>1.4970000000000001</v>
      </c>
      <c r="J40" s="76">
        <v>1.869</v>
      </c>
      <c r="K40" s="78">
        <v>1.994</v>
      </c>
      <c r="L40" s="79">
        <v>2.161</v>
      </c>
      <c r="M40" s="80">
        <v>1.6950000000000001</v>
      </c>
      <c r="N40" s="81">
        <v>1.9930000000000001</v>
      </c>
      <c r="O40" s="81">
        <v>1.6619999999999999</v>
      </c>
      <c r="P40" s="81">
        <v>1.3620000000000001</v>
      </c>
      <c r="Q40" s="86">
        <f t="shared" si="8"/>
        <v>10.988</v>
      </c>
      <c r="R40" s="61">
        <f t="shared" si="10"/>
        <v>1.3620000000000001</v>
      </c>
      <c r="S40" s="61">
        <f t="shared" si="11"/>
        <v>12.35</v>
      </c>
      <c r="T40" s="61">
        <f t="shared" si="12"/>
        <v>3.0455000000000005</v>
      </c>
      <c r="U40" s="61">
        <f t="shared" si="13"/>
        <v>1.7755000000000001</v>
      </c>
      <c r="V40">
        <f t="shared" si="16"/>
        <v>0.89042815821662713</v>
      </c>
      <c r="W40">
        <f t="shared" si="14"/>
        <v>3.3316770955827586</v>
      </c>
      <c r="X40" s="127">
        <f t="shared" si="15"/>
        <v>9.0675477239353874</v>
      </c>
      <c r="Y40" s="125" t="s">
        <v>174</v>
      </c>
      <c r="Z40">
        <f t="shared" si="21"/>
        <v>11</v>
      </c>
      <c r="AA40" s="74">
        <f t="shared" si="17"/>
        <v>1.36</v>
      </c>
      <c r="AB40" s="74">
        <f t="shared" si="18"/>
        <v>12.4</v>
      </c>
      <c r="AC40">
        <f t="shared" si="19"/>
        <v>3.05</v>
      </c>
      <c r="AD40">
        <f t="shared" si="20"/>
        <v>1.78</v>
      </c>
      <c r="AE40">
        <f t="shared" si="22"/>
        <v>0.89</v>
      </c>
      <c r="AF40">
        <f t="shared" si="23"/>
        <v>3.33</v>
      </c>
    </row>
    <row r="41" spans="1:32" x14ac:dyDescent="0.25">
      <c r="A41" s="1">
        <v>9</v>
      </c>
      <c r="B41" s="2" t="s">
        <v>16</v>
      </c>
      <c r="C41" s="77">
        <v>35.369999999999997</v>
      </c>
      <c r="D41" s="75">
        <v>293.2</v>
      </c>
      <c r="E41" s="76">
        <v>239.8</v>
      </c>
      <c r="F41" s="77">
        <v>253.9</v>
      </c>
      <c r="G41" s="75">
        <v>172.1</v>
      </c>
      <c r="H41" s="76">
        <v>160</v>
      </c>
      <c r="I41" s="75">
        <v>103.9</v>
      </c>
      <c r="J41" s="76">
        <v>110</v>
      </c>
      <c r="K41" s="78">
        <v>136.4</v>
      </c>
      <c r="L41" s="79">
        <v>96.15</v>
      </c>
      <c r="M41" s="80">
        <v>97.93</v>
      </c>
      <c r="N41" s="81">
        <v>111.7</v>
      </c>
      <c r="O41" s="81">
        <v>63.05</v>
      </c>
      <c r="P41" s="81">
        <v>98</v>
      </c>
      <c r="Q41" s="86">
        <f t="shared" si="8"/>
        <v>257.83</v>
      </c>
      <c r="R41" s="61">
        <f t="shared" si="10"/>
        <v>35.369999999999997</v>
      </c>
      <c r="S41" s="61">
        <f t="shared" si="11"/>
        <v>293.2</v>
      </c>
      <c r="T41" s="61">
        <f t="shared" si="12"/>
        <v>140.82142857142858</v>
      </c>
      <c r="U41" s="61">
        <f t="shared" si="13"/>
        <v>110.85</v>
      </c>
      <c r="V41">
        <f t="shared" si="16"/>
        <v>20.050343283272735</v>
      </c>
      <c r="W41">
        <f t="shared" si="14"/>
        <v>75.021515053210706</v>
      </c>
      <c r="X41" s="127">
        <f t="shared" si="15"/>
        <v>8.2895108849307331</v>
      </c>
      <c r="Y41" s="125" t="s">
        <v>175</v>
      </c>
      <c r="Z41">
        <f t="shared" si="21"/>
        <v>258</v>
      </c>
      <c r="AA41" s="74">
        <f t="shared" si="17"/>
        <v>35.4</v>
      </c>
      <c r="AB41" s="74">
        <f t="shared" si="18"/>
        <v>293</v>
      </c>
      <c r="AC41">
        <f t="shared" si="19"/>
        <v>141</v>
      </c>
      <c r="AD41">
        <f t="shared" si="20"/>
        <v>111</v>
      </c>
      <c r="AE41">
        <f t="shared" si="22"/>
        <v>20.100000000000001</v>
      </c>
      <c r="AF41">
        <f t="shared" si="23"/>
        <v>75</v>
      </c>
    </row>
    <row r="42" spans="1:32" x14ac:dyDescent="0.25">
      <c r="A42" s="1">
        <v>10</v>
      </c>
      <c r="B42" s="2" t="s">
        <v>17</v>
      </c>
      <c r="C42" s="77">
        <v>377.9</v>
      </c>
      <c r="D42" s="75">
        <v>361.5</v>
      </c>
      <c r="E42" s="76">
        <v>245.9</v>
      </c>
      <c r="F42" s="77">
        <v>140.9</v>
      </c>
      <c r="G42" s="75">
        <v>595.4</v>
      </c>
      <c r="H42" s="76">
        <v>606.70000000000005</v>
      </c>
      <c r="I42" s="75">
        <v>416.9</v>
      </c>
      <c r="J42" s="76">
        <v>422.6</v>
      </c>
      <c r="K42" s="78">
        <v>602.9</v>
      </c>
      <c r="L42" s="79">
        <v>478.5</v>
      </c>
      <c r="M42" s="80">
        <v>566.29999999999995</v>
      </c>
      <c r="N42" s="81">
        <v>635.6</v>
      </c>
      <c r="O42" s="81">
        <v>181.4</v>
      </c>
      <c r="P42" s="81">
        <v>143.80000000000001</v>
      </c>
      <c r="Q42" s="86">
        <f t="shared" si="8"/>
        <v>494.70000000000005</v>
      </c>
      <c r="R42" s="61">
        <f t="shared" si="10"/>
        <v>140.9</v>
      </c>
      <c r="S42" s="61">
        <f t="shared" si="11"/>
        <v>635.6</v>
      </c>
      <c r="T42" s="61">
        <f t="shared" si="12"/>
        <v>412.59285714285721</v>
      </c>
      <c r="U42" s="61">
        <f t="shared" si="13"/>
        <v>419.75</v>
      </c>
      <c r="V42">
        <f t="shared" si="16"/>
        <v>47.823547540642032</v>
      </c>
      <c r="W42">
        <f t="shared" si="14"/>
        <v>178.93932991717801</v>
      </c>
      <c r="X42">
        <f t="shared" si="15"/>
        <v>4.5110007097232083</v>
      </c>
      <c r="Y42" s="125" t="s">
        <v>176</v>
      </c>
      <c r="Z42">
        <f t="shared" si="21"/>
        <v>495</v>
      </c>
      <c r="AA42" s="74">
        <f t="shared" si="17"/>
        <v>141</v>
      </c>
      <c r="AB42" s="74">
        <f t="shared" si="18"/>
        <v>636</v>
      </c>
      <c r="AC42">
        <f t="shared" si="19"/>
        <v>413</v>
      </c>
      <c r="AD42">
        <f t="shared" si="20"/>
        <v>420</v>
      </c>
      <c r="AE42">
        <f t="shared" si="22"/>
        <v>47.8</v>
      </c>
      <c r="AF42">
        <f t="shared" si="23"/>
        <v>179</v>
      </c>
    </row>
    <row r="43" spans="1:32" x14ac:dyDescent="0.25">
      <c r="A43" s="1">
        <v>11</v>
      </c>
      <c r="B43" s="2" t="s">
        <v>18</v>
      </c>
      <c r="C43" s="3">
        <v>137.69999999999999</v>
      </c>
      <c r="D43" s="10">
        <v>206</v>
      </c>
      <c r="E43" s="11">
        <v>157.6</v>
      </c>
      <c r="F43" s="3">
        <v>213.8</v>
      </c>
      <c r="G43" s="10">
        <v>164.8</v>
      </c>
      <c r="H43" s="11">
        <v>165.2</v>
      </c>
      <c r="I43" s="10">
        <v>210.9</v>
      </c>
      <c r="J43" s="11">
        <v>215.4</v>
      </c>
      <c r="K43" s="12">
        <v>159.9</v>
      </c>
      <c r="L43" s="13">
        <v>149.80000000000001</v>
      </c>
      <c r="M43" s="14">
        <v>165.5</v>
      </c>
      <c r="N43" s="9">
        <v>192.6</v>
      </c>
      <c r="O43" s="9">
        <v>121.4</v>
      </c>
      <c r="P43" s="9">
        <v>160</v>
      </c>
      <c r="Q43" s="84">
        <f t="shared" si="8"/>
        <v>94</v>
      </c>
      <c r="R43" s="61">
        <f t="shared" si="10"/>
        <v>121.4</v>
      </c>
      <c r="S43" s="61">
        <f t="shared" si="11"/>
        <v>215.4</v>
      </c>
      <c r="T43" s="61">
        <f t="shared" si="12"/>
        <v>172.90000000000003</v>
      </c>
      <c r="U43" s="61">
        <f t="shared" si="13"/>
        <v>165</v>
      </c>
      <c r="V43">
        <f t="shared" si="16"/>
        <v>7.9768965845671165</v>
      </c>
      <c r="W43">
        <f t="shared" si="14"/>
        <v>29.846814029177374</v>
      </c>
      <c r="X43">
        <f t="shared" si="15"/>
        <v>1.7742998352553541</v>
      </c>
      <c r="Y43" s="125" t="s">
        <v>177</v>
      </c>
      <c r="Z43">
        <f t="shared" si="21"/>
        <v>94</v>
      </c>
      <c r="AA43" s="74">
        <f t="shared" si="17"/>
        <v>121</v>
      </c>
      <c r="AB43" s="74">
        <f t="shared" si="18"/>
        <v>215</v>
      </c>
      <c r="AC43">
        <f t="shared" si="19"/>
        <v>173</v>
      </c>
      <c r="AD43">
        <f t="shared" si="20"/>
        <v>165</v>
      </c>
      <c r="AE43">
        <f t="shared" si="22"/>
        <v>7.98</v>
      </c>
      <c r="AF43">
        <f t="shared" si="23"/>
        <v>29.8</v>
      </c>
    </row>
    <row r="44" spans="1:32" x14ac:dyDescent="0.25">
      <c r="A44" s="1">
        <v>12</v>
      </c>
      <c r="B44" s="2" t="s">
        <v>19</v>
      </c>
      <c r="C44" s="3">
        <v>28.01</v>
      </c>
      <c r="D44" s="10">
        <v>56.67</v>
      </c>
      <c r="E44" s="11">
        <v>66.59</v>
      </c>
      <c r="F44" s="3">
        <v>116.1</v>
      </c>
      <c r="G44" s="10">
        <v>27.38</v>
      </c>
      <c r="H44" s="11">
        <v>26.69</v>
      </c>
      <c r="I44" s="10">
        <v>45.23</v>
      </c>
      <c r="J44" s="11">
        <v>46.44</v>
      </c>
      <c r="K44" s="12">
        <v>226.7</v>
      </c>
      <c r="L44" s="13">
        <v>203.3</v>
      </c>
      <c r="M44" s="14">
        <v>237.1</v>
      </c>
      <c r="N44" s="9">
        <v>33.64</v>
      </c>
      <c r="O44" s="9">
        <v>95.85</v>
      </c>
      <c r="P44" s="9">
        <v>87.75</v>
      </c>
      <c r="Q44" s="84">
        <f t="shared" si="8"/>
        <v>210.41</v>
      </c>
      <c r="R44" s="61">
        <f t="shared" si="10"/>
        <v>26.69</v>
      </c>
      <c r="S44" s="61">
        <f t="shared" si="11"/>
        <v>237.1</v>
      </c>
      <c r="T44" s="61">
        <f t="shared" si="12"/>
        <v>92.674999999999983</v>
      </c>
      <c r="U44" s="61">
        <f t="shared" si="13"/>
        <v>61.63</v>
      </c>
      <c r="V44">
        <f t="shared" si="16"/>
        <v>20.203889293460747</v>
      </c>
      <c r="W44">
        <f t="shared" si="14"/>
        <v>75.596031616440357</v>
      </c>
      <c r="X44" s="127">
        <f t="shared" si="15"/>
        <v>8.8834769576620456</v>
      </c>
      <c r="Y44" s="125" t="s">
        <v>178</v>
      </c>
      <c r="Z44">
        <f t="shared" si="21"/>
        <v>210</v>
      </c>
      <c r="AA44" s="74">
        <f t="shared" si="17"/>
        <v>26.7</v>
      </c>
      <c r="AB44" s="74">
        <f t="shared" si="18"/>
        <v>237</v>
      </c>
      <c r="AC44">
        <f t="shared" si="19"/>
        <v>92.7</v>
      </c>
      <c r="AD44">
        <f t="shared" si="20"/>
        <v>61.6</v>
      </c>
      <c r="AE44">
        <f t="shared" si="22"/>
        <v>20.2</v>
      </c>
      <c r="AF44">
        <f t="shared" si="23"/>
        <v>75.599999999999994</v>
      </c>
    </row>
    <row r="45" spans="1:32" x14ac:dyDescent="0.25">
      <c r="A45" s="1">
        <v>13</v>
      </c>
      <c r="B45" s="18" t="s">
        <v>20</v>
      </c>
      <c r="C45" s="19">
        <v>1</v>
      </c>
      <c r="D45" s="20">
        <v>1.2669999999999999</v>
      </c>
      <c r="E45" s="21">
        <v>1</v>
      </c>
      <c r="F45" s="19">
        <v>1.869</v>
      </c>
      <c r="G45" s="20">
        <v>1.4410000000000001</v>
      </c>
      <c r="H45" s="21">
        <v>1.3839999999999999</v>
      </c>
      <c r="I45" s="20">
        <v>1</v>
      </c>
      <c r="J45" s="21">
        <v>1.37</v>
      </c>
      <c r="K45" s="22">
        <v>1.091</v>
      </c>
      <c r="L45" s="23">
        <v>1</v>
      </c>
      <c r="M45" s="24">
        <v>1</v>
      </c>
      <c r="N45" s="25">
        <v>1</v>
      </c>
      <c r="O45" s="25">
        <v>1</v>
      </c>
      <c r="P45" s="25">
        <v>1</v>
      </c>
      <c r="Q45" s="85">
        <f t="shared" si="8"/>
        <v>0.86899999999999999</v>
      </c>
      <c r="R45" s="123">
        <f>MIN(C45:P45)</f>
        <v>1</v>
      </c>
      <c r="S45" s="123">
        <f t="shared" si="11"/>
        <v>1.869</v>
      </c>
      <c r="T45" s="69">
        <f t="shared" si="12"/>
        <v>1.1729999999999998</v>
      </c>
      <c r="U45" s="69">
        <f t="shared" si="13"/>
        <v>1</v>
      </c>
      <c r="V45" s="56">
        <f t="shared" si="16"/>
        <v>7.010831494320674E-2</v>
      </c>
      <c r="W45" s="56">
        <f t="shared" si="14"/>
        <v>0.26232129448152341</v>
      </c>
      <c r="X45">
        <f t="shared" si="15"/>
        <v>1.869</v>
      </c>
      <c r="Y45" s="125" t="s">
        <v>179</v>
      </c>
      <c r="Z45" s="56">
        <f t="shared" si="21"/>
        <v>0.86899999999999999</v>
      </c>
      <c r="AA45" s="56">
        <f t="shared" si="17"/>
        <v>1</v>
      </c>
      <c r="AB45" s="56">
        <f t="shared" si="18"/>
        <v>1.87</v>
      </c>
      <c r="AC45" s="56">
        <f t="shared" si="19"/>
        <v>1.17</v>
      </c>
      <c r="AD45" s="56">
        <f t="shared" si="20"/>
        <v>1</v>
      </c>
      <c r="AE45" s="56">
        <f t="shared" si="22"/>
        <v>7.0099999999999996E-2</v>
      </c>
      <c r="AF45" s="56">
        <f t="shared" si="23"/>
        <v>0.26200000000000001</v>
      </c>
    </row>
    <row r="46" spans="1:32" x14ac:dyDescent="0.25">
      <c r="A46" s="1">
        <v>14</v>
      </c>
      <c r="B46" s="28" t="s">
        <v>21</v>
      </c>
      <c r="C46" s="77">
        <v>42.85</v>
      </c>
      <c r="D46" s="75">
        <v>102.5</v>
      </c>
      <c r="E46" s="76">
        <v>59.74</v>
      </c>
      <c r="F46" s="77">
        <v>30.09</v>
      </c>
      <c r="G46" s="75">
        <v>67.099999999999994</v>
      </c>
      <c r="H46" s="76">
        <v>66.41</v>
      </c>
      <c r="I46" s="75">
        <v>50.83</v>
      </c>
      <c r="J46" s="76">
        <v>54.34</v>
      </c>
      <c r="K46" s="78">
        <v>431.3</v>
      </c>
      <c r="L46" s="79">
        <v>370.7</v>
      </c>
      <c r="M46" s="80">
        <v>412.6</v>
      </c>
      <c r="N46" s="81">
        <v>49.86</v>
      </c>
      <c r="O46" s="81">
        <v>28.83</v>
      </c>
      <c r="P46" s="81">
        <v>26.93</v>
      </c>
      <c r="Q46" s="86">
        <f t="shared" si="8"/>
        <v>404.37</v>
      </c>
      <c r="R46" s="61">
        <f t="shared" si="10"/>
        <v>26.93</v>
      </c>
      <c r="S46" s="61">
        <f t="shared" si="11"/>
        <v>431.3</v>
      </c>
      <c r="T46" s="61">
        <f t="shared" si="12"/>
        <v>128.14857142857142</v>
      </c>
      <c r="U46" s="61">
        <f t="shared" si="13"/>
        <v>57.040000000000006</v>
      </c>
      <c r="V46">
        <f t="shared" si="16"/>
        <v>40.537354579776547</v>
      </c>
      <c r="W46">
        <f t="shared" si="14"/>
        <v>151.67689220369539</v>
      </c>
      <c r="X46" s="128">
        <f t="shared" si="15"/>
        <v>16.015595989602673</v>
      </c>
      <c r="Y46" s="125" t="s">
        <v>180</v>
      </c>
      <c r="Z46">
        <f t="shared" si="21"/>
        <v>404</v>
      </c>
      <c r="AA46" s="74">
        <f t="shared" si="17"/>
        <v>26.9</v>
      </c>
      <c r="AB46" s="74">
        <f t="shared" si="18"/>
        <v>431</v>
      </c>
      <c r="AC46">
        <f t="shared" si="19"/>
        <v>128</v>
      </c>
      <c r="AD46">
        <f t="shared" si="20"/>
        <v>57</v>
      </c>
      <c r="AE46">
        <f t="shared" si="22"/>
        <v>40.5</v>
      </c>
      <c r="AF46">
        <f t="shared" si="23"/>
        <v>152</v>
      </c>
    </row>
    <row r="47" spans="1:32" x14ac:dyDescent="0.25">
      <c r="A47" s="1">
        <v>15</v>
      </c>
      <c r="B47" s="18" t="s">
        <v>22</v>
      </c>
      <c r="C47" s="19">
        <v>2.7080000000000002</v>
      </c>
      <c r="D47" s="20">
        <v>23.95</v>
      </c>
      <c r="E47" s="21">
        <v>20.75</v>
      </c>
      <c r="F47" s="19">
        <v>1.9890000000000001</v>
      </c>
      <c r="G47" s="20">
        <v>2.2810000000000001</v>
      </c>
      <c r="H47" s="21">
        <v>1.94</v>
      </c>
      <c r="I47" s="20">
        <v>1.9950000000000001</v>
      </c>
      <c r="J47" s="21">
        <v>3.6309999999999998</v>
      </c>
      <c r="K47" s="22">
        <v>1</v>
      </c>
      <c r="L47" s="23">
        <v>1</v>
      </c>
      <c r="M47" s="24">
        <v>1</v>
      </c>
      <c r="N47" s="25">
        <v>1</v>
      </c>
      <c r="O47" s="25">
        <v>1</v>
      </c>
      <c r="P47" s="25">
        <v>1.093</v>
      </c>
      <c r="Q47" s="85">
        <f t="shared" si="8"/>
        <v>22.95</v>
      </c>
      <c r="R47" s="123">
        <f t="shared" si="10"/>
        <v>1</v>
      </c>
      <c r="S47" s="123">
        <f t="shared" si="11"/>
        <v>23.95</v>
      </c>
      <c r="T47" s="69">
        <f t="shared" si="12"/>
        <v>4.6669285714285715</v>
      </c>
      <c r="U47" s="69">
        <f t="shared" si="13"/>
        <v>1.9645000000000001</v>
      </c>
      <c r="V47" s="56">
        <f t="shared" si="16"/>
        <v>2.0203044446464213</v>
      </c>
      <c r="W47" s="56">
        <f t="shared" si="14"/>
        <v>7.5592870488435073</v>
      </c>
      <c r="X47" s="128">
        <f t="shared" si="15"/>
        <v>23.95</v>
      </c>
      <c r="Y47" s="125" t="s">
        <v>181</v>
      </c>
      <c r="Z47" s="56">
        <f t="shared" si="21"/>
        <v>23</v>
      </c>
      <c r="AA47" s="56">
        <f t="shared" si="17"/>
        <v>1</v>
      </c>
      <c r="AB47" s="56">
        <f t="shared" si="18"/>
        <v>24</v>
      </c>
      <c r="AC47" s="56">
        <f t="shared" si="19"/>
        <v>4.67</v>
      </c>
      <c r="AD47" s="56">
        <f t="shared" si="20"/>
        <v>1.96</v>
      </c>
      <c r="AE47" s="56">
        <f t="shared" si="22"/>
        <v>2.02</v>
      </c>
      <c r="AF47" s="56">
        <f t="shared" si="23"/>
        <v>7.56</v>
      </c>
    </row>
    <row r="48" spans="1:32" x14ac:dyDescent="0.25">
      <c r="A48" s="1">
        <v>16</v>
      </c>
      <c r="B48" s="2" t="s">
        <v>23</v>
      </c>
      <c r="C48" s="3">
        <v>26.24</v>
      </c>
      <c r="D48" s="10">
        <v>25.42</v>
      </c>
      <c r="E48" s="11">
        <v>28.83</v>
      </c>
      <c r="F48" s="3">
        <v>29.33</v>
      </c>
      <c r="G48" s="10">
        <v>102.4</v>
      </c>
      <c r="H48" s="11">
        <v>104.1</v>
      </c>
      <c r="I48" s="10">
        <v>75.36</v>
      </c>
      <c r="J48" s="11">
        <v>77.66</v>
      </c>
      <c r="K48" s="12">
        <v>144.9</v>
      </c>
      <c r="L48" s="13">
        <v>133.6</v>
      </c>
      <c r="M48" s="14">
        <v>139.1</v>
      </c>
      <c r="N48" s="9">
        <v>15.49</v>
      </c>
      <c r="O48" s="9">
        <v>23.74</v>
      </c>
      <c r="P48" s="9">
        <v>21.4</v>
      </c>
      <c r="Q48" s="84">
        <f t="shared" si="8"/>
        <v>129.41</v>
      </c>
      <c r="R48" s="61">
        <f t="shared" si="10"/>
        <v>15.49</v>
      </c>
      <c r="S48" s="61">
        <f t="shared" si="11"/>
        <v>144.9</v>
      </c>
      <c r="T48" s="61">
        <f t="shared" si="12"/>
        <v>67.683571428571426</v>
      </c>
      <c r="U48" s="61">
        <f t="shared" si="13"/>
        <v>52.344999999999999</v>
      </c>
      <c r="V48">
        <f t="shared" si="16"/>
        <v>13.130631271582756</v>
      </c>
      <c r="W48">
        <f t="shared" si="14"/>
        <v>49.130323490322525</v>
      </c>
      <c r="X48" s="127">
        <f t="shared" si="15"/>
        <v>9.3544222078760502</v>
      </c>
      <c r="Y48" s="125" t="s">
        <v>182</v>
      </c>
      <c r="Z48">
        <f t="shared" si="21"/>
        <v>129</v>
      </c>
      <c r="AA48" s="74">
        <f t="shared" si="17"/>
        <v>15.5</v>
      </c>
      <c r="AB48" s="74">
        <f t="shared" si="18"/>
        <v>145</v>
      </c>
      <c r="AC48">
        <f t="shared" si="19"/>
        <v>67.7</v>
      </c>
      <c r="AD48">
        <f t="shared" si="20"/>
        <v>52.3</v>
      </c>
      <c r="AE48">
        <f t="shared" si="22"/>
        <v>13.1</v>
      </c>
      <c r="AF48">
        <f t="shared" si="23"/>
        <v>49.1</v>
      </c>
    </row>
    <row r="49" spans="1:32" x14ac:dyDescent="0.25">
      <c r="A49" s="1">
        <v>17</v>
      </c>
      <c r="B49" s="2" t="s">
        <v>24</v>
      </c>
      <c r="C49" s="77">
        <v>1</v>
      </c>
      <c r="D49" s="75">
        <v>1.23</v>
      </c>
      <c r="E49" s="76">
        <v>1</v>
      </c>
      <c r="F49" s="77">
        <v>2.9670000000000001</v>
      </c>
      <c r="G49" s="75">
        <v>1.85</v>
      </c>
      <c r="H49" s="76">
        <v>1.7949999999999999</v>
      </c>
      <c r="I49" s="75">
        <v>1.1359999999999999</v>
      </c>
      <c r="J49" s="76">
        <v>1.2090000000000001</v>
      </c>
      <c r="K49" s="78">
        <v>2.57</v>
      </c>
      <c r="L49" s="79">
        <v>1</v>
      </c>
      <c r="M49" s="80">
        <v>1.8939999999999999</v>
      </c>
      <c r="N49" s="81">
        <v>3.121</v>
      </c>
      <c r="O49" s="9">
        <v>2.4460000000000002</v>
      </c>
      <c r="P49" s="9">
        <v>1.706</v>
      </c>
      <c r="Q49" s="84">
        <f t="shared" si="8"/>
        <v>2.121</v>
      </c>
      <c r="R49" s="61">
        <f t="shared" si="10"/>
        <v>1</v>
      </c>
      <c r="S49" s="61">
        <f t="shared" si="11"/>
        <v>3.121</v>
      </c>
      <c r="T49" s="61">
        <f t="shared" si="12"/>
        <v>1.7802857142857142</v>
      </c>
      <c r="U49" s="61">
        <f t="shared" si="13"/>
        <v>1.7504999999999999</v>
      </c>
      <c r="V49">
        <f t="shared" si="16"/>
        <v>0.19844143899290823</v>
      </c>
      <c r="W49">
        <f t="shared" si="14"/>
        <v>0.74249987604986545</v>
      </c>
      <c r="X49">
        <f t="shared" si="15"/>
        <v>3.121</v>
      </c>
      <c r="Y49" s="125" t="s">
        <v>183</v>
      </c>
      <c r="Z49">
        <f t="shared" si="21"/>
        <v>2.12</v>
      </c>
      <c r="AA49" s="74">
        <f t="shared" si="17"/>
        <v>1</v>
      </c>
      <c r="AB49" s="74">
        <f t="shared" si="18"/>
        <v>3.12</v>
      </c>
      <c r="AC49">
        <f t="shared" si="19"/>
        <v>1.78</v>
      </c>
      <c r="AD49">
        <f t="shared" si="20"/>
        <v>1.75</v>
      </c>
      <c r="AE49">
        <f t="shared" si="22"/>
        <v>0.19800000000000001</v>
      </c>
      <c r="AF49">
        <f t="shared" si="23"/>
        <v>0.74199999999999999</v>
      </c>
    </row>
    <row r="50" spans="1:32" x14ac:dyDescent="0.25">
      <c r="A50" s="1">
        <v>18</v>
      </c>
      <c r="B50" s="2" t="s">
        <v>25</v>
      </c>
      <c r="C50" s="77">
        <v>35.25</v>
      </c>
      <c r="D50" s="75">
        <v>129.9</v>
      </c>
      <c r="E50" s="76">
        <v>80.02</v>
      </c>
      <c r="F50" s="77">
        <v>105.4</v>
      </c>
      <c r="G50" s="75">
        <v>119</v>
      </c>
      <c r="H50" s="76">
        <v>109.7</v>
      </c>
      <c r="I50" s="75">
        <v>67.61</v>
      </c>
      <c r="J50" s="76">
        <v>64.930000000000007</v>
      </c>
      <c r="K50" s="78">
        <v>152.4</v>
      </c>
      <c r="L50" s="79">
        <v>104</v>
      </c>
      <c r="M50" s="80">
        <v>116.9</v>
      </c>
      <c r="N50" s="81">
        <v>156.6</v>
      </c>
      <c r="O50" s="9">
        <v>124.5</v>
      </c>
      <c r="P50" s="9">
        <v>72.650000000000006</v>
      </c>
      <c r="Q50" s="84">
        <f t="shared" si="8"/>
        <v>121.35</v>
      </c>
      <c r="R50" s="61">
        <f t="shared" si="10"/>
        <v>35.25</v>
      </c>
      <c r="S50" s="61">
        <f t="shared" si="11"/>
        <v>156.6</v>
      </c>
      <c r="T50" s="61">
        <f t="shared" si="12"/>
        <v>102.7757142857143</v>
      </c>
      <c r="U50" s="61">
        <f t="shared" si="13"/>
        <v>107.55000000000001</v>
      </c>
      <c r="V50">
        <f t="shared" si="16"/>
        <v>9.299763125559851</v>
      </c>
      <c r="W50">
        <f t="shared" si="14"/>
        <v>34.796527393998936</v>
      </c>
      <c r="X50">
        <f t="shared" si="15"/>
        <v>4.4425531914893615</v>
      </c>
      <c r="Y50" s="125" t="s">
        <v>184</v>
      </c>
      <c r="Z50">
        <f t="shared" si="21"/>
        <v>121</v>
      </c>
      <c r="AA50" s="74">
        <f t="shared" si="17"/>
        <v>35.299999999999997</v>
      </c>
      <c r="AB50" s="74">
        <f t="shared" si="18"/>
        <v>157</v>
      </c>
      <c r="AC50">
        <f t="shared" si="19"/>
        <v>103</v>
      </c>
      <c r="AD50">
        <f t="shared" si="20"/>
        <v>108</v>
      </c>
      <c r="AE50">
        <f t="shared" si="22"/>
        <v>9.3000000000000007</v>
      </c>
      <c r="AF50">
        <f t="shared" si="23"/>
        <v>34.799999999999997</v>
      </c>
    </row>
    <row r="51" spans="1:32" x14ac:dyDescent="0.25">
      <c r="A51" s="1">
        <v>19</v>
      </c>
      <c r="B51" s="2" t="s">
        <v>26</v>
      </c>
      <c r="C51" s="77">
        <v>3.992</v>
      </c>
      <c r="D51" s="75">
        <v>5.2060000000000004</v>
      </c>
      <c r="E51" s="76">
        <v>3.5880000000000001</v>
      </c>
      <c r="F51" s="77">
        <v>3.7120000000000002</v>
      </c>
      <c r="G51" s="75">
        <v>2.7789999999999999</v>
      </c>
      <c r="H51" s="76">
        <v>2.8380000000000001</v>
      </c>
      <c r="I51" s="75">
        <v>7.6310000000000002</v>
      </c>
      <c r="J51" s="76">
        <v>7.7939999999999996</v>
      </c>
      <c r="K51" s="78">
        <v>2.3769999999999998</v>
      </c>
      <c r="L51" s="79">
        <v>2.375</v>
      </c>
      <c r="M51" s="80">
        <v>2.4300000000000002</v>
      </c>
      <c r="N51" s="81">
        <v>5.8559999999999999</v>
      </c>
      <c r="O51" s="9">
        <v>6.9359999999999999</v>
      </c>
      <c r="P51" s="9">
        <v>4.2539999999999996</v>
      </c>
      <c r="Q51" s="84">
        <f t="shared" si="8"/>
        <v>5.4189999999999996</v>
      </c>
      <c r="R51" s="61">
        <f t="shared" si="10"/>
        <v>2.375</v>
      </c>
      <c r="S51" s="61">
        <f t="shared" si="11"/>
        <v>7.7939999999999996</v>
      </c>
      <c r="T51" s="61">
        <f t="shared" si="12"/>
        <v>4.4119999999999999</v>
      </c>
      <c r="U51" s="61">
        <f t="shared" si="13"/>
        <v>3.8520000000000003</v>
      </c>
      <c r="V51">
        <f t="shared" si="16"/>
        <v>0.52214401617405681</v>
      </c>
      <c r="W51">
        <f t="shared" si="14"/>
        <v>1.9536840150774719</v>
      </c>
      <c r="X51">
        <f t="shared" si="15"/>
        <v>3.2816842105263158</v>
      </c>
      <c r="Y51" s="125" t="s">
        <v>185</v>
      </c>
      <c r="Z51">
        <f t="shared" si="21"/>
        <v>5.42</v>
      </c>
      <c r="AA51" s="74">
        <f t="shared" si="17"/>
        <v>2.38</v>
      </c>
      <c r="AB51" s="74">
        <f t="shared" si="18"/>
        <v>7.79</v>
      </c>
      <c r="AC51">
        <f t="shared" si="19"/>
        <v>4.41</v>
      </c>
      <c r="AD51">
        <f t="shared" si="20"/>
        <v>3.85</v>
      </c>
      <c r="AE51">
        <f t="shared" si="22"/>
        <v>0.52200000000000002</v>
      </c>
      <c r="AF51">
        <f t="shared" si="23"/>
        <v>1.95</v>
      </c>
    </row>
    <row r="52" spans="1:32" x14ac:dyDescent="0.25">
      <c r="A52" s="1">
        <v>20</v>
      </c>
      <c r="B52" s="2" t="s">
        <v>27</v>
      </c>
      <c r="C52" s="77">
        <v>16.190000000000001</v>
      </c>
      <c r="D52" s="75">
        <v>76.180000000000007</v>
      </c>
      <c r="E52" s="76">
        <v>24.51</v>
      </c>
      <c r="F52" s="77">
        <v>11.91</v>
      </c>
      <c r="G52" s="75">
        <v>11.91</v>
      </c>
      <c r="H52" s="76">
        <v>12.24</v>
      </c>
      <c r="I52" s="75">
        <v>10.71</v>
      </c>
      <c r="J52" s="76">
        <v>52.17</v>
      </c>
      <c r="K52" s="78">
        <v>3.2850000000000001</v>
      </c>
      <c r="L52" s="79">
        <v>2.8889999999999998</v>
      </c>
      <c r="M52" s="80">
        <v>3.25</v>
      </c>
      <c r="N52" s="81">
        <v>8.4619999999999997</v>
      </c>
      <c r="O52" s="9">
        <v>5.8410000000000002</v>
      </c>
      <c r="P52" s="9">
        <v>10.88</v>
      </c>
      <c r="Q52" s="84">
        <f t="shared" si="8"/>
        <v>73.291000000000011</v>
      </c>
      <c r="R52" s="61">
        <f t="shared" si="10"/>
        <v>2.8889999999999998</v>
      </c>
      <c r="S52" s="61">
        <f t="shared" si="11"/>
        <v>76.180000000000007</v>
      </c>
      <c r="T52" s="61">
        <f t="shared" si="12"/>
        <v>17.887642857142861</v>
      </c>
      <c r="U52" s="61">
        <f t="shared" si="13"/>
        <v>11.395</v>
      </c>
      <c r="V52">
        <f t="shared" si="16"/>
        <v>5.6014243838108753</v>
      </c>
      <c r="W52">
        <f t="shared" si="14"/>
        <v>20.958610922141634</v>
      </c>
      <c r="X52" s="128">
        <f t="shared" si="15"/>
        <v>26.368985808238151</v>
      </c>
      <c r="Y52" s="125" t="s">
        <v>186</v>
      </c>
      <c r="Z52">
        <f t="shared" si="21"/>
        <v>73.3</v>
      </c>
      <c r="AA52" s="74">
        <f t="shared" si="17"/>
        <v>2.89</v>
      </c>
      <c r="AB52" s="74">
        <f t="shared" si="18"/>
        <v>76.2</v>
      </c>
      <c r="AC52">
        <f t="shared" si="19"/>
        <v>17.899999999999999</v>
      </c>
      <c r="AD52">
        <f t="shared" si="20"/>
        <v>11.4</v>
      </c>
      <c r="AE52">
        <f t="shared" si="22"/>
        <v>5.6</v>
      </c>
      <c r="AF52">
        <f t="shared" si="23"/>
        <v>21</v>
      </c>
    </row>
    <row r="53" spans="1:32" x14ac:dyDescent="0.25">
      <c r="A53" s="27">
        <v>21</v>
      </c>
      <c r="B53" s="28" t="s">
        <v>28</v>
      </c>
      <c r="C53" s="50">
        <v>46.774999999999999</v>
      </c>
      <c r="D53" s="82">
        <v>47.575000000000003</v>
      </c>
      <c r="E53" s="83">
        <v>47.786999999999999</v>
      </c>
      <c r="F53" s="50">
        <v>47.436</v>
      </c>
      <c r="G53" s="82">
        <v>48.155000000000001</v>
      </c>
      <c r="H53" s="83">
        <v>50.212000000000003</v>
      </c>
      <c r="I53" s="82">
        <v>47</v>
      </c>
      <c r="J53" s="83">
        <v>47.084000000000003</v>
      </c>
      <c r="K53" s="78">
        <v>48.645000000000003</v>
      </c>
      <c r="L53" s="79">
        <v>49.073999999999998</v>
      </c>
      <c r="M53" s="80">
        <v>49.155999999999999</v>
      </c>
      <c r="N53" s="81">
        <v>47.703000000000003</v>
      </c>
      <c r="O53" s="9">
        <v>47.773000000000003</v>
      </c>
      <c r="P53" s="9">
        <v>47.924999999999997</v>
      </c>
      <c r="Q53" s="84">
        <f t="shared" si="8"/>
        <v>3.4370000000000047</v>
      </c>
      <c r="R53" s="61">
        <f t="shared" si="10"/>
        <v>46.774999999999999</v>
      </c>
      <c r="S53" s="61">
        <f t="shared" si="11"/>
        <v>50.212000000000003</v>
      </c>
      <c r="T53" s="61">
        <f t="shared" si="12"/>
        <v>48.021428571428565</v>
      </c>
      <c r="U53" s="61">
        <f t="shared" si="13"/>
        <v>47.78</v>
      </c>
      <c r="V53">
        <f t="shared" si="16"/>
        <v>0.25511806605866505</v>
      </c>
      <c r="W53">
        <f t="shared" si="14"/>
        <v>0.95456439636788637</v>
      </c>
      <c r="X53">
        <f t="shared" si="15"/>
        <v>1.0734794227685731</v>
      </c>
      <c r="Y53" s="125" t="s">
        <v>28</v>
      </c>
      <c r="Z53">
        <f t="shared" si="21"/>
        <v>3.44</v>
      </c>
      <c r="AA53" s="74">
        <f t="shared" si="17"/>
        <v>46.8</v>
      </c>
      <c r="AB53" s="74">
        <f t="shared" si="18"/>
        <v>50.2</v>
      </c>
      <c r="AC53">
        <f t="shared" si="19"/>
        <v>48</v>
      </c>
      <c r="AD53">
        <f t="shared" si="20"/>
        <v>47.8</v>
      </c>
      <c r="AE53">
        <f t="shared" si="22"/>
        <v>0.255</v>
      </c>
      <c r="AF53">
        <f t="shared" si="23"/>
        <v>0.95499999999999996</v>
      </c>
    </row>
    <row r="54" spans="1:32" x14ac:dyDescent="0.25">
      <c r="A54" s="98">
        <v>22</v>
      </c>
      <c r="B54" s="32" t="s">
        <v>29</v>
      </c>
      <c r="C54" s="29">
        <v>6.516</v>
      </c>
      <c r="D54" s="30">
        <v>6.3890000000000002</v>
      </c>
      <c r="E54" s="31">
        <v>6.4589999999999996</v>
      </c>
      <c r="F54" s="29">
        <v>6.2869999999999999</v>
      </c>
      <c r="G54" s="30">
        <v>6.1740000000000004</v>
      </c>
      <c r="H54" s="31">
        <v>6.625</v>
      </c>
      <c r="I54" s="30">
        <v>6.3849999999999998</v>
      </c>
      <c r="J54" s="31">
        <v>6.4089999999999998</v>
      </c>
      <c r="K54" s="12">
        <v>5.8849999999999998</v>
      </c>
      <c r="L54" s="13">
        <v>6.41</v>
      </c>
      <c r="M54" s="14">
        <v>6.4619999999999997</v>
      </c>
      <c r="N54" s="9">
        <v>6.3789999999999996</v>
      </c>
      <c r="O54" s="9">
        <v>6.3959999999999999</v>
      </c>
      <c r="P54" s="9">
        <v>6.532</v>
      </c>
      <c r="Q54" s="84">
        <f t="shared" si="8"/>
        <v>0.74000000000000021</v>
      </c>
      <c r="R54" s="61">
        <f t="shared" si="10"/>
        <v>5.8849999999999998</v>
      </c>
      <c r="S54" s="61">
        <f t="shared" si="11"/>
        <v>6.625</v>
      </c>
      <c r="T54" s="61">
        <f t="shared" si="12"/>
        <v>6.3791428571428579</v>
      </c>
      <c r="U54" s="61">
        <f t="shared" si="13"/>
        <v>6.4024999999999999</v>
      </c>
      <c r="V54">
        <f t="shared" si="16"/>
        <v>4.7624545470168936E-2</v>
      </c>
      <c r="W54">
        <f t="shared" si="14"/>
        <v>0.17819473235020905</v>
      </c>
      <c r="X54">
        <f t="shared" si="15"/>
        <v>1.1257434154630417</v>
      </c>
      <c r="Y54" s="125" t="s">
        <v>29</v>
      </c>
      <c r="Z54">
        <f t="shared" si="21"/>
        <v>0.74</v>
      </c>
      <c r="AA54" s="74">
        <f t="shared" si="17"/>
        <v>5.89</v>
      </c>
      <c r="AB54" s="74">
        <f t="shared" si="18"/>
        <v>6.63</v>
      </c>
      <c r="AC54">
        <f t="shared" si="19"/>
        <v>6.38</v>
      </c>
      <c r="AD54">
        <f t="shared" si="20"/>
        <v>6.4</v>
      </c>
      <c r="AE54">
        <f t="shared" si="22"/>
        <v>4.7600000000000003E-2</v>
      </c>
      <c r="AF54">
        <f t="shared" si="23"/>
        <v>0.17799999999999999</v>
      </c>
    </row>
    <row r="55" spans="1:32" ht="15.75" thickBot="1" x14ac:dyDescent="0.3">
      <c r="A55" s="98">
        <v>23</v>
      </c>
      <c r="B55" s="32" t="s">
        <v>30</v>
      </c>
      <c r="C55" s="29">
        <v>6.2E-2</v>
      </c>
      <c r="D55" s="33">
        <v>3.4000000000000002E-2</v>
      </c>
      <c r="E55" s="34">
        <v>6.0999999999999999E-2</v>
      </c>
      <c r="F55" s="29">
        <v>7.4999999999999997E-2</v>
      </c>
      <c r="G55" s="33">
        <v>0.13</v>
      </c>
      <c r="H55" s="34">
        <v>0.122</v>
      </c>
      <c r="I55" s="33">
        <v>0.15</v>
      </c>
      <c r="J55" s="34">
        <v>0</v>
      </c>
      <c r="K55" s="35">
        <v>0.126</v>
      </c>
      <c r="L55" s="36">
        <v>0.17799999999999999</v>
      </c>
      <c r="M55" s="37">
        <v>0.218</v>
      </c>
      <c r="N55" s="9">
        <v>0.17199999999999999</v>
      </c>
      <c r="O55" s="9">
        <v>0.60799999999999998</v>
      </c>
      <c r="P55" s="9">
        <v>0.47699999999999998</v>
      </c>
      <c r="Q55" s="84">
        <f t="shared" si="8"/>
        <v>0.60799999999999998</v>
      </c>
      <c r="R55" s="61">
        <f t="shared" si="10"/>
        <v>0</v>
      </c>
      <c r="S55" s="61">
        <f t="shared" si="11"/>
        <v>0.60799999999999998</v>
      </c>
      <c r="T55" s="61">
        <f t="shared" si="12"/>
        <v>0.17235714285714285</v>
      </c>
      <c r="U55" s="61">
        <f t="shared" si="13"/>
        <v>0.128</v>
      </c>
      <c r="V55">
        <f t="shared" si="16"/>
        <v>4.536743847846527E-2</v>
      </c>
      <c r="W55">
        <f t="shared" si="14"/>
        <v>0.16974941130196192</v>
      </c>
      <c r="X55" t="e">
        <f t="shared" si="15"/>
        <v>#DIV/0!</v>
      </c>
      <c r="Y55" s="125" t="s">
        <v>30</v>
      </c>
      <c r="Z55">
        <f t="shared" si="21"/>
        <v>0.60799999999999998</v>
      </c>
      <c r="AA55" s="74">
        <v>0</v>
      </c>
      <c r="AB55" s="74">
        <f>ROUND(S55,3-(1+INT(LOG10(ABS(S55)))))</f>
        <v>0.60799999999999998</v>
      </c>
      <c r="AC55">
        <f>ROUND(T55,3-(1+INT(LOG10(ABS(T55)))))</f>
        <v>0.17199999999999999</v>
      </c>
      <c r="AD55">
        <f>ROUND(U55,3-(1+INT(LOG10(ABS(U55)))))</f>
        <v>0.128</v>
      </c>
      <c r="AE55">
        <f t="shared" si="22"/>
        <v>4.5400000000000003E-2</v>
      </c>
      <c r="AF55">
        <f t="shared" si="23"/>
        <v>0.17</v>
      </c>
    </row>
    <row r="57" spans="1:32" ht="15.75" thickBot="1" x14ac:dyDescent="0.3">
      <c r="A57" t="s">
        <v>159</v>
      </c>
    </row>
    <row r="58" spans="1:32" ht="15.75" thickBot="1" x14ac:dyDescent="0.3">
      <c r="A58" t="s">
        <v>0</v>
      </c>
      <c r="B58" t="s">
        <v>1</v>
      </c>
      <c r="C58" s="6" t="s">
        <v>52</v>
      </c>
      <c r="D58" s="7" t="s">
        <v>52</v>
      </c>
      <c r="E58" s="8" t="s">
        <v>52</v>
      </c>
    </row>
    <row r="59" spans="1:32" x14ac:dyDescent="0.25">
      <c r="A59" t="s">
        <v>3</v>
      </c>
      <c r="B59" t="s">
        <v>4</v>
      </c>
      <c r="C59" s="12" t="s">
        <v>5</v>
      </c>
      <c r="D59" s="13" t="s">
        <v>5</v>
      </c>
      <c r="E59" s="14" t="s">
        <v>5</v>
      </c>
      <c r="P59" t="s">
        <v>160</v>
      </c>
    </row>
    <row r="60" spans="1:32" x14ac:dyDescent="0.25">
      <c r="C60" s="12"/>
      <c r="D60" s="13"/>
      <c r="E60" s="14"/>
      <c r="F60" s="92" t="s">
        <v>7</v>
      </c>
      <c r="G60" s="93" t="s">
        <v>31</v>
      </c>
      <c r="H60" s="93" t="s">
        <v>32</v>
      </c>
      <c r="I60" s="93" t="s">
        <v>34</v>
      </c>
      <c r="J60" s="93" t="s">
        <v>35</v>
      </c>
      <c r="K60" s="101" t="s">
        <v>102</v>
      </c>
      <c r="L60" s="101" t="s">
        <v>103</v>
      </c>
      <c r="M60" s="101" t="s">
        <v>189</v>
      </c>
      <c r="O60" s="101" t="s">
        <v>136</v>
      </c>
      <c r="P60" s="92" t="s">
        <v>7</v>
      </c>
      <c r="Q60" s="101" t="s">
        <v>31</v>
      </c>
      <c r="R60" s="101" t="s">
        <v>32</v>
      </c>
      <c r="S60" s="93" t="s">
        <v>34</v>
      </c>
      <c r="T60" s="93" t="s">
        <v>35</v>
      </c>
      <c r="U60" s="101" t="s">
        <v>102</v>
      </c>
      <c r="V60" s="101" t="s">
        <v>103</v>
      </c>
    </row>
    <row r="61" spans="1:32" x14ac:dyDescent="0.25">
      <c r="A61">
        <v>1</v>
      </c>
      <c r="B61" t="s">
        <v>8</v>
      </c>
      <c r="C61" s="12">
        <v>132</v>
      </c>
      <c r="D61" s="13">
        <v>107.9</v>
      </c>
      <c r="E61" s="14">
        <v>114.9</v>
      </c>
      <c r="F61" s="84">
        <f>MAX(C61:E61)-MIN(C61:E61)</f>
        <v>24.099999999999994</v>
      </c>
      <c r="G61" s="61">
        <f>MIN(C61:E61)</f>
        <v>107.9</v>
      </c>
      <c r="H61" s="61">
        <f>MAX(C61:E61)</f>
        <v>132</v>
      </c>
      <c r="I61" s="61">
        <f>AVERAGE(C61:E61)</f>
        <v>118.26666666666667</v>
      </c>
      <c r="J61" s="61">
        <f>MEDIAN(C61:E61)</f>
        <v>114.9</v>
      </c>
      <c r="K61">
        <f>STDEV(C61:E61)/(SQRT(COUNT(C61:E61)))</f>
        <v>7.1578240020584767</v>
      </c>
      <c r="L61">
        <f>STDEV(C61:E61)</f>
        <v>12.397714843201276</v>
      </c>
      <c r="M61">
        <f>MAX(C61:E61)/MIN(C61:E61)</f>
        <v>1.2233549582947172</v>
      </c>
      <c r="O61" s="125" t="s">
        <v>168</v>
      </c>
      <c r="P61">
        <f>ROUND(F61,3-(1+INT(LOG10(ABS(F61)))))</f>
        <v>24.1</v>
      </c>
      <c r="Q61">
        <f t="shared" ref="P61:V64" si="24">ROUND(G61,3-(1+INT(LOG10(ABS(G61)))))</f>
        <v>108</v>
      </c>
      <c r="R61">
        <f t="shared" si="24"/>
        <v>132</v>
      </c>
      <c r="S61">
        <f t="shared" si="24"/>
        <v>118</v>
      </c>
      <c r="T61">
        <f t="shared" si="24"/>
        <v>115</v>
      </c>
      <c r="U61">
        <f t="shared" si="24"/>
        <v>7.16</v>
      </c>
      <c r="V61">
        <f t="shared" si="24"/>
        <v>12.4</v>
      </c>
    </row>
    <row r="62" spans="1:32" x14ac:dyDescent="0.25">
      <c r="A62">
        <v>2</v>
      </c>
      <c r="B62" t="s">
        <v>9</v>
      </c>
      <c r="C62" s="12">
        <v>29.01</v>
      </c>
      <c r="D62" s="13">
        <v>28.48</v>
      </c>
      <c r="E62" s="14">
        <v>29.97</v>
      </c>
      <c r="F62" s="84">
        <f t="shared" ref="F62:F83" si="25">MAX(C62:E62)-MIN(C62:E62)</f>
        <v>1.4899999999999984</v>
      </c>
      <c r="G62" s="61">
        <f t="shared" ref="G62:G83" si="26">MIN(C62:E62)</f>
        <v>28.48</v>
      </c>
      <c r="H62" s="61">
        <f t="shared" ref="H62:H83" si="27">MAX(C62:E62)</f>
        <v>29.97</v>
      </c>
      <c r="I62" s="61">
        <f t="shared" ref="I62:I83" si="28">AVERAGE(C62:E62)</f>
        <v>29.153333333333336</v>
      </c>
      <c r="J62" s="61">
        <f t="shared" ref="J62:J83" si="29">MEDIAN(C62:E62)</f>
        <v>29.01</v>
      </c>
      <c r="K62">
        <f t="shared" ref="K62:K83" si="30">STDEV(C62:E62)/(SQRT(COUNT(C62:E62)))</f>
        <v>0.43605555201653379</v>
      </c>
      <c r="L62">
        <f t="shared" ref="L62:L83" si="31">STDEV(C62:E62)</f>
        <v>0.75527037101512984</v>
      </c>
      <c r="M62">
        <f t="shared" ref="M62:M83" si="32">MAX(C62:E62)/MIN(C62:E62)</f>
        <v>1.052317415730337</v>
      </c>
      <c r="O62" s="125" t="s">
        <v>2</v>
      </c>
      <c r="P62">
        <f t="shared" si="24"/>
        <v>1.49</v>
      </c>
      <c r="Q62">
        <f t="shared" si="24"/>
        <v>28.5</v>
      </c>
      <c r="R62">
        <f t="shared" si="24"/>
        <v>30</v>
      </c>
      <c r="S62">
        <f t="shared" si="24"/>
        <v>29.2</v>
      </c>
      <c r="T62">
        <f t="shared" si="24"/>
        <v>29</v>
      </c>
      <c r="U62">
        <f t="shared" si="24"/>
        <v>0.436</v>
      </c>
      <c r="V62">
        <f t="shared" si="24"/>
        <v>0.755</v>
      </c>
    </row>
    <row r="63" spans="1:32" x14ac:dyDescent="0.25">
      <c r="A63">
        <v>3</v>
      </c>
      <c r="B63" t="s">
        <v>10</v>
      </c>
      <c r="C63" s="78">
        <v>2.1869999999999998</v>
      </c>
      <c r="D63" s="79">
        <v>2.2570000000000001</v>
      </c>
      <c r="E63" s="80">
        <v>2.2240000000000002</v>
      </c>
      <c r="F63" s="84">
        <f t="shared" si="25"/>
        <v>7.0000000000000284E-2</v>
      </c>
      <c r="G63" s="61">
        <f t="shared" si="26"/>
        <v>2.1869999999999998</v>
      </c>
      <c r="H63" s="61">
        <f t="shared" si="27"/>
        <v>2.2570000000000001</v>
      </c>
      <c r="I63" s="61">
        <f t="shared" si="28"/>
        <v>2.2226666666666666</v>
      </c>
      <c r="J63" s="61">
        <f t="shared" si="29"/>
        <v>2.2240000000000002</v>
      </c>
      <c r="K63">
        <f t="shared" si="30"/>
        <v>2.0218253578827752E-2</v>
      </c>
      <c r="L63">
        <f t="shared" si="31"/>
        <v>3.501904243884095E-2</v>
      </c>
      <c r="M63">
        <f t="shared" si="32"/>
        <v>1.0320073159579333</v>
      </c>
      <c r="O63" s="125" t="s">
        <v>169</v>
      </c>
      <c r="P63">
        <f t="shared" si="24"/>
        <v>7.0000000000000007E-2</v>
      </c>
      <c r="Q63">
        <f t="shared" si="24"/>
        <v>2.19</v>
      </c>
      <c r="R63">
        <f t="shared" si="24"/>
        <v>2.2599999999999998</v>
      </c>
      <c r="S63">
        <f t="shared" si="24"/>
        <v>2.2200000000000002</v>
      </c>
      <c r="T63">
        <f t="shared" si="24"/>
        <v>2.2200000000000002</v>
      </c>
      <c r="U63">
        <f t="shared" si="24"/>
        <v>2.0199999999999999E-2</v>
      </c>
      <c r="V63">
        <f t="shared" si="24"/>
        <v>3.5000000000000003E-2</v>
      </c>
    </row>
    <row r="64" spans="1:32" x14ac:dyDescent="0.25">
      <c r="A64">
        <v>4</v>
      </c>
      <c r="B64" t="s">
        <v>11</v>
      </c>
      <c r="C64" s="78">
        <v>952.6</v>
      </c>
      <c r="D64" s="79">
        <v>906.9</v>
      </c>
      <c r="E64" s="80">
        <v>969.4</v>
      </c>
      <c r="F64" s="84">
        <f t="shared" si="25"/>
        <v>62.5</v>
      </c>
      <c r="G64" s="61">
        <f t="shared" si="26"/>
        <v>906.9</v>
      </c>
      <c r="H64" s="61">
        <f t="shared" si="27"/>
        <v>969.4</v>
      </c>
      <c r="I64" s="61">
        <f t="shared" si="28"/>
        <v>942.9666666666667</v>
      </c>
      <c r="J64" s="61">
        <f t="shared" si="29"/>
        <v>952.6</v>
      </c>
      <c r="K64">
        <f t="shared" si="30"/>
        <v>18.674075910499862</v>
      </c>
      <c r="L64">
        <f t="shared" si="31"/>
        <v>32.344448261383803</v>
      </c>
      <c r="M64">
        <f t="shared" si="32"/>
        <v>1.0689160877715294</v>
      </c>
      <c r="O64" s="125" t="s">
        <v>170</v>
      </c>
      <c r="P64">
        <f t="shared" si="24"/>
        <v>62.5</v>
      </c>
      <c r="Q64">
        <f t="shared" si="24"/>
        <v>907</v>
      </c>
      <c r="R64">
        <f t="shared" si="24"/>
        <v>969</v>
      </c>
      <c r="S64">
        <f t="shared" si="24"/>
        <v>943</v>
      </c>
      <c r="T64">
        <f t="shared" si="24"/>
        <v>953</v>
      </c>
      <c r="U64">
        <f t="shared" si="24"/>
        <v>18.7</v>
      </c>
      <c r="V64">
        <f t="shared" si="24"/>
        <v>32.299999999999997</v>
      </c>
    </row>
    <row r="65" spans="1:22" x14ac:dyDescent="0.25">
      <c r="A65">
        <v>5</v>
      </c>
      <c r="B65" t="s">
        <v>12</v>
      </c>
      <c r="C65" s="22">
        <v>1</v>
      </c>
      <c r="D65" s="23">
        <v>1</v>
      </c>
      <c r="E65" s="24">
        <v>1</v>
      </c>
      <c r="F65" s="85">
        <f t="shared" si="25"/>
        <v>0</v>
      </c>
      <c r="G65" s="124">
        <f t="shared" si="26"/>
        <v>1</v>
      </c>
      <c r="H65" s="124">
        <f t="shared" si="27"/>
        <v>1</v>
      </c>
      <c r="I65" s="124">
        <f t="shared" si="28"/>
        <v>1</v>
      </c>
      <c r="J65" s="124">
        <f t="shared" si="29"/>
        <v>1</v>
      </c>
      <c r="K65" s="56">
        <f t="shared" si="30"/>
        <v>0</v>
      </c>
      <c r="L65" s="56">
        <f t="shared" si="31"/>
        <v>0</v>
      </c>
      <c r="M65">
        <f t="shared" si="32"/>
        <v>1</v>
      </c>
      <c r="O65" s="125" t="s">
        <v>171</v>
      </c>
      <c r="P65" s="56">
        <v>0</v>
      </c>
      <c r="Q65" s="56">
        <f t="shared" ref="Q65:Q83" si="33">ROUND(G65,3-(1+INT(LOG10(ABS(G65)))))</f>
        <v>1</v>
      </c>
      <c r="R65" s="56">
        <f t="shared" ref="R65:R83" si="34">ROUND(H65,3-(1+INT(LOG10(ABS(H65)))))</f>
        <v>1</v>
      </c>
      <c r="S65" s="56">
        <f t="shared" ref="S65:S83" si="35">ROUND(I65,3-(1+INT(LOG10(ABS(I65)))))</f>
        <v>1</v>
      </c>
      <c r="T65" s="56">
        <f t="shared" ref="T65:T83" si="36">ROUND(J65,3-(1+INT(LOG10(ABS(J65)))))</f>
        <v>1</v>
      </c>
      <c r="U65" s="56">
        <v>0</v>
      </c>
      <c r="V65" s="56">
        <v>0</v>
      </c>
    </row>
    <row r="66" spans="1:22" x14ac:dyDescent="0.25">
      <c r="A66">
        <v>6</v>
      </c>
      <c r="B66" t="s">
        <v>13</v>
      </c>
      <c r="C66" s="22">
        <v>1</v>
      </c>
      <c r="D66" s="23">
        <v>1</v>
      </c>
      <c r="E66" s="24">
        <v>1</v>
      </c>
      <c r="F66" s="85">
        <f t="shared" si="25"/>
        <v>0</v>
      </c>
      <c r="G66" s="124">
        <f t="shared" si="26"/>
        <v>1</v>
      </c>
      <c r="H66" s="124">
        <f t="shared" si="27"/>
        <v>1</v>
      </c>
      <c r="I66" s="124">
        <f t="shared" si="28"/>
        <v>1</v>
      </c>
      <c r="J66" s="124">
        <f t="shared" si="29"/>
        <v>1</v>
      </c>
      <c r="K66" s="56">
        <f t="shared" si="30"/>
        <v>0</v>
      </c>
      <c r="L66" s="56">
        <f t="shared" si="31"/>
        <v>0</v>
      </c>
      <c r="M66">
        <f t="shared" si="32"/>
        <v>1</v>
      </c>
      <c r="O66" s="125" t="s">
        <v>172</v>
      </c>
      <c r="P66" s="56">
        <v>0</v>
      </c>
      <c r="Q66" s="56">
        <f t="shared" si="33"/>
        <v>1</v>
      </c>
      <c r="R66" s="56">
        <f t="shared" si="34"/>
        <v>1</v>
      </c>
      <c r="S66" s="56">
        <f t="shared" si="35"/>
        <v>1</v>
      </c>
      <c r="T66" s="56">
        <f t="shared" si="36"/>
        <v>1</v>
      </c>
      <c r="U66" s="56">
        <v>0</v>
      </c>
      <c r="V66" s="56">
        <v>0</v>
      </c>
    </row>
    <row r="67" spans="1:22" x14ac:dyDescent="0.25">
      <c r="A67">
        <v>7</v>
      </c>
      <c r="B67" t="s">
        <v>14</v>
      </c>
      <c r="C67" s="78">
        <v>13.28</v>
      </c>
      <c r="D67" s="79">
        <v>5.8150000000000004</v>
      </c>
      <c r="E67" s="80">
        <v>5.9550000000000001</v>
      </c>
      <c r="F67" s="84">
        <f t="shared" si="25"/>
        <v>7.464999999999999</v>
      </c>
      <c r="G67" s="61">
        <f t="shared" si="26"/>
        <v>5.8150000000000004</v>
      </c>
      <c r="H67" s="61">
        <f t="shared" si="27"/>
        <v>13.28</v>
      </c>
      <c r="I67" s="61">
        <f t="shared" si="28"/>
        <v>8.35</v>
      </c>
      <c r="J67" s="61">
        <f t="shared" si="29"/>
        <v>5.9550000000000001</v>
      </c>
      <c r="K67">
        <f t="shared" si="30"/>
        <v>2.4653312826744691</v>
      </c>
      <c r="L67">
        <f t="shared" si="31"/>
        <v>4.2700790390811303</v>
      </c>
      <c r="M67">
        <f t="shared" si="32"/>
        <v>2.2837489251934651</v>
      </c>
      <c r="O67" s="125" t="s">
        <v>173</v>
      </c>
      <c r="P67">
        <f t="shared" ref="P67:P74" si="37">ROUND(F67,3-(1+INT(LOG10(ABS(F67)))))</f>
        <v>7.47</v>
      </c>
      <c r="Q67">
        <f t="shared" si="33"/>
        <v>5.82</v>
      </c>
      <c r="R67">
        <f t="shared" si="34"/>
        <v>13.3</v>
      </c>
      <c r="S67">
        <f t="shared" si="35"/>
        <v>8.35</v>
      </c>
      <c r="T67">
        <f t="shared" si="36"/>
        <v>5.96</v>
      </c>
      <c r="U67">
        <f t="shared" ref="U67:V74" si="38">ROUND(K67,3-(1+INT(LOG10(ABS(K67)))))</f>
        <v>2.4700000000000002</v>
      </c>
      <c r="V67">
        <f t="shared" si="38"/>
        <v>4.2699999999999996</v>
      </c>
    </row>
    <row r="68" spans="1:22" x14ac:dyDescent="0.25">
      <c r="A68">
        <v>8</v>
      </c>
      <c r="B68" t="s">
        <v>15</v>
      </c>
      <c r="C68" s="78">
        <v>1.994</v>
      </c>
      <c r="D68" s="79">
        <v>2.161</v>
      </c>
      <c r="E68" s="80">
        <v>1.6950000000000001</v>
      </c>
      <c r="F68" s="84">
        <f t="shared" si="25"/>
        <v>0.46599999999999997</v>
      </c>
      <c r="G68" s="61">
        <f t="shared" si="26"/>
        <v>1.6950000000000001</v>
      </c>
      <c r="H68" s="61">
        <f t="shared" si="27"/>
        <v>2.161</v>
      </c>
      <c r="I68" s="61">
        <f t="shared" si="28"/>
        <v>1.9500000000000002</v>
      </c>
      <c r="J68" s="61">
        <f t="shared" si="29"/>
        <v>1.994</v>
      </c>
      <c r="K68">
        <f t="shared" si="30"/>
        <v>0.1363096964024692</v>
      </c>
      <c r="L68">
        <f t="shared" si="31"/>
        <v>0.23609531973336528</v>
      </c>
      <c r="M68">
        <f t="shared" si="32"/>
        <v>1.2749262536873156</v>
      </c>
      <c r="O68" s="125" t="s">
        <v>174</v>
      </c>
      <c r="P68">
        <f t="shared" si="37"/>
        <v>0.46600000000000003</v>
      </c>
      <c r="Q68">
        <f t="shared" si="33"/>
        <v>1.7</v>
      </c>
      <c r="R68">
        <f t="shared" si="34"/>
        <v>2.16</v>
      </c>
      <c r="S68">
        <f t="shared" si="35"/>
        <v>1.95</v>
      </c>
      <c r="T68">
        <f t="shared" si="36"/>
        <v>1.99</v>
      </c>
      <c r="U68">
        <f t="shared" si="38"/>
        <v>0.13600000000000001</v>
      </c>
      <c r="V68">
        <f t="shared" si="38"/>
        <v>0.23599999999999999</v>
      </c>
    </row>
    <row r="69" spans="1:22" x14ac:dyDescent="0.25">
      <c r="A69">
        <v>9</v>
      </c>
      <c r="B69" t="s">
        <v>16</v>
      </c>
      <c r="C69" s="78">
        <v>136.4</v>
      </c>
      <c r="D69" s="79">
        <v>96.15</v>
      </c>
      <c r="E69" s="80">
        <v>97.93</v>
      </c>
      <c r="F69" s="84">
        <f t="shared" si="25"/>
        <v>40.25</v>
      </c>
      <c r="G69" s="61">
        <f t="shared" si="26"/>
        <v>96.15</v>
      </c>
      <c r="H69" s="61">
        <f t="shared" si="27"/>
        <v>136.4</v>
      </c>
      <c r="I69" s="61">
        <f t="shared" si="28"/>
        <v>110.16000000000001</v>
      </c>
      <c r="J69" s="61">
        <f t="shared" si="29"/>
        <v>97.93</v>
      </c>
      <c r="K69">
        <f t="shared" si="30"/>
        <v>13.130058390324544</v>
      </c>
      <c r="L69">
        <f t="shared" si="31"/>
        <v>22.741928238388137</v>
      </c>
      <c r="M69">
        <f t="shared" si="32"/>
        <v>1.4186167446697868</v>
      </c>
      <c r="O69" s="125" t="s">
        <v>175</v>
      </c>
      <c r="P69">
        <f t="shared" si="37"/>
        <v>40.299999999999997</v>
      </c>
      <c r="Q69">
        <f t="shared" si="33"/>
        <v>96.2</v>
      </c>
      <c r="R69">
        <f t="shared" si="34"/>
        <v>136</v>
      </c>
      <c r="S69">
        <f t="shared" si="35"/>
        <v>110</v>
      </c>
      <c r="T69">
        <f t="shared" si="36"/>
        <v>97.9</v>
      </c>
      <c r="U69">
        <f t="shared" si="38"/>
        <v>13.1</v>
      </c>
      <c r="V69">
        <f t="shared" si="38"/>
        <v>22.7</v>
      </c>
    </row>
    <row r="70" spans="1:22" x14ac:dyDescent="0.25">
      <c r="A70">
        <v>10</v>
      </c>
      <c r="B70" t="s">
        <v>17</v>
      </c>
      <c r="C70" s="78">
        <v>602.9</v>
      </c>
      <c r="D70" s="79">
        <v>478.5</v>
      </c>
      <c r="E70" s="80">
        <v>566.29999999999995</v>
      </c>
      <c r="F70" s="84">
        <f t="shared" si="25"/>
        <v>124.39999999999998</v>
      </c>
      <c r="G70" s="61">
        <f t="shared" si="26"/>
        <v>478.5</v>
      </c>
      <c r="H70" s="61">
        <f t="shared" si="27"/>
        <v>602.9</v>
      </c>
      <c r="I70" s="61">
        <f t="shared" si="28"/>
        <v>549.23333333333335</v>
      </c>
      <c r="J70" s="61">
        <f t="shared" si="29"/>
        <v>566.29999999999995</v>
      </c>
      <c r="K70">
        <f t="shared" si="30"/>
        <v>36.911124489930003</v>
      </c>
      <c r="L70">
        <f t="shared" si="31"/>
        <v>63.931942981058626</v>
      </c>
      <c r="M70">
        <f t="shared" si="32"/>
        <v>1.2599791013584116</v>
      </c>
      <c r="O70" s="125" t="s">
        <v>176</v>
      </c>
      <c r="P70">
        <f t="shared" si="37"/>
        <v>124</v>
      </c>
      <c r="Q70">
        <f t="shared" si="33"/>
        <v>479</v>
      </c>
      <c r="R70">
        <f t="shared" si="34"/>
        <v>603</v>
      </c>
      <c r="S70">
        <f t="shared" si="35"/>
        <v>549</v>
      </c>
      <c r="T70">
        <f t="shared" si="36"/>
        <v>566</v>
      </c>
      <c r="U70">
        <f t="shared" si="38"/>
        <v>36.9</v>
      </c>
      <c r="V70">
        <f t="shared" si="38"/>
        <v>63.9</v>
      </c>
    </row>
    <row r="71" spans="1:22" x14ac:dyDescent="0.25">
      <c r="A71">
        <v>11</v>
      </c>
      <c r="B71" t="s">
        <v>18</v>
      </c>
      <c r="C71" s="12">
        <v>159.9</v>
      </c>
      <c r="D71" s="13">
        <v>149.80000000000001</v>
      </c>
      <c r="E71" s="14">
        <v>165.5</v>
      </c>
      <c r="F71" s="84">
        <f t="shared" si="25"/>
        <v>15.699999999999989</v>
      </c>
      <c r="G71" s="61">
        <f t="shared" si="26"/>
        <v>149.80000000000001</v>
      </c>
      <c r="H71" s="61">
        <f t="shared" si="27"/>
        <v>165.5</v>
      </c>
      <c r="I71" s="61">
        <f t="shared" si="28"/>
        <v>158.4</v>
      </c>
      <c r="J71" s="61">
        <f t="shared" si="29"/>
        <v>159.9</v>
      </c>
      <c r="K71">
        <f t="shared" si="30"/>
        <v>4.5938364504337015</v>
      </c>
      <c r="L71">
        <f t="shared" si="31"/>
        <v>7.9567581338130369</v>
      </c>
      <c r="M71">
        <f t="shared" si="32"/>
        <v>1.1048064085447262</v>
      </c>
      <c r="O71" s="125" t="s">
        <v>177</v>
      </c>
      <c r="P71">
        <f t="shared" si="37"/>
        <v>15.7</v>
      </c>
      <c r="Q71">
        <f t="shared" si="33"/>
        <v>150</v>
      </c>
      <c r="R71">
        <f t="shared" si="34"/>
        <v>166</v>
      </c>
      <c r="S71">
        <f t="shared" si="35"/>
        <v>158</v>
      </c>
      <c r="T71">
        <f t="shared" si="36"/>
        <v>160</v>
      </c>
      <c r="U71">
        <f t="shared" si="38"/>
        <v>4.59</v>
      </c>
      <c r="V71">
        <f t="shared" si="38"/>
        <v>7.96</v>
      </c>
    </row>
    <row r="72" spans="1:22" x14ac:dyDescent="0.25">
      <c r="A72">
        <v>12</v>
      </c>
      <c r="B72" t="s">
        <v>19</v>
      </c>
      <c r="C72" s="12">
        <v>226.7</v>
      </c>
      <c r="D72" s="13">
        <v>203.3</v>
      </c>
      <c r="E72" s="14">
        <v>237.1</v>
      </c>
      <c r="F72" s="84">
        <f t="shared" si="25"/>
        <v>33.799999999999983</v>
      </c>
      <c r="G72" s="61">
        <f t="shared" si="26"/>
        <v>203.3</v>
      </c>
      <c r="H72" s="61">
        <f t="shared" si="27"/>
        <v>237.1</v>
      </c>
      <c r="I72" s="61">
        <f t="shared" si="28"/>
        <v>222.36666666666667</v>
      </c>
      <c r="J72" s="61">
        <f t="shared" si="29"/>
        <v>226.7</v>
      </c>
      <c r="K72">
        <f t="shared" si="30"/>
        <v>9.9948875820480172</v>
      </c>
      <c r="L72">
        <f t="shared" si="31"/>
        <v>17.311653108046411</v>
      </c>
      <c r="M72">
        <f t="shared" si="32"/>
        <v>1.1662567634038365</v>
      </c>
      <c r="O72" s="125" t="s">
        <v>178</v>
      </c>
      <c r="P72">
        <f t="shared" si="37"/>
        <v>33.799999999999997</v>
      </c>
      <c r="Q72">
        <f t="shared" si="33"/>
        <v>203</v>
      </c>
      <c r="R72">
        <f t="shared" si="34"/>
        <v>237</v>
      </c>
      <c r="S72">
        <f t="shared" si="35"/>
        <v>222</v>
      </c>
      <c r="T72">
        <f t="shared" si="36"/>
        <v>227</v>
      </c>
      <c r="U72">
        <f t="shared" si="38"/>
        <v>9.99</v>
      </c>
      <c r="V72">
        <f t="shared" si="38"/>
        <v>17.3</v>
      </c>
    </row>
    <row r="73" spans="1:22" x14ac:dyDescent="0.25">
      <c r="A73">
        <v>13</v>
      </c>
      <c r="B73" t="s">
        <v>20</v>
      </c>
      <c r="C73" s="22">
        <v>1.091</v>
      </c>
      <c r="D73" s="23">
        <v>1</v>
      </c>
      <c r="E73" s="24">
        <v>1</v>
      </c>
      <c r="F73" s="85">
        <f t="shared" si="25"/>
        <v>9.099999999999997E-2</v>
      </c>
      <c r="G73" s="124">
        <f t="shared" si="26"/>
        <v>1</v>
      </c>
      <c r="H73" s="124">
        <f t="shared" si="27"/>
        <v>1.091</v>
      </c>
      <c r="I73" s="124">
        <f t="shared" si="28"/>
        <v>1.0303333333333333</v>
      </c>
      <c r="J73" s="124">
        <f t="shared" si="29"/>
        <v>1</v>
      </c>
      <c r="K73" s="56">
        <f t="shared" si="30"/>
        <v>3.0333333333333323E-2</v>
      </c>
      <c r="L73" s="56">
        <f t="shared" si="31"/>
        <v>5.2538874496255925E-2</v>
      </c>
      <c r="M73">
        <f t="shared" si="32"/>
        <v>1.091</v>
      </c>
      <c r="O73" s="125" t="s">
        <v>179</v>
      </c>
      <c r="P73" s="56">
        <f t="shared" si="37"/>
        <v>9.0999999999999998E-2</v>
      </c>
      <c r="Q73" s="56">
        <f t="shared" si="33"/>
        <v>1</v>
      </c>
      <c r="R73" s="56">
        <f t="shared" si="34"/>
        <v>1.0900000000000001</v>
      </c>
      <c r="S73" s="56">
        <f t="shared" si="35"/>
        <v>1.03</v>
      </c>
      <c r="T73" s="56">
        <f t="shared" si="36"/>
        <v>1</v>
      </c>
      <c r="U73" s="56">
        <f t="shared" si="38"/>
        <v>3.0300000000000001E-2</v>
      </c>
      <c r="V73" s="56">
        <f t="shared" si="38"/>
        <v>5.2499999999999998E-2</v>
      </c>
    </row>
    <row r="74" spans="1:22" x14ac:dyDescent="0.25">
      <c r="A74">
        <v>14</v>
      </c>
      <c r="B74" t="s">
        <v>21</v>
      </c>
      <c r="C74" s="78">
        <v>431.3</v>
      </c>
      <c r="D74" s="79">
        <v>370.7</v>
      </c>
      <c r="E74" s="80">
        <v>412.6</v>
      </c>
      <c r="F74" s="84">
        <f t="shared" si="25"/>
        <v>60.600000000000023</v>
      </c>
      <c r="G74" s="61">
        <f t="shared" si="26"/>
        <v>370.7</v>
      </c>
      <c r="H74" s="61">
        <f t="shared" si="27"/>
        <v>431.3</v>
      </c>
      <c r="I74" s="61">
        <f t="shared" si="28"/>
        <v>404.86666666666662</v>
      </c>
      <c r="J74" s="61">
        <f t="shared" si="29"/>
        <v>412.6</v>
      </c>
      <c r="K74">
        <f t="shared" si="30"/>
        <v>17.915945721929152</v>
      </c>
      <c r="L74">
        <f t="shared" si="31"/>
        <v>31.031328256027557</v>
      </c>
      <c r="M74">
        <f t="shared" si="32"/>
        <v>1.1634745076881576</v>
      </c>
      <c r="O74" s="125" t="s">
        <v>180</v>
      </c>
      <c r="P74">
        <f t="shared" si="37"/>
        <v>60.6</v>
      </c>
      <c r="Q74">
        <f t="shared" si="33"/>
        <v>371</v>
      </c>
      <c r="R74">
        <f t="shared" si="34"/>
        <v>431</v>
      </c>
      <c r="S74">
        <f t="shared" si="35"/>
        <v>405</v>
      </c>
      <c r="T74">
        <f t="shared" si="36"/>
        <v>413</v>
      </c>
      <c r="U74">
        <f t="shared" si="38"/>
        <v>17.899999999999999</v>
      </c>
      <c r="V74">
        <f t="shared" si="38"/>
        <v>31</v>
      </c>
    </row>
    <row r="75" spans="1:22" x14ac:dyDescent="0.25">
      <c r="A75">
        <v>15</v>
      </c>
      <c r="B75" t="s">
        <v>22</v>
      </c>
      <c r="C75" s="22">
        <v>1</v>
      </c>
      <c r="D75" s="23">
        <v>1</v>
      </c>
      <c r="E75" s="24">
        <v>1</v>
      </c>
      <c r="F75" s="85">
        <f t="shared" si="25"/>
        <v>0</v>
      </c>
      <c r="G75" s="124">
        <f t="shared" si="26"/>
        <v>1</v>
      </c>
      <c r="H75" s="124">
        <f t="shared" si="27"/>
        <v>1</v>
      </c>
      <c r="I75" s="124">
        <f t="shared" si="28"/>
        <v>1</v>
      </c>
      <c r="J75" s="124">
        <f t="shared" si="29"/>
        <v>1</v>
      </c>
      <c r="K75" s="56">
        <f t="shared" si="30"/>
        <v>0</v>
      </c>
      <c r="L75" s="56">
        <f t="shared" si="31"/>
        <v>0</v>
      </c>
      <c r="M75">
        <f t="shared" si="32"/>
        <v>1</v>
      </c>
      <c r="O75" s="125" t="s">
        <v>181</v>
      </c>
      <c r="P75" s="56">
        <v>0</v>
      </c>
      <c r="Q75" s="56">
        <f t="shared" si="33"/>
        <v>1</v>
      </c>
      <c r="R75" s="56">
        <f t="shared" si="34"/>
        <v>1</v>
      </c>
      <c r="S75" s="56">
        <f t="shared" si="35"/>
        <v>1</v>
      </c>
      <c r="T75" s="56">
        <f t="shared" si="36"/>
        <v>1</v>
      </c>
      <c r="U75" s="56">
        <v>0</v>
      </c>
      <c r="V75" s="56">
        <v>0</v>
      </c>
    </row>
    <row r="76" spans="1:22" x14ac:dyDescent="0.25">
      <c r="A76">
        <v>16</v>
      </c>
      <c r="B76" t="s">
        <v>23</v>
      </c>
      <c r="C76" s="12">
        <v>144.9</v>
      </c>
      <c r="D76" s="13">
        <v>133.6</v>
      </c>
      <c r="E76" s="14">
        <v>139.1</v>
      </c>
      <c r="F76" s="84">
        <f t="shared" si="25"/>
        <v>11.300000000000011</v>
      </c>
      <c r="G76" s="61">
        <f t="shared" si="26"/>
        <v>133.6</v>
      </c>
      <c r="H76" s="61">
        <f t="shared" si="27"/>
        <v>144.9</v>
      </c>
      <c r="I76" s="61">
        <f t="shared" si="28"/>
        <v>139.20000000000002</v>
      </c>
      <c r="J76" s="61">
        <f t="shared" si="29"/>
        <v>139.1</v>
      </c>
      <c r="K76">
        <f t="shared" si="30"/>
        <v>3.2624121954978893</v>
      </c>
      <c r="L76">
        <f t="shared" si="31"/>
        <v>5.6506636778346726</v>
      </c>
      <c r="M76">
        <f t="shared" si="32"/>
        <v>1.0845808383233533</v>
      </c>
      <c r="O76" s="125" t="s">
        <v>182</v>
      </c>
      <c r="P76">
        <f t="shared" ref="P76:P83" si="39">ROUND(F76,3-(1+INT(LOG10(ABS(F76)))))</f>
        <v>11.3</v>
      </c>
      <c r="Q76">
        <f t="shared" si="33"/>
        <v>134</v>
      </c>
      <c r="R76">
        <f t="shared" si="34"/>
        <v>145</v>
      </c>
      <c r="S76">
        <f t="shared" si="35"/>
        <v>139</v>
      </c>
      <c r="T76">
        <f t="shared" si="36"/>
        <v>139</v>
      </c>
      <c r="U76">
        <f t="shared" ref="U76:V83" si="40">ROUND(K76,3-(1+INT(LOG10(ABS(K76)))))</f>
        <v>3.26</v>
      </c>
      <c r="V76">
        <f t="shared" si="40"/>
        <v>5.65</v>
      </c>
    </row>
    <row r="77" spans="1:22" x14ac:dyDescent="0.25">
      <c r="A77">
        <v>17</v>
      </c>
      <c r="B77" t="s">
        <v>24</v>
      </c>
      <c r="C77" s="78">
        <v>2.57</v>
      </c>
      <c r="D77" s="79">
        <v>1</v>
      </c>
      <c r="E77" s="80">
        <v>1.8939999999999999</v>
      </c>
      <c r="F77" s="84">
        <f t="shared" si="25"/>
        <v>1.5699999999999998</v>
      </c>
      <c r="G77" s="61">
        <f t="shared" si="26"/>
        <v>1</v>
      </c>
      <c r="H77" s="61">
        <f t="shared" si="27"/>
        <v>2.57</v>
      </c>
      <c r="I77" s="61">
        <f t="shared" si="28"/>
        <v>1.8213333333333332</v>
      </c>
      <c r="J77" s="61">
        <f t="shared" si="29"/>
        <v>1.8939999999999999</v>
      </c>
      <c r="K77">
        <f t="shared" si="30"/>
        <v>0.45467399798585828</v>
      </c>
      <c r="L77">
        <f t="shared" si="31"/>
        <v>0.7875184653919759</v>
      </c>
      <c r="M77">
        <f t="shared" si="32"/>
        <v>2.57</v>
      </c>
      <c r="O77" s="125" t="s">
        <v>183</v>
      </c>
      <c r="P77">
        <f t="shared" si="39"/>
        <v>1.57</v>
      </c>
      <c r="Q77">
        <f t="shared" si="33"/>
        <v>1</v>
      </c>
      <c r="R77">
        <f t="shared" si="34"/>
        <v>2.57</v>
      </c>
      <c r="S77">
        <f t="shared" si="35"/>
        <v>1.82</v>
      </c>
      <c r="T77">
        <f t="shared" si="36"/>
        <v>1.89</v>
      </c>
      <c r="U77">
        <f t="shared" si="40"/>
        <v>0.45500000000000002</v>
      </c>
      <c r="V77">
        <f t="shared" si="40"/>
        <v>0.78800000000000003</v>
      </c>
    </row>
    <row r="78" spans="1:22" x14ac:dyDescent="0.25">
      <c r="A78">
        <v>18</v>
      </c>
      <c r="B78" t="s">
        <v>25</v>
      </c>
      <c r="C78" s="78">
        <v>152.4</v>
      </c>
      <c r="D78" s="79">
        <v>104</v>
      </c>
      <c r="E78" s="80">
        <v>116.9</v>
      </c>
      <c r="F78" s="84">
        <f t="shared" si="25"/>
        <v>48.400000000000006</v>
      </c>
      <c r="G78" s="61">
        <f t="shared" si="26"/>
        <v>104</v>
      </c>
      <c r="H78" s="61">
        <f t="shared" si="27"/>
        <v>152.4</v>
      </c>
      <c r="I78" s="61">
        <f t="shared" si="28"/>
        <v>124.43333333333332</v>
      </c>
      <c r="J78" s="61">
        <f t="shared" si="29"/>
        <v>116.9</v>
      </c>
      <c r="K78">
        <f t="shared" si="30"/>
        <v>14.470698362937224</v>
      </c>
      <c r="L78">
        <f t="shared" si="31"/>
        <v>25.063984785611048</v>
      </c>
      <c r="M78">
        <f t="shared" si="32"/>
        <v>1.4653846153846155</v>
      </c>
      <c r="O78" s="125" t="s">
        <v>184</v>
      </c>
      <c r="P78">
        <f t="shared" si="39"/>
        <v>48.4</v>
      </c>
      <c r="Q78">
        <f t="shared" si="33"/>
        <v>104</v>
      </c>
      <c r="R78">
        <f t="shared" si="34"/>
        <v>152</v>
      </c>
      <c r="S78">
        <f t="shared" si="35"/>
        <v>124</v>
      </c>
      <c r="T78">
        <f t="shared" si="36"/>
        <v>117</v>
      </c>
      <c r="U78">
        <f t="shared" si="40"/>
        <v>14.5</v>
      </c>
      <c r="V78">
        <f t="shared" si="40"/>
        <v>25.1</v>
      </c>
    </row>
    <row r="79" spans="1:22" x14ac:dyDescent="0.25">
      <c r="A79">
        <v>19</v>
      </c>
      <c r="B79" t="s">
        <v>26</v>
      </c>
      <c r="C79" s="78">
        <v>2.3769999999999998</v>
      </c>
      <c r="D79" s="79">
        <v>2.375</v>
      </c>
      <c r="E79" s="80">
        <v>2.4300000000000002</v>
      </c>
      <c r="F79" s="84">
        <f t="shared" si="25"/>
        <v>5.500000000000016E-2</v>
      </c>
      <c r="G79" s="61">
        <f t="shared" si="26"/>
        <v>2.375</v>
      </c>
      <c r="H79" s="61">
        <f t="shared" si="27"/>
        <v>2.4300000000000002</v>
      </c>
      <c r="I79" s="61">
        <f t="shared" si="28"/>
        <v>2.3940000000000001</v>
      </c>
      <c r="J79" s="61">
        <f t="shared" si="29"/>
        <v>2.3769999999999998</v>
      </c>
      <c r="K79">
        <f t="shared" si="30"/>
        <v>1.8009256878986888E-2</v>
      </c>
      <c r="L79">
        <f t="shared" si="31"/>
        <v>3.1192947920964595E-2</v>
      </c>
      <c r="M79">
        <f t="shared" si="32"/>
        <v>1.0231578947368423</v>
      </c>
      <c r="O79" s="125" t="s">
        <v>185</v>
      </c>
      <c r="P79">
        <f t="shared" si="39"/>
        <v>5.5E-2</v>
      </c>
      <c r="Q79">
        <f t="shared" si="33"/>
        <v>2.38</v>
      </c>
      <c r="R79">
        <f t="shared" si="34"/>
        <v>2.4300000000000002</v>
      </c>
      <c r="S79">
        <f t="shared" si="35"/>
        <v>2.39</v>
      </c>
      <c r="T79">
        <f t="shared" si="36"/>
        <v>2.38</v>
      </c>
      <c r="U79">
        <f t="shared" si="40"/>
        <v>1.7999999999999999E-2</v>
      </c>
      <c r="V79">
        <f t="shared" si="40"/>
        <v>3.1199999999999999E-2</v>
      </c>
    </row>
    <row r="80" spans="1:22" x14ac:dyDescent="0.25">
      <c r="A80">
        <v>20</v>
      </c>
      <c r="B80" t="s">
        <v>27</v>
      </c>
      <c r="C80" s="78">
        <v>3.2850000000000001</v>
      </c>
      <c r="D80" s="79">
        <v>2.8889999999999998</v>
      </c>
      <c r="E80" s="80">
        <v>3.25</v>
      </c>
      <c r="F80" s="84">
        <f t="shared" si="25"/>
        <v>0.39600000000000035</v>
      </c>
      <c r="G80" s="61">
        <f t="shared" si="26"/>
        <v>2.8889999999999998</v>
      </c>
      <c r="H80" s="61">
        <f t="shared" si="27"/>
        <v>3.2850000000000001</v>
      </c>
      <c r="I80" s="61">
        <f t="shared" si="28"/>
        <v>3.1413333333333333</v>
      </c>
      <c r="J80" s="61">
        <f t="shared" si="29"/>
        <v>3.25</v>
      </c>
      <c r="K80">
        <f t="shared" si="30"/>
        <v>0.12657057758859735</v>
      </c>
      <c r="L80">
        <f t="shared" si="31"/>
        <v>0.21922667112678926</v>
      </c>
      <c r="M80">
        <f t="shared" si="32"/>
        <v>1.1370716510903429</v>
      </c>
      <c r="O80" s="125" t="s">
        <v>186</v>
      </c>
      <c r="P80">
        <f t="shared" si="39"/>
        <v>0.39600000000000002</v>
      </c>
      <c r="Q80">
        <f t="shared" si="33"/>
        <v>2.89</v>
      </c>
      <c r="R80">
        <f t="shared" si="34"/>
        <v>3.29</v>
      </c>
      <c r="S80">
        <f t="shared" si="35"/>
        <v>3.14</v>
      </c>
      <c r="T80">
        <f t="shared" si="36"/>
        <v>3.25</v>
      </c>
      <c r="U80">
        <f t="shared" si="40"/>
        <v>0.127</v>
      </c>
      <c r="V80">
        <f t="shared" si="40"/>
        <v>0.219</v>
      </c>
    </row>
    <row r="81" spans="1:22" x14ac:dyDescent="0.25">
      <c r="A81">
        <v>21</v>
      </c>
      <c r="B81" t="s">
        <v>28</v>
      </c>
      <c r="C81" s="78">
        <v>48.645000000000003</v>
      </c>
      <c r="D81" s="79">
        <v>49.073999999999998</v>
      </c>
      <c r="E81" s="80">
        <v>49.155999999999999</v>
      </c>
      <c r="F81" s="84">
        <f t="shared" si="25"/>
        <v>0.51099999999999568</v>
      </c>
      <c r="G81" s="61">
        <f t="shared" si="26"/>
        <v>48.645000000000003</v>
      </c>
      <c r="H81" s="61">
        <f t="shared" si="27"/>
        <v>49.155999999999999</v>
      </c>
      <c r="I81" s="61">
        <f t="shared" si="28"/>
        <v>48.958333333333336</v>
      </c>
      <c r="J81" s="61">
        <f t="shared" si="29"/>
        <v>49.073999999999998</v>
      </c>
      <c r="K81">
        <f t="shared" si="30"/>
        <v>0.15844487299302967</v>
      </c>
      <c r="L81">
        <f t="shared" si="31"/>
        <v>0.27443457022272522</v>
      </c>
      <c r="M81">
        <f t="shared" si="32"/>
        <v>1.0105046767396442</v>
      </c>
      <c r="O81" s="125" t="s">
        <v>28</v>
      </c>
      <c r="P81">
        <f t="shared" si="39"/>
        <v>0.51100000000000001</v>
      </c>
      <c r="Q81">
        <f t="shared" si="33"/>
        <v>48.6</v>
      </c>
      <c r="R81">
        <f t="shared" si="34"/>
        <v>49.2</v>
      </c>
      <c r="S81">
        <f t="shared" si="35"/>
        <v>49</v>
      </c>
      <c r="T81">
        <f t="shared" si="36"/>
        <v>49.1</v>
      </c>
      <c r="U81">
        <f t="shared" si="40"/>
        <v>0.158</v>
      </c>
      <c r="V81">
        <f t="shared" si="40"/>
        <v>0.27400000000000002</v>
      </c>
    </row>
    <row r="82" spans="1:22" x14ac:dyDescent="0.25">
      <c r="A82">
        <v>22</v>
      </c>
      <c r="B82" t="s">
        <v>29</v>
      </c>
      <c r="C82" s="12">
        <v>5.8849999999999998</v>
      </c>
      <c r="D82" s="13">
        <v>6.41</v>
      </c>
      <c r="E82" s="14">
        <v>6.4619999999999997</v>
      </c>
      <c r="F82" s="84">
        <f t="shared" si="25"/>
        <v>0.57699999999999996</v>
      </c>
      <c r="G82" s="61">
        <f t="shared" si="26"/>
        <v>5.8849999999999998</v>
      </c>
      <c r="H82" s="61">
        <f t="shared" si="27"/>
        <v>6.4619999999999997</v>
      </c>
      <c r="I82" s="61">
        <f t="shared" si="28"/>
        <v>6.2523333333333326</v>
      </c>
      <c r="J82" s="61">
        <f t="shared" si="29"/>
        <v>6.41</v>
      </c>
      <c r="K82">
        <f t="shared" si="30"/>
        <v>0.18427907580020525</v>
      </c>
      <c r="L82">
        <f t="shared" si="31"/>
        <v>0.31918072205779185</v>
      </c>
      <c r="M82">
        <f t="shared" si="32"/>
        <v>1.0980458793542907</v>
      </c>
      <c r="O82" s="125" t="s">
        <v>29</v>
      </c>
      <c r="P82">
        <f t="shared" si="39"/>
        <v>0.57699999999999996</v>
      </c>
      <c r="Q82">
        <f t="shared" si="33"/>
        <v>5.89</v>
      </c>
      <c r="R82">
        <f t="shared" si="34"/>
        <v>6.46</v>
      </c>
      <c r="S82">
        <f t="shared" si="35"/>
        <v>6.25</v>
      </c>
      <c r="T82">
        <f t="shared" si="36"/>
        <v>6.41</v>
      </c>
      <c r="U82">
        <f t="shared" si="40"/>
        <v>0.184</v>
      </c>
      <c r="V82">
        <f t="shared" si="40"/>
        <v>0.31900000000000001</v>
      </c>
    </row>
    <row r="83" spans="1:22" ht="15.75" thickBot="1" x14ac:dyDescent="0.3">
      <c r="A83">
        <v>23</v>
      </c>
      <c r="B83" t="s">
        <v>30</v>
      </c>
      <c r="C83" s="35">
        <v>0.126</v>
      </c>
      <c r="D83" s="36">
        <v>0.17799999999999999</v>
      </c>
      <c r="E83" s="37">
        <v>0.218</v>
      </c>
      <c r="F83" s="84">
        <f t="shared" si="25"/>
        <v>9.1999999999999998E-2</v>
      </c>
      <c r="G83" s="61">
        <f t="shared" si="26"/>
        <v>0.126</v>
      </c>
      <c r="H83" s="61">
        <f t="shared" si="27"/>
        <v>0.218</v>
      </c>
      <c r="I83" s="61">
        <f t="shared" si="28"/>
        <v>0.17400000000000002</v>
      </c>
      <c r="J83" s="61">
        <f t="shared" si="29"/>
        <v>0.17799999999999999</v>
      </c>
      <c r="K83">
        <f t="shared" si="30"/>
        <v>2.6633312473917561E-2</v>
      </c>
      <c r="L83">
        <f t="shared" si="31"/>
        <v>4.6130250378683159E-2</v>
      </c>
      <c r="M83">
        <f t="shared" si="32"/>
        <v>1.7301587301587302</v>
      </c>
      <c r="O83" s="125" t="s">
        <v>30</v>
      </c>
      <c r="P83">
        <f t="shared" si="39"/>
        <v>9.1999999999999998E-2</v>
      </c>
      <c r="Q83">
        <f t="shared" si="33"/>
        <v>0.126</v>
      </c>
      <c r="R83">
        <f t="shared" si="34"/>
        <v>0.218</v>
      </c>
      <c r="S83">
        <f t="shared" si="35"/>
        <v>0.17399999999999999</v>
      </c>
      <c r="T83">
        <f t="shared" si="36"/>
        <v>0.17799999999999999</v>
      </c>
      <c r="U83">
        <f t="shared" si="40"/>
        <v>2.6599999999999999E-2</v>
      </c>
      <c r="V83">
        <f t="shared" si="40"/>
        <v>4.6100000000000002E-2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opLeftCell="B25" zoomScaleNormal="100" workbookViewId="0">
      <selection activeCell="V57" sqref="V57"/>
    </sheetView>
  </sheetViews>
  <sheetFormatPr defaultRowHeight="15" x14ac:dyDescent="0.25"/>
  <cols>
    <col min="15" max="17" width="12" bestFit="1" customWidth="1"/>
    <col min="18" max="18" width="11" customWidth="1"/>
    <col min="19" max="19" width="11" style="74" customWidth="1"/>
  </cols>
  <sheetData>
    <row r="1" spans="1:21" ht="15.75" thickBot="1" x14ac:dyDescent="0.3">
      <c r="A1" s="55" t="s">
        <v>41</v>
      </c>
      <c r="B1" s="55"/>
      <c r="C1" s="55"/>
      <c r="T1" s="73"/>
      <c r="U1" t="s">
        <v>33</v>
      </c>
    </row>
    <row r="2" spans="1:21" ht="15.75" thickBot="1" x14ac:dyDescent="0.3">
      <c r="A2" s="1" t="s">
        <v>0</v>
      </c>
      <c r="B2" s="1" t="s">
        <v>1</v>
      </c>
      <c r="C2" s="1" t="s">
        <v>56</v>
      </c>
      <c r="D2" s="1" t="s">
        <v>57</v>
      </c>
      <c r="E2" s="1" t="s">
        <v>58</v>
      </c>
      <c r="F2" s="1" t="s">
        <v>59</v>
      </c>
      <c r="G2" s="38" t="s">
        <v>60</v>
      </c>
      <c r="H2" s="39" t="s">
        <v>60</v>
      </c>
      <c r="I2" s="1" t="s">
        <v>61</v>
      </c>
      <c r="J2" s="1" t="s">
        <v>62</v>
      </c>
    </row>
    <row r="3" spans="1:21" x14ac:dyDescent="0.25">
      <c r="A3" s="1" t="s">
        <v>3</v>
      </c>
      <c r="B3" s="1" t="s">
        <v>4</v>
      </c>
      <c r="C3" s="1" t="s">
        <v>5</v>
      </c>
      <c r="D3" s="1" t="s">
        <v>5</v>
      </c>
      <c r="E3" s="1" t="s">
        <v>5</v>
      </c>
      <c r="F3" s="1" t="s">
        <v>5</v>
      </c>
      <c r="G3" s="40" t="s">
        <v>5</v>
      </c>
      <c r="H3" s="41" t="s">
        <v>5</v>
      </c>
      <c r="I3" s="1" t="s">
        <v>5</v>
      </c>
      <c r="J3" s="1" t="s">
        <v>5</v>
      </c>
      <c r="T3" s="19"/>
      <c r="U3" t="s">
        <v>38</v>
      </c>
    </row>
    <row r="4" spans="1:21" x14ac:dyDescent="0.25">
      <c r="G4" s="16"/>
      <c r="H4" s="17"/>
      <c r="K4" s="92" t="s">
        <v>36</v>
      </c>
      <c r="L4" s="93" t="s">
        <v>37</v>
      </c>
      <c r="M4" s="93" t="s">
        <v>32</v>
      </c>
      <c r="N4" s="93" t="s">
        <v>34</v>
      </c>
      <c r="O4" s="93" t="s">
        <v>35</v>
      </c>
      <c r="P4" s="101" t="s">
        <v>102</v>
      </c>
      <c r="Q4" s="101" t="s">
        <v>103</v>
      </c>
      <c r="R4" s="101" t="s">
        <v>189</v>
      </c>
      <c r="S4" s="101"/>
    </row>
    <row r="5" spans="1:21" x14ac:dyDescent="0.25">
      <c r="A5" s="1">
        <v>1</v>
      </c>
      <c r="B5" s="1" t="s">
        <v>8</v>
      </c>
      <c r="C5" s="1">
        <v>689</v>
      </c>
      <c r="D5" s="1">
        <v>1066</v>
      </c>
      <c r="E5" s="1">
        <v>1827</v>
      </c>
      <c r="F5" s="1">
        <v>762.3</v>
      </c>
      <c r="G5" s="75">
        <v>807.7</v>
      </c>
      <c r="H5" s="76">
        <v>480.2</v>
      </c>
      <c r="I5" s="1">
        <v>813.7</v>
      </c>
      <c r="J5" s="1">
        <v>2918</v>
      </c>
      <c r="K5" s="99">
        <f>MAX(C5:J5)-MIN(C5:J5)</f>
        <v>2437.8000000000002</v>
      </c>
      <c r="L5" s="61">
        <f>MIN(C5:J5)</f>
        <v>480.2</v>
      </c>
      <c r="M5" s="61">
        <f>MAX(C5:J5)</f>
        <v>2918</v>
      </c>
      <c r="N5" s="61">
        <f>AVERAGE(C5:J5)</f>
        <v>1170.4875</v>
      </c>
      <c r="O5" s="61">
        <f>MEDIAN(C5:J5)</f>
        <v>810.7</v>
      </c>
      <c r="P5">
        <f>STDEV(C5:J5)/(SQRT(COUNT(C5:J5)))</f>
        <v>287.52585004128633</v>
      </c>
      <c r="Q5">
        <f>STDEV(C5:J5)</f>
        <v>813.24591332247985</v>
      </c>
      <c r="R5" s="127">
        <f>MAX(C5:J5)/MIN(C5:J5)</f>
        <v>6.0766347355268637</v>
      </c>
    </row>
    <row r="6" spans="1:21" x14ac:dyDescent="0.25">
      <c r="A6" s="1">
        <v>2</v>
      </c>
      <c r="B6" s="1" t="s">
        <v>9</v>
      </c>
      <c r="C6" s="1">
        <v>8.94</v>
      </c>
      <c r="D6" s="1">
        <v>11.52</v>
      </c>
      <c r="E6" s="1">
        <v>13.67</v>
      </c>
      <c r="F6" s="1">
        <v>11.62</v>
      </c>
      <c r="G6" s="88">
        <v>13.01</v>
      </c>
      <c r="H6" s="89">
        <v>9.5120000000000005</v>
      </c>
      <c r="I6" s="1">
        <v>11.5</v>
      </c>
      <c r="J6" s="1">
        <v>11.59</v>
      </c>
      <c r="K6" s="99">
        <f t="shared" ref="K6:K27" si="0">MAX(C6:J6)-MIN(C6:J6)</f>
        <v>4.7300000000000004</v>
      </c>
      <c r="L6" s="61">
        <f t="shared" ref="L6:L27" si="1">MIN(C6:J6)</f>
        <v>8.94</v>
      </c>
      <c r="M6" s="61">
        <f t="shared" ref="M6:M27" si="2">MAX(C6:J6)</f>
        <v>13.67</v>
      </c>
      <c r="N6" s="61">
        <f t="shared" ref="N6:N27" si="3">AVERAGE(C6:J6)</f>
        <v>11.420249999999999</v>
      </c>
      <c r="O6" s="61">
        <f t="shared" ref="O6:O27" si="4">MEDIAN(C6:J6)</f>
        <v>11.555</v>
      </c>
      <c r="P6">
        <f t="shared" ref="P6:P27" si="5">STDEV(C6:J6)/(SQRT(COUNT(C6:J6)))</f>
        <v>0.55848589155987616</v>
      </c>
      <c r="Q6">
        <f t="shared" ref="Q6:Q27" si="6">STDEV(C6:J6)</f>
        <v>1.5796366444760133</v>
      </c>
      <c r="R6">
        <f t="shared" ref="R6:R27" si="7">MAX(C6:J6)/MIN(C6:J6)</f>
        <v>1.529082774049217</v>
      </c>
    </row>
    <row r="7" spans="1:21" x14ac:dyDescent="0.25">
      <c r="A7" s="1">
        <v>3</v>
      </c>
      <c r="B7" s="1" t="s">
        <v>10</v>
      </c>
      <c r="C7" s="1">
        <v>61.08</v>
      </c>
      <c r="D7" s="1">
        <v>56.79</v>
      </c>
      <c r="E7" s="1">
        <v>59.21</v>
      </c>
      <c r="F7" s="1">
        <v>84.33</v>
      </c>
      <c r="G7" s="75">
        <v>91.63</v>
      </c>
      <c r="H7" s="76">
        <v>50.29</v>
      </c>
      <c r="I7" s="1">
        <v>40.47</v>
      </c>
      <c r="J7" s="1">
        <v>69.180000000000007</v>
      </c>
      <c r="K7" s="99">
        <f t="shared" si="0"/>
        <v>51.16</v>
      </c>
      <c r="L7" s="61">
        <f t="shared" si="1"/>
        <v>40.47</v>
      </c>
      <c r="M7" s="61">
        <f t="shared" si="2"/>
        <v>91.63</v>
      </c>
      <c r="N7" s="61">
        <f t="shared" si="3"/>
        <v>64.122500000000002</v>
      </c>
      <c r="O7" s="61">
        <f t="shared" si="4"/>
        <v>60.144999999999996</v>
      </c>
      <c r="P7">
        <f t="shared" si="5"/>
        <v>6.01859877795488</v>
      </c>
      <c r="Q7">
        <f t="shared" si="6"/>
        <v>17.023168036531857</v>
      </c>
      <c r="R7">
        <f t="shared" si="7"/>
        <v>2.2641462811959476</v>
      </c>
    </row>
    <row r="8" spans="1:21" x14ac:dyDescent="0.25">
      <c r="A8" s="1">
        <v>4</v>
      </c>
      <c r="B8" s="1" t="s">
        <v>11</v>
      </c>
      <c r="C8" s="1">
        <v>4719</v>
      </c>
      <c r="D8" s="1">
        <v>5197</v>
      </c>
      <c r="E8" s="1">
        <v>6103</v>
      </c>
      <c r="F8" s="1">
        <v>7208</v>
      </c>
      <c r="G8" s="75">
        <v>6967</v>
      </c>
      <c r="H8" s="76">
        <v>3445</v>
      </c>
      <c r="I8" s="1">
        <v>4905</v>
      </c>
      <c r="J8" s="1">
        <v>6208</v>
      </c>
      <c r="K8" s="99">
        <f t="shared" si="0"/>
        <v>3763</v>
      </c>
      <c r="L8" s="61">
        <f t="shared" si="1"/>
        <v>3445</v>
      </c>
      <c r="M8" s="61">
        <f t="shared" si="2"/>
        <v>7208</v>
      </c>
      <c r="N8" s="61">
        <f t="shared" si="3"/>
        <v>5594</v>
      </c>
      <c r="O8" s="61">
        <f t="shared" si="4"/>
        <v>5650</v>
      </c>
      <c r="P8">
        <f t="shared" si="5"/>
        <v>446.06129463497342</v>
      </c>
      <c r="Q8">
        <f t="shared" si="6"/>
        <v>1261.6518650449611</v>
      </c>
      <c r="R8">
        <f t="shared" si="7"/>
        <v>2.0923076923076924</v>
      </c>
    </row>
    <row r="9" spans="1:21" x14ac:dyDescent="0.25">
      <c r="A9" s="1">
        <v>5</v>
      </c>
      <c r="B9" s="42" t="s">
        <v>12</v>
      </c>
      <c r="C9" s="42">
        <v>1.091</v>
      </c>
      <c r="D9" s="42">
        <v>1.518</v>
      </c>
      <c r="E9" s="42">
        <v>1.4390000000000001</v>
      </c>
      <c r="F9" s="42">
        <v>1.496</v>
      </c>
      <c r="G9" s="43">
        <v>1.496</v>
      </c>
      <c r="H9" s="44">
        <v>1.0780000000000001</v>
      </c>
      <c r="I9" s="42">
        <v>1.496</v>
      </c>
      <c r="J9" s="42">
        <v>2.1389999999999998</v>
      </c>
      <c r="K9" s="100">
        <f t="shared" si="0"/>
        <v>1.0609999999999997</v>
      </c>
      <c r="L9" s="69">
        <f t="shared" si="1"/>
        <v>1.0780000000000001</v>
      </c>
      <c r="M9" s="69">
        <f t="shared" si="2"/>
        <v>2.1389999999999998</v>
      </c>
      <c r="N9" s="69">
        <f t="shared" si="3"/>
        <v>1.469125</v>
      </c>
      <c r="O9" s="69">
        <f t="shared" si="4"/>
        <v>1.496</v>
      </c>
      <c r="P9" s="56">
        <f t="shared" si="5"/>
        <v>0.11573930643291148</v>
      </c>
      <c r="Q9" s="56">
        <f t="shared" si="6"/>
        <v>0.32736019371415809</v>
      </c>
      <c r="R9">
        <f t="shared" si="7"/>
        <v>1.9842300556586268</v>
      </c>
    </row>
    <row r="10" spans="1:21" x14ac:dyDescent="0.25">
      <c r="A10" s="1">
        <v>6</v>
      </c>
      <c r="B10" s="42" t="s">
        <v>13</v>
      </c>
      <c r="C10" s="42">
        <v>0.68540000000000001</v>
      </c>
      <c r="D10" s="42">
        <v>0.80500000000000005</v>
      </c>
      <c r="E10" s="42">
        <v>1.339</v>
      </c>
      <c r="F10" s="42">
        <v>0.79579999999999995</v>
      </c>
      <c r="G10" s="43">
        <v>0.90629999999999999</v>
      </c>
      <c r="H10" s="44">
        <v>0.51280000000000003</v>
      </c>
      <c r="I10" s="42">
        <v>0.86650000000000005</v>
      </c>
      <c r="J10" s="42">
        <v>1.419</v>
      </c>
      <c r="K10" s="100">
        <f t="shared" si="0"/>
        <v>0.90620000000000001</v>
      </c>
      <c r="L10" s="69">
        <f t="shared" si="1"/>
        <v>0.51280000000000003</v>
      </c>
      <c r="M10" s="69">
        <f t="shared" si="2"/>
        <v>1.419</v>
      </c>
      <c r="N10" s="69">
        <f t="shared" si="3"/>
        <v>0.91622500000000007</v>
      </c>
      <c r="O10" s="69">
        <f t="shared" si="4"/>
        <v>0.83574999999999999</v>
      </c>
      <c r="P10" s="56">
        <f t="shared" si="5"/>
        <v>0.10995109099374266</v>
      </c>
      <c r="Q10" s="56">
        <f t="shared" si="6"/>
        <v>0.31098864816213828</v>
      </c>
      <c r="R10">
        <f t="shared" si="7"/>
        <v>2.7671606864274572</v>
      </c>
    </row>
    <row r="11" spans="1:21" x14ac:dyDescent="0.25">
      <c r="A11" s="1">
        <v>7</v>
      </c>
      <c r="B11" s="1" t="s">
        <v>14</v>
      </c>
      <c r="C11" s="1">
        <v>1.694</v>
      </c>
      <c r="D11" s="1">
        <v>2.8610000000000002</v>
      </c>
      <c r="E11" s="1">
        <v>3.2719999999999998</v>
      </c>
      <c r="F11" s="1">
        <v>3.762</v>
      </c>
      <c r="G11" s="45">
        <v>3.9510000000000001</v>
      </c>
      <c r="H11" s="46">
        <v>1.349</v>
      </c>
      <c r="I11" s="1">
        <v>1.887</v>
      </c>
      <c r="J11" s="1">
        <v>3.2469999999999999</v>
      </c>
      <c r="K11" s="99">
        <f t="shared" si="0"/>
        <v>2.6020000000000003</v>
      </c>
      <c r="L11" s="61">
        <f t="shared" si="1"/>
        <v>1.349</v>
      </c>
      <c r="M11" s="61">
        <f t="shared" si="2"/>
        <v>3.9510000000000001</v>
      </c>
      <c r="N11" s="61">
        <f t="shared" si="3"/>
        <v>2.752875</v>
      </c>
      <c r="O11" s="61">
        <f t="shared" si="4"/>
        <v>3.0540000000000003</v>
      </c>
      <c r="P11">
        <f t="shared" si="5"/>
        <v>0.3490036551947357</v>
      </c>
      <c r="Q11">
        <f t="shared" si="6"/>
        <v>0.98713140498835705</v>
      </c>
      <c r="R11">
        <f t="shared" si="7"/>
        <v>2.9288361749444034</v>
      </c>
    </row>
    <row r="12" spans="1:21" x14ac:dyDescent="0.25">
      <c r="A12" s="1">
        <v>8</v>
      </c>
      <c r="B12" s="1" t="s">
        <v>15</v>
      </c>
      <c r="C12" s="1">
        <v>5.0110000000000001</v>
      </c>
      <c r="D12" s="1">
        <v>7.4240000000000004</v>
      </c>
      <c r="E12" s="1">
        <v>6.585</v>
      </c>
      <c r="F12" s="1">
        <v>7.45</v>
      </c>
      <c r="G12" s="75">
        <v>7.3140000000000001</v>
      </c>
      <c r="H12" s="76">
        <v>4</v>
      </c>
      <c r="I12" s="1">
        <v>9.8770000000000007</v>
      </c>
      <c r="J12" s="1">
        <v>7.67</v>
      </c>
      <c r="K12" s="99">
        <f t="shared" si="0"/>
        <v>5.8770000000000007</v>
      </c>
      <c r="L12" s="61">
        <f t="shared" si="1"/>
        <v>4</v>
      </c>
      <c r="M12" s="61">
        <f t="shared" si="2"/>
        <v>9.8770000000000007</v>
      </c>
      <c r="N12" s="61">
        <f t="shared" si="3"/>
        <v>6.9163750000000004</v>
      </c>
      <c r="O12" s="61">
        <f t="shared" si="4"/>
        <v>7.3689999999999998</v>
      </c>
      <c r="P12">
        <f t="shared" si="5"/>
        <v>0.63074929753372255</v>
      </c>
      <c r="Q12">
        <f t="shared" si="6"/>
        <v>1.7840284220589862</v>
      </c>
      <c r="R12">
        <f t="shared" si="7"/>
        <v>2.4692500000000002</v>
      </c>
    </row>
    <row r="13" spans="1:21" x14ac:dyDescent="0.25">
      <c r="A13" s="1">
        <v>9</v>
      </c>
      <c r="B13" s="1" t="s">
        <v>16</v>
      </c>
      <c r="C13" s="1">
        <v>288.2</v>
      </c>
      <c r="D13" s="1">
        <v>417.4</v>
      </c>
      <c r="E13" s="1">
        <v>704.6</v>
      </c>
      <c r="F13" s="1">
        <v>246.2</v>
      </c>
      <c r="G13" s="88">
        <v>273.10000000000002</v>
      </c>
      <c r="H13" s="89">
        <v>252.7</v>
      </c>
      <c r="I13" s="1">
        <v>387.4</v>
      </c>
      <c r="J13" s="1">
        <v>1452</v>
      </c>
      <c r="K13" s="99">
        <f t="shared" si="0"/>
        <v>1205.8</v>
      </c>
      <c r="L13" s="61">
        <f t="shared" si="1"/>
        <v>246.2</v>
      </c>
      <c r="M13" s="61">
        <f t="shared" si="2"/>
        <v>1452</v>
      </c>
      <c r="N13" s="61">
        <f t="shared" si="3"/>
        <v>502.7</v>
      </c>
      <c r="O13" s="61">
        <f t="shared" si="4"/>
        <v>337.79999999999995</v>
      </c>
      <c r="P13">
        <f t="shared" si="5"/>
        <v>145.74457475813145</v>
      </c>
      <c r="Q13">
        <f t="shared" si="6"/>
        <v>412.22790853049793</v>
      </c>
      <c r="R13">
        <f t="shared" si="7"/>
        <v>5.8976441917140541</v>
      </c>
    </row>
    <row r="14" spans="1:21" x14ac:dyDescent="0.25">
      <c r="A14" s="1">
        <v>10</v>
      </c>
      <c r="B14" s="1" t="s">
        <v>17</v>
      </c>
      <c r="C14" s="1">
        <v>1053</v>
      </c>
      <c r="D14" s="1">
        <v>1467</v>
      </c>
      <c r="E14" s="1">
        <v>1326</v>
      </c>
      <c r="F14" s="1">
        <v>1542</v>
      </c>
      <c r="G14" s="75">
        <v>2012</v>
      </c>
      <c r="H14" s="76">
        <v>1104</v>
      </c>
      <c r="I14" s="1">
        <v>2954</v>
      </c>
      <c r="J14" s="1">
        <v>1793</v>
      </c>
      <c r="K14" s="99">
        <f t="shared" si="0"/>
        <v>1901</v>
      </c>
      <c r="L14" s="61">
        <f t="shared" si="1"/>
        <v>1053</v>
      </c>
      <c r="M14" s="61">
        <f t="shared" si="2"/>
        <v>2954</v>
      </c>
      <c r="N14" s="61">
        <f t="shared" si="3"/>
        <v>1656.375</v>
      </c>
      <c r="O14" s="61">
        <f t="shared" si="4"/>
        <v>1504.5</v>
      </c>
      <c r="P14">
        <f t="shared" si="5"/>
        <v>217.79076930951084</v>
      </c>
      <c r="Q14">
        <f t="shared" si="6"/>
        <v>616.00531943436056</v>
      </c>
      <c r="R14">
        <f t="shared" si="7"/>
        <v>2.8053181386514718</v>
      </c>
    </row>
    <row r="15" spans="1:21" x14ac:dyDescent="0.25">
      <c r="A15" s="1">
        <v>11</v>
      </c>
      <c r="B15" s="1" t="s">
        <v>18</v>
      </c>
      <c r="C15" s="1">
        <v>872.1</v>
      </c>
      <c r="D15" s="1">
        <v>1132</v>
      </c>
      <c r="E15" s="1">
        <v>1146</v>
      </c>
      <c r="F15" s="1">
        <v>1230</v>
      </c>
      <c r="G15" s="75">
        <v>1253</v>
      </c>
      <c r="H15" s="76">
        <v>840.8</v>
      </c>
      <c r="I15" s="1">
        <v>1276</v>
      </c>
      <c r="J15" s="1">
        <v>1381</v>
      </c>
      <c r="K15" s="99">
        <f t="shared" si="0"/>
        <v>540.20000000000005</v>
      </c>
      <c r="L15" s="61">
        <f t="shared" si="1"/>
        <v>840.8</v>
      </c>
      <c r="M15" s="61">
        <f t="shared" si="2"/>
        <v>1381</v>
      </c>
      <c r="N15" s="61">
        <f t="shared" si="3"/>
        <v>1141.3625000000002</v>
      </c>
      <c r="O15" s="61">
        <f t="shared" si="4"/>
        <v>1188</v>
      </c>
      <c r="P15">
        <f t="shared" si="5"/>
        <v>67.984005307708316</v>
      </c>
      <c r="Q15">
        <f t="shared" si="6"/>
        <v>192.28780466121117</v>
      </c>
      <c r="R15">
        <f t="shared" si="7"/>
        <v>1.6424833491912465</v>
      </c>
    </row>
    <row r="16" spans="1:21" x14ac:dyDescent="0.25">
      <c r="A16" s="1">
        <v>12</v>
      </c>
      <c r="B16" s="1" t="s">
        <v>19</v>
      </c>
      <c r="C16" s="1">
        <v>281.3</v>
      </c>
      <c r="D16" s="1">
        <v>399.9</v>
      </c>
      <c r="E16" s="1">
        <v>476.1</v>
      </c>
      <c r="F16" s="1">
        <v>364.3</v>
      </c>
      <c r="G16" s="75">
        <v>470.5</v>
      </c>
      <c r="H16" s="76">
        <v>217</v>
      </c>
      <c r="I16" s="1">
        <v>229</v>
      </c>
      <c r="J16" s="1">
        <v>312.3</v>
      </c>
      <c r="K16" s="99">
        <f t="shared" si="0"/>
        <v>259.10000000000002</v>
      </c>
      <c r="L16" s="61">
        <f t="shared" si="1"/>
        <v>217</v>
      </c>
      <c r="M16" s="61">
        <f t="shared" si="2"/>
        <v>476.1</v>
      </c>
      <c r="N16" s="61">
        <f t="shared" si="3"/>
        <v>343.80000000000007</v>
      </c>
      <c r="O16" s="61">
        <f t="shared" si="4"/>
        <v>338.3</v>
      </c>
      <c r="P16">
        <f t="shared" si="5"/>
        <v>35.676978371413128</v>
      </c>
      <c r="Q16">
        <f t="shared" si="6"/>
        <v>100.90973335468804</v>
      </c>
      <c r="R16">
        <f t="shared" si="7"/>
        <v>2.1940092165898619</v>
      </c>
    </row>
    <row r="17" spans="1:27" x14ac:dyDescent="0.25">
      <c r="A17" s="1">
        <v>13</v>
      </c>
      <c r="B17" s="42" t="s">
        <v>20</v>
      </c>
      <c r="C17" s="42">
        <v>1.6639999999999999</v>
      </c>
      <c r="D17" s="42">
        <v>2.4660000000000002</v>
      </c>
      <c r="E17" s="42">
        <v>3.2610000000000001</v>
      </c>
      <c r="F17" s="42">
        <v>4.58</v>
      </c>
      <c r="G17" s="20">
        <v>4.78</v>
      </c>
      <c r="H17" s="21">
        <v>2.5539999999999998</v>
      </c>
      <c r="I17" s="42">
        <v>3.6389999999999998</v>
      </c>
      <c r="J17" s="42">
        <v>8.1189999999999998</v>
      </c>
      <c r="K17" s="100">
        <f t="shared" si="0"/>
        <v>6.4550000000000001</v>
      </c>
      <c r="L17" s="69">
        <f t="shared" si="1"/>
        <v>1.6639999999999999</v>
      </c>
      <c r="M17" s="69">
        <f t="shared" si="2"/>
        <v>8.1189999999999998</v>
      </c>
      <c r="N17" s="69">
        <f t="shared" si="3"/>
        <v>3.8828749999999999</v>
      </c>
      <c r="O17" s="69">
        <f t="shared" si="4"/>
        <v>3.45</v>
      </c>
      <c r="P17" s="56">
        <f t="shared" si="5"/>
        <v>0.71187158847796617</v>
      </c>
      <c r="Q17" s="56">
        <f t="shared" si="6"/>
        <v>2.013476910187237</v>
      </c>
      <c r="R17">
        <f t="shared" si="7"/>
        <v>4.8792067307692308</v>
      </c>
    </row>
    <row r="18" spans="1:27" x14ac:dyDescent="0.25">
      <c r="A18" s="1">
        <v>14</v>
      </c>
      <c r="B18" s="1" t="s">
        <v>21</v>
      </c>
      <c r="C18" s="1">
        <v>148.9</v>
      </c>
      <c r="D18" s="1">
        <v>165.1</v>
      </c>
      <c r="E18" s="1">
        <v>170.2</v>
      </c>
      <c r="F18" s="1">
        <v>190.5</v>
      </c>
      <c r="G18" s="75">
        <v>247.4</v>
      </c>
      <c r="H18" s="76">
        <v>161</v>
      </c>
      <c r="I18" s="1">
        <v>418.1</v>
      </c>
      <c r="J18" s="1">
        <v>297.89999999999998</v>
      </c>
      <c r="K18" s="99">
        <f t="shared" si="0"/>
        <v>269.20000000000005</v>
      </c>
      <c r="L18" s="61">
        <f t="shared" si="1"/>
        <v>148.9</v>
      </c>
      <c r="M18" s="61">
        <f t="shared" si="2"/>
        <v>418.1</v>
      </c>
      <c r="N18" s="61">
        <f t="shared" si="3"/>
        <v>224.88749999999999</v>
      </c>
      <c r="O18" s="61">
        <f t="shared" si="4"/>
        <v>180.35</v>
      </c>
      <c r="P18">
        <f t="shared" si="5"/>
        <v>32.942641913635285</v>
      </c>
      <c r="Q18">
        <f t="shared" si="6"/>
        <v>93.175861949326787</v>
      </c>
      <c r="R18">
        <f t="shared" si="7"/>
        <v>2.8079247817327064</v>
      </c>
    </row>
    <row r="19" spans="1:27" x14ac:dyDescent="0.25">
      <c r="A19" s="1">
        <v>15</v>
      </c>
      <c r="B19" s="42" t="s">
        <v>22</v>
      </c>
      <c r="C19" s="42">
        <v>1.3360000000000001</v>
      </c>
      <c r="D19" s="42">
        <v>1.655</v>
      </c>
      <c r="E19" s="42">
        <v>1.925</v>
      </c>
      <c r="F19" s="42">
        <v>2.2559999999999998</v>
      </c>
      <c r="G19" s="43">
        <v>2.2200000000000002</v>
      </c>
      <c r="H19" s="44">
        <v>1.028</v>
      </c>
      <c r="I19" s="42">
        <v>1.508</v>
      </c>
      <c r="J19" s="42">
        <v>2.4510000000000001</v>
      </c>
      <c r="K19" s="100">
        <f t="shared" si="0"/>
        <v>1.423</v>
      </c>
      <c r="L19" s="69">
        <f t="shared" si="1"/>
        <v>1.028</v>
      </c>
      <c r="M19" s="69">
        <f t="shared" si="2"/>
        <v>2.4510000000000001</v>
      </c>
      <c r="N19" s="69">
        <f t="shared" si="3"/>
        <v>1.7973750000000002</v>
      </c>
      <c r="O19" s="69">
        <f t="shared" si="4"/>
        <v>1.79</v>
      </c>
      <c r="P19" s="56">
        <f t="shared" si="5"/>
        <v>0.17633550990532626</v>
      </c>
      <c r="Q19" s="56">
        <f t="shared" si="6"/>
        <v>0.49875213927217532</v>
      </c>
      <c r="R19">
        <f t="shared" si="7"/>
        <v>2.3842412451361867</v>
      </c>
    </row>
    <row r="20" spans="1:27" x14ac:dyDescent="0.25">
      <c r="A20" s="1">
        <v>16</v>
      </c>
      <c r="B20" s="1" t="s">
        <v>23</v>
      </c>
      <c r="C20" s="1">
        <v>173.7</v>
      </c>
      <c r="D20" s="1">
        <v>172.4</v>
      </c>
      <c r="E20" s="1">
        <v>307.3</v>
      </c>
      <c r="F20" s="1">
        <v>297.60000000000002</v>
      </c>
      <c r="G20" s="75">
        <v>352.4</v>
      </c>
      <c r="H20" s="76">
        <v>171.6</v>
      </c>
      <c r="I20" s="1">
        <v>173.8</v>
      </c>
      <c r="J20" s="1">
        <v>388.1</v>
      </c>
      <c r="K20" s="99">
        <f t="shared" si="0"/>
        <v>216.50000000000003</v>
      </c>
      <c r="L20" s="61">
        <f t="shared" si="1"/>
        <v>171.6</v>
      </c>
      <c r="M20" s="61">
        <f t="shared" si="2"/>
        <v>388.1</v>
      </c>
      <c r="N20" s="61">
        <f t="shared" si="3"/>
        <v>254.61250000000001</v>
      </c>
      <c r="O20" s="61">
        <f t="shared" si="4"/>
        <v>235.70000000000002</v>
      </c>
      <c r="P20">
        <f t="shared" si="5"/>
        <v>32.385145611066797</v>
      </c>
      <c r="Q20">
        <f t="shared" si="6"/>
        <v>91.599024285196364</v>
      </c>
      <c r="R20">
        <f t="shared" si="7"/>
        <v>2.2616550116550118</v>
      </c>
    </row>
    <row r="21" spans="1:27" x14ac:dyDescent="0.25">
      <c r="A21" s="1">
        <v>17</v>
      </c>
      <c r="B21" s="1" t="s">
        <v>24</v>
      </c>
      <c r="C21" s="1">
        <v>6.3879999999999999</v>
      </c>
      <c r="D21" s="1">
        <v>9.2650000000000006</v>
      </c>
      <c r="E21" s="1">
        <v>14.33</v>
      </c>
      <c r="F21" s="1">
        <v>8.2420000000000009</v>
      </c>
      <c r="G21" s="88">
        <v>8.9009999999999998</v>
      </c>
      <c r="H21" s="89">
        <v>5.2009999999999996</v>
      </c>
      <c r="I21" s="1">
        <v>8.6809999999999992</v>
      </c>
      <c r="J21" s="1">
        <v>21.41</v>
      </c>
      <c r="K21" s="99">
        <f t="shared" si="0"/>
        <v>16.209</v>
      </c>
      <c r="L21" s="61">
        <f t="shared" si="1"/>
        <v>5.2009999999999996</v>
      </c>
      <c r="M21" s="61">
        <f t="shared" si="2"/>
        <v>21.41</v>
      </c>
      <c r="N21" s="61">
        <f t="shared" si="3"/>
        <v>10.302250000000001</v>
      </c>
      <c r="O21" s="61">
        <f t="shared" si="4"/>
        <v>8.7910000000000004</v>
      </c>
      <c r="P21">
        <f t="shared" si="5"/>
        <v>1.8461419980017004</v>
      </c>
      <c r="Q21">
        <f t="shared" si="6"/>
        <v>5.2216781032811364</v>
      </c>
      <c r="R21">
        <f t="shared" si="7"/>
        <v>4.116516054604884</v>
      </c>
    </row>
    <row r="22" spans="1:27" x14ac:dyDescent="0.25">
      <c r="A22" s="1">
        <v>18</v>
      </c>
      <c r="B22" s="1" t="s">
        <v>25</v>
      </c>
      <c r="C22" s="1">
        <v>669.5</v>
      </c>
      <c r="D22" s="1">
        <v>830.9</v>
      </c>
      <c r="E22" s="1">
        <v>1363</v>
      </c>
      <c r="F22" s="1">
        <v>789.9</v>
      </c>
      <c r="G22" s="75">
        <v>834.3</v>
      </c>
      <c r="H22" s="76">
        <v>562.1</v>
      </c>
      <c r="I22" s="1">
        <v>1527</v>
      </c>
      <c r="J22" s="1">
        <v>2073</v>
      </c>
      <c r="K22" s="99">
        <f t="shared" si="0"/>
        <v>1510.9</v>
      </c>
      <c r="L22" s="61">
        <f t="shared" si="1"/>
        <v>562.1</v>
      </c>
      <c r="M22" s="61">
        <f t="shared" si="2"/>
        <v>2073</v>
      </c>
      <c r="N22" s="61">
        <f t="shared" si="3"/>
        <v>1081.2125000000001</v>
      </c>
      <c r="O22" s="61">
        <f t="shared" si="4"/>
        <v>832.59999999999991</v>
      </c>
      <c r="P22">
        <f t="shared" si="5"/>
        <v>184.64460113330838</v>
      </c>
      <c r="Q22">
        <f t="shared" si="6"/>
        <v>522.25379828339055</v>
      </c>
      <c r="R22">
        <f t="shared" si="7"/>
        <v>3.6879558797367014</v>
      </c>
    </row>
    <row r="23" spans="1:27" x14ac:dyDescent="0.25">
      <c r="A23" s="1">
        <v>19</v>
      </c>
      <c r="B23" s="1" t="s">
        <v>26</v>
      </c>
      <c r="C23" s="1">
        <v>27.25</v>
      </c>
      <c r="D23" s="1">
        <v>22.47</v>
      </c>
      <c r="E23" s="1">
        <v>24.58</v>
      </c>
      <c r="F23" s="1">
        <v>31.87</v>
      </c>
      <c r="G23" s="88">
        <v>32.9</v>
      </c>
      <c r="H23" s="89">
        <v>21.97</v>
      </c>
      <c r="I23" s="1">
        <v>22.38</v>
      </c>
      <c r="J23" s="1">
        <v>35.35</v>
      </c>
      <c r="K23" s="99">
        <f t="shared" si="0"/>
        <v>13.380000000000003</v>
      </c>
      <c r="L23" s="61">
        <f t="shared" si="1"/>
        <v>21.97</v>
      </c>
      <c r="M23" s="61">
        <f t="shared" si="2"/>
        <v>35.35</v>
      </c>
      <c r="N23" s="61">
        <f t="shared" si="3"/>
        <v>27.346249999999998</v>
      </c>
      <c r="O23" s="61">
        <f t="shared" si="4"/>
        <v>25.914999999999999</v>
      </c>
      <c r="P23">
        <f t="shared" si="5"/>
        <v>1.8915950728532989</v>
      </c>
      <c r="Q23">
        <f t="shared" si="6"/>
        <v>5.3502388130945162</v>
      </c>
      <c r="R23">
        <f t="shared" si="7"/>
        <v>1.6090122894856624</v>
      </c>
    </row>
    <row r="24" spans="1:27" x14ac:dyDescent="0.25">
      <c r="A24" s="1">
        <v>20</v>
      </c>
      <c r="B24" s="1" t="s">
        <v>27</v>
      </c>
      <c r="C24" s="1">
        <v>44.14</v>
      </c>
      <c r="D24" s="1">
        <v>96.28</v>
      </c>
      <c r="E24" s="1">
        <v>64.97</v>
      </c>
      <c r="F24" s="1">
        <v>202</v>
      </c>
      <c r="G24" s="75">
        <v>198.2</v>
      </c>
      <c r="H24" s="76">
        <v>40.159999999999997</v>
      </c>
      <c r="I24" s="1">
        <v>59.36</v>
      </c>
      <c r="J24" s="1">
        <v>65.709999999999994</v>
      </c>
      <c r="K24" s="99">
        <f t="shared" si="0"/>
        <v>161.84</v>
      </c>
      <c r="L24" s="61">
        <f t="shared" si="1"/>
        <v>40.159999999999997</v>
      </c>
      <c r="M24" s="61">
        <f t="shared" si="2"/>
        <v>202</v>
      </c>
      <c r="N24" s="61">
        <f t="shared" si="3"/>
        <v>96.352499999999992</v>
      </c>
      <c r="O24" s="61">
        <f t="shared" si="4"/>
        <v>65.34</v>
      </c>
      <c r="P24">
        <f t="shared" si="5"/>
        <v>23.417912920149703</v>
      </c>
      <c r="Q24">
        <f t="shared" si="6"/>
        <v>66.235860108295682</v>
      </c>
      <c r="R24">
        <f t="shared" si="7"/>
        <v>5.0298804780876498</v>
      </c>
    </row>
    <row r="25" spans="1:27" x14ac:dyDescent="0.25">
      <c r="A25" s="27">
        <v>21</v>
      </c>
      <c r="B25" s="47" t="s">
        <v>28</v>
      </c>
      <c r="C25" s="48">
        <v>44.411999999999999</v>
      </c>
      <c r="D25" s="48">
        <v>48.204000000000001</v>
      </c>
      <c r="E25" s="48">
        <v>43.631</v>
      </c>
      <c r="F25" s="29">
        <v>48.554000000000002</v>
      </c>
      <c r="G25" s="30">
        <v>48.06</v>
      </c>
      <c r="H25" s="31">
        <v>49.715000000000003</v>
      </c>
      <c r="I25" s="29">
        <v>49.128</v>
      </c>
      <c r="J25" s="29">
        <v>43.851999999999997</v>
      </c>
      <c r="K25" s="99">
        <f t="shared" si="0"/>
        <v>6.0840000000000032</v>
      </c>
      <c r="L25" s="61">
        <f t="shared" si="1"/>
        <v>43.631</v>
      </c>
      <c r="M25" s="61">
        <f t="shared" si="2"/>
        <v>49.715000000000003</v>
      </c>
      <c r="N25" s="61">
        <f t="shared" si="3"/>
        <v>46.944499999999998</v>
      </c>
      <c r="O25" s="61">
        <f t="shared" si="4"/>
        <v>48.132000000000005</v>
      </c>
      <c r="P25">
        <f t="shared" si="5"/>
        <v>0.89463587964202396</v>
      </c>
      <c r="Q25">
        <f t="shared" si="6"/>
        <v>2.5304123887506687</v>
      </c>
      <c r="R25">
        <f t="shared" si="7"/>
        <v>1.1394421397630126</v>
      </c>
    </row>
    <row r="26" spans="1:27" x14ac:dyDescent="0.25">
      <c r="A26" s="98">
        <v>22</v>
      </c>
      <c r="B26" s="48" t="s">
        <v>29</v>
      </c>
      <c r="C26" s="48">
        <v>5.306</v>
      </c>
      <c r="D26" s="48">
        <v>6.0110000000000001</v>
      </c>
      <c r="E26" s="48">
        <v>5.3380000000000001</v>
      </c>
      <c r="F26" s="29">
        <v>5.5229999999999997</v>
      </c>
      <c r="G26" s="30">
        <v>5.68</v>
      </c>
      <c r="H26" s="31">
        <v>5.7409999999999997</v>
      </c>
      <c r="I26" s="29">
        <v>5.6660000000000004</v>
      </c>
      <c r="J26" s="29">
        <v>5.3209999999999997</v>
      </c>
      <c r="K26" s="99">
        <f t="shared" si="0"/>
        <v>0.70500000000000007</v>
      </c>
      <c r="L26" s="61">
        <f t="shared" si="1"/>
        <v>5.306</v>
      </c>
      <c r="M26" s="61">
        <f t="shared" si="2"/>
        <v>6.0110000000000001</v>
      </c>
      <c r="N26" s="61">
        <f t="shared" si="3"/>
        <v>5.5732499999999998</v>
      </c>
      <c r="O26" s="61">
        <f t="shared" si="4"/>
        <v>5.5945</v>
      </c>
      <c r="P26">
        <f t="shared" si="5"/>
        <v>8.7900461155949405E-2</v>
      </c>
      <c r="Q26">
        <f t="shared" si="6"/>
        <v>0.24862004861118617</v>
      </c>
      <c r="R26">
        <f t="shared" si="7"/>
        <v>1.1328684508104034</v>
      </c>
    </row>
    <row r="27" spans="1:27" ht="15.75" thickBot="1" x14ac:dyDescent="0.3">
      <c r="A27" s="98">
        <v>23</v>
      </c>
      <c r="B27" s="48" t="s">
        <v>30</v>
      </c>
      <c r="C27" s="49">
        <v>0.499</v>
      </c>
      <c r="D27" s="49">
        <v>0.72599999999999998</v>
      </c>
      <c r="E27" s="49">
        <v>0.75600000000000001</v>
      </c>
      <c r="F27" s="50">
        <v>0.871</v>
      </c>
      <c r="G27" s="51">
        <v>0.98599999999999999</v>
      </c>
      <c r="H27" s="52">
        <v>0.49</v>
      </c>
      <c r="I27" s="50">
        <v>0.437</v>
      </c>
      <c r="J27" s="50">
        <v>0.96099999999999997</v>
      </c>
      <c r="K27" s="99">
        <f t="shared" si="0"/>
        <v>0.54899999999999993</v>
      </c>
      <c r="L27" s="61">
        <f t="shared" si="1"/>
        <v>0.437</v>
      </c>
      <c r="M27" s="61">
        <f t="shared" si="2"/>
        <v>0.98599999999999999</v>
      </c>
      <c r="N27" s="61">
        <f t="shared" si="3"/>
        <v>0.71575000000000011</v>
      </c>
      <c r="O27" s="61">
        <f t="shared" si="4"/>
        <v>0.74099999999999999</v>
      </c>
      <c r="P27">
        <f t="shared" si="5"/>
        <v>7.7304534611033829E-2</v>
      </c>
      <c r="Q27">
        <f t="shared" si="6"/>
        <v>0.21865024255972876</v>
      </c>
      <c r="R27">
        <f t="shared" si="7"/>
        <v>2.2562929061784898</v>
      </c>
    </row>
    <row r="28" spans="1:27" ht="15.75" thickBot="1" x14ac:dyDescent="0.3">
      <c r="A28" s="55" t="s">
        <v>42</v>
      </c>
    </row>
    <row r="29" spans="1:27" ht="15.75" thickBot="1" x14ac:dyDescent="0.3">
      <c r="A29" s="1" t="s">
        <v>0</v>
      </c>
      <c r="B29" s="1" t="s">
        <v>1</v>
      </c>
      <c r="C29" s="1" t="s">
        <v>56</v>
      </c>
      <c r="D29" s="1" t="s">
        <v>57</v>
      </c>
      <c r="E29" s="1" t="s">
        <v>58</v>
      </c>
      <c r="F29" s="1" t="s">
        <v>59</v>
      </c>
      <c r="G29" s="38" t="s">
        <v>60</v>
      </c>
      <c r="H29" s="39" t="s">
        <v>60</v>
      </c>
      <c r="I29" s="1" t="s">
        <v>61</v>
      </c>
      <c r="J29" s="1" t="s">
        <v>62</v>
      </c>
    </row>
    <row r="30" spans="1:27" x14ac:dyDescent="0.25">
      <c r="A30" s="1" t="s">
        <v>3</v>
      </c>
      <c r="B30" s="1" t="s">
        <v>4</v>
      </c>
      <c r="C30" s="1" t="s">
        <v>5</v>
      </c>
      <c r="D30" s="1" t="s">
        <v>5</v>
      </c>
      <c r="E30" s="1" t="s">
        <v>5</v>
      </c>
      <c r="F30" s="1" t="s">
        <v>5</v>
      </c>
      <c r="G30" s="40" t="s">
        <v>5</v>
      </c>
      <c r="H30" s="41" t="s">
        <v>5</v>
      </c>
      <c r="I30" s="1" t="s">
        <v>5</v>
      </c>
      <c r="J30" s="1" t="s">
        <v>5</v>
      </c>
      <c r="U30" t="s">
        <v>160</v>
      </c>
    </row>
    <row r="31" spans="1:27" x14ac:dyDescent="0.25">
      <c r="G31" s="16"/>
      <c r="H31" s="17"/>
      <c r="K31" s="92" t="s">
        <v>36</v>
      </c>
      <c r="L31" s="93" t="s">
        <v>37</v>
      </c>
      <c r="M31" s="93" t="s">
        <v>32</v>
      </c>
      <c r="N31" s="93" t="s">
        <v>34</v>
      </c>
      <c r="O31" s="93" t="s">
        <v>35</v>
      </c>
      <c r="P31" s="101" t="s">
        <v>102</v>
      </c>
      <c r="Q31" s="101" t="s">
        <v>103</v>
      </c>
      <c r="R31" s="101" t="s">
        <v>189</v>
      </c>
      <c r="S31" s="101"/>
      <c r="T31" s="101" t="s">
        <v>161</v>
      </c>
      <c r="U31" s="92" t="s">
        <v>7</v>
      </c>
      <c r="V31" s="93" t="s">
        <v>31</v>
      </c>
      <c r="W31" s="93" t="s">
        <v>32</v>
      </c>
      <c r="X31" s="93" t="s">
        <v>34</v>
      </c>
      <c r="Y31" s="93" t="s">
        <v>35</v>
      </c>
      <c r="Z31" s="101" t="s">
        <v>102</v>
      </c>
      <c r="AA31" s="101" t="s">
        <v>103</v>
      </c>
    </row>
    <row r="32" spans="1:27" x14ac:dyDescent="0.25">
      <c r="A32" s="1">
        <v>1</v>
      </c>
      <c r="B32" s="1" t="s">
        <v>8</v>
      </c>
      <c r="C32" s="1">
        <v>689</v>
      </c>
      <c r="D32" s="1">
        <v>1066</v>
      </c>
      <c r="E32" s="1">
        <v>1827</v>
      </c>
      <c r="F32" s="1">
        <v>762.3</v>
      </c>
      <c r="G32" s="75">
        <v>807.7</v>
      </c>
      <c r="H32" s="76">
        <v>480.2</v>
      </c>
      <c r="I32" s="1">
        <v>813.7</v>
      </c>
      <c r="J32" s="1">
        <v>2918</v>
      </c>
      <c r="K32" s="99">
        <f>MAX(C32:J32)-MIN(C32:J32)</f>
        <v>2437.8000000000002</v>
      </c>
      <c r="L32" s="61">
        <f>MIN(C32:J32)</f>
        <v>480.2</v>
      </c>
      <c r="M32" s="61">
        <f>MAX(C32:J32)</f>
        <v>2918</v>
      </c>
      <c r="N32" s="61">
        <f>AVERAGE(C32:J32)</f>
        <v>1170.4875</v>
      </c>
      <c r="O32" s="61">
        <f>MEDIAN(C32:J32)</f>
        <v>810.7</v>
      </c>
      <c r="P32">
        <f>STDEV(C32:J32)/(SQRT(COUNT(C32:J32)))</f>
        <v>287.52585004128633</v>
      </c>
      <c r="Q32">
        <f>STDEV(C32:J32)</f>
        <v>813.24591332247985</v>
      </c>
      <c r="R32" s="127">
        <f>MAX(C32:J32)/MIN(C32:J32)</f>
        <v>6.0766347355268637</v>
      </c>
      <c r="T32" s="125" t="s">
        <v>168</v>
      </c>
      <c r="U32">
        <f>ROUND(K32,3-(1+INT(LOG10(ABS(K32)))))</f>
        <v>2440</v>
      </c>
      <c r="V32" s="74">
        <f t="shared" ref="V32:AA47" si="8">ROUND(L32,3-(1+INT(LOG10(ABS(L32)))))</f>
        <v>480</v>
      </c>
      <c r="W32" s="74">
        <f t="shared" si="8"/>
        <v>2920</v>
      </c>
      <c r="X32">
        <f t="shared" si="8"/>
        <v>1170</v>
      </c>
      <c r="Y32">
        <f t="shared" si="8"/>
        <v>811</v>
      </c>
      <c r="Z32">
        <f t="shared" si="8"/>
        <v>288</v>
      </c>
      <c r="AA32">
        <f t="shared" si="8"/>
        <v>813</v>
      </c>
    </row>
    <row r="33" spans="1:27" x14ac:dyDescent="0.25">
      <c r="A33" s="1">
        <v>2</v>
      </c>
      <c r="B33" s="1" t="s">
        <v>9</v>
      </c>
      <c r="C33" s="1">
        <v>8.94</v>
      </c>
      <c r="D33" s="1">
        <v>11.52</v>
      </c>
      <c r="E33" s="1">
        <v>13.67</v>
      </c>
      <c r="F33" s="1">
        <v>11.62</v>
      </c>
      <c r="G33" s="88">
        <v>13.01</v>
      </c>
      <c r="H33" s="89">
        <v>9.5120000000000005</v>
      </c>
      <c r="I33" s="1">
        <v>11.5</v>
      </c>
      <c r="J33" s="1">
        <v>11.59</v>
      </c>
      <c r="K33" s="99">
        <f t="shared" ref="K33:K54" si="9">MAX(C33:J33)-MIN(C33:J33)</f>
        <v>4.7300000000000004</v>
      </c>
      <c r="L33" s="61">
        <f t="shared" ref="L33:L54" si="10">MIN(C33:J33)</f>
        <v>8.94</v>
      </c>
      <c r="M33" s="61">
        <f t="shared" ref="M33:M54" si="11">MAX(C33:J33)</f>
        <v>13.67</v>
      </c>
      <c r="N33" s="61">
        <f t="shared" ref="N33:N54" si="12">AVERAGE(C33:J33)</f>
        <v>11.420249999999999</v>
      </c>
      <c r="O33" s="61">
        <f t="shared" ref="O33:O54" si="13">MEDIAN(C33:J33)</f>
        <v>11.555</v>
      </c>
      <c r="P33">
        <f t="shared" ref="P33:P54" si="14">STDEV(C33:J33)/(SQRT(COUNT(C33:J33)))</f>
        <v>0.55848589155987616</v>
      </c>
      <c r="Q33">
        <f t="shared" ref="Q33:Q54" si="15">STDEV(C33:J33)</f>
        <v>1.5796366444760133</v>
      </c>
      <c r="R33">
        <f t="shared" ref="R33:R54" si="16">MAX(C33:J33)/MIN(C33:J33)</f>
        <v>1.529082774049217</v>
      </c>
      <c r="T33" s="125" t="s">
        <v>2</v>
      </c>
      <c r="U33">
        <f t="shared" ref="U33:AA54" si="17">ROUND(K33,3-(1+INT(LOG10(ABS(K33)))))</f>
        <v>4.7300000000000004</v>
      </c>
      <c r="V33" s="74">
        <f t="shared" si="8"/>
        <v>8.94</v>
      </c>
      <c r="W33" s="74">
        <f t="shared" si="8"/>
        <v>13.7</v>
      </c>
      <c r="X33">
        <f t="shared" si="8"/>
        <v>11.4</v>
      </c>
      <c r="Y33">
        <f t="shared" si="8"/>
        <v>11.6</v>
      </c>
      <c r="Z33">
        <f t="shared" si="8"/>
        <v>0.55800000000000005</v>
      </c>
      <c r="AA33">
        <f t="shared" si="8"/>
        <v>1.58</v>
      </c>
    </row>
    <row r="34" spans="1:27" x14ac:dyDescent="0.25">
      <c r="A34" s="1">
        <v>3</v>
      </c>
      <c r="B34" s="1" t="s">
        <v>10</v>
      </c>
      <c r="C34" s="1">
        <v>61.08</v>
      </c>
      <c r="D34" s="1">
        <v>56.79</v>
      </c>
      <c r="E34" s="1">
        <v>59.21</v>
      </c>
      <c r="F34" s="1">
        <v>84.33</v>
      </c>
      <c r="G34" s="75">
        <v>91.63</v>
      </c>
      <c r="H34" s="76">
        <v>50.29</v>
      </c>
      <c r="I34" s="1">
        <v>40.47</v>
      </c>
      <c r="J34" s="1">
        <v>69.180000000000007</v>
      </c>
      <c r="K34" s="99">
        <f t="shared" si="9"/>
        <v>51.16</v>
      </c>
      <c r="L34" s="61">
        <f t="shared" si="10"/>
        <v>40.47</v>
      </c>
      <c r="M34" s="61">
        <f t="shared" si="11"/>
        <v>91.63</v>
      </c>
      <c r="N34" s="61">
        <f t="shared" si="12"/>
        <v>64.122500000000002</v>
      </c>
      <c r="O34" s="61">
        <f t="shared" si="13"/>
        <v>60.144999999999996</v>
      </c>
      <c r="P34">
        <f t="shared" si="14"/>
        <v>6.01859877795488</v>
      </c>
      <c r="Q34">
        <f t="shared" si="15"/>
        <v>17.023168036531857</v>
      </c>
      <c r="R34">
        <f t="shared" si="16"/>
        <v>2.2641462811959476</v>
      </c>
      <c r="T34" s="125" t="s">
        <v>169</v>
      </c>
      <c r="U34">
        <f t="shared" si="17"/>
        <v>51.2</v>
      </c>
      <c r="V34" s="74">
        <f t="shared" si="8"/>
        <v>40.5</v>
      </c>
      <c r="W34" s="74">
        <f t="shared" si="8"/>
        <v>91.6</v>
      </c>
      <c r="X34">
        <f t="shared" si="8"/>
        <v>64.099999999999994</v>
      </c>
      <c r="Y34">
        <f t="shared" si="8"/>
        <v>60.1</v>
      </c>
      <c r="Z34">
        <f t="shared" si="8"/>
        <v>6.02</v>
      </c>
      <c r="AA34">
        <f t="shared" si="8"/>
        <v>17</v>
      </c>
    </row>
    <row r="35" spans="1:27" x14ac:dyDescent="0.25">
      <c r="A35" s="1">
        <v>4</v>
      </c>
      <c r="B35" s="1" t="s">
        <v>11</v>
      </c>
      <c r="C35" s="1">
        <v>4719</v>
      </c>
      <c r="D35" s="1">
        <v>5197</v>
      </c>
      <c r="E35" s="1">
        <v>6103</v>
      </c>
      <c r="F35" s="1">
        <v>7208</v>
      </c>
      <c r="G35" s="75">
        <v>6967</v>
      </c>
      <c r="H35" s="76">
        <v>3445</v>
      </c>
      <c r="I35" s="1">
        <v>4905</v>
      </c>
      <c r="J35" s="1">
        <v>6208</v>
      </c>
      <c r="K35" s="99">
        <f t="shared" si="9"/>
        <v>3763</v>
      </c>
      <c r="L35" s="61">
        <f t="shared" si="10"/>
        <v>3445</v>
      </c>
      <c r="M35" s="61">
        <f t="shared" si="11"/>
        <v>7208</v>
      </c>
      <c r="N35" s="61">
        <f t="shared" si="12"/>
        <v>5594</v>
      </c>
      <c r="O35" s="61">
        <f t="shared" si="13"/>
        <v>5650</v>
      </c>
      <c r="P35">
        <f t="shared" si="14"/>
        <v>446.06129463497342</v>
      </c>
      <c r="Q35">
        <f t="shared" si="15"/>
        <v>1261.6518650449611</v>
      </c>
      <c r="R35">
        <f t="shared" si="16"/>
        <v>2.0923076923076924</v>
      </c>
      <c r="T35" s="125" t="s">
        <v>170</v>
      </c>
      <c r="U35">
        <f t="shared" si="17"/>
        <v>3760</v>
      </c>
      <c r="V35" s="74">
        <f t="shared" si="8"/>
        <v>3450</v>
      </c>
      <c r="W35" s="74">
        <f t="shared" si="8"/>
        <v>7210</v>
      </c>
      <c r="X35">
        <f t="shared" si="8"/>
        <v>5590</v>
      </c>
      <c r="Y35">
        <f t="shared" si="8"/>
        <v>5650</v>
      </c>
      <c r="Z35">
        <f t="shared" si="8"/>
        <v>446</v>
      </c>
      <c r="AA35">
        <f t="shared" si="8"/>
        <v>1260</v>
      </c>
    </row>
    <row r="36" spans="1:27" x14ac:dyDescent="0.25">
      <c r="A36" s="1">
        <v>5</v>
      </c>
      <c r="B36" s="42" t="s">
        <v>12</v>
      </c>
      <c r="C36" s="42">
        <v>1.091</v>
      </c>
      <c r="D36" s="42">
        <v>1.518</v>
      </c>
      <c r="E36" s="42">
        <v>1.4390000000000001</v>
      </c>
      <c r="F36" s="42">
        <v>1.496</v>
      </c>
      <c r="G36" s="43">
        <v>1.496</v>
      </c>
      <c r="H36" s="44">
        <v>1.0780000000000001</v>
      </c>
      <c r="I36" s="42">
        <v>1.496</v>
      </c>
      <c r="J36" s="42">
        <v>2.1389999999999998</v>
      </c>
      <c r="K36" s="100">
        <f t="shared" si="9"/>
        <v>1.0609999999999997</v>
      </c>
      <c r="L36" s="69">
        <f t="shared" si="10"/>
        <v>1.0780000000000001</v>
      </c>
      <c r="M36" s="69">
        <f t="shared" si="11"/>
        <v>2.1389999999999998</v>
      </c>
      <c r="N36" s="69">
        <f t="shared" si="12"/>
        <v>1.469125</v>
      </c>
      <c r="O36" s="69">
        <f t="shared" si="13"/>
        <v>1.496</v>
      </c>
      <c r="P36" s="56">
        <f t="shared" si="14"/>
        <v>0.11573930643291148</v>
      </c>
      <c r="Q36" s="56">
        <f t="shared" si="15"/>
        <v>0.32736019371415809</v>
      </c>
      <c r="R36">
        <f t="shared" si="16"/>
        <v>1.9842300556586268</v>
      </c>
      <c r="T36" s="125" t="s">
        <v>171</v>
      </c>
      <c r="U36" s="56">
        <f t="shared" si="17"/>
        <v>1.06</v>
      </c>
      <c r="V36" s="56">
        <f t="shared" si="8"/>
        <v>1.08</v>
      </c>
      <c r="W36" s="56">
        <f t="shared" si="8"/>
        <v>2.14</v>
      </c>
      <c r="X36" s="56">
        <f t="shared" si="8"/>
        <v>1.47</v>
      </c>
      <c r="Y36" s="56">
        <f t="shared" si="8"/>
        <v>1.5</v>
      </c>
      <c r="Z36" s="56">
        <f t="shared" si="8"/>
        <v>0.11600000000000001</v>
      </c>
      <c r="AA36" s="56">
        <f t="shared" si="8"/>
        <v>0.32700000000000001</v>
      </c>
    </row>
    <row r="37" spans="1:27" x14ac:dyDescent="0.25">
      <c r="A37" s="1">
        <v>6</v>
      </c>
      <c r="B37" s="42" t="s">
        <v>13</v>
      </c>
      <c r="C37" s="42">
        <v>1</v>
      </c>
      <c r="D37" s="42">
        <v>1</v>
      </c>
      <c r="E37" s="42">
        <v>1.339</v>
      </c>
      <c r="F37" s="42">
        <v>1</v>
      </c>
      <c r="G37" s="43">
        <v>1</v>
      </c>
      <c r="H37" s="44">
        <v>1</v>
      </c>
      <c r="I37" s="42">
        <v>1</v>
      </c>
      <c r="J37" s="42">
        <v>1.419</v>
      </c>
      <c r="K37" s="100">
        <f t="shared" si="9"/>
        <v>0.41900000000000004</v>
      </c>
      <c r="L37" s="69">
        <f t="shared" si="10"/>
        <v>1</v>
      </c>
      <c r="M37" s="69">
        <f t="shared" si="11"/>
        <v>1.419</v>
      </c>
      <c r="N37" s="69">
        <f t="shared" si="12"/>
        <v>1.0947500000000001</v>
      </c>
      <c r="O37" s="69">
        <f t="shared" si="13"/>
        <v>1</v>
      </c>
      <c r="P37" s="56">
        <f t="shared" si="14"/>
        <v>6.2487355863863406E-2</v>
      </c>
      <c r="Q37" s="56">
        <f t="shared" si="15"/>
        <v>0.17674093227901916</v>
      </c>
      <c r="R37">
        <f t="shared" si="16"/>
        <v>1.419</v>
      </c>
      <c r="T37" s="125" t="s">
        <v>172</v>
      </c>
      <c r="U37" s="56">
        <f t="shared" si="17"/>
        <v>0.41899999999999998</v>
      </c>
      <c r="V37" s="56">
        <f t="shared" si="8"/>
        <v>1</v>
      </c>
      <c r="W37" s="56">
        <f t="shared" si="8"/>
        <v>1.42</v>
      </c>
      <c r="X37" s="56">
        <f t="shared" si="8"/>
        <v>1.0900000000000001</v>
      </c>
      <c r="Y37" s="56">
        <f t="shared" si="8"/>
        <v>1</v>
      </c>
      <c r="Z37" s="56">
        <f t="shared" si="8"/>
        <v>6.25E-2</v>
      </c>
      <c r="AA37" s="56">
        <f t="shared" si="8"/>
        <v>0.17699999999999999</v>
      </c>
    </row>
    <row r="38" spans="1:27" x14ac:dyDescent="0.25">
      <c r="A38" s="1">
        <v>7</v>
      </c>
      <c r="B38" s="1" t="s">
        <v>14</v>
      </c>
      <c r="C38" s="1">
        <v>1.694</v>
      </c>
      <c r="D38" s="1">
        <v>2.8610000000000002</v>
      </c>
      <c r="E38" s="1">
        <v>3.2719999999999998</v>
      </c>
      <c r="F38" s="1">
        <v>3.762</v>
      </c>
      <c r="G38" s="45">
        <v>3.9510000000000001</v>
      </c>
      <c r="H38" s="46">
        <v>1.349</v>
      </c>
      <c r="I38" s="1">
        <v>1.887</v>
      </c>
      <c r="J38" s="1">
        <v>3.2469999999999999</v>
      </c>
      <c r="K38" s="99">
        <f t="shared" si="9"/>
        <v>2.6020000000000003</v>
      </c>
      <c r="L38" s="61">
        <f t="shared" si="10"/>
        <v>1.349</v>
      </c>
      <c r="M38" s="61">
        <f t="shared" si="11"/>
        <v>3.9510000000000001</v>
      </c>
      <c r="N38" s="61">
        <f t="shared" si="12"/>
        <v>2.752875</v>
      </c>
      <c r="O38" s="61">
        <f t="shared" si="13"/>
        <v>3.0540000000000003</v>
      </c>
      <c r="P38">
        <f t="shared" si="14"/>
        <v>0.3490036551947357</v>
      </c>
      <c r="Q38">
        <f t="shared" si="15"/>
        <v>0.98713140498835705</v>
      </c>
      <c r="R38">
        <f t="shared" si="16"/>
        <v>2.9288361749444034</v>
      </c>
      <c r="T38" s="125" t="s">
        <v>173</v>
      </c>
      <c r="U38">
        <f t="shared" si="17"/>
        <v>2.6</v>
      </c>
      <c r="V38" s="74">
        <f t="shared" si="8"/>
        <v>1.35</v>
      </c>
      <c r="W38" s="74">
        <f t="shared" si="8"/>
        <v>3.95</v>
      </c>
      <c r="X38">
        <f t="shared" si="8"/>
        <v>2.75</v>
      </c>
      <c r="Y38">
        <f t="shared" si="8"/>
        <v>3.05</v>
      </c>
      <c r="Z38">
        <f t="shared" si="8"/>
        <v>0.34899999999999998</v>
      </c>
      <c r="AA38">
        <f t="shared" si="8"/>
        <v>0.98699999999999999</v>
      </c>
    </row>
    <row r="39" spans="1:27" x14ac:dyDescent="0.25">
      <c r="A39" s="1">
        <v>8</v>
      </c>
      <c r="B39" s="1" t="s">
        <v>15</v>
      </c>
      <c r="C39" s="1">
        <v>5.0110000000000001</v>
      </c>
      <c r="D39" s="1">
        <v>7.4240000000000004</v>
      </c>
      <c r="E39" s="1">
        <v>6.585</v>
      </c>
      <c r="F39" s="1">
        <v>7.45</v>
      </c>
      <c r="G39" s="75">
        <v>7.3140000000000001</v>
      </c>
      <c r="H39" s="76">
        <v>4</v>
      </c>
      <c r="I39" s="1">
        <v>9.8770000000000007</v>
      </c>
      <c r="J39" s="1">
        <v>7.67</v>
      </c>
      <c r="K39" s="99">
        <f t="shared" si="9"/>
        <v>5.8770000000000007</v>
      </c>
      <c r="L39" s="61">
        <f t="shared" si="10"/>
        <v>4</v>
      </c>
      <c r="M39" s="61">
        <f t="shared" si="11"/>
        <v>9.8770000000000007</v>
      </c>
      <c r="N39" s="61">
        <f t="shared" si="12"/>
        <v>6.9163750000000004</v>
      </c>
      <c r="O39" s="61">
        <f t="shared" si="13"/>
        <v>7.3689999999999998</v>
      </c>
      <c r="P39">
        <f t="shared" si="14"/>
        <v>0.63074929753372255</v>
      </c>
      <c r="Q39">
        <f t="shared" si="15"/>
        <v>1.7840284220589862</v>
      </c>
      <c r="R39">
        <f t="shared" si="16"/>
        <v>2.4692500000000002</v>
      </c>
      <c r="T39" s="125" t="s">
        <v>174</v>
      </c>
      <c r="U39">
        <f t="shared" si="17"/>
        <v>5.88</v>
      </c>
      <c r="V39" s="74">
        <f t="shared" si="8"/>
        <v>4</v>
      </c>
      <c r="W39" s="74">
        <f t="shared" si="8"/>
        <v>9.8800000000000008</v>
      </c>
      <c r="X39">
        <f t="shared" si="8"/>
        <v>6.92</v>
      </c>
      <c r="Y39">
        <f t="shared" si="8"/>
        <v>7.37</v>
      </c>
      <c r="Z39">
        <f t="shared" si="8"/>
        <v>0.63100000000000001</v>
      </c>
      <c r="AA39">
        <f t="shared" si="8"/>
        <v>1.78</v>
      </c>
    </row>
    <row r="40" spans="1:27" x14ac:dyDescent="0.25">
      <c r="A40" s="1">
        <v>9</v>
      </c>
      <c r="B40" s="1" t="s">
        <v>16</v>
      </c>
      <c r="C40" s="1">
        <v>288.2</v>
      </c>
      <c r="D40" s="1">
        <v>417.4</v>
      </c>
      <c r="E40" s="1">
        <v>704.6</v>
      </c>
      <c r="F40" s="1">
        <v>246.2</v>
      </c>
      <c r="G40" s="88">
        <v>273.10000000000002</v>
      </c>
      <c r="H40" s="89">
        <v>252.7</v>
      </c>
      <c r="I40" s="1">
        <v>387.4</v>
      </c>
      <c r="J40" s="1">
        <v>1452</v>
      </c>
      <c r="K40" s="99">
        <f t="shared" si="9"/>
        <v>1205.8</v>
      </c>
      <c r="L40" s="61">
        <f t="shared" si="10"/>
        <v>246.2</v>
      </c>
      <c r="M40" s="61">
        <f t="shared" si="11"/>
        <v>1452</v>
      </c>
      <c r="N40" s="61">
        <f t="shared" si="12"/>
        <v>502.7</v>
      </c>
      <c r="O40" s="61">
        <f t="shared" si="13"/>
        <v>337.79999999999995</v>
      </c>
      <c r="P40">
        <f t="shared" si="14"/>
        <v>145.74457475813145</v>
      </c>
      <c r="Q40">
        <f t="shared" si="15"/>
        <v>412.22790853049793</v>
      </c>
      <c r="R40">
        <f t="shared" si="16"/>
        <v>5.8976441917140541</v>
      </c>
      <c r="T40" s="125" t="s">
        <v>175</v>
      </c>
      <c r="U40">
        <f t="shared" si="17"/>
        <v>1210</v>
      </c>
      <c r="V40" s="74">
        <f t="shared" si="8"/>
        <v>246</v>
      </c>
      <c r="W40" s="74">
        <f t="shared" si="8"/>
        <v>1450</v>
      </c>
      <c r="X40">
        <f t="shared" si="8"/>
        <v>503</v>
      </c>
      <c r="Y40">
        <f t="shared" si="8"/>
        <v>338</v>
      </c>
      <c r="Z40">
        <f t="shared" si="8"/>
        <v>146</v>
      </c>
      <c r="AA40">
        <f t="shared" si="8"/>
        <v>412</v>
      </c>
    </row>
    <row r="41" spans="1:27" x14ac:dyDescent="0.25">
      <c r="A41" s="1">
        <v>10</v>
      </c>
      <c r="B41" s="1" t="s">
        <v>17</v>
      </c>
      <c r="C41" s="1">
        <v>1053</v>
      </c>
      <c r="D41" s="1">
        <v>1467</v>
      </c>
      <c r="E41" s="1">
        <v>1326</v>
      </c>
      <c r="F41" s="1">
        <v>1542</v>
      </c>
      <c r="G41" s="75">
        <v>2012</v>
      </c>
      <c r="H41" s="76">
        <v>1104</v>
      </c>
      <c r="I41" s="1">
        <v>2954</v>
      </c>
      <c r="J41" s="1">
        <v>1793</v>
      </c>
      <c r="K41" s="99">
        <f t="shared" si="9"/>
        <v>1901</v>
      </c>
      <c r="L41" s="61">
        <f t="shared" si="10"/>
        <v>1053</v>
      </c>
      <c r="M41" s="61">
        <f t="shared" si="11"/>
        <v>2954</v>
      </c>
      <c r="N41" s="61">
        <f t="shared" si="12"/>
        <v>1656.375</v>
      </c>
      <c r="O41" s="61">
        <f t="shared" si="13"/>
        <v>1504.5</v>
      </c>
      <c r="P41">
        <f t="shared" si="14"/>
        <v>217.79076930951084</v>
      </c>
      <c r="Q41">
        <f t="shared" si="15"/>
        <v>616.00531943436056</v>
      </c>
      <c r="R41">
        <f t="shared" si="16"/>
        <v>2.8053181386514718</v>
      </c>
      <c r="T41" s="125" t="s">
        <v>176</v>
      </c>
      <c r="U41">
        <f t="shared" si="17"/>
        <v>1900</v>
      </c>
      <c r="V41" s="74">
        <f t="shared" si="8"/>
        <v>1050</v>
      </c>
      <c r="W41" s="74">
        <f t="shared" si="8"/>
        <v>2950</v>
      </c>
      <c r="X41">
        <f t="shared" si="8"/>
        <v>1660</v>
      </c>
      <c r="Y41">
        <f t="shared" si="8"/>
        <v>1500</v>
      </c>
      <c r="Z41">
        <f t="shared" si="8"/>
        <v>218</v>
      </c>
      <c r="AA41">
        <f t="shared" si="8"/>
        <v>616</v>
      </c>
    </row>
    <row r="42" spans="1:27" x14ac:dyDescent="0.25">
      <c r="A42" s="1">
        <v>11</v>
      </c>
      <c r="B42" s="1" t="s">
        <v>18</v>
      </c>
      <c r="C42" s="1">
        <v>872.1</v>
      </c>
      <c r="D42" s="1">
        <v>1132</v>
      </c>
      <c r="E42" s="1">
        <v>1146</v>
      </c>
      <c r="F42" s="1">
        <v>1230</v>
      </c>
      <c r="G42" s="75">
        <v>1253</v>
      </c>
      <c r="H42" s="76">
        <v>840.8</v>
      </c>
      <c r="I42" s="1">
        <v>1276</v>
      </c>
      <c r="J42" s="1">
        <v>1381</v>
      </c>
      <c r="K42" s="99">
        <f t="shared" si="9"/>
        <v>540.20000000000005</v>
      </c>
      <c r="L42" s="61">
        <f t="shared" si="10"/>
        <v>840.8</v>
      </c>
      <c r="M42" s="61">
        <f t="shared" si="11"/>
        <v>1381</v>
      </c>
      <c r="N42" s="61">
        <f t="shared" si="12"/>
        <v>1141.3625000000002</v>
      </c>
      <c r="O42" s="61">
        <f t="shared" si="13"/>
        <v>1188</v>
      </c>
      <c r="P42">
        <f t="shared" si="14"/>
        <v>67.984005307708316</v>
      </c>
      <c r="Q42">
        <f t="shared" si="15"/>
        <v>192.28780466121117</v>
      </c>
      <c r="R42">
        <f t="shared" si="16"/>
        <v>1.6424833491912465</v>
      </c>
      <c r="T42" s="125" t="s">
        <v>177</v>
      </c>
      <c r="U42">
        <f t="shared" si="17"/>
        <v>540</v>
      </c>
      <c r="V42" s="74">
        <f t="shared" si="8"/>
        <v>841</v>
      </c>
      <c r="W42" s="74">
        <f t="shared" si="8"/>
        <v>1380</v>
      </c>
      <c r="X42">
        <f t="shared" si="8"/>
        <v>1140</v>
      </c>
      <c r="Y42">
        <f t="shared" si="8"/>
        <v>1190</v>
      </c>
      <c r="Z42">
        <f t="shared" si="8"/>
        <v>68</v>
      </c>
      <c r="AA42">
        <f t="shared" si="8"/>
        <v>192</v>
      </c>
    </row>
    <row r="43" spans="1:27" x14ac:dyDescent="0.25">
      <c r="A43" s="1">
        <v>12</v>
      </c>
      <c r="B43" s="1" t="s">
        <v>19</v>
      </c>
      <c r="C43" s="1">
        <v>281.3</v>
      </c>
      <c r="D43" s="1">
        <v>399.9</v>
      </c>
      <c r="E43" s="1">
        <v>476.1</v>
      </c>
      <c r="F43" s="1">
        <v>364.3</v>
      </c>
      <c r="G43" s="75">
        <v>470.5</v>
      </c>
      <c r="H43" s="76">
        <v>217</v>
      </c>
      <c r="I43" s="1">
        <v>229</v>
      </c>
      <c r="J43" s="1">
        <v>312.3</v>
      </c>
      <c r="K43" s="99">
        <f t="shared" si="9"/>
        <v>259.10000000000002</v>
      </c>
      <c r="L43" s="61">
        <f t="shared" si="10"/>
        <v>217</v>
      </c>
      <c r="M43" s="61">
        <f t="shared" si="11"/>
        <v>476.1</v>
      </c>
      <c r="N43" s="61">
        <f t="shared" si="12"/>
        <v>343.80000000000007</v>
      </c>
      <c r="O43" s="61">
        <f t="shared" si="13"/>
        <v>338.3</v>
      </c>
      <c r="P43">
        <f t="shared" si="14"/>
        <v>35.676978371413128</v>
      </c>
      <c r="Q43">
        <f t="shared" si="15"/>
        <v>100.90973335468804</v>
      </c>
      <c r="R43">
        <f t="shared" si="16"/>
        <v>2.1940092165898619</v>
      </c>
      <c r="T43" s="125" t="s">
        <v>178</v>
      </c>
      <c r="U43">
        <f t="shared" si="17"/>
        <v>259</v>
      </c>
      <c r="V43" s="74">
        <f t="shared" si="8"/>
        <v>217</v>
      </c>
      <c r="W43" s="74">
        <f t="shared" si="8"/>
        <v>476</v>
      </c>
      <c r="X43">
        <f t="shared" si="8"/>
        <v>344</v>
      </c>
      <c r="Y43">
        <f t="shared" si="8"/>
        <v>338</v>
      </c>
      <c r="Z43">
        <f t="shared" si="8"/>
        <v>35.700000000000003</v>
      </c>
      <c r="AA43">
        <f t="shared" si="8"/>
        <v>101</v>
      </c>
    </row>
    <row r="44" spans="1:27" x14ac:dyDescent="0.25">
      <c r="A44" s="1">
        <v>13</v>
      </c>
      <c r="B44" s="42" t="s">
        <v>20</v>
      </c>
      <c r="C44" s="42">
        <v>1.6639999999999999</v>
      </c>
      <c r="D44" s="42">
        <v>2.4660000000000002</v>
      </c>
      <c r="E44" s="42">
        <v>3.2610000000000001</v>
      </c>
      <c r="F44" s="42">
        <v>4.58</v>
      </c>
      <c r="G44" s="20">
        <v>4.78</v>
      </c>
      <c r="H44" s="21">
        <v>2.5539999999999998</v>
      </c>
      <c r="I44" s="42">
        <v>3.6389999999999998</v>
      </c>
      <c r="J44" s="42">
        <v>8.1189999999999998</v>
      </c>
      <c r="K44" s="100">
        <f t="shared" si="9"/>
        <v>6.4550000000000001</v>
      </c>
      <c r="L44" s="69">
        <f t="shared" si="10"/>
        <v>1.6639999999999999</v>
      </c>
      <c r="M44" s="69">
        <f t="shared" si="11"/>
        <v>8.1189999999999998</v>
      </c>
      <c r="N44" s="69">
        <f t="shared" si="12"/>
        <v>3.8828749999999999</v>
      </c>
      <c r="O44" s="69">
        <f t="shared" si="13"/>
        <v>3.45</v>
      </c>
      <c r="P44" s="56">
        <f t="shared" si="14"/>
        <v>0.71187158847796617</v>
      </c>
      <c r="Q44" s="56">
        <f t="shared" si="15"/>
        <v>2.013476910187237</v>
      </c>
      <c r="R44">
        <f t="shared" si="16"/>
        <v>4.8792067307692308</v>
      </c>
      <c r="T44" s="125" t="s">
        <v>179</v>
      </c>
      <c r="U44" s="56">
        <f t="shared" si="17"/>
        <v>6.46</v>
      </c>
      <c r="V44" s="56">
        <f t="shared" si="8"/>
        <v>1.66</v>
      </c>
      <c r="W44" s="56">
        <f t="shared" si="8"/>
        <v>8.1199999999999992</v>
      </c>
      <c r="X44" s="56">
        <f t="shared" si="8"/>
        <v>3.88</v>
      </c>
      <c r="Y44" s="56">
        <f t="shared" si="8"/>
        <v>3.45</v>
      </c>
      <c r="Z44" s="56">
        <f t="shared" si="8"/>
        <v>0.71199999999999997</v>
      </c>
      <c r="AA44" s="56">
        <f t="shared" si="8"/>
        <v>2.0099999999999998</v>
      </c>
    </row>
    <row r="45" spans="1:27" x14ac:dyDescent="0.25">
      <c r="A45" s="1">
        <v>14</v>
      </c>
      <c r="B45" s="1" t="s">
        <v>21</v>
      </c>
      <c r="C45" s="1">
        <v>148.9</v>
      </c>
      <c r="D45" s="1">
        <v>165.1</v>
      </c>
      <c r="E45" s="1">
        <v>170.2</v>
      </c>
      <c r="F45" s="1">
        <v>190.5</v>
      </c>
      <c r="G45" s="75">
        <v>247.4</v>
      </c>
      <c r="H45" s="76">
        <v>161</v>
      </c>
      <c r="I45" s="1">
        <v>418.1</v>
      </c>
      <c r="J45" s="1">
        <v>297.89999999999998</v>
      </c>
      <c r="K45" s="99">
        <f t="shared" si="9"/>
        <v>269.20000000000005</v>
      </c>
      <c r="L45" s="61">
        <f t="shared" si="10"/>
        <v>148.9</v>
      </c>
      <c r="M45" s="61">
        <f t="shared" si="11"/>
        <v>418.1</v>
      </c>
      <c r="N45" s="61">
        <f t="shared" si="12"/>
        <v>224.88749999999999</v>
      </c>
      <c r="O45" s="61">
        <f t="shared" si="13"/>
        <v>180.35</v>
      </c>
      <c r="P45">
        <f t="shared" si="14"/>
        <v>32.942641913635285</v>
      </c>
      <c r="Q45">
        <f t="shared" si="15"/>
        <v>93.175861949326787</v>
      </c>
      <c r="R45">
        <f t="shared" si="16"/>
        <v>2.8079247817327064</v>
      </c>
      <c r="T45" s="125" t="s">
        <v>180</v>
      </c>
      <c r="U45">
        <f t="shared" si="17"/>
        <v>269</v>
      </c>
      <c r="V45" s="74">
        <f t="shared" si="8"/>
        <v>149</v>
      </c>
      <c r="W45" s="74">
        <f t="shared" si="8"/>
        <v>418</v>
      </c>
      <c r="X45">
        <f t="shared" si="8"/>
        <v>225</v>
      </c>
      <c r="Y45">
        <f t="shared" si="8"/>
        <v>180</v>
      </c>
      <c r="Z45">
        <f t="shared" si="8"/>
        <v>32.9</v>
      </c>
      <c r="AA45">
        <f t="shared" si="8"/>
        <v>93.2</v>
      </c>
    </row>
    <row r="46" spans="1:27" x14ac:dyDescent="0.25">
      <c r="A46" s="1">
        <v>15</v>
      </c>
      <c r="B46" s="42" t="s">
        <v>22</v>
      </c>
      <c r="C46" s="42">
        <v>1.3360000000000001</v>
      </c>
      <c r="D46" s="42">
        <v>1.655</v>
      </c>
      <c r="E46" s="42">
        <v>1.925</v>
      </c>
      <c r="F46" s="42">
        <v>2.2559999999999998</v>
      </c>
      <c r="G46" s="43">
        <v>2.2200000000000002</v>
      </c>
      <c r="H46" s="44">
        <v>1.028</v>
      </c>
      <c r="I46" s="42">
        <v>1.508</v>
      </c>
      <c r="J46" s="42">
        <v>2.4510000000000001</v>
      </c>
      <c r="K46" s="100">
        <f t="shared" si="9"/>
        <v>1.423</v>
      </c>
      <c r="L46" s="69">
        <f t="shared" si="10"/>
        <v>1.028</v>
      </c>
      <c r="M46" s="69">
        <f t="shared" si="11"/>
        <v>2.4510000000000001</v>
      </c>
      <c r="N46" s="69">
        <f t="shared" si="12"/>
        <v>1.7973750000000002</v>
      </c>
      <c r="O46" s="69">
        <f t="shared" si="13"/>
        <v>1.79</v>
      </c>
      <c r="P46" s="56">
        <f t="shared" si="14"/>
        <v>0.17633550990532626</v>
      </c>
      <c r="Q46" s="56">
        <f t="shared" si="15"/>
        <v>0.49875213927217532</v>
      </c>
      <c r="R46">
        <f t="shared" si="16"/>
        <v>2.3842412451361867</v>
      </c>
      <c r="T46" s="125" t="s">
        <v>181</v>
      </c>
      <c r="U46" s="56">
        <f t="shared" si="17"/>
        <v>1.42</v>
      </c>
      <c r="V46" s="56">
        <f t="shared" si="8"/>
        <v>1.03</v>
      </c>
      <c r="W46" s="56">
        <f t="shared" si="8"/>
        <v>2.4500000000000002</v>
      </c>
      <c r="X46" s="56">
        <f t="shared" si="8"/>
        <v>1.8</v>
      </c>
      <c r="Y46" s="56">
        <f t="shared" si="8"/>
        <v>1.79</v>
      </c>
      <c r="Z46" s="56">
        <f t="shared" si="8"/>
        <v>0.17599999999999999</v>
      </c>
      <c r="AA46" s="56">
        <f t="shared" si="8"/>
        <v>0.499</v>
      </c>
    </row>
    <row r="47" spans="1:27" x14ac:dyDescent="0.25">
      <c r="A47" s="1">
        <v>16</v>
      </c>
      <c r="B47" s="1" t="s">
        <v>23</v>
      </c>
      <c r="C47" s="1">
        <v>173.7</v>
      </c>
      <c r="D47" s="1">
        <v>172.4</v>
      </c>
      <c r="E47" s="1">
        <v>307.3</v>
      </c>
      <c r="F47" s="1">
        <v>297.60000000000002</v>
      </c>
      <c r="G47" s="75">
        <v>352.4</v>
      </c>
      <c r="H47" s="76">
        <v>171.6</v>
      </c>
      <c r="I47" s="1">
        <v>173.8</v>
      </c>
      <c r="J47" s="1">
        <v>388.1</v>
      </c>
      <c r="K47" s="99">
        <f t="shared" si="9"/>
        <v>216.50000000000003</v>
      </c>
      <c r="L47" s="61">
        <f t="shared" si="10"/>
        <v>171.6</v>
      </c>
      <c r="M47" s="61">
        <f t="shared" si="11"/>
        <v>388.1</v>
      </c>
      <c r="N47" s="61">
        <f t="shared" si="12"/>
        <v>254.61250000000001</v>
      </c>
      <c r="O47" s="61">
        <f t="shared" si="13"/>
        <v>235.70000000000002</v>
      </c>
      <c r="P47">
        <f t="shared" si="14"/>
        <v>32.385145611066797</v>
      </c>
      <c r="Q47">
        <f t="shared" si="15"/>
        <v>91.599024285196364</v>
      </c>
      <c r="R47">
        <f t="shared" si="16"/>
        <v>2.2616550116550118</v>
      </c>
      <c r="T47" s="125" t="s">
        <v>182</v>
      </c>
      <c r="U47">
        <f t="shared" si="17"/>
        <v>217</v>
      </c>
      <c r="V47" s="74">
        <f t="shared" si="8"/>
        <v>172</v>
      </c>
      <c r="W47" s="74">
        <f t="shared" si="8"/>
        <v>388</v>
      </c>
      <c r="X47">
        <f t="shared" si="8"/>
        <v>255</v>
      </c>
      <c r="Y47">
        <f t="shared" si="8"/>
        <v>236</v>
      </c>
      <c r="Z47">
        <f t="shared" si="8"/>
        <v>32.4</v>
      </c>
      <c r="AA47">
        <f t="shared" si="8"/>
        <v>91.6</v>
      </c>
    </row>
    <row r="48" spans="1:27" x14ac:dyDescent="0.25">
      <c r="A48" s="1">
        <v>17</v>
      </c>
      <c r="B48" s="1" t="s">
        <v>24</v>
      </c>
      <c r="C48" s="1">
        <v>6.3879999999999999</v>
      </c>
      <c r="D48" s="1">
        <v>9.2650000000000006</v>
      </c>
      <c r="E48" s="1">
        <v>14.33</v>
      </c>
      <c r="F48" s="1">
        <v>8.2420000000000009</v>
      </c>
      <c r="G48" s="88">
        <v>8.9009999999999998</v>
      </c>
      <c r="H48" s="89">
        <v>5.2009999999999996</v>
      </c>
      <c r="I48" s="1">
        <v>8.6809999999999992</v>
      </c>
      <c r="J48" s="1">
        <v>21.41</v>
      </c>
      <c r="K48" s="99">
        <f t="shared" si="9"/>
        <v>16.209</v>
      </c>
      <c r="L48" s="61">
        <f t="shared" si="10"/>
        <v>5.2009999999999996</v>
      </c>
      <c r="M48" s="61">
        <f t="shared" si="11"/>
        <v>21.41</v>
      </c>
      <c r="N48" s="61">
        <f t="shared" si="12"/>
        <v>10.302250000000001</v>
      </c>
      <c r="O48" s="61">
        <f t="shared" si="13"/>
        <v>8.7910000000000004</v>
      </c>
      <c r="P48">
        <f t="shared" si="14"/>
        <v>1.8461419980017004</v>
      </c>
      <c r="Q48">
        <f t="shared" si="15"/>
        <v>5.2216781032811364</v>
      </c>
      <c r="R48">
        <f t="shared" si="16"/>
        <v>4.116516054604884</v>
      </c>
      <c r="T48" s="125" t="s">
        <v>183</v>
      </c>
      <c r="U48">
        <f t="shared" si="17"/>
        <v>16.2</v>
      </c>
      <c r="V48" s="74">
        <f t="shared" si="17"/>
        <v>5.2</v>
      </c>
      <c r="W48" s="74">
        <f t="shared" si="17"/>
        <v>21.4</v>
      </c>
      <c r="X48">
        <f t="shared" si="17"/>
        <v>10.3</v>
      </c>
      <c r="Y48">
        <f t="shared" si="17"/>
        <v>8.7899999999999991</v>
      </c>
      <c r="Z48">
        <f t="shared" si="17"/>
        <v>1.85</v>
      </c>
      <c r="AA48">
        <f t="shared" si="17"/>
        <v>5.22</v>
      </c>
    </row>
    <row r="49" spans="1:27" x14ac:dyDescent="0.25">
      <c r="A49" s="1">
        <v>18</v>
      </c>
      <c r="B49" s="1" t="s">
        <v>25</v>
      </c>
      <c r="C49" s="1">
        <v>669.5</v>
      </c>
      <c r="D49" s="1">
        <v>830.9</v>
      </c>
      <c r="E49" s="1">
        <v>1363</v>
      </c>
      <c r="F49" s="1">
        <v>789.9</v>
      </c>
      <c r="G49" s="75">
        <v>834.3</v>
      </c>
      <c r="H49" s="76">
        <v>562.1</v>
      </c>
      <c r="I49" s="1">
        <v>1527</v>
      </c>
      <c r="J49" s="1">
        <v>2073</v>
      </c>
      <c r="K49" s="99">
        <f t="shared" si="9"/>
        <v>1510.9</v>
      </c>
      <c r="L49" s="61">
        <f t="shared" si="10"/>
        <v>562.1</v>
      </c>
      <c r="M49" s="61">
        <f t="shared" si="11"/>
        <v>2073</v>
      </c>
      <c r="N49" s="61">
        <f t="shared" si="12"/>
        <v>1081.2125000000001</v>
      </c>
      <c r="O49" s="61">
        <f t="shared" si="13"/>
        <v>832.59999999999991</v>
      </c>
      <c r="P49">
        <f t="shared" si="14"/>
        <v>184.64460113330838</v>
      </c>
      <c r="Q49">
        <f t="shared" si="15"/>
        <v>522.25379828339055</v>
      </c>
      <c r="R49">
        <f t="shared" si="16"/>
        <v>3.6879558797367014</v>
      </c>
      <c r="T49" s="125" t="s">
        <v>184</v>
      </c>
      <c r="U49">
        <f t="shared" si="17"/>
        <v>1510</v>
      </c>
      <c r="V49" s="74">
        <f t="shared" si="17"/>
        <v>562</v>
      </c>
      <c r="W49" s="74">
        <f t="shared" si="17"/>
        <v>2070</v>
      </c>
      <c r="X49">
        <f t="shared" si="17"/>
        <v>1080</v>
      </c>
      <c r="Y49">
        <f t="shared" si="17"/>
        <v>833</v>
      </c>
      <c r="Z49">
        <f t="shared" si="17"/>
        <v>185</v>
      </c>
      <c r="AA49">
        <f t="shared" si="17"/>
        <v>522</v>
      </c>
    </row>
    <row r="50" spans="1:27" x14ac:dyDescent="0.25">
      <c r="A50" s="1">
        <v>19</v>
      </c>
      <c r="B50" s="1" t="s">
        <v>26</v>
      </c>
      <c r="C50" s="1">
        <v>27.25</v>
      </c>
      <c r="D50" s="1">
        <v>22.47</v>
      </c>
      <c r="E50" s="1">
        <v>24.58</v>
      </c>
      <c r="F50" s="1">
        <v>31.87</v>
      </c>
      <c r="G50" s="88">
        <v>32.9</v>
      </c>
      <c r="H50" s="89">
        <v>21.97</v>
      </c>
      <c r="I50" s="1">
        <v>22.38</v>
      </c>
      <c r="J50" s="1">
        <v>35.35</v>
      </c>
      <c r="K50" s="99">
        <f t="shared" si="9"/>
        <v>13.380000000000003</v>
      </c>
      <c r="L50" s="61">
        <f t="shared" si="10"/>
        <v>21.97</v>
      </c>
      <c r="M50" s="61">
        <f t="shared" si="11"/>
        <v>35.35</v>
      </c>
      <c r="N50" s="61">
        <f t="shared" si="12"/>
        <v>27.346249999999998</v>
      </c>
      <c r="O50" s="61">
        <f t="shared" si="13"/>
        <v>25.914999999999999</v>
      </c>
      <c r="P50">
        <f t="shared" si="14"/>
        <v>1.8915950728532989</v>
      </c>
      <c r="Q50">
        <f t="shared" si="15"/>
        <v>5.3502388130945162</v>
      </c>
      <c r="R50">
        <f t="shared" si="16"/>
        <v>1.6090122894856624</v>
      </c>
      <c r="T50" s="125" t="s">
        <v>185</v>
      </c>
      <c r="U50">
        <f t="shared" si="17"/>
        <v>13.4</v>
      </c>
      <c r="V50" s="74">
        <f t="shared" si="17"/>
        <v>22</v>
      </c>
      <c r="W50" s="74">
        <f t="shared" si="17"/>
        <v>35.4</v>
      </c>
      <c r="X50">
        <f t="shared" si="17"/>
        <v>27.3</v>
      </c>
      <c r="Y50">
        <f t="shared" si="17"/>
        <v>25.9</v>
      </c>
      <c r="Z50">
        <f t="shared" si="17"/>
        <v>1.89</v>
      </c>
      <c r="AA50">
        <f t="shared" si="17"/>
        <v>5.35</v>
      </c>
    </row>
    <row r="51" spans="1:27" x14ac:dyDescent="0.25">
      <c r="A51" s="1">
        <v>20</v>
      </c>
      <c r="B51" s="1" t="s">
        <v>27</v>
      </c>
      <c r="C51" s="1">
        <v>44.14</v>
      </c>
      <c r="D51" s="1">
        <v>96.28</v>
      </c>
      <c r="E51" s="1">
        <v>64.97</v>
      </c>
      <c r="F51" s="1">
        <v>202</v>
      </c>
      <c r="G51" s="75">
        <v>198.2</v>
      </c>
      <c r="H51" s="76">
        <v>40.159999999999997</v>
      </c>
      <c r="I51" s="1">
        <v>59.36</v>
      </c>
      <c r="J51" s="1">
        <v>65.709999999999994</v>
      </c>
      <c r="K51" s="99">
        <f t="shared" si="9"/>
        <v>161.84</v>
      </c>
      <c r="L51" s="61">
        <f t="shared" si="10"/>
        <v>40.159999999999997</v>
      </c>
      <c r="M51" s="61">
        <f t="shared" si="11"/>
        <v>202</v>
      </c>
      <c r="N51" s="61">
        <f t="shared" si="12"/>
        <v>96.352499999999992</v>
      </c>
      <c r="O51" s="61">
        <f t="shared" si="13"/>
        <v>65.34</v>
      </c>
      <c r="P51">
        <f t="shared" si="14"/>
        <v>23.417912920149703</v>
      </c>
      <c r="Q51">
        <f t="shared" si="15"/>
        <v>66.235860108295682</v>
      </c>
      <c r="R51">
        <f t="shared" si="16"/>
        <v>5.0298804780876498</v>
      </c>
      <c r="T51" s="125" t="s">
        <v>186</v>
      </c>
      <c r="U51">
        <f t="shared" si="17"/>
        <v>162</v>
      </c>
      <c r="V51" s="74">
        <f t="shared" si="17"/>
        <v>40.200000000000003</v>
      </c>
      <c r="W51" s="74">
        <f t="shared" si="17"/>
        <v>202</v>
      </c>
      <c r="X51">
        <f t="shared" si="17"/>
        <v>96.4</v>
      </c>
      <c r="Y51">
        <f t="shared" si="17"/>
        <v>65.3</v>
      </c>
      <c r="Z51">
        <f t="shared" si="17"/>
        <v>23.4</v>
      </c>
      <c r="AA51">
        <f t="shared" si="17"/>
        <v>66.2</v>
      </c>
    </row>
    <row r="52" spans="1:27" x14ac:dyDescent="0.25">
      <c r="A52" s="27">
        <v>21</v>
      </c>
      <c r="B52" s="47" t="s">
        <v>28</v>
      </c>
      <c r="C52" s="48">
        <v>44.411999999999999</v>
      </c>
      <c r="D52" s="48">
        <v>48.204000000000001</v>
      </c>
      <c r="E52" s="48">
        <v>43.631</v>
      </c>
      <c r="F52" s="29">
        <v>48.554000000000002</v>
      </c>
      <c r="G52" s="30">
        <v>48.06</v>
      </c>
      <c r="H52" s="31">
        <v>49.715000000000003</v>
      </c>
      <c r="I52" s="29">
        <v>49.128</v>
      </c>
      <c r="J52" s="29">
        <v>43.851999999999997</v>
      </c>
      <c r="K52" s="99">
        <f t="shared" si="9"/>
        <v>6.0840000000000032</v>
      </c>
      <c r="L52" s="61">
        <f t="shared" si="10"/>
        <v>43.631</v>
      </c>
      <c r="M52" s="61">
        <f t="shared" si="11"/>
        <v>49.715000000000003</v>
      </c>
      <c r="N52" s="61">
        <f t="shared" si="12"/>
        <v>46.944499999999998</v>
      </c>
      <c r="O52" s="61">
        <f t="shared" si="13"/>
        <v>48.132000000000005</v>
      </c>
      <c r="P52">
        <f t="shared" si="14"/>
        <v>0.89463587964202396</v>
      </c>
      <c r="Q52">
        <f t="shared" si="15"/>
        <v>2.5304123887506687</v>
      </c>
      <c r="R52">
        <f t="shared" si="16"/>
        <v>1.1394421397630126</v>
      </c>
      <c r="T52" s="125" t="s">
        <v>28</v>
      </c>
      <c r="U52">
        <f t="shared" si="17"/>
        <v>6.08</v>
      </c>
      <c r="V52" s="74">
        <f t="shared" si="17"/>
        <v>43.6</v>
      </c>
      <c r="W52" s="74">
        <f t="shared" si="17"/>
        <v>49.7</v>
      </c>
      <c r="X52">
        <f t="shared" si="17"/>
        <v>46.9</v>
      </c>
      <c r="Y52">
        <f t="shared" si="17"/>
        <v>48.1</v>
      </c>
      <c r="Z52">
        <f t="shared" si="17"/>
        <v>0.89500000000000002</v>
      </c>
      <c r="AA52">
        <f t="shared" si="17"/>
        <v>2.5299999999999998</v>
      </c>
    </row>
    <row r="53" spans="1:27" x14ac:dyDescent="0.25">
      <c r="A53" s="98">
        <v>22</v>
      </c>
      <c r="B53" s="48" t="s">
        <v>29</v>
      </c>
      <c r="C53" s="48">
        <v>5.306</v>
      </c>
      <c r="D53" s="48">
        <v>6.0110000000000001</v>
      </c>
      <c r="E53" s="48">
        <v>5.3380000000000001</v>
      </c>
      <c r="F53" s="29">
        <v>5.5229999999999997</v>
      </c>
      <c r="G53" s="30">
        <v>5.68</v>
      </c>
      <c r="H53" s="31">
        <v>5.7409999999999997</v>
      </c>
      <c r="I53" s="29">
        <v>5.6660000000000004</v>
      </c>
      <c r="J53" s="29">
        <v>5.3209999999999997</v>
      </c>
      <c r="K53" s="99">
        <f t="shared" si="9"/>
        <v>0.70500000000000007</v>
      </c>
      <c r="L53" s="61">
        <f t="shared" si="10"/>
        <v>5.306</v>
      </c>
      <c r="M53" s="61">
        <f t="shared" si="11"/>
        <v>6.0110000000000001</v>
      </c>
      <c r="N53" s="61">
        <f t="shared" si="12"/>
        <v>5.5732499999999998</v>
      </c>
      <c r="O53" s="61">
        <f t="shared" si="13"/>
        <v>5.5945</v>
      </c>
      <c r="P53">
        <f t="shared" si="14"/>
        <v>8.7900461155949405E-2</v>
      </c>
      <c r="Q53">
        <f t="shared" si="15"/>
        <v>0.24862004861118617</v>
      </c>
      <c r="R53">
        <f t="shared" si="16"/>
        <v>1.1328684508104034</v>
      </c>
      <c r="T53" s="125" t="s">
        <v>29</v>
      </c>
      <c r="U53">
        <f t="shared" si="17"/>
        <v>0.70499999999999996</v>
      </c>
      <c r="V53" s="74">
        <f t="shared" si="17"/>
        <v>5.31</v>
      </c>
      <c r="W53" s="74">
        <f t="shared" si="17"/>
        <v>6.01</v>
      </c>
      <c r="X53">
        <f t="shared" si="17"/>
        <v>5.57</v>
      </c>
      <c r="Y53">
        <f t="shared" si="17"/>
        <v>5.59</v>
      </c>
      <c r="Z53">
        <f t="shared" si="17"/>
        <v>8.7900000000000006E-2</v>
      </c>
      <c r="AA53">
        <f t="shared" si="17"/>
        <v>0.249</v>
      </c>
    </row>
    <row r="54" spans="1:27" ht="15.75" thickBot="1" x14ac:dyDescent="0.3">
      <c r="A54" s="98">
        <v>23</v>
      </c>
      <c r="B54" s="48" t="s">
        <v>30</v>
      </c>
      <c r="C54" s="49">
        <v>0.499</v>
      </c>
      <c r="D54" s="49">
        <v>0.72599999999999998</v>
      </c>
      <c r="E54" s="49">
        <v>0.75600000000000001</v>
      </c>
      <c r="F54" s="50">
        <v>0.871</v>
      </c>
      <c r="G54" s="51">
        <v>0.98599999999999999</v>
      </c>
      <c r="H54" s="52">
        <v>0.49</v>
      </c>
      <c r="I54" s="50">
        <v>0.437</v>
      </c>
      <c r="J54" s="50">
        <v>0.96099999999999997</v>
      </c>
      <c r="K54" s="99">
        <f t="shared" si="9"/>
        <v>0.54899999999999993</v>
      </c>
      <c r="L54" s="61">
        <f t="shared" si="10"/>
        <v>0.437</v>
      </c>
      <c r="M54" s="61">
        <f t="shared" si="11"/>
        <v>0.98599999999999999</v>
      </c>
      <c r="N54" s="61">
        <f t="shared" si="12"/>
        <v>0.71575000000000011</v>
      </c>
      <c r="O54" s="61">
        <f t="shared" si="13"/>
        <v>0.74099999999999999</v>
      </c>
      <c r="P54">
        <f t="shared" si="14"/>
        <v>7.7304534611033829E-2</v>
      </c>
      <c r="Q54">
        <f t="shared" si="15"/>
        <v>0.21865024255972876</v>
      </c>
      <c r="R54">
        <f t="shared" si="16"/>
        <v>2.2562929061784898</v>
      </c>
      <c r="T54" s="125" t="s">
        <v>30</v>
      </c>
      <c r="U54">
        <f t="shared" si="17"/>
        <v>0.54900000000000004</v>
      </c>
      <c r="V54" s="74">
        <f t="shared" si="17"/>
        <v>0.437</v>
      </c>
      <c r="W54" s="74">
        <f t="shared" si="17"/>
        <v>0.98599999999999999</v>
      </c>
      <c r="X54">
        <f t="shared" si="17"/>
        <v>0.71599999999999997</v>
      </c>
      <c r="Y54">
        <f t="shared" si="17"/>
        <v>0.74099999999999999</v>
      </c>
      <c r="Z54">
        <f t="shared" si="17"/>
        <v>7.7299999999999994E-2</v>
      </c>
      <c r="AA54">
        <f t="shared" si="17"/>
        <v>0.219</v>
      </c>
    </row>
    <row r="55" spans="1:27" ht="15.75" thickBot="1" x14ac:dyDescent="0.3">
      <c r="A55" s="55" t="s">
        <v>43</v>
      </c>
    </row>
    <row r="56" spans="1:27" ht="15.75" thickBot="1" x14ac:dyDescent="0.3">
      <c r="A56" s="1" t="s">
        <v>0</v>
      </c>
      <c r="B56" s="1" t="s">
        <v>1</v>
      </c>
      <c r="C56" s="3" t="s">
        <v>63</v>
      </c>
      <c r="D56" s="3" t="s">
        <v>64</v>
      </c>
      <c r="E56" s="3" t="s">
        <v>65</v>
      </c>
      <c r="F56" s="4" t="s">
        <v>66</v>
      </c>
      <c r="G56" s="5" t="s">
        <v>66</v>
      </c>
      <c r="H56" s="3" t="s">
        <v>67</v>
      </c>
      <c r="I56" s="3" t="s">
        <v>68</v>
      </c>
      <c r="J56" s="3" t="s">
        <v>69</v>
      </c>
      <c r="T56" s="125" t="s">
        <v>200</v>
      </c>
      <c r="U56">
        <f>U52/U54</f>
        <v>11.074681238615664</v>
      </c>
    </row>
    <row r="57" spans="1:27" x14ac:dyDescent="0.25">
      <c r="A57" s="1" t="s">
        <v>3</v>
      </c>
      <c r="B57" s="1" t="s">
        <v>4</v>
      </c>
      <c r="C57" s="3" t="s">
        <v>5</v>
      </c>
      <c r="D57" s="3" t="s">
        <v>5</v>
      </c>
      <c r="E57" s="3" t="s">
        <v>5</v>
      </c>
      <c r="F57" s="10" t="s">
        <v>5</v>
      </c>
      <c r="G57" s="11" t="s">
        <v>5</v>
      </c>
      <c r="H57" s="3" t="s">
        <v>5</v>
      </c>
      <c r="I57" s="3" t="s">
        <v>5</v>
      </c>
      <c r="J57" s="3" t="s">
        <v>5</v>
      </c>
    </row>
    <row r="58" spans="1:27" x14ac:dyDescent="0.25">
      <c r="F58" s="16"/>
      <c r="G58" s="17"/>
      <c r="K58" s="92" t="s">
        <v>36</v>
      </c>
      <c r="L58" s="93" t="s">
        <v>37</v>
      </c>
      <c r="M58" s="93" t="s">
        <v>32</v>
      </c>
      <c r="N58" s="93" t="s">
        <v>34</v>
      </c>
      <c r="O58" s="93" t="s">
        <v>35</v>
      </c>
      <c r="P58" s="101" t="s">
        <v>102</v>
      </c>
      <c r="Q58" s="101" t="s">
        <v>103</v>
      </c>
      <c r="R58" s="101" t="s">
        <v>189</v>
      </c>
      <c r="S58" s="101"/>
    </row>
    <row r="59" spans="1:27" x14ac:dyDescent="0.25">
      <c r="A59" s="1">
        <v>1</v>
      </c>
      <c r="B59" s="1" t="s">
        <v>8</v>
      </c>
      <c r="C59" s="3">
        <v>1643</v>
      </c>
      <c r="D59" s="3">
        <v>179.2</v>
      </c>
      <c r="E59" s="3">
        <v>189.9</v>
      </c>
      <c r="F59" s="10">
        <v>1418</v>
      </c>
      <c r="G59" s="11">
        <v>1374</v>
      </c>
      <c r="H59" s="3">
        <v>506.6</v>
      </c>
      <c r="I59" s="3">
        <v>1108</v>
      </c>
      <c r="J59" s="3">
        <v>742.1</v>
      </c>
      <c r="K59" s="99">
        <f>MAX(C59:J59)-MIN(C59:J59)</f>
        <v>1463.8</v>
      </c>
      <c r="L59" s="61">
        <f>MIN(C59:J59)</f>
        <v>179.2</v>
      </c>
      <c r="M59" s="61">
        <f>MAX(C59:J59)</f>
        <v>1643</v>
      </c>
      <c r="N59" s="61">
        <f>AVERAGE(C59:J59)</f>
        <v>895.10000000000014</v>
      </c>
      <c r="O59" s="61">
        <f>MEDIAN(C59:J59)</f>
        <v>925.05</v>
      </c>
      <c r="P59">
        <f>STDEV(C59:J59)/(SQRT(COUNT(C59:J59)))</f>
        <v>202.2909653021041</v>
      </c>
      <c r="Q59">
        <f>STDEV(C59:J59)</f>
        <v>572.16525335156166</v>
      </c>
      <c r="R59" s="127">
        <f>MAX(C59:J59)/MIN(C59:J59)</f>
        <v>9.1685267857142865</v>
      </c>
    </row>
    <row r="60" spans="1:27" x14ac:dyDescent="0.25">
      <c r="A60" s="1">
        <v>2</v>
      </c>
      <c r="B60" s="1" t="s">
        <v>9</v>
      </c>
      <c r="C60" s="3">
        <v>4.2119999999999997</v>
      </c>
      <c r="D60" s="3">
        <v>4.3360000000000003</v>
      </c>
      <c r="E60" s="3">
        <v>4.0519999999999996</v>
      </c>
      <c r="F60" s="10">
        <v>4.0149999999999997</v>
      </c>
      <c r="G60" s="11">
        <v>4.05</v>
      </c>
      <c r="H60" s="3">
        <v>5.5659999999999998</v>
      </c>
      <c r="I60" s="3">
        <v>4.3259999999999996</v>
      </c>
      <c r="J60" s="3">
        <v>4.351</v>
      </c>
      <c r="K60" s="99">
        <f t="shared" ref="K60:K81" si="18">MAX(C60:J60)-MIN(C60:J60)</f>
        <v>1.5510000000000002</v>
      </c>
      <c r="L60" s="61">
        <f t="shared" ref="L60:L81" si="19">MIN(C60:J60)</f>
        <v>4.0149999999999997</v>
      </c>
      <c r="M60" s="61">
        <f t="shared" ref="M60:M81" si="20">MAX(C60:J60)</f>
        <v>5.5659999999999998</v>
      </c>
      <c r="N60" s="61">
        <f t="shared" ref="N60:N81" si="21">AVERAGE(C60:J60)</f>
        <v>4.3635000000000002</v>
      </c>
      <c r="O60" s="61">
        <f t="shared" ref="O60:O81" si="22">MEDIAN(C60:J60)</f>
        <v>4.2690000000000001</v>
      </c>
      <c r="P60">
        <f t="shared" ref="P60:P81" si="23">STDEV(C60:J60)/(SQRT(COUNT(C60:J60)))</f>
        <v>0.17868787631749633</v>
      </c>
      <c r="Q60">
        <f t="shared" ref="Q60:Q81" si="24">STDEV(C60:J60)</f>
        <v>0.50540563623969903</v>
      </c>
      <c r="R60">
        <f t="shared" ref="R60:R81" si="25">MAX(C60:J60)/MIN(C60:J60)</f>
        <v>1.3863013698630138</v>
      </c>
    </row>
    <row r="61" spans="1:27" x14ac:dyDescent="0.25">
      <c r="A61" s="1">
        <v>3</v>
      </c>
      <c r="B61" s="1" t="s">
        <v>10</v>
      </c>
      <c r="C61" s="3">
        <v>30.64</v>
      </c>
      <c r="D61" s="3">
        <v>21.34</v>
      </c>
      <c r="E61" s="3">
        <v>18.7</v>
      </c>
      <c r="F61" s="10">
        <v>26.64</v>
      </c>
      <c r="G61" s="11">
        <v>26.37</v>
      </c>
      <c r="H61" s="3">
        <v>34.4</v>
      </c>
      <c r="I61" s="3">
        <v>25.16</v>
      </c>
      <c r="J61" s="3">
        <v>18.079999999999998</v>
      </c>
      <c r="K61" s="99">
        <f t="shared" si="18"/>
        <v>16.32</v>
      </c>
      <c r="L61" s="61">
        <f t="shared" si="19"/>
        <v>18.079999999999998</v>
      </c>
      <c r="M61" s="61">
        <f t="shared" si="20"/>
        <v>34.4</v>
      </c>
      <c r="N61" s="61">
        <f t="shared" si="21"/>
        <v>25.166249999999998</v>
      </c>
      <c r="O61" s="61">
        <f t="shared" si="22"/>
        <v>25.765000000000001</v>
      </c>
      <c r="P61">
        <f t="shared" si="23"/>
        <v>2.0067412616158196</v>
      </c>
      <c r="Q61">
        <f t="shared" si="24"/>
        <v>5.6759214167015744</v>
      </c>
      <c r="R61">
        <f t="shared" si="25"/>
        <v>1.9026548672566372</v>
      </c>
    </row>
    <row r="62" spans="1:27" x14ac:dyDescent="0.25">
      <c r="A62" s="1">
        <v>4</v>
      </c>
      <c r="B62" s="1" t="s">
        <v>11</v>
      </c>
      <c r="C62" s="3">
        <v>1869</v>
      </c>
      <c r="D62" s="3">
        <v>2080</v>
      </c>
      <c r="E62" s="3">
        <v>2010</v>
      </c>
      <c r="F62" s="10">
        <v>1602</v>
      </c>
      <c r="G62" s="11">
        <v>1573</v>
      </c>
      <c r="H62" s="3">
        <v>2876</v>
      </c>
      <c r="I62" s="3">
        <v>1823</v>
      </c>
      <c r="J62" s="3">
        <v>1928</v>
      </c>
      <c r="K62" s="99">
        <f t="shared" si="18"/>
        <v>1303</v>
      </c>
      <c r="L62" s="61">
        <f t="shared" si="19"/>
        <v>1573</v>
      </c>
      <c r="M62" s="61">
        <f t="shared" si="20"/>
        <v>2876</v>
      </c>
      <c r="N62" s="61">
        <f t="shared" si="21"/>
        <v>1970.125</v>
      </c>
      <c r="O62" s="61">
        <f t="shared" si="22"/>
        <v>1898.5</v>
      </c>
      <c r="P62">
        <f t="shared" si="23"/>
        <v>143.9954658884389</v>
      </c>
      <c r="Q62">
        <f t="shared" si="24"/>
        <v>407.28068155932533</v>
      </c>
      <c r="R62">
        <f t="shared" si="25"/>
        <v>1.8283534647171011</v>
      </c>
    </row>
    <row r="63" spans="1:27" x14ac:dyDescent="0.25">
      <c r="A63" s="1">
        <v>5</v>
      </c>
      <c r="B63" s="42" t="s">
        <v>12</v>
      </c>
      <c r="C63" s="19">
        <v>0.77470000000000006</v>
      </c>
      <c r="D63" s="19">
        <v>0.71140000000000003</v>
      </c>
      <c r="E63" s="19">
        <v>0.79049999999999998</v>
      </c>
      <c r="F63" s="20">
        <v>0.81089999999999995</v>
      </c>
      <c r="G63" s="21">
        <v>0.70960000000000001</v>
      </c>
      <c r="H63" s="19">
        <v>1.115</v>
      </c>
      <c r="I63" s="19">
        <v>0.69269999999999998</v>
      </c>
      <c r="J63" s="19">
        <v>0.76029999999999998</v>
      </c>
      <c r="K63" s="100">
        <f t="shared" si="18"/>
        <v>0.42230000000000001</v>
      </c>
      <c r="L63" s="69">
        <f t="shared" si="19"/>
        <v>0.69269999999999998</v>
      </c>
      <c r="M63" s="69">
        <f t="shared" si="20"/>
        <v>1.115</v>
      </c>
      <c r="N63" s="69">
        <f t="shared" si="21"/>
        <v>0.79563750000000011</v>
      </c>
      <c r="O63" s="69">
        <f t="shared" si="22"/>
        <v>0.76750000000000007</v>
      </c>
      <c r="P63" s="56">
        <f t="shared" si="23"/>
        <v>4.8001748247552337E-2</v>
      </c>
      <c r="Q63" s="56">
        <f t="shared" si="24"/>
        <v>0.13576944677861494</v>
      </c>
      <c r="R63">
        <f t="shared" si="25"/>
        <v>1.6096434242817959</v>
      </c>
    </row>
    <row r="64" spans="1:27" x14ac:dyDescent="0.25">
      <c r="A64" s="1">
        <v>6</v>
      </c>
      <c r="B64" s="42" t="s">
        <v>13</v>
      </c>
      <c r="C64" s="19">
        <v>0.82089999999999996</v>
      </c>
      <c r="D64" s="19">
        <v>0.44629999999999997</v>
      </c>
      <c r="E64" s="19">
        <v>0.4224</v>
      </c>
      <c r="F64" s="20">
        <v>0.93289999999999995</v>
      </c>
      <c r="G64" s="21">
        <v>0.90749999999999997</v>
      </c>
      <c r="H64" s="19">
        <v>0.81420000000000003</v>
      </c>
      <c r="I64" s="19">
        <v>0.58520000000000005</v>
      </c>
      <c r="J64" s="19">
        <v>0.45800000000000002</v>
      </c>
      <c r="K64" s="100">
        <f t="shared" si="18"/>
        <v>0.51049999999999995</v>
      </c>
      <c r="L64" s="69">
        <f t="shared" si="19"/>
        <v>0.4224</v>
      </c>
      <c r="M64" s="69">
        <f t="shared" si="20"/>
        <v>0.93289999999999995</v>
      </c>
      <c r="N64" s="69">
        <f t="shared" si="21"/>
        <v>0.67342500000000016</v>
      </c>
      <c r="O64" s="69">
        <f t="shared" si="22"/>
        <v>0.69969999999999999</v>
      </c>
      <c r="P64" s="56">
        <f t="shared" si="23"/>
        <v>7.7052365658501321E-2</v>
      </c>
      <c r="Q64" s="56">
        <f t="shared" si="24"/>
        <v>0.217937001054367</v>
      </c>
      <c r="R64">
        <f t="shared" si="25"/>
        <v>2.2085700757575757</v>
      </c>
    </row>
    <row r="65" spans="1:18" x14ac:dyDescent="0.25">
      <c r="A65" s="1">
        <v>7</v>
      </c>
      <c r="B65" s="1" t="s">
        <v>14</v>
      </c>
      <c r="C65" s="77">
        <v>1.2949999999999999</v>
      </c>
      <c r="D65" s="77">
        <v>0.97319999999999995</v>
      </c>
      <c r="E65" s="77">
        <v>0.8659</v>
      </c>
      <c r="F65" s="75">
        <v>1.099</v>
      </c>
      <c r="G65" s="76">
        <v>1.0189999999999999</v>
      </c>
      <c r="H65" s="77">
        <v>1.03</v>
      </c>
      <c r="I65" s="77">
        <v>1.1870000000000001</v>
      </c>
      <c r="J65" s="77">
        <v>0.90459999999999996</v>
      </c>
      <c r="K65" s="99">
        <f t="shared" si="18"/>
        <v>0.42909999999999993</v>
      </c>
      <c r="L65" s="61">
        <f t="shared" si="19"/>
        <v>0.8659</v>
      </c>
      <c r="M65" s="61">
        <f t="shared" si="20"/>
        <v>1.2949999999999999</v>
      </c>
      <c r="N65" s="61">
        <f t="shared" si="21"/>
        <v>1.0467124999999999</v>
      </c>
      <c r="O65" s="61">
        <f t="shared" si="22"/>
        <v>1.0245</v>
      </c>
      <c r="P65">
        <f t="shared" si="23"/>
        <v>5.0603809277493271E-2</v>
      </c>
      <c r="Q65">
        <f t="shared" si="24"/>
        <v>0.14312918677594488</v>
      </c>
      <c r="R65">
        <f t="shared" si="25"/>
        <v>1.4955537590945835</v>
      </c>
    </row>
    <row r="66" spans="1:18" x14ac:dyDescent="0.25">
      <c r="A66" s="1">
        <v>8</v>
      </c>
      <c r="B66" s="1" t="s">
        <v>15</v>
      </c>
      <c r="C66" s="77">
        <v>2.7170000000000001</v>
      </c>
      <c r="D66" s="77">
        <v>2.238</v>
      </c>
      <c r="E66" s="77">
        <v>2.7010000000000001</v>
      </c>
      <c r="F66" s="75">
        <v>1.786</v>
      </c>
      <c r="G66" s="76">
        <v>1.7689999999999999</v>
      </c>
      <c r="H66" s="77">
        <v>2.2709999999999999</v>
      </c>
      <c r="I66" s="77">
        <v>3.0110000000000001</v>
      </c>
      <c r="J66" s="77">
        <v>2.4580000000000002</v>
      </c>
      <c r="K66" s="99">
        <f t="shared" si="18"/>
        <v>1.2420000000000002</v>
      </c>
      <c r="L66" s="61">
        <f t="shared" si="19"/>
        <v>1.7689999999999999</v>
      </c>
      <c r="M66" s="61">
        <f t="shared" si="20"/>
        <v>3.0110000000000001</v>
      </c>
      <c r="N66" s="61">
        <f t="shared" si="21"/>
        <v>2.3688750000000001</v>
      </c>
      <c r="O66" s="61">
        <f t="shared" si="22"/>
        <v>2.3645</v>
      </c>
      <c r="P66">
        <f t="shared" si="23"/>
        <v>0.15687044671821221</v>
      </c>
      <c r="Q66">
        <f t="shared" si="24"/>
        <v>0.4436966265688434</v>
      </c>
      <c r="R66">
        <f t="shared" si="25"/>
        <v>1.7020915771622387</v>
      </c>
    </row>
    <row r="67" spans="1:18" x14ac:dyDescent="0.25">
      <c r="A67" s="1">
        <v>9</v>
      </c>
      <c r="B67" s="1" t="s">
        <v>16</v>
      </c>
      <c r="C67" s="3">
        <v>708.9</v>
      </c>
      <c r="D67" s="3">
        <v>85.93</v>
      </c>
      <c r="E67" s="3">
        <v>90.89</v>
      </c>
      <c r="F67" s="10">
        <v>512.1</v>
      </c>
      <c r="G67" s="11">
        <v>500.6</v>
      </c>
      <c r="H67" s="3">
        <v>202.6</v>
      </c>
      <c r="I67" s="3">
        <v>462.1</v>
      </c>
      <c r="J67" s="3">
        <v>354.4</v>
      </c>
      <c r="K67" s="99">
        <f t="shared" si="18"/>
        <v>622.97</v>
      </c>
      <c r="L67" s="61">
        <f t="shared" si="19"/>
        <v>85.93</v>
      </c>
      <c r="M67" s="61">
        <f t="shared" si="20"/>
        <v>708.9</v>
      </c>
      <c r="N67" s="61">
        <f t="shared" si="21"/>
        <v>364.69</v>
      </c>
      <c r="O67" s="61">
        <f t="shared" si="22"/>
        <v>408.25</v>
      </c>
      <c r="P67">
        <f t="shared" si="23"/>
        <v>78.74269787007006</v>
      </c>
      <c r="Q67">
        <f t="shared" si="24"/>
        <v>222.71798253140022</v>
      </c>
      <c r="R67" s="127">
        <f t="shared" si="25"/>
        <v>8.2497381589666006</v>
      </c>
    </row>
    <row r="68" spans="1:18" x14ac:dyDescent="0.25">
      <c r="A68" s="1">
        <v>10</v>
      </c>
      <c r="B68" s="1" t="s">
        <v>17</v>
      </c>
      <c r="C68" s="3">
        <v>684</v>
      </c>
      <c r="D68" s="3">
        <v>619</v>
      </c>
      <c r="E68" s="3">
        <v>798.3</v>
      </c>
      <c r="F68" s="10">
        <v>326.39999999999998</v>
      </c>
      <c r="G68" s="11">
        <v>320.10000000000002</v>
      </c>
      <c r="H68" s="3">
        <v>1788</v>
      </c>
      <c r="I68" s="3">
        <v>680.4</v>
      </c>
      <c r="J68" s="3">
        <v>553</v>
      </c>
      <c r="K68" s="99">
        <f t="shared" si="18"/>
        <v>1467.9</v>
      </c>
      <c r="L68" s="61">
        <f t="shared" si="19"/>
        <v>320.10000000000002</v>
      </c>
      <c r="M68" s="61">
        <f t="shared" si="20"/>
        <v>1788</v>
      </c>
      <c r="N68" s="61">
        <f t="shared" si="21"/>
        <v>721.15</v>
      </c>
      <c r="O68" s="61">
        <f t="shared" si="22"/>
        <v>649.70000000000005</v>
      </c>
      <c r="P68">
        <f t="shared" si="23"/>
        <v>163.80189690162757</v>
      </c>
      <c r="Q68">
        <f t="shared" si="24"/>
        <v>463.30172828144237</v>
      </c>
      <c r="R68">
        <f t="shared" si="25"/>
        <v>5.5857544517338331</v>
      </c>
    </row>
    <row r="69" spans="1:18" x14ac:dyDescent="0.25">
      <c r="A69" s="1">
        <v>11</v>
      </c>
      <c r="B69" s="1" t="s">
        <v>18</v>
      </c>
      <c r="C69" s="3">
        <v>507.5</v>
      </c>
      <c r="D69" s="3">
        <v>528.9</v>
      </c>
      <c r="E69" s="3">
        <v>562.9</v>
      </c>
      <c r="F69" s="10">
        <v>567.6</v>
      </c>
      <c r="G69" s="11">
        <v>564.5</v>
      </c>
      <c r="H69" s="3">
        <v>814.5</v>
      </c>
      <c r="I69" s="3">
        <v>424</v>
      </c>
      <c r="J69" s="3">
        <v>464.5</v>
      </c>
      <c r="K69" s="99">
        <f t="shared" si="18"/>
        <v>390.5</v>
      </c>
      <c r="L69" s="61">
        <f t="shared" si="19"/>
        <v>424</v>
      </c>
      <c r="M69" s="61">
        <f t="shared" si="20"/>
        <v>814.5</v>
      </c>
      <c r="N69" s="61">
        <f t="shared" si="21"/>
        <v>554.29999999999995</v>
      </c>
      <c r="O69" s="61">
        <f t="shared" si="22"/>
        <v>545.9</v>
      </c>
      <c r="P69">
        <f t="shared" si="23"/>
        <v>41.390229178256291</v>
      </c>
      <c r="Q69">
        <f t="shared" si="24"/>
        <v>117.06924690724132</v>
      </c>
      <c r="R69">
        <f t="shared" si="25"/>
        <v>1.9209905660377358</v>
      </c>
    </row>
    <row r="70" spans="1:18" x14ac:dyDescent="0.25">
      <c r="A70" s="1">
        <v>12</v>
      </c>
      <c r="B70" s="1" t="s">
        <v>19</v>
      </c>
      <c r="C70" s="3">
        <v>178.9</v>
      </c>
      <c r="D70" s="3">
        <v>228.7</v>
      </c>
      <c r="E70" s="3">
        <v>216.2</v>
      </c>
      <c r="F70" s="10">
        <v>134.80000000000001</v>
      </c>
      <c r="G70" s="11">
        <v>135.1</v>
      </c>
      <c r="H70" s="3">
        <v>246.5</v>
      </c>
      <c r="I70" s="3">
        <v>122.9</v>
      </c>
      <c r="J70" s="3">
        <v>169.3</v>
      </c>
      <c r="K70" s="99">
        <f t="shared" si="18"/>
        <v>123.6</v>
      </c>
      <c r="L70" s="61">
        <f t="shared" si="19"/>
        <v>122.9</v>
      </c>
      <c r="M70" s="61">
        <f t="shared" si="20"/>
        <v>246.5</v>
      </c>
      <c r="N70" s="61">
        <f t="shared" si="21"/>
        <v>179.04999999999998</v>
      </c>
      <c r="O70" s="61">
        <f t="shared" si="22"/>
        <v>174.10000000000002</v>
      </c>
      <c r="P70">
        <f t="shared" si="23"/>
        <v>16.654214395847642</v>
      </c>
      <c r="Q70">
        <f t="shared" si="24"/>
        <v>47.105231738553954</v>
      </c>
      <c r="R70">
        <f t="shared" si="25"/>
        <v>2.0056956875508543</v>
      </c>
    </row>
    <row r="71" spans="1:18" x14ac:dyDescent="0.25">
      <c r="A71" s="1">
        <v>13</v>
      </c>
      <c r="B71" s="42" t="s">
        <v>20</v>
      </c>
      <c r="C71" s="19">
        <v>2.6539999999999999</v>
      </c>
      <c r="D71" s="19">
        <v>0.80969999999999998</v>
      </c>
      <c r="E71" s="19">
        <v>0.82469999999999999</v>
      </c>
      <c r="F71" s="20">
        <v>3.6110000000000002</v>
      </c>
      <c r="G71" s="21">
        <v>3.4740000000000002</v>
      </c>
      <c r="H71" s="19">
        <v>2.2570000000000001</v>
      </c>
      <c r="I71" s="19">
        <v>2.9820000000000002</v>
      </c>
      <c r="J71" s="19">
        <v>2.2709999999999999</v>
      </c>
      <c r="K71" s="100">
        <f t="shared" si="18"/>
        <v>2.8013000000000003</v>
      </c>
      <c r="L71" s="69">
        <f t="shared" si="19"/>
        <v>0.80969999999999998</v>
      </c>
      <c r="M71" s="69">
        <f t="shared" si="20"/>
        <v>3.6110000000000002</v>
      </c>
      <c r="N71" s="69">
        <f t="shared" si="21"/>
        <v>2.3604250000000002</v>
      </c>
      <c r="O71" s="69">
        <f t="shared" si="22"/>
        <v>2.4624999999999999</v>
      </c>
      <c r="P71" s="56">
        <f t="shared" si="23"/>
        <v>0.3793420463447203</v>
      </c>
      <c r="Q71" s="56">
        <f t="shared" si="24"/>
        <v>1.0729413334381332</v>
      </c>
      <c r="R71">
        <f t="shared" si="25"/>
        <v>4.4596764233666795</v>
      </c>
    </row>
    <row r="72" spans="1:18" x14ac:dyDescent="0.25">
      <c r="A72" s="1">
        <v>14</v>
      </c>
      <c r="B72" s="1" t="s">
        <v>21</v>
      </c>
      <c r="C72" s="3">
        <v>30.97</v>
      </c>
      <c r="D72" s="3">
        <v>63.06</v>
      </c>
      <c r="E72" s="3">
        <v>68.33</v>
      </c>
      <c r="F72" s="10">
        <v>22.5</v>
      </c>
      <c r="G72" s="11">
        <v>19.11</v>
      </c>
      <c r="H72" s="3">
        <v>194.4</v>
      </c>
      <c r="I72" s="3">
        <v>62.56</v>
      </c>
      <c r="J72" s="3">
        <v>68.849999999999994</v>
      </c>
      <c r="K72" s="99">
        <f t="shared" si="18"/>
        <v>175.29000000000002</v>
      </c>
      <c r="L72" s="61">
        <f t="shared" si="19"/>
        <v>19.11</v>
      </c>
      <c r="M72" s="61">
        <f t="shared" si="20"/>
        <v>194.4</v>
      </c>
      <c r="N72" s="61">
        <f t="shared" si="21"/>
        <v>66.222499999999997</v>
      </c>
      <c r="O72" s="61">
        <f t="shared" si="22"/>
        <v>62.81</v>
      </c>
      <c r="P72">
        <f t="shared" si="23"/>
        <v>19.747610863631802</v>
      </c>
      <c r="Q72">
        <f t="shared" si="24"/>
        <v>55.854678215628731</v>
      </c>
      <c r="R72" s="128">
        <f t="shared" si="25"/>
        <v>10.172684458398745</v>
      </c>
    </row>
    <row r="73" spans="1:18" x14ac:dyDescent="0.25">
      <c r="A73" s="1">
        <v>15</v>
      </c>
      <c r="B73" s="42" t="s">
        <v>22</v>
      </c>
      <c r="C73" s="19">
        <v>1.119</v>
      </c>
      <c r="D73" s="19">
        <v>0.63780000000000003</v>
      </c>
      <c r="E73" s="19">
        <v>0.55359999999999998</v>
      </c>
      <c r="F73" s="20">
        <v>0.9093</v>
      </c>
      <c r="G73" s="21">
        <v>0.86360000000000003</v>
      </c>
      <c r="H73" s="19">
        <v>0.9093</v>
      </c>
      <c r="I73" s="19">
        <v>0.70340000000000003</v>
      </c>
      <c r="J73" s="19">
        <v>0.72629999999999995</v>
      </c>
      <c r="K73" s="100">
        <f t="shared" si="18"/>
        <v>0.56540000000000001</v>
      </c>
      <c r="L73" s="69">
        <f t="shared" si="19"/>
        <v>0.55359999999999998</v>
      </c>
      <c r="M73" s="69">
        <f t="shared" si="20"/>
        <v>1.119</v>
      </c>
      <c r="N73" s="69">
        <f t="shared" si="21"/>
        <v>0.8027875000000001</v>
      </c>
      <c r="O73" s="69">
        <f t="shared" si="22"/>
        <v>0.79495000000000005</v>
      </c>
      <c r="P73" s="56">
        <f t="shared" si="23"/>
        <v>6.4284777795758058E-2</v>
      </c>
      <c r="Q73" s="56">
        <f t="shared" si="24"/>
        <v>0.18182480922580371</v>
      </c>
      <c r="R73">
        <f t="shared" si="25"/>
        <v>2.0213150289017343</v>
      </c>
    </row>
    <row r="74" spans="1:18" x14ac:dyDescent="0.25">
      <c r="A74" s="1">
        <v>16</v>
      </c>
      <c r="B74" s="1" t="s">
        <v>23</v>
      </c>
      <c r="C74" s="3">
        <v>98.98</v>
      </c>
      <c r="D74" s="3">
        <v>86.45</v>
      </c>
      <c r="E74" s="3">
        <v>71.41</v>
      </c>
      <c r="F74" s="10">
        <v>134.19999999999999</v>
      </c>
      <c r="G74" s="11">
        <v>130.5</v>
      </c>
      <c r="H74" s="3">
        <v>113.7</v>
      </c>
      <c r="I74" s="3">
        <v>96.71</v>
      </c>
      <c r="J74" s="3">
        <v>92.86</v>
      </c>
      <c r="K74" s="99">
        <f t="shared" si="18"/>
        <v>62.789999999999992</v>
      </c>
      <c r="L74" s="61">
        <f t="shared" si="19"/>
        <v>71.41</v>
      </c>
      <c r="M74" s="61">
        <f t="shared" si="20"/>
        <v>134.19999999999999</v>
      </c>
      <c r="N74" s="61">
        <f t="shared" si="21"/>
        <v>103.10125000000001</v>
      </c>
      <c r="O74" s="61">
        <f t="shared" si="22"/>
        <v>97.844999999999999</v>
      </c>
      <c r="P74">
        <f t="shared" si="23"/>
        <v>7.64674614215091</v>
      </c>
      <c r="Q74">
        <f t="shared" si="24"/>
        <v>21.628264204507921</v>
      </c>
      <c r="R74">
        <f t="shared" si="25"/>
        <v>1.8792886150399104</v>
      </c>
    </row>
    <row r="75" spans="1:18" x14ac:dyDescent="0.25">
      <c r="A75" s="1">
        <v>17</v>
      </c>
      <c r="B75" s="1" t="s">
        <v>24</v>
      </c>
      <c r="C75" s="3">
        <v>10.39</v>
      </c>
      <c r="D75" s="3">
        <v>2.2080000000000002</v>
      </c>
      <c r="E75" s="3">
        <v>1.8819999999999999</v>
      </c>
      <c r="F75" s="10">
        <v>9.1539999999999999</v>
      </c>
      <c r="G75" s="11">
        <v>8.8719999999999999</v>
      </c>
      <c r="H75" s="3">
        <v>4.577</v>
      </c>
      <c r="I75" s="3">
        <v>7.3760000000000003</v>
      </c>
      <c r="J75" s="3">
        <v>5.14</v>
      </c>
      <c r="K75" s="99">
        <f t="shared" si="18"/>
        <v>8.5080000000000009</v>
      </c>
      <c r="L75" s="61">
        <f t="shared" si="19"/>
        <v>1.8819999999999999</v>
      </c>
      <c r="M75" s="61">
        <f t="shared" si="20"/>
        <v>10.39</v>
      </c>
      <c r="N75" s="61">
        <f t="shared" si="21"/>
        <v>6.1998749999999996</v>
      </c>
      <c r="O75" s="61">
        <f t="shared" si="22"/>
        <v>6.258</v>
      </c>
      <c r="P75">
        <f t="shared" si="23"/>
        <v>1.1428636719958589</v>
      </c>
      <c r="Q75">
        <f t="shared" si="24"/>
        <v>3.2325066097601201</v>
      </c>
      <c r="R75">
        <f t="shared" si="25"/>
        <v>5.5207226354941561</v>
      </c>
    </row>
    <row r="76" spans="1:18" x14ac:dyDescent="0.25">
      <c r="A76" s="1">
        <v>18</v>
      </c>
      <c r="B76" s="1" t="s">
        <v>25</v>
      </c>
      <c r="C76" s="3">
        <v>917.1</v>
      </c>
      <c r="D76" s="3">
        <v>139.9</v>
      </c>
      <c r="E76" s="3">
        <v>150.69999999999999</v>
      </c>
      <c r="F76" s="10">
        <v>596.29999999999995</v>
      </c>
      <c r="G76" s="11">
        <v>554.9</v>
      </c>
      <c r="H76" s="3">
        <v>431.4</v>
      </c>
      <c r="I76" s="3">
        <v>1000</v>
      </c>
      <c r="J76" s="3">
        <v>651.70000000000005</v>
      </c>
      <c r="K76" s="99">
        <f t="shared" si="18"/>
        <v>860.1</v>
      </c>
      <c r="L76" s="61">
        <f t="shared" si="19"/>
        <v>139.9</v>
      </c>
      <c r="M76" s="61">
        <f t="shared" si="20"/>
        <v>1000</v>
      </c>
      <c r="N76" s="61">
        <f t="shared" si="21"/>
        <v>555.25</v>
      </c>
      <c r="O76" s="61">
        <f t="shared" si="22"/>
        <v>575.59999999999991</v>
      </c>
      <c r="P76">
        <f t="shared" si="23"/>
        <v>111.10170372873937</v>
      </c>
      <c r="Q76">
        <f t="shared" si="24"/>
        <v>314.24307243188139</v>
      </c>
      <c r="R76" s="127">
        <f t="shared" si="25"/>
        <v>7.147962830593281</v>
      </c>
    </row>
    <row r="77" spans="1:18" x14ac:dyDescent="0.25">
      <c r="A77" s="1">
        <v>19</v>
      </c>
      <c r="B77" s="1" t="s">
        <v>26</v>
      </c>
      <c r="C77" s="3">
        <v>11.46</v>
      </c>
      <c r="D77" s="3">
        <v>10.72</v>
      </c>
      <c r="E77" s="3">
        <v>10.08</v>
      </c>
      <c r="F77" s="10">
        <v>9.4309999999999992</v>
      </c>
      <c r="G77" s="11">
        <v>9.2889999999999997</v>
      </c>
      <c r="H77" s="3">
        <v>13.67</v>
      </c>
      <c r="I77" s="3">
        <v>9.7759999999999998</v>
      </c>
      <c r="J77" s="3">
        <v>10.62</v>
      </c>
      <c r="K77" s="99">
        <f t="shared" si="18"/>
        <v>4.3810000000000002</v>
      </c>
      <c r="L77" s="61">
        <f t="shared" si="19"/>
        <v>9.2889999999999997</v>
      </c>
      <c r="M77" s="61">
        <f t="shared" si="20"/>
        <v>13.67</v>
      </c>
      <c r="N77" s="61">
        <f t="shared" si="21"/>
        <v>10.630749999999999</v>
      </c>
      <c r="O77" s="61">
        <f t="shared" si="22"/>
        <v>10.35</v>
      </c>
      <c r="P77">
        <f t="shared" si="23"/>
        <v>0.50367211379456933</v>
      </c>
      <c r="Q77">
        <f t="shared" si="24"/>
        <v>1.4245998686348096</v>
      </c>
      <c r="R77">
        <f t="shared" si="25"/>
        <v>1.4716331144364303</v>
      </c>
    </row>
    <row r="78" spans="1:18" x14ac:dyDescent="0.25">
      <c r="A78" s="1">
        <v>20</v>
      </c>
      <c r="B78" s="1" t="s">
        <v>27</v>
      </c>
      <c r="C78" s="3">
        <v>46.13</v>
      </c>
      <c r="D78" s="3">
        <v>39.31</v>
      </c>
      <c r="E78" s="3">
        <v>32.81</v>
      </c>
      <c r="F78" s="10">
        <v>17.8</v>
      </c>
      <c r="G78" s="11">
        <v>17.02</v>
      </c>
      <c r="H78" s="3">
        <v>39.159999999999997</v>
      </c>
      <c r="I78" s="3">
        <v>23.99</v>
      </c>
      <c r="J78" s="3">
        <v>31.96</v>
      </c>
      <c r="K78" s="99">
        <f t="shared" si="18"/>
        <v>29.110000000000003</v>
      </c>
      <c r="L78" s="61">
        <f t="shared" si="19"/>
        <v>17.02</v>
      </c>
      <c r="M78" s="61">
        <f t="shared" si="20"/>
        <v>46.13</v>
      </c>
      <c r="N78" s="61">
        <f t="shared" si="21"/>
        <v>31.022500000000004</v>
      </c>
      <c r="O78" s="61">
        <f t="shared" si="22"/>
        <v>32.385000000000005</v>
      </c>
      <c r="P78">
        <f t="shared" si="23"/>
        <v>3.7501732102854701</v>
      </c>
      <c r="Q78">
        <f t="shared" si="24"/>
        <v>10.607091630467922</v>
      </c>
      <c r="R78">
        <f t="shared" si="25"/>
        <v>2.710340775558167</v>
      </c>
    </row>
    <row r="79" spans="1:18" x14ac:dyDescent="0.25">
      <c r="A79" s="27">
        <v>21</v>
      </c>
      <c r="B79" s="47" t="s">
        <v>28</v>
      </c>
      <c r="C79" s="29">
        <v>50.063000000000002</v>
      </c>
      <c r="D79" s="29">
        <v>51.530999999999999</v>
      </c>
      <c r="E79" s="29">
        <v>49.972000000000001</v>
      </c>
      <c r="F79" s="30">
        <v>47.277000000000001</v>
      </c>
      <c r="G79" s="31">
        <v>47.02</v>
      </c>
      <c r="H79" s="29">
        <v>50.137</v>
      </c>
      <c r="I79" s="29">
        <v>51.441000000000003</v>
      </c>
      <c r="J79" s="29">
        <v>51.697000000000003</v>
      </c>
      <c r="K79" s="99">
        <f t="shared" si="18"/>
        <v>4.6769999999999996</v>
      </c>
      <c r="L79" s="61">
        <f t="shared" si="19"/>
        <v>47.02</v>
      </c>
      <c r="M79" s="61">
        <f t="shared" si="20"/>
        <v>51.697000000000003</v>
      </c>
      <c r="N79" s="61">
        <f t="shared" si="21"/>
        <v>49.892250000000004</v>
      </c>
      <c r="O79" s="61">
        <f t="shared" si="22"/>
        <v>50.1</v>
      </c>
      <c r="P79">
        <f t="shared" si="23"/>
        <v>0.64815702324800439</v>
      </c>
      <c r="Q79">
        <f t="shared" si="24"/>
        <v>1.8332649056494028</v>
      </c>
      <c r="R79">
        <f t="shared" si="25"/>
        <v>1.0994683113568695</v>
      </c>
    </row>
    <row r="80" spans="1:18" x14ac:dyDescent="0.25">
      <c r="A80" s="98">
        <v>22</v>
      </c>
      <c r="B80" s="48" t="s">
        <v>29</v>
      </c>
      <c r="C80" s="29">
        <v>5.7329999999999997</v>
      </c>
      <c r="D80" s="29">
        <v>5.9980000000000002</v>
      </c>
      <c r="E80" s="29">
        <v>5.2720000000000002</v>
      </c>
      <c r="F80" s="30">
        <v>5.28</v>
      </c>
      <c r="G80" s="31">
        <v>5.45</v>
      </c>
      <c r="H80" s="29">
        <v>5.5019999999999998</v>
      </c>
      <c r="I80" s="29">
        <v>5.883</v>
      </c>
      <c r="J80" s="29">
        <v>5.7990000000000004</v>
      </c>
      <c r="K80" s="99">
        <f t="shared" si="18"/>
        <v>0.72599999999999998</v>
      </c>
      <c r="L80" s="61">
        <f t="shared" si="19"/>
        <v>5.2720000000000002</v>
      </c>
      <c r="M80" s="61">
        <f t="shared" si="20"/>
        <v>5.9980000000000002</v>
      </c>
      <c r="N80" s="61">
        <f t="shared" si="21"/>
        <v>5.6146250000000002</v>
      </c>
      <c r="O80" s="61">
        <f t="shared" si="22"/>
        <v>5.6174999999999997</v>
      </c>
      <c r="P80">
        <f t="shared" si="23"/>
        <v>9.7848267650188142E-2</v>
      </c>
      <c r="Q80">
        <f t="shared" si="24"/>
        <v>0.2767566943312173</v>
      </c>
      <c r="R80">
        <f t="shared" si="25"/>
        <v>1.1377086494688922</v>
      </c>
    </row>
    <row r="81" spans="1:27" ht="15.75" thickBot="1" x14ac:dyDescent="0.3">
      <c r="A81" s="98">
        <v>23</v>
      </c>
      <c r="B81" s="48" t="s">
        <v>30</v>
      </c>
      <c r="C81" s="29">
        <v>0.24299999999999999</v>
      </c>
      <c r="D81" s="29">
        <v>0.32</v>
      </c>
      <c r="E81" s="29">
        <v>0.23899999999999999</v>
      </c>
      <c r="F81" s="33">
        <v>0.247</v>
      </c>
      <c r="G81" s="34">
        <v>0.33600000000000002</v>
      </c>
      <c r="H81" s="29">
        <v>0.35599999999999998</v>
      </c>
      <c r="I81" s="29">
        <v>0.252</v>
      </c>
      <c r="J81" s="29">
        <v>0.34899999999999998</v>
      </c>
      <c r="K81" s="99">
        <f t="shared" si="18"/>
        <v>0.11699999999999999</v>
      </c>
      <c r="L81" s="61">
        <f t="shared" si="19"/>
        <v>0.23899999999999999</v>
      </c>
      <c r="M81" s="61">
        <f t="shared" si="20"/>
        <v>0.35599999999999998</v>
      </c>
      <c r="N81" s="61">
        <f t="shared" si="21"/>
        <v>0.29275000000000001</v>
      </c>
      <c r="O81" s="61">
        <f t="shared" si="22"/>
        <v>0.28600000000000003</v>
      </c>
      <c r="P81">
        <f t="shared" si="23"/>
        <v>1.8368985896263845E-2</v>
      </c>
      <c r="Q81">
        <f t="shared" si="24"/>
        <v>5.1955337963072869E-2</v>
      </c>
      <c r="R81">
        <f t="shared" si="25"/>
        <v>1.4895397489539748</v>
      </c>
    </row>
    <row r="82" spans="1:27" ht="15.75" thickBot="1" x14ac:dyDescent="0.3">
      <c r="A82" s="55" t="s">
        <v>44</v>
      </c>
    </row>
    <row r="83" spans="1:27" ht="15.75" thickBot="1" x14ac:dyDescent="0.3">
      <c r="A83" s="1" t="s">
        <v>0</v>
      </c>
      <c r="B83" s="1" t="s">
        <v>1</v>
      </c>
      <c r="C83" s="3" t="s">
        <v>63</v>
      </c>
      <c r="D83" s="3" t="s">
        <v>64</v>
      </c>
      <c r="E83" s="3" t="s">
        <v>65</v>
      </c>
      <c r="F83" s="4" t="s">
        <v>66</v>
      </c>
      <c r="G83" s="5" t="s">
        <v>66</v>
      </c>
      <c r="H83" s="3" t="s">
        <v>67</v>
      </c>
      <c r="I83" s="3" t="s">
        <v>68</v>
      </c>
      <c r="J83" s="3" t="s">
        <v>69</v>
      </c>
    </row>
    <row r="84" spans="1:27" x14ac:dyDescent="0.25">
      <c r="A84" s="1" t="s">
        <v>3</v>
      </c>
      <c r="B84" s="1" t="s">
        <v>4</v>
      </c>
      <c r="C84" s="3" t="s">
        <v>5</v>
      </c>
      <c r="D84" s="3" t="s">
        <v>5</v>
      </c>
      <c r="E84" s="3" t="s">
        <v>5</v>
      </c>
      <c r="F84" s="10" t="s">
        <v>5</v>
      </c>
      <c r="G84" s="11" t="s">
        <v>5</v>
      </c>
      <c r="H84" s="3" t="s">
        <v>5</v>
      </c>
      <c r="I84" s="3" t="s">
        <v>5</v>
      </c>
      <c r="J84" s="3" t="s">
        <v>5</v>
      </c>
      <c r="U84" t="s">
        <v>160</v>
      </c>
    </row>
    <row r="85" spans="1:27" x14ac:dyDescent="0.25">
      <c r="F85" s="16"/>
      <c r="G85" s="17"/>
      <c r="K85" s="92" t="s">
        <v>36</v>
      </c>
      <c r="L85" s="93" t="s">
        <v>37</v>
      </c>
      <c r="M85" s="93" t="s">
        <v>32</v>
      </c>
      <c r="N85" s="93" t="s">
        <v>34</v>
      </c>
      <c r="O85" s="93" t="s">
        <v>35</v>
      </c>
      <c r="P85" s="101" t="s">
        <v>102</v>
      </c>
      <c r="Q85" s="101" t="s">
        <v>103</v>
      </c>
      <c r="R85" s="101" t="s">
        <v>189</v>
      </c>
      <c r="S85" s="101"/>
      <c r="T85" s="101" t="s">
        <v>162</v>
      </c>
      <c r="U85" s="92" t="s">
        <v>7</v>
      </c>
      <c r="V85" s="93" t="s">
        <v>31</v>
      </c>
      <c r="W85" s="93" t="s">
        <v>32</v>
      </c>
      <c r="X85" s="93" t="s">
        <v>34</v>
      </c>
      <c r="Y85" s="93" t="s">
        <v>35</v>
      </c>
      <c r="Z85" s="101" t="s">
        <v>102</v>
      </c>
      <c r="AA85" s="101" t="s">
        <v>103</v>
      </c>
    </row>
    <row r="86" spans="1:27" x14ac:dyDescent="0.25">
      <c r="A86" s="1">
        <v>1</v>
      </c>
      <c r="B86" s="1" t="s">
        <v>8</v>
      </c>
      <c r="C86" s="3">
        <v>1643</v>
      </c>
      <c r="D86" s="3">
        <v>179.2</v>
      </c>
      <c r="E86" s="3">
        <v>189.9</v>
      </c>
      <c r="F86" s="10">
        <v>1418</v>
      </c>
      <c r="G86" s="11">
        <v>1374</v>
      </c>
      <c r="H86" s="3">
        <v>506.6</v>
      </c>
      <c r="I86" s="3">
        <v>1108</v>
      </c>
      <c r="J86" s="3">
        <v>742.1</v>
      </c>
      <c r="K86" s="99">
        <f>MAX(C86:J86)-MIN(C86:J86)</f>
        <v>1463.8</v>
      </c>
      <c r="L86" s="61">
        <f>MIN(C86:J86)</f>
        <v>179.2</v>
      </c>
      <c r="M86" s="61">
        <f>MAX(C86:J86)</f>
        <v>1643</v>
      </c>
      <c r="N86" s="61">
        <f>AVERAGE(C86:J86)</f>
        <v>895.10000000000014</v>
      </c>
      <c r="O86" s="61">
        <f>MEDIAN(C86:J86)</f>
        <v>925.05</v>
      </c>
      <c r="P86">
        <f>STDEV(C86:J86)/(SQRT(COUNT(C86:J86)))</f>
        <v>202.2909653021041</v>
      </c>
      <c r="Q86">
        <f>STDEV(C86:J86)</f>
        <v>572.16525335156166</v>
      </c>
      <c r="R86" s="127">
        <f>MAX(C86:J86)/MIN(C86:J86)</f>
        <v>9.1685267857142865</v>
      </c>
      <c r="T86" s="125" t="s">
        <v>168</v>
      </c>
      <c r="U86">
        <f>ROUND(K86,3-(1+INT(LOG10(ABS(K86)))))</f>
        <v>1460</v>
      </c>
      <c r="V86" s="74">
        <f t="shared" ref="V86:AA101" si="26">ROUND(L86,3-(1+INT(LOG10(ABS(L86)))))</f>
        <v>179</v>
      </c>
      <c r="W86" s="74">
        <f t="shared" si="26"/>
        <v>1640</v>
      </c>
      <c r="X86">
        <f t="shared" si="26"/>
        <v>895</v>
      </c>
      <c r="Y86">
        <f t="shared" si="26"/>
        <v>925</v>
      </c>
      <c r="Z86">
        <f t="shared" si="26"/>
        <v>202</v>
      </c>
      <c r="AA86">
        <f t="shared" si="26"/>
        <v>572</v>
      </c>
    </row>
    <row r="87" spans="1:27" x14ac:dyDescent="0.25">
      <c r="A87" s="1">
        <v>2</v>
      </c>
      <c r="B87" s="1" t="s">
        <v>9</v>
      </c>
      <c r="C87" s="3">
        <v>4.2119999999999997</v>
      </c>
      <c r="D87" s="3">
        <v>4.3360000000000003</v>
      </c>
      <c r="E87" s="3">
        <v>4.0519999999999996</v>
      </c>
      <c r="F87" s="10">
        <v>4.0149999999999997</v>
      </c>
      <c r="G87" s="11">
        <v>4.05</v>
      </c>
      <c r="H87" s="3">
        <v>5.5659999999999998</v>
      </c>
      <c r="I87" s="3">
        <v>4.3259999999999996</v>
      </c>
      <c r="J87" s="3">
        <v>4.351</v>
      </c>
      <c r="K87" s="99">
        <f t="shared" ref="K87:K108" si="27">MAX(C87:J87)-MIN(C87:J87)</f>
        <v>1.5510000000000002</v>
      </c>
      <c r="L87" s="61">
        <f t="shared" ref="L87:L108" si="28">MIN(C87:J87)</f>
        <v>4.0149999999999997</v>
      </c>
      <c r="M87" s="61">
        <f t="shared" ref="M87:M108" si="29">MAX(C87:J87)</f>
        <v>5.5659999999999998</v>
      </c>
      <c r="N87" s="61">
        <f t="shared" ref="N87:N108" si="30">AVERAGE(C87:J87)</f>
        <v>4.3635000000000002</v>
      </c>
      <c r="O87" s="61">
        <f t="shared" ref="O87:O108" si="31">MEDIAN(C87:J87)</f>
        <v>4.2690000000000001</v>
      </c>
      <c r="P87">
        <f t="shared" ref="P87:P108" si="32">STDEV(C87:J87)/(SQRT(COUNT(C87:J87)))</f>
        <v>0.17868787631749633</v>
      </c>
      <c r="Q87">
        <f t="shared" ref="Q87:Q108" si="33">STDEV(C87:J87)</f>
        <v>0.50540563623969903</v>
      </c>
      <c r="R87">
        <f t="shared" ref="R87:R107" si="34">MAX(C87:J87)/MIN(C87:J87)</f>
        <v>1.3863013698630138</v>
      </c>
      <c r="T87" s="125" t="s">
        <v>2</v>
      </c>
      <c r="U87">
        <f t="shared" ref="U87:AA108" si="35">ROUND(K87,3-(1+INT(LOG10(ABS(K87)))))</f>
        <v>1.55</v>
      </c>
      <c r="V87" s="74">
        <f t="shared" si="26"/>
        <v>4.0199999999999996</v>
      </c>
      <c r="W87" s="74">
        <f t="shared" si="26"/>
        <v>5.57</v>
      </c>
      <c r="X87">
        <f t="shared" si="26"/>
        <v>4.3600000000000003</v>
      </c>
      <c r="Y87">
        <f t="shared" si="26"/>
        <v>4.2699999999999996</v>
      </c>
      <c r="Z87">
        <f t="shared" si="26"/>
        <v>0.17899999999999999</v>
      </c>
      <c r="AA87">
        <f t="shared" si="26"/>
        <v>0.505</v>
      </c>
    </row>
    <row r="88" spans="1:27" x14ac:dyDescent="0.25">
      <c r="A88" s="1">
        <v>3</v>
      </c>
      <c r="B88" s="1" t="s">
        <v>10</v>
      </c>
      <c r="C88" s="3">
        <v>30.64</v>
      </c>
      <c r="D88" s="3">
        <v>21.34</v>
      </c>
      <c r="E88" s="3">
        <v>18.7</v>
      </c>
      <c r="F88" s="10">
        <v>26.64</v>
      </c>
      <c r="G88" s="11">
        <v>26.37</v>
      </c>
      <c r="H88" s="3">
        <v>34.4</v>
      </c>
      <c r="I88" s="3">
        <v>25.16</v>
      </c>
      <c r="J88" s="3">
        <v>18.079999999999998</v>
      </c>
      <c r="K88" s="99">
        <f t="shared" si="27"/>
        <v>16.32</v>
      </c>
      <c r="L88" s="61">
        <f t="shared" si="28"/>
        <v>18.079999999999998</v>
      </c>
      <c r="M88" s="61">
        <f t="shared" si="29"/>
        <v>34.4</v>
      </c>
      <c r="N88" s="61">
        <f t="shared" si="30"/>
        <v>25.166249999999998</v>
      </c>
      <c r="O88" s="61">
        <f t="shared" si="31"/>
        <v>25.765000000000001</v>
      </c>
      <c r="P88">
        <f t="shared" si="32"/>
        <v>2.0067412616158196</v>
      </c>
      <c r="Q88">
        <f t="shared" si="33"/>
        <v>5.6759214167015744</v>
      </c>
      <c r="R88">
        <f t="shared" si="34"/>
        <v>1.9026548672566372</v>
      </c>
      <c r="T88" s="125" t="s">
        <v>169</v>
      </c>
      <c r="U88">
        <f t="shared" si="35"/>
        <v>16.3</v>
      </c>
      <c r="V88" s="74">
        <f t="shared" si="26"/>
        <v>18.100000000000001</v>
      </c>
      <c r="W88" s="74">
        <f t="shared" si="26"/>
        <v>34.4</v>
      </c>
      <c r="X88">
        <f t="shared" si="26"/>
        <v>25.2</v>
      </c>
      <c r="Y88">
        <f t="shared" si="26"/>
        <v>25.8</v>
      </c>
      <c r="Z88">
        <f t="shared" si="26"/>
        <v>2.0099999999999998</v>
      </c>
      <c r="AA88">
        <f t="shared" si="26"/>
        <v>5.68</v>
      </c>
    </row>
    <row r="89" spans="1:27" x14ac:dyDescent="0.25">
      <c r="A89" s="1">
        <v>4</v>
      </c>
      <c r="B89" s="1" t="s">
        <v>11</v>
      </c>
      <c r="C89" s="3">
        <v>1869</v>
      </c>
      <c r="D89" s="3">
        <v>2080</v>
      </c>
      <c r="E89" s="3">
        <v>2010</v>
      </c>
      <c r="F89" s="10">
        <v>1602</v>
      </c>
      <c r="G89" s="11">
        <v>1573</v>
      </c>
      <c r="H89" s="3">
        <v>2876</v>
      </c>
      <c r="I89" s="3">
        <v>1823</v>
      </c>
      <c r="J89" s="3">
        <v>1928</v>
      </c>
      <c r="K89" s="99">
        <f t="shared" si="27"/>
        <v>1303</v>
      </c>
      <c r="L89" s="61">
        <f t="shared" si="28"/>
        <v>1573</v>
      </c>
      <c r="M89" s="61">
        <f t="shared" si="29"/>
        <v>2876</v>
      </c>
      <c r="N89" s="61">
        <f t="shared" si="30"/>
        <v>1970.125</v>
      </c>
      <c r="O89" s="61">
        <f t="shared" si="31"/>
        <v>1898.5</v>
      </c>
      <c r="P89">
        <f t="shared" si="32"/>
        <v>143.9954658884389</v>
      </c>
      <c r="Q89">
        <f t="shared" si="33"/>
        <v>407.28068155932533</v>
      </c>
      <c r="R89">
        <f t="shared" si="34"/>
        <v>1.8283534647171011</v>
      </c>
      <c r="T89" s="125" t="s">
        <v>170</v>
      </c>
      <c r="U89">
        <f t="shared" si="35"/>
        <v>1300</v>
      </c>
      <c r="V89" s="74">
        <f t="shared" si="26"/>
        <v>1570</v>
      </c>
      <c r="W89" s="74">
        <f t="shared" si="26"/>
        <v>2880</v>
      </c>
      <c r="X89">
        <f t="shared" si="26"/>
        <v>1970</v>
      </c>
      <c r="Y89">
        <f t="shared" si="26"/>
        <v>1900</v>
      </c>
      <c r="Z89">
        <f t="shared" si="26"/>
        <v>144</v>
      </c>
      <c r="AA89">
        <f t="shared" si="26"/>
        <v>407</v>
      </c>
    </row>
    <row r="90" spans="1:27" x14ac:dyDescent="0.25">
      <c r="A90" s="1">
        <v>5</v>
      </c>
      <c r="B90" s="42" t="s">
        <v>12</v>
      </c>
      <c r="C90" s="19">
        <v>1</v>
      </c>
      <c r="D90" s="19">
        <v>1</v>
      </c>
      <c r="E90" s="19">
        <v>1</v>
      </c>
      <c r="F90" s="20">
        <v>1</v>
      </c>
      <c r="G90" s="21">
        <v>1</v>
      </c>
      <c r="H90" s="19">
        <v>1.115</v>
      </c>
      <c r="I90" s="19">
        <v>1</v>
      </c>
      <c r="J90" s="19">
        <v>1</v>
      </c>
      <c r="K90" s="100">
        <f t="shared" si="27"/>
        <v>0.11499999999999999</v>
      </c>
      <c r="L90" s="69">
        <f t="shared" si="28"/>
        <v>1</v>
      </c>
      <c r="M90" s="69">
        <f t="shared" si="29"/>
        <v>1.115</v>
      </c>
      <c r="N90" s="69">
        <f t="shared" si="30"/>
        <v>1.014375</v>
      </c>
      <c r="O90" s="69">
        <f t="shared" si="31"/>
        <v>1</v>
      </c>
      <c r="P90" s="56">
        <f t="shared" si="32"/>
        <v>1.4374999999999997E-2</v>
      </c>
      <c r="Q90" s="56">
        <f t="shared" si="33"/>
        <v>4.0658639918226477E-2</v>
      </c>
      <c r="R90">
        <f t="shared" si="34"/>
        <v>1.115</v>
      </c>
      <c r="T90" s="125" t="s">
        <v>171</v>
      </c>
      <c r="U90" s="56">
        <f t="shared" si="35"/>
        <v>0.115</v>
      </c>
      <c r="V90" s="56">
        <f t="shared" si="26"/>
        <v>1</v>
      </c>
      <c r="W90" s="56">
        <f t="shared" si="26"/>
        <v>1.1200000000000001</v>
      </c>
      <c r="X90" s="56">
        <f t="shared" si="26"/>
        <v>1.01</v>
      </c>
      <c r="Y90" s="56">
        <f t="shared" si="26"/>
        <v>1</v>
      </c>
      <c r="Z90" s="56">
        <f t="shared" si="26"/>
        <v>1.44E-2</v>
      </c>
      <c r="AA90" s="56">
        <f t="shared" si="26"/>
        <v>4.07E-2</v>
      </c>
    </row>
    <row r="91" spans="1:27" x14ac:dyDescent="0.25">
      <c r="A91" s="1">
        <v>6</v>
      </c>
      <c r="B91" s="42" t="s">
        <v>13</v>
      </c>
      <c r="C91" s="19">
        <v>1</v>
      </c>
      <c r="D91" s="19">
        <v>1</v>
      </c>
      <c r="E91" s="19">
        <v>1</v>
      </c>
      <c r="F91" s="20">
        <v>1</v>
      </c>
      <c r="G91" s="21">
        <v>1</v>
      </c>
      <c r="H91" s="19">
        <v>1</v>
      </c>
      <c r="I91" s="19">
        <v>1</v>
      </c>
      <c r="J91" s="19">
        <v>1</v>
      </c>
      <c r="K91" s="100">
        <f t="shared" si="27"/>
        <v>0</v>
      </c>
      <c r="L91" s="69">
        <f t="shared" si="28"/>
        <v>1</v>
      </c>
      <c r="M91" s="69">
        <f t="shared" si="29"/>
        <v>1</v>
      </c>
      <c r="N91" s="69">
        <f t="shared" si="30"/>
        <v>1</v>
      </c>
      <c r="O91" s="69">
        <f t="shared" si="31"/>
        <v>1</v>
      </c>
      <c r="P91" s="56">
        <f t="shared" si="32"/>
        <v>0</v>
      </c>
      <c r="Q91" s="56">
        <f t="shared" si="33"/>
        <v>0</v>
      </c>
      <c r="R91">
        <f t="shared" si="34"/>
        <v>1</v>
      </c>
      <c r="T91" s="125" t="s">
        <v>172</v>
      </c>
      <c r="U91" s="56">
        <v>0</v>
      </c>
      <c r="V91" s="56">
        <f t="shared" si="26"/>
        <v>1</v>
      </c>
      <c r="W91" s="56">
        <f t="shared" si="26"/>
        <v>1</v>
      </c>
      <c r="X91" s="56">
        <f t="shared" si="26"/>
        <v>1</v>
      </c>
      <c r="Y91" s="56">
        <f t="shared" si="26"/>
        <v>1</v>
      </c>
      <c r="Z91" s="56">
        <v>0</v>
      </c>
      <c r="AA91" s="56">
        <v>0</v>
      </c>
    </row>
    <row r="92" spans="1:27" x14ac:dyDescent="0.25">
      <c r="A92" s="1">
        <v>7</v>
      </c>
      <c r="B92" s="1" t="s">
        <v>14</v>
      </c>
      <c r="C92" s="77">
        <v>1.2949999999999999</v>
      </c>
      <c r="D92" s="77">
        <v>1</v>
      </c>
      <c r="E92" s="77">
        <v>1</v>
      </c>
      <c r="F92" s="75">
        <v>1.099</v>
      </c>
      <c r="G92" s="76">
        <v>1.0189999999999999</v>
      </c>
      <c r="H92" s="77">
        <v>1.03</v>
      </c>
      <c r="I92" s="77">
        <v>1.1870000000000001</v>
      </c>
      <c r="J92" s="77">
        <v>1</v>
      </c>
      <c r="K92" s="99">
        <f t="shared" si="27"/>
        <v>0.29499999999999993</v>
      </c>
      <c r="L92" s="61">
        <f t="shared" si="28"/>
        <v>1</v>
      </c>
      <c r="M92" s="61">
        <f t="shared" si="29"/>
        <v>1.2949999999999999</v>
      </c>
      <c r="N92" s="61">
        <f t="shared" si="30"/>
        <v>1.0787500000000001</v>
      </c>
      <c r="O92" s="61">
        <f t="shared" si="31"/>
        <v>1.0245</v>
      </c>
      <c r="P92">
        <f t="shared" si="32"/>
        <v>3.860132769737331E-2</v>
      </c>
      <c r="Q92">
        <f t="shared" si="33"/>
        <v>0.10918104231046706</v>
      </c>
      <c r="R92">
        <f t="shared" si="34"/>
        <v>1.2949999999999999</v>
      </c>
      <c r="T92" s="125" t="s">
        <v>173</v>
      </c>
      <c r="U92">
        <f t="shared" si="35"/>
        <v>0.29499999999999998</v>
      </c>
      <c r="V92" s="74">
        <f t="shared" si="26"/>
        <v>1</v>
      </c>
      <c r="W92" s="74">
        <f t="shared" si="26"/>
        <v>1.3</v>
      </c>
      <c r="X92">
        <f t="shared" si="26"/>
        <v>1.08</v>
      </c>
      <c r="Y92">
        <f t="shared" si="26"/>
        <v>1.02</v>
      </c>
      <c r="Z92">
        <f t="shared" si="26"/>
        <v>3.8600000000000002E-2</v>
      </c>
      <c r="AA92">
        <f t="shared" si="26"/>
        <v>0.109</v>
      </c>
    </row>
    <row r="93" spans="1:27" x14ac:dyDescent="0.25">
      <c r="A93" s="1">
        <v>8</v>
      </c>
      <c r="B93" s="1" t="s">
        <v>15</v>
      </c>
      <c r="C93" s="77">
        <v>2.7170000000000001</v>
      </c>
      <c r="D93" s="77">
        <v>2.238</v>
      </c>
      <c r="E93" s="77">
        <v>2.7010000000000001</v>
      </c>
      <c r="F93" s="75">
        <v>1.786</v>
      </c>
      <c r="G93" s="76">
        <v>1.7689999999999999</v>
      </c>
      <c r="H93" s="77">
        <v>2.2709999999999999</v>
      </c>
      <c r="I93" s="77">
        <v>3.0110000000000001</v>
      </c>
      <c r="J93" s="77">
        <v>2.4580000000000002</v>
      </c>
      <c r="K93" s="99">
        <f t="shared" si="27"/>
        <v>1.2420000000000002</v>
      </c>
      <c r="L93" s="61">
        <f t="shared" si="28"/>
        <v>1.7689999999999999</v>
      </c>
      <c r="M93" s="61">
        <f t="shared" si="29"/>
        <v>3.0110000000000001</v>
      </c>
      <c r="N93" s="61">
        <f t="shared" si="30"/>
        <v>2.3688750000000001</v>
      </c>
      <c r="O93" s="61">
        <f t="shared" si="31"/>
        <v>2.3645</v>
      </c>
      <c r="P93">
        <f t="shared" si="32"/>
        <v>0.15687044671821221</v>
      </c>
      <c r="Q93">
        <f t="shared" si="33"/>
        <v>0.4436966265688434</v>
      </c>
      <c r="R93">
        <f t="shared" si="34"/>
        <v>1.7020915771622387</v>
      </c>
      <c r="T93" s="125" t="s">
        <v>174</v>
      </c>
      <c r="U93">
        <f t="shared" si="35"/>
        <v>1.24</v>
      </c>
      <c r="V93" s="74">
        <f t="shared" si="26"/>
        <v>1.77</v>
      </c>
      <c r="W93" s="74">
        <f t="shared" si="26"/>
        <v>3.01</v>
      </c>
      <c r="X93">
        <f t="shared" si="26"/>
        <v>2.37</v>
      </c>
      <c r="Y93">
        <f t="shared" si="26"/>
        <v>2.36</v>
      </c>
      <c r="Z93">
        <f t="shared" si="26"/>
        <v>0.157</v>
      </c>
      <c r="AA93">
        <f t="shared" si="26"/>
        <v>0.44400000000000001</v>
      </c>
    </row>
    <row r="94" spans="1:27" x14ac:dyDescent="0.25">
      <c r="A94" s="1">
        <v>9</v>
      </c>
      <c r="B94" s="1" t="s">
        <v>16</v>
      </c>
      <c r="C94" s="3">
        <v>708.9</v>
      </c>
      <c r="D94" s="3">
        <v>85.93</v>
      </c>
      <c r="E94" s="3">
        <v>90.89</v>
      </c>
      <c r="F94" s="10">
        <v>512.1</v>
      </c>
      <c r="G94" s="11">
        <v>500.6</v>
      </c>
      <c r="H94" s="3">
        <v>202.6</v>
      </c>
      <c r="I94" s="3">
        <v>462.1</v>
      </c>
      <c r="J94" s="3">
        <v>354.4</v>
      </c>
      <c r="K94" s="99">
        <f t="shared" si="27"/>
        <v>622.97</v>
      </c>
      <c r="L94" s="61">
        <f t="shared" si="28"/>
        <v>85.93</v>
      </c>
      <c r="M94" s="61">
        <f t="shared" si="29"/>
        <v>708.9</v>
      </c>
      <c r="N94" s="61">
        <f t="shared" si="30"/>
        <v>364.69</v>
      </c>
      <c r="O94" s="61">
        <f t="shared" si="31"/>
        <v>408.25</v>
      </c>
      <c r="P94">
        <f t="shared" si="32"/>
        <v>78.74269787007006</v>
      </c>
      <c r="Q94">
        <f t="shared" si="33"/>
        <v>222.71798253140022</v>
      </c>
      <c r="R94" s="127">
        <f t="shared" si="34"/>
        <v>8.2497381589666006</v>
      </c>
      <c r="T94" s="125" t="s">
        <v>175</v>
      </c>
      <c r="U94">
        <f t="shared" si="35"/>
        <v>623</v>
      </c>
      <c r="V94" s="74">
        <f t="shared" si="26"/>
        <v>85.9</v>
      </c>
      <c r="W94" s="74">
        <f t="shared" si="26"/>
        <v>709</v>
      </c>
      <c r="X94">
        <f t="shared" si="26"/>
        <v>365</v>
      </c>
      <c r="Y94">
        <f t="shared" si="26"/>
        <v>408</v>
      </c>
      <c r="Z94">
        <f t="shared" si="26"/>
        <v>78.7</v>
      </c>
      <c r="AA94">
        <f t="shared" si="26"/>
        <v>223</v>
      </c>
    </row>
    <row r="95" spans="1:27" x14ac:dyDescent="0.25">
      <c r="A95" s="1">
        <v>10</v>
      </c>
      <c r="B95" s="1" t="s">
        <v>17</v>
      </c>
      <c r="C95" s="3">
        <v>684</v>
      </c>
      <c r="D95" s="3">
        <v>619</v>
      </c>
      <c r="E95" s="3">
        <v>798.3</v>
      </c>
      <c r="F95" s="10">
        <v>326.39999999999998</v>
      </c>
      <c r="G95" s="11">
        <v>320.10000000000002</v>
      </c>
      <c r="H95" s="3">
        <v>1788</v>
      </c>
      <c r="I95" s="3">
        <v>680.4</v>
      </c>
      <c r="J95" s="3">
        <v>553</v>
      </c>
      <c r="K95" s="99">
        <f t="shared" si="27"/>
        <v>1467.9</v>
      </c>
      <c r="L95" s="61">
        <f t="shared" si="28"/>
        <v>320.10000000000002</v>
      </c>
      <c r="M95" s="61">
        <f t="shared" si="29"/>
        <v>1788</v>
      </c>
      <c r="N95" s="61">
        <f t="shared" si="30"/>
        <v>721.15</v>
      </c>
      <c r="O95" s="61">
        <f t="shared" si="31"/>
        <v>649.70000000000005</v>
      </c>
      <c r="P95">
        <f t="shared" si="32"/>
        <v>163.80189690162757</v>
      </c>
      <c r="Q95">
        <f t="shared" si="33"/>
        <v>463.30172828144237</v>
      </c>
      <c r="R95">
        <f t="shared" si="34"/>
        <v>5.5857544517338331</v>
      </c>
      <c r="T95" s="125" t="s">
        <v>176</v>
      </c>
      <c r="U95">
        <f t="shared" si="35"/>
        <v>1470</v>
      </c>
      <c r="V95" s="74">
        <f t="shared" si="26"/>
        <v>320</v>
      </c>
      <c r="W95" s="74">
        <f t="shared" si="26"/>
        <v>1790</v>
      </c>
      <c r="X95">
        <f t="shared" si="26"/>
        <v>721</v>
      </c>
      <c r="Y95">
        <f t="shared" si="26"/>
        <v>650</v>
      </c>
      <c r="Z95">
        <f t="shared" si="26"/>
        <v>164</v>
      </c>
      <c r="AA95">
        <f t="shared" si="26"/>
        <v>463</v>
      </c>
    </row>
    <row r="96" spans="1:27" x14ac:dyDescent="0.25">
      <c r="A96" s="1">
        <v>11</v>
      </c>
      <c r="B96" s="1" t="s">
        <v>18</v>
      </c>
      <c r="C96" s="3">
        <v>507.5</v>
      </c>
      <c r="D96" s="3">
        <v>528.9</v>
      </c>
      <c r="E96" s="3">
        <v>562.9</v>
      </c>
      <c r="F96" s="10">
        <v>567.6</v>
      </c>
      <c r="G96" s="11">
        <v>564.5</v>
      </c>
      <c r="H96" s="3">
        <v>814.5</v>
      </c>
      <c r="I96" s="3">
        <v>424</v>
      </c>
      <c r="J96" s="3">
        <v>464.5</v>
      </c>
      <c r="K96" s="99">
        <f t="shared" si="27"/>
        <v>390.5</v>
      </c>
      <c r="L96" s="61">
        <f t="shared" si="28"/>
        <v>424</v>
      </c>
      <c r="M96" s="61">
        <f t="shared" si="29"/>
        <v>814.5</v>
      </c>
      <c r="N96" s="61">
        <f t="shared" si="30"/>
        <v>554.29999999999995</v>
      </c>
      <c r="O96" s="61">
        <f t="shared" si="31"/>
        <v>545.9</v>
      </c>
      <c r="P96">
        <f t="shared" si="32"/>
        <v>41.390229178256291</v>
      </c>
      <c r="Q96">
        <f t="shared" si="33"/>
        <v>117.06924690724132</v>
      </c>
      <c r="R96">
        <f t="shared" si="34"/>
        <v>1.9209905660377358</v>
      </c>
      <c r="T96" s="125" t="s">
        <v>177</v>
      </c>
      <c r="U96">
        <f t="shared" si="35"/>
        <v>391</v>
      </c>
      <c r="V96" s="74">
        <f t="shared" si="26"/>
        <v>424</v>
      </c>
      <c r="W96" s="74">
        <f t="shared" si="26"/>
        <v>815</v>
      </c>
      <c r="X96">
        <f t="shared" si="26"/>
        <v>554</v>
      </c>
      <c r="Y96">
        <f t="shared" si="26"/>
        <v>546</v>
      </c>
      <c r="Z96">
        <f t="shared" si="26"/>
        <v>41.4</v>
      </c>
      <c r="AA96">
        <f t="shared" si="26"/>
        <v>117</v>
      </c>
    </row>
    <row r="97" spans="1:27" x14ac:dyDescent="0.25">
      <c r="A97" s="1">
        <v>12</v>
      </c>
      <c r="B97" s="1" t="s">
        <v>19</v>
      </c>
      <c r="C97" s="3">
        <v>178.9</v>
      </c>
      <c r="D97" s="3">
        <v>228.7</v>
      </c>
      <c r="E97" s="3">
        <v>216.2</v>
      </c>
      <c r="F97" s="10">
        <v>134.80000000000001</v>
      </c>
      <c r="G97" s="11">
        <v>135.1</v>
      </c>
      <c r="H97" s="3">
        <v>246.5</v>
      </c>
      <c r="I97" s="3">
        <v>122.9</v>
      </c>
      <c r="J97" s="3">
        <v>169.3</v>
      </c>
      <c r="K97" s="99">
        <f t="shared" si="27"/>
        <v>123.6</v>
      </c>
      <c r="L97" s="61">
        <f t="shared" si="28"/>
        <v>122.9</v>
      </c>
      <c r="M97" s="61">
        <f t="shared" si="29"/>
        <v>246.5</v>
      </c>
      <c r="N97" s="61">
        <f t="shared" si="30"/>
        <v>179.04999999999998</v>
      </c>
      <c r="O97" s="61">
        <f t="shared" si="31"/>
        <v>174.10000000000002</v>
      </c>
      <c r="P97">
        <f t="shared" si="32"/>
        <v>16.654214395847642</v>
      </c>
      <c r="Q97">
        <f t="shared" si="33"/>
        <v>47.105231738553954</v>
      </c>
      <c r="R97">
        <f t="shared" si="34"/>
        <v>2.0056956875508543</v>
      </c>
      <c r="T97" s="125" t="s">
        <v>178</v>
      </c>
      <c r="U97">
        <f t="shared" si="35"/>
        <v>124</v>
      </c>
      <c r="V97" s="74">
        <f t="shared" si="26"/>
        <v>123</v>
      </c>
      <c r="W97" s="74">
        <f t="shared" si="26"/>
        <v>247</v>
      </c>
      <c r="X97">
        <f t="shared" si="26"/>
        <v>179</v>
      </c>
      <c r="Y97">
        <f t="shared" si="26"/>
        <v>174</v>
      </c>
      <c r="Z97">
        <f t="shared" si="26"/>
        <v>16.7</v>
      </c>
      <c r="AA97">
        <f t="shared" si="26"/>
        <v>47.1</v>
      </c>
    </row>
    <row r="98" spans="1:27" x14ac:dyDescent="0.25">
      <c r="A98" s="1">
        <v>13</v>
      </c>
      <c r="B98" s="42" t="s">
        <v>20</v>
      </c>
      <c r="C98" s="19">
        <v>2.6539999999999999</v>
      </c>
      <c r="D98" s="19">
        <v>1</v>
      </c>
      <c r="E98" s="19">
        <v>1</v>
      </c>
      <c r="F98" s="20">
        <v>3.6110000000000002</v>
      </c>
      <c r="G98" s="21">
        <v>3.4740000000000002</v>
      </c>
      <c r="H98" s="19">
        <v>2.2570000000000001</v>
      </c>
      <c r="I98" s="19">
        <v>2.9820000000000002</v>
      </c>
      <c r="J98" s="19">
        <v>2.2709999999999999</v>
      </c>
      <c r="K98" s="100">
        <f t="shared" si="27"/>
        <v>2.6110000000000002</v>
      </c>
      <c r="L98" s="69">
        <f t="shared" si="28"/>
        <v>1</v>
      </c>
      <c r="M98" s="69">
        <f t="shared" si="29"/>
        <v>3.6110000000000002</v>
      </c>
      <c r="N98" s="69">
        <f t="shared" si="30"/>
        <v>2.4061250000000003</v>
      </c>
      <c r="O98" s="69">
        <f t="shared" si="31"/>
        <v>2.4624999999999999</v>
      </c>
      <c r="P98">
        <f t="shared" si="32"/>
        <v>0.35304863270316056</v>
      </c>
      <c r="Q98">
        <f t="shared" si="33"/>
        <v>0.99857232909217419</v>
      </c>
      <c r="R98">
        <f t="shared" si="34"/>
        <v>3.6110000000000002</v>
      </c>
      <c r="T98" s="125" t="s">
        <v>179</v>
      </c>
      <c r="U98" s="56">
        <f t="shared" si="35"/>
        <v>2.61</v>
      </c>
      <c r="V98" s="56">
        <f>ROUND(L98,3-(1+INT(LOG10(ABS(L98)))))</f>
        <v>1</v>
      </c>
      <c r="W98" s="56">
        <f t="shared" si="26"/>
        <v>3.61</v>
      </c>
      <c r="X98" s="56">
        <f t="shared" si="26"/>
        <v>2.41</v>
      </c>
      <c r="Y98" s="56">
        <f t="shared" si="26"/>
        <v>2.46</v>
      </c>
      <c r="Z98" s="56">
        <f t="shared" si="26"/>
        <v>0.35299999999999998</v>
      </c>
      <c r="AA98" s="56">
        <f t="shared" si="26"/>
        <v>0.999</v>
      </c>
    </row>
    <row r="99" spans="1:27" x14ac:dyDescent="0.25">
      <c r="A99" s="1">
        <v>14</v>
      </c>
      <c r="B99" s="1" t="s">
        <v>21</v>
      </c>
      <c r="C99" s="3">
        <v>30.97</v>
      </c>
      <c r="D99" s="3">
        <v>63.06</v>
      </c>
      <c r="E99" s="3">
        <v>68.33</v>
      </c>
      <c r="F99" s="10">
        <v>22.5</v>
      </c>
      <c r="G99" s="11">
        <v>19.11</v>
      </c>
      <c r="H99" s="3">
        <v>194.4</v>
      </c>
      <c r="I99" s="3">
        <v>62.56</v>
      </c>
      <c r="J99" s="3">
        <v>68.849999999999994</v>
      </c>
      <c r="K99" s="99">
        <f t="shared" si="27"/>
        <v>175.29000000000002</v>
      </c>
      <c r="L99" s="61">
        <f t="shared" si="28"/>
        <v>19.11</v>
      </c>
      <c r="M99" s="61">
        <f t="shared" si="29"/>
        <v>194.4</v>
      </c>
      <c r="N99" s="61">
        <f t="shared" si="30"/>
        <v>66.222499999999997</v>
      </c>
      <c r="O99" s="61">
        <f t="shared" si="31"/>
        <v>62.81</v>
      </c>
      <c r="P99">
        <f t="shared" si="32"/>
        <v>19.747610863631802</v>
      </c>
      <c r="Q99">
        <f t="shared" si="33"/>
        <v>55.854678215628731</v>
      </c>
      <c r="R99" s="128">
        <f t="shared" si="34"/>
        <v>10.172684458398745</v>
      </c>
      <c r="T99" s="125" t="s">
        <v>180</v>
      </c>
      <c r="U99">
        <f t="shared" si="35"/>
        <v>175</v>
      </c>
      <c r="V99" s="74">
        <f t="shared" si="26"/>
        <v>19.100000000000001</v>
      </c>
      <c r="W99" s="74">
        <f t="shared" si="26"/>
        <v>194</v>
      </c>
      <c r="X99">
        <f t="shared" si="26"/>
        <v>66.2</v>
      </c>
      <c r="Y99">
        <f t="shared" si="26"/>
        <v>62.8</v>
      </c>
      <c r="Z99">
        <f t="shared" si="26"/>
        <v>19.7</v>
      </c>
      <c r="AA99">
        <f t="shared" si="26"/>
        <v>55.9</v>
      </c>
    </row>
    <row r="100" spans="1:27" x14ac:dyDescent="0.25">
      <c r="A100" s="1">
        <v>15</v>
      </c>
      <c r="B100" s="42" t="s">
        <v>22</v>
      </c>
      <c r="C100" s="19">
        <v>1.119</v>
      </c>
      <c r="D100" s="19">
        <v>1</v>
      </c>
      <c r="E100" s="19">
        <v>1</v>
      </c>
      <c r="F100" s="20">
        <v>1</v>
      </c>
      <c r="G100" s="21">
        <v>1</v>
      </c>
      <c r="H100" s="19">
        <v>1</v>
      </c>
      <c r="I100" s="19">
        <v>1</v>
      </c>
      <c r="J100" s="19">
        <v>1</v>
      </c>
      <c r="K100" s="100">
        <f t="shared" si="27"/>
        <v>0.11899999999999999</v>
      </c>
      <c r="L100" s="69">
        <f t="shared" si="28"/>
        <v>1</v>
      </c>
      <c r="M100" s="69">
        <f t="shared" si="29"/>
        <v>1.119</v>
      </c>
      <c r="N100" s="69">
        <f t="shared" si="30"/>
        <v>1.014875</v>
      </c>
      <c r="O100" s="69">
        <f t="shared" si="31"/>
        <v>1</v>
      </c>
      <c r="P100">
        <f t="shared" si="32"/>
        <v>1.4875000000000001E-2</v>
      </c>
      <c r="Q100">
        <f t="shared" si="33"/>
        <v>4.2072853480599581E-2</v>
      </c>
      <c r="R100">
        <f t="shared" si="34"/>
        <v>1.119</v>
      </c>
      <c r="T100" s="125" t="s">
        <v>181</v>
      </c>
      <c r="U100" s="56">
        <f t="shared" si="35"/>
        <v>0.11899999999999999</v>
      </c>
      <c r="V100" s="56">
        <f t="shared" si="26"/>
        <v>1</v>
      </c>
      <c r="W100" s="56">
        <f t="shared" si="26"/>
        <v>1.1200000000000001</v>
      </c>
      <c r="X100" s="56">
        <f t="shared" si="26"/>
        <v>1.01</v>
      </c>
      <c r="Y100" s="56">
        <f t="shared" si="26"/>
        <v>1</v>
      </c>
      <c r="Z100" s="56">
        <f t="shared" si="26"/>
        <v>1.49E-2</v>
      </c>
      <c r="AA100" s="56">
        <f t="shared" si="26"/>
        <v>4.2099999999999999E-2</v>
      </c>
    </row>
    <row r="101" spans="1:27" x14ac:dyDescent="0.25">
      <c r="A101" s="1">
        <v>16</v>
      </c>
      <c r="B101" s="1" t="s">
        <v>23</v>
      </c>
      <c r="C101" s="3">
        <v>98.98</v>
      </c>
      <c r="D101" s="3">
        <v>86.45</v>
      </c>
      <c r="E101" s="3">
        <v>71.41</v>
      </c>
      <c r="F101" s="10">
        <v>134.19999999999999</v>
      </c>
      <c r="G101" s="11">
        <v>130.5</v>
      </c>
      <c r="H101" s="3">
        <v>113.7</v>
      </c>
      <c r="I101" s="3">
        <v>96.71</v>
      </c>
      <c r="J101" s="3">
        <v>92.86</v>
      </c>
      <c r="K101" s="99">
        <f t="shared" si="27"/>
        <v>62.789999999999992</v>
      </c>
      <c r="L101" s="61">
        <f t="shared" si="28"/>
        <v>71.41</v>
      </c>
      <c r="M101" s="61">
        <f t="shared" si="29"/>
        <v>134.19999999999999</v>
      </c>
      <c r="N101" s="61">
        <f t="shared" si="30"/>
        <v>103.10125000000001</v>
      </c>
      <c r="O101" s="61">
        <f t="shared" si="31"/>
        <v>97.844999999999999</v>
      </c>
      <c r="P101">
        <f t="shared" si="32"/>
        <v>7.64674614215091</v>
      </c>
      <c r="Q101">
        <f t="shared" si="33"/>
        <v>21.628264204507921</v>
      </c>
      <c r="R101">
        <f t="shared" si="34"/>
        <v>1.8792886150399104</v>
      </c>
      <c r="T101" s="125" t="s">
        <v>182</v>
      </c>
      <c r="U101">
        <f t="shared" si="35"/>
        <v>62.8</v>
      </c>
      <c r="V101" s="74">
        <f t="shared" si="26"/>
        <v>71.400000000000006</v>
      </c>
      <c r="W101" s="74">
        <f t="shared" si="26"/>
        <v>134</v>
      </c>
      <c r="X101">
        <f t="shared" si="26"/>
        <v>103</v>
      </c>
      <c r="Y101">
        <f t="shared" si="26"/>
        <v>97.8</v>
      </c>
      <c r="Z101">
        <f t="shared" si="26"/>
        <v>7.65</v>
      </c>
      <c r="AA101">
        <f t="shared" si="26"/>
        <v>21.6</v>
      </c>
    </row>
    <row r="102" spans="1:27" x14ac:dyDescent="0.25">
      <c r="A102" s="1">
        <v>17</v>
      </c>
      <c r="B102" s="1" t="s">
        <v>24</v>
      </c>
      <c r="C102" s="3">
        <v>10.39</v>
      </c>
      <c r="D102" s="3">
        <v>2.2080000000000002</v>
      </c>
      <c r="E102" s="3">
        <v>1.8819999999999999</v>
      </c>
      <c r="F102" s="10">
        <v>9.1539999999999999</v>
      </c>
      <c r="G102" s="11">
        <v>8.8719999999999999</v>
      </c>
      <c r="H102" s="3">
        <v>4.577</v>
      </c>
      <c r="I102" s="3">
        <v>7.3760000000000003</v>
      </c>
      <c r="J102" s="3">
        <v>5.14</v>
      </c>
      <c r="K102" s="99">
        <f t="shared" si="27"/>
        <v>8.5080000000000009</v>
      </c>
      <c r="L102" s="61">
        <f t="shared" si="28"/>
        <v>1.8819999999999999</v>
      </c>
      <c r="M102" s="61">
        <f t="shared" si="29"/>
        <v>10.39</v>
      </c>
      <c r="N102" s="61">
        <f t="shared" si="30"/>
        <v>6.1998749999999996</v>
      </c>
      <c r="O102" s="61">
        <f t="shared" si="31"/>
        <v>6.258</v>
      </c>
      <c r="P102">
        <f t="shared" si="32"/>
        <v>1.1428636719958589</v>
      </c>
      <c r="Q102">
        <f t="shared" si="33"/>
        <v>3.2325066097601201</v>
      </c>
      <c r="R102">
        <f t="shared" si="34"/>
        <v>5.5207226354941561</v>
      </c>
      <c r="T102" s="125" t="s">
        <v>183</v>
      </c>
      <c r="U102">
        <f t="shared" si="35"/>
        <v>8.51</v>
      </c>
      <c r="V102" s="74">
        <f t="shared" si="35"/>
        <v>1.88</v>
      </c>
      <c r="W102" s="74">
        <f t="shared" si="35"/>
        <v>10.4</v>
      </c>
      <c r="X102">
        <f t="shared" si="35"/>
        <v>6.2</v>
      </c>
      <c r="Y102">
        <f t="shared" si="35"/>
        <v>6.26</v>
      </c>
      <c r="Z102">
        <f t="shared" si="35"/>
        <v>1.1399999999999999</v>
      </c>
      <c r="AA102">
        <f t="shared" si="35"/>
        <v>3.23</v>
      </c>
    </row>
    <row r="103" spans="1:27" x14ac:dyDescent="0.25">
      <c r="A103" s="1">
        <v>18</v>
      </c>
      <c r="B103" s="1" t="s">
        <v>25</v>
      </c>
      <c r="C103" s="3">
        <v>917.1</v>
      </c>
      <c r="D103" s="3">
        <v>139.9</v>
      </c>
      <c r="E103" s="3">
        <v>150.69999999999999</v>
      </c>
      <c r="F103" s="10">
        <v>596.29999999999995</v>
      </c>
      <c r="G103" s="11">
        <v>554.9</v>
      </c>
      <c r="H103" s="3">
        <v>431.4</v>
      </c>
      <c r="I103" s="3">
        <v>1000</v>
      </c>
      <c r="J103" s="3">
        <v>651.70000000000005</v>
      </c>
      <c r="K103" s="99">
        <f t="shared" si="27"/>
        <v>860.1</v>
      </c>
      <c r="L103" s="61">
        <f t="shared" si="28"/>
        <v>139.9</v>
      </c>
      <c r="M103" s="61">
        <f t="shared" si="29"/>
        <v>1000</v>
      </c>
      <c r="N103" s="61">
        <f t="shared" si="30"/>
        <v>555.25</v>
      </c>
      <c r="O103" s="61">
        <f t="shared" si="31"/>
        <v>575.59999999999991</v>
      </c>
      <c r="P103">
        <f t="shared" si="32"/>
        <v>111.10170372873937</v>
      </c>
      <c r="Q103">
        <f t="shared" si="33"/>
        <v>314.24307243188139</v>
      </c>
      <c r="R103" s="127">
        <f t="shared" si="34"/>
        <v>7.147962830593281</v>
      </c>
      <c r="T103" s="125" t="s">
        <v>184</v>
      </c>
      <c r="U103">
        <f t="shared" si="35"/>
        <v>860</v>
      </c>
      <c r="V103" s="74">
        <f t="shared" si="35"/>
        <v>140</v>
      </c>
      <c r="W103" s="74">
        <f t="shared" si="35"/>
        <v>1000</v>
      </c>
      <c r="X103">
        <f t="shared" si="35"/>
        <v>555</v>
      </c>
      <c r="Y103">
        <f t="shared" si="35"/>
        <v>576</v>
      </c>
      <c r="Z103">
        <f t="shared" si="35"/>
        <v>111</v>
      </c>
      <c r="AA103">
        <f t="shared" si="35"/>
        <v>314</v>
      </c>
    </row>
    <row r="104" spans="1:27" x14ac:dyDescent="0.25">
      <c r="A104" s="1">
        <v>19</v>
      </c>
      <c r="B104" s="1" t="s">
        <v>26</v>
      </c>
      <c r="C104" s="3">
        <v>11.46</v>
      </c>
      <c r="D104" s="3">
        <v>10.72</v>
      </c>
      <c r="E104" s="3">
        <v>10.08</v>
      </c>
      <c r="F104" s="10">
        <v>9.4309999999999992</v>
      </c>
      <c r="G104" s="11">
        <v>9.2889999999999997</v>
      </c>
      <c r="H104" s="3">
        <v>13.67</v>
      </c>
      <c r="I104" s="3">
        <v>9.7759999999999998</v>
      </c>
      <c r="J104" s="3">
        <v>10.62</v>
      </c>
      <c r="K104" s="99">
        <f t="shared" si="27"/>
        <v>4.3810000000000002</v>
      </c>
      <c r="L104" s="61">
        <f t="shared" si="28"/>
        <v>9.2889999999999997</v>
      </c>
      <c r="M104" s="61">
        <f t="shared" si="29"/>
        <v>13.67</v>
      </c>
      <c r="N104" s="61">
        <f t="shared" si="30"/>
        <v>10.630749999999999</v>
      </c>
      <c r="O104" s="61">
        <f t="shared" si="31"/>
        <v>10.35</v>
      </c>
      <c r="P104">
        <f t="shared" si="32"/>
        <v>0.50367211379456933</v>
      </c>
      <c r="Q104">
        <f t="shared" si="33"/>
        <v>1.4245998686348096</v>
      </c>
      <c r="R104">
        <f t="shared" si="34"/>
        <v>1.4716331144364303</v>
      </c>
      <c r="T104" s="125" t="s">
        <v>185</v>
      </c>
      <c r="U104">
        <f t="shared" si="35"/>
        <v>4.38</v>
      </c>
      <c r="V104" s="74">
        <f t="shared" si="35"/>
        <v>9.2899999999999991</v>
      </c>
      <c r="W104" s="74">
        <f t="shared" si="35"/>
        <v>13.7</v>
      </c>
      <c r="X104">
        <f t="shared" si="35"/>
        <v>10.6</v>
      </c>
      <c r="Y104">
        <f t="shared" si="35"/>
        <v>10.4</v>
      </c>
      <c r="Z104">
        <f t="shared" si="35"/>
        <v>0.504</v>
      </c>
      <c r="AA104">
        <f t="shared" si="35"/>
        <v>1.42</v>
      </c>
    </row>
    <row r="105" spans="1:27" x14ac:dyDescent="0.25">
      <c r="A105" s="1">
        <v>20</v>
      </c>
      <c r="B105" s="1" t="s">
        <v>27</v>
      </c>
      <c r="C105" s="3">
        <v>46.13</v>
      </c>
      <c r="D105" s="3">
        <v>39.31</v>
      </c>
      <c r="E105" s="3">
        <v>32.81</v>
      </c>
      <c r="F105" s="10">
        <v>17.8</v>
      </c>
      <c r="G105" s="11">
        <v>17.02</v>
      </c>
      <c r="H105" s="3">
        <v>39.159999999999997</v>
      </c>
      <c r="I105" s="3">
        <v>23.99</v>
      </c>
      <c r="J105" s="3">
        <v>31.96</v>
      </c>
      <c r="K105" s="99">
        <f t="shared" si="27"/>
        <v>29.110000000000003</v>
      </c>
      <c r="L105" s="61">
        <f t="shared" si="28"/>
        <v>17.02</v>
      </c>
      <c r="M105" s="61">
        <f t="shared" si="29"/>
        <v>46.13</v>
      </c>
      <c r="N105" s="61">
        <f t="shared" si="30"/>
        <v>31.022500000000004</v>
      </c>
      <c r="O105" s="61">
        <f t="shared" si="31"/>
        <v>32.385000000000005</v>
      </c>
      <c r="P105">
        <f t="shared" si="32"/>
        <v>3.7501732102854701</v>
      </c>
      <c r="Q105">
        <f t="shared" si="33"/>
        <v>10.607091630467922</v>
      </c>
      <c r="R105">
        <f t="shared" si="34"/>
        <v>2.710340775558167</v>
      </c>
      <c r="T105" s="125" t="s">
        <v>186</v>
      </c>
      <c r="U105">
        <f t="shared" si="35"/>
        <v>29.1</v>
      </c>
      <c r="V105" s="74">
        <f t="shared" si="35"/>
        <v>17</v>
      </c>
      <c r="W105" s="74">
        <f t="shared" si="35"/>
        <v>46.1</v>
      </c>
      <c r="X105">
        <f t="shared" si="35"/>
        <v>31</v>
      </c>
      <c r="Y105">
        <f t="shared" si="35"/>
        <v>32.4</v>
      </c>
      <c r="Z105">
        <f t="shared" si="35"/>
        <v>3.75</v>
      </c>
      <c r="AA105">
        <f t="shared" si="35"/>
        <v>10.6</v>
      </c>
    </row>
    <row r="106" spans="1:27" x14ac:dyDescent="0.25">
      <c r="A106" s="27">
        <v>21</v>
      </c>
      <c r="B106" s="47" t="s">
        <v>28</v>
      </c>
      <c r="C106" s="29">
        <v>50.063000000000002</v>
      </c>
      <c r="D106" s="29">
        <v>51.530999999999999</v>
      </c>
      <c r="E106" s="29">
        <v>49.972000000000001</v>
      </c>
      <c r="F106" s="30">
        <v>47.277000000000001</v>
      </c>
      <c r="G106" s="31">
        <v>47.02</v>
      </c>
      <c r="H106" s="29">
        <v>50.137</v>
      </c>
      <c r="I106" s="29">
        <v>51.441000000000003</v>
      </c>
      <c r="J106" s="29">
        <v>51.697000000000003</v>
      </c>
      <c r="K106" s="99">
        <f t="shared" si="27"/>
        <v>4.6769999999999996</v>
      </c>
      <c r="L106" s="61">
        <f t="shared" si="28"/>
        <v>47.02</v>
      </c>
      <c r="M106" s="61">
        <f t="shared" si="29"/>
        <v>51.697000000000003</v>
      </c>
      <c r="N106" s="61">
        <f t="shared" si="30"/>
        <v>49.892250000000004</v>
      </c>
      <c r="O106" s="61">
        <f t="shared" si="31"/>
        <v>50.1</v>
      </c>
      <c r="P106">
        <f t="shared" si="32"/>
        <v>0.64815702324800439</v>
      </c>
      <c r="Q106">
        <f t="shared" si="33"/>
        <v>1.8332649056494028</v>
      </c>
      <c r="R106">
        <f t="shared" si="34"/>
        <v>1.0994683113568695</v>
      </c>
      <c r="T106" s="125" t="s">
        <v>28</v>
      </c>
      <c r="U106">
        <f t="shared" si="35"/>
        <v>4.68</v>
      </c>
      <c r="V106" s="74">
        <f t="shared" si="35"/>
        <v>47</v>
      </c>
      <c r="W106" s="74">
        <f t="shared" si="35"/>
        <v>51.7</v>
      </c>
      <c r="X106">
        <f t="shared" si="35"/>
        <v>49.9</v>
      </c>
      <c r="Y106">
        <f t="shared" si="35"/>
        <v>50.1</v>
      </c>
      <c r="Z106">
        <f t="shared" si="35"/>
        <v>0.64800000000000002</v>
      </c>
      <c r="AA106">
        <f t="shared" si="35"/>
        <v>1.83</v>
      </c>
    </row>
    <row r="107" spans="1:27" x14ac:dyDescent="0.25">
      <c r="A107" s="98">
        <v>22</v>
      </c>
      <c r="B107" s="48" t="s">
        <v>29</v>
      </c>
      <c r="C107" s="29">
        <v>5.7329999999999997</v>
      </c>
      <c r="D107" s="29">
        <v>5.9980000000000002</v>
      </c>
      <c r="E107" s="29">
        <v>5.2720000000000002</v>
      </c>
      <c r="F107" s="30">
        <v>5.28</v>
      </c>
      <c r="G107" s="31">
        <v>5.45</v>
      </c>
      <c r="H107" s="29">
        <v>5.5019999999999998</v>
      </c>
      <c r="I107" s="29">
        <v>5.883</v>
      </c>
      <c r="J107" s="29">
        <v>5.7990000000000004</v>
      </c>
      <c r="K107" s="99">
        <f t="shared" si="27"/>
        <v>0.72599999999999998</v>
      </c>
      <c r="L107" s="61">
        <f t="shared" si="28"/>
        <v>5.2720000000000002</v>
      </c>
      <c r="M107" s="61">
        <f t="shared" si="29"/>
        <v>5.9980000000000002</v>
      </c>
      <c r="N107" s="61">
        <f t="shared" si="30"/>
        <v>5.6146250000000002</v>
      </c>
      <c r="O107" s="61">
        <f t="shared" si="31"/>
        <v>5.6174999999999997</v>
      </c>
      <c r="P107">
        <f t="shared" si="32"/>
        <v>9.7848267650188142E-2</v>
      </c>
      <c r="Q107">
        <f t="shared" si="33"/>
        <v>0.2767566943312173</v>
      </c>
      <c r="R107">
        <f t="shared" si="34"/>
        <v>1.1377086494688922</v>
      </c>
      <c r="T107" s="125" t="s">
        <v>29</v>
      </c>
      <c r="U107">
        <f t="shared" si="35"/>
        <v>0.72599999999999998</v>
      </c>
      <c r="V107" s="74">
        <f t="shared" si="35"/>
        <v>5.27</v>
      </c>
      <c r="W107" s="74">
        <f t="shared" si="35"/>
        <v>6</v>
      </c>
      <c r="X107">
        <f t="shared" si="35"/>
        <v>5.61</v>
      </c>
      <c r="Y107">
        <f t="shared" si="35"/>
        <v>5.62</v>
      </c>
      <c r="Z107">
        <f t="shared" si="35"/>
        <v>9.7799999999999998E-2</v>
      </c>
      <c r="AA107">
        <f t="shared" si="35"/>
        <v>0.27700000000000002</v>
      </c>
    </row>
    <row r="108" spans="1:27" ht="15.75" thickBot="1" x14ac:dyDescent="0.3">
      <c r="A108" s="98">
        <v>23</v>
      </c>
      <c r="B108" s="48" t="s">
        <v>30</v>
      </c>
      <c r="C108" s="29">
        <v>0.24299999999999999</v>
      </c>
      <c r="D108" s="29">
        <v>0.32</v>
      </c>
      <c r="E108" s="29">
        <v>0.23899999999999999</v>
      </c>
      <c r="F108" s="33">
        <v>0.247</v>
      </c>
      <c r="G108" s="34">
        <v>0.33600000000000002</v>
      </c>
      <c r="H108" s="29">
        <v>0.35599999999999998</v>
      </c>
      <c r="I108" s="29">
        <v>0.252</v>
      </c>
      <c r="J108" s="29">
        <v>0.34899999999999998</v>
      </c>
      <c r="K108" s="99">
        <f t="shared" si="27"/>
        <v>0.11699999999999999</v>
      </c>
      <c r="L108" s="61">
        <f t="shared" si="28"/>
        <v>0.23899999999999999</v>
      </c>
      <c r="M108" s="61">
        <f t="shared" si="29"/>
        <v>0.35599999999999998</v>
      </c>
      <c r="N108" s="61">
        <f t="shared" si="30"/>
        <v>0.29275000000000001</v>
      </c>
      <c r="O108" s="61">
        <f t="shared" si="31"/>
        <v>0.28600000000000003</v>
      </c>
      <c r="P108">
        <f t="shared" si="32"/>
        <v>1.8368985896263845E-2</v>
      </c>
      <c r="Q108">
        <f t="shared" si="33"/>
        <v>5.1955337963072869E-2</v>
      </c>
      <c r="R108">
        <f>MAX(C108:J108)/MIN(C108:J108)</f>
        <v>1.4895397489539748</v>
      </c>
      <c r="T108" s="125" t="s">
        <v>30</v>
      </c>
      <c r="U108">
        <f t="shared" si="35"/>
        <v>0.11700000000000001</v>
      </c>
      <c r="V108" s="74">
        <f t="shared" si="35"/>
        <v>0.23899999999999999</v>
      </c>
      <c r="W108" s="74">
        <f t="shared" si="35"/>
        <v>0.35599999999999998</v>
      </c>
      <c r="X108">
        <f t="shared" si="35"/>
        <v>0.29299999999999998</v>
      </c>
      <c r="Y108">
        <f t="shared" si="35"/>
        <v>0.28599999999999998</v>
      </c>
      <c r="Z108">
        <f t="shared" si="35"/>
        <v>1.84E-2</v>
      </c>
      <c r="AA108">
        <f t="shared" si="35"/>
        <v>5.1999999999999998E-2</v>
      </c>
    </row>
    <row r="109" spans="1:27" ht="15.75" thickBot="1" x14ac:dyDescent="0.3">
      <c r="A109" s="55" t="s">
        <v>46</v>
      </c>
    </row>
    <row r="110" spans="1:27" x14ac:dyDescent="0.25">
      <c r="A110" s="1" t="s">
        <v>0</v>
      </c>
      <c r="B110" s="1" t="s">
        <v>1</v>
      </c>
      <c r="C110" s="3" t="s">
        <v>70</v>
      </c>
      <c r="D110" s="3" t="s">
        <v>71</v>
      </c>
      <c r="E110" s="3" t="s">
        <v>72</v>
      </c>
      <c r="F110" s="3" t="s">
        <v>73</v>
      </c>
      <c r="G110" s="3" t="s">
        <v>74</v>
      </c>
      <c r="H110" s="53" t="s">
        <v>75</v>
      </c>
      <c r="I110" s="54" t="s">
        <v>75</v>
      </c>
    </row>
    <row r="111" spans="1:27" x14ac:dyDescent="0.25">
      <c r="A111" s="1" t="s">
        <v>3</v>
      </c>
      <c r="B111" s="1" t="s">
        <v>4</v>
      </c>
      <c r="C111" s="3" t="s">
        <v>5</v>
      </c>
      <c r="D111" s="3" t="s">
        <v>5</v>
      </c>
      <c r="E111" s="3" t="s">
        <v>5</v>
      </c>
      <c r="F111" s="3" t="s">
        <v>5</v>
      </c>
      <c r="G111" s="3" t="s">
        <v>5</v>
      </c>
      <c r="H111" s="10" t="s">
        <v>5</v>
      </c>
      <c r="I111" s="11" t="s">
        <v>5</v>
      </c>
    </row>
    <row r="112" spans="1:27" x14ac:dyDescent="0.25">
      <c r="H112" s="16"/>
      <c r="I112" s="17"/>
      <c r="J112" s="102" t="s">
        <v>36</v>
      </c>
      <c r="K112" s="55" t="s">
        <v>37</v>
      </c>
      <c r="L112" s="55" t="s">
        <v>32</v>
      </c>
      <c r="M112" s="55" t="s">
        <v>45</v>
      </c>
      <c r="N112" s="55" t="s">
        <v>35</v>
      </c>
      <c r="O112" s="101" t="s">
        <v>102</v>
      </c>
      <c r="P112" s="101" t="s">
        <v>103</v>
      </c>
      <c r="Q112" s="55" t="s">
        <v>189</v>
      </c>
    </row>
    <row r="113" spans="1:17" x14ac:dyDescent="0.25">
      <c r="A113" s="1">
        <v>1</v>
      </c>
      <c r="B113" s="1" t="s">
        <v>8</v>
      </c>
      <c r="C113" s="3">
        <v>62.63</v>
      </c>
      <c r="D113" s="3">
        <v>26.55</v>
      </c>
      <c r="E113" s="3">
        <v>33.729999999999997</v>
      </c>
      <c r="F113" s="3">
        <v>34.25</v>
      </c>
      <c r="G113" s="3">
        <v>162.9</v>
      </c>
      <c r="H113" s="10">
        <v>59.06</v>
      </c>
      <c r="I113" s="11">
        <v>65.22</v>
      </c>
      <c r="J113" s="90">
        <f>MAX(C113:I113)-MIN(C113:I113)</f>
        <v>136.35</v>
      </c>
      <c r="K113">
        <f>MIN(C113:I113)</f>
        <v>26.55</v>
      </c>
      <c r="L113">
        <f>MAX(C113:I113)</f>
        <v>162.9</v>
      </c>
      <c r="M113">
        <f>AVERAGE(C113:I113)</f>
        <v>63.477142857142859</v>
      </c>
      <c r="N113">
        <f>MEDIAN(C113:I113)</f>
        <v>59.06</v>
      </c>
      <c r="O113">
        <f>STDEV(B113:I113)/(SQRT(COUNT(B113:I113)))</f>
        <v>17.600664992075302</v>
      </c>
      <c r="P113">
        <f>STDEV(C113:I113)</f>
        <v>46.566982478391871</v>
      </c>
      <c r="Q113" s="127">
        <f>MAX(C113:I113)/MIN(C113:I113)</f>
        <v>6.1355932203389827</v>
      </c>
    </row>
    <row r="114" spans="1:17" x14ac:dyDescent="0.25">
      <c r="A114" s="1">
        <v>2</v>
      </c>
      <c r="B114" s="1" t="s">
        <v>9</v>
      </c>
      <c r="C114" s="3">
        <v>6.327</v>
      </c>
      <c r="D114" s="3">
        <v>3.6429999999999998</v>
      </c>
      <c r="E114" s="3">
        <v>2.8610000000000002</v>
      </c>
      <c r="F114" s="3">
        <v>3.4809999999999999</v>
      </c>
      <c r="G114" s="3">
        <v>3.1360000000000001</v>
      </c>
      <c r="H114" s="10">
        <v>3.8090000000000002</v>
      </c>
      <c r="I114" s="11">
        <v>3.8260000000000001</v>
      </c>
      <c r="J114" s="90">
        <f t="shared" ref="J114:J135" si="36">MAX(C114:I114)-MIN(C114:I114)</f>
        <v>3.4659999999999997</v>
      </c>
      <c r="K114">
        <f t="shared" ref="K114:K135" si="37">MIN(C114:I114)</f>
        <v>2.8610000000000002</v>
      </c>
      <c r="L114">
        <f t="shared" ref="L114:L135" si="38">MAX(C114:I114)</f>
        <v>6.327</v>
      </c>
      <c r="M114">
        <f t="shared" ref="M114:M135" si="39">AVERAGE(C114:I114)</f>
        <v>3.8689999999999998</v>
      </c>
      <c r="N114">
        <f t="shared" ref="N114:N135" si="40">MEDIAN(C114:I114)</f>
        <v>3.6429999999999998</v>
      </c>
      <c r="O114">
        <f t="shared" ref="O114:O135" si="41">STDEV(B114:I114)/(SQRT(COUNT(B114:I114)))</f>
        <v>0.43100618711723132</v>
      </c>
      <c r="P114">
        <f t="shared" ref="P114:P135" si="42">STDEV(C114:I114)</f>
        <v>1.1403351846423651</v>
      </c>
      <c r="Q114">
        <f t="shared" ref="Q114:Q135" si="43">MAX(C114:I114)/MIN(C114:I114)</f>
        <v>2.2114645228940928</v>
      </c>
    </row>
    <row r="115" spans="1:17" x14ac:dyDescent="0.25">
      <c r="A115" s="1">
        <v>3</v>
      </c>
      <c r="B115" s="1" t="s">
        <v>10</v>
      </c>
      <c r="C115" s="3">
        <v>15.6</v>
      </c>
      <c r="D115" s="3">
        <v>6.4539999999999997</v>
      </c>
      <c r="E115" s="3">
        <v>7.8150000000000004</v>
      </c>
      <c r="F115" s="3">
        <v>6.681</v>
      </c>
      <c r="G115" s="3">
        <v>12.27</v>
      </c>
      <c r="H115" s="10">
        <v>15.25</v>
      </c>
      <c r="I115" s="11">
        <v>15.48</v>
      </c>
      <c r="J115" s="90">
        <f t="shared" si="36"/>
        <v>9.1460000000000008</v>
      </c>
      <c r="K115">
        <f t="shared" si="37"/>
        <v>6.4539999999999997</v>
      </c>
      <c r="L115">
        <f t="shared" si="38"/>
        <v>15.6</v>
      </c>
      <c r="M115">
        <f t="shared" si="39"/>
        <v>11.364285714285714</v>
      </c>
      <c r="N115">
        <f t="shared" si="40"/>
        <v>12.27</v>
      </c>
      <c r="O115">
        <f t="shared" si="41"/>
        <v>1.61422968086485</v>
      </c>
      <c r="P115">
        <f t="shared" si="42"/>
        <v>4.2708502945075528</v>
      </c>
      <c r="Q115">
        <f t="shared" si="43"/>
        <v>2.4171056709017664</v>
      </c>
    </row>
    <row r="116" spans="1:17" x14ac:dyDescent="0.25">
      <c r="A116" s="1">
        <v>4</v>
      </c>
      <c r="B116" s="1" t="s">
        <v>11</v>
      </c>
      <c r="C116" s="3">
        <v>2051</v>
      </c>
      <c r="D116" s="3">
        <v>1501</v>
      </c>
      <c r="E116" s="3">
        <v>1866</v>
      </c>
      <c r="F116" s="3">
        <v>1482</v>
      </c>
      <c r="G116" s="3">
        <v>1978</v>
      </c>
      <c r="H116" s="10">
        <v>1971</v>
      </c>
      <c r="I116" s="11">
        <v>2014</v>
      </c>
      <c r="J116" s="90">
        <f t="shared" si="36"/>
        <v>569</v>
      </c>
      <c r="K116">
        <f t="shared" si="37"/>
        <v>1482</v>
      </c>
      <c r="L116">
        <f t="shared" si="38"/>
        <v>2051</v>
      </c>
      <c r="M116">
        <f t="shared" si="39"/>
        <v>1837.5714285714287</v>
      </c>
      <c r="N116">
        <f t="shared" si="40"/>
        <v>1971</v>
      </c>
      <c r="O116">
        <f t="shared" si="41"/>
        <v>91.900789452761387</v>
      </c>
      <c r="P116">
        <f t="shared" si="42"/>
        <v>243.14663418251433</v>
      </c>
      <c r="Q116">
        <f t="shared" si="43"/>
        <v>1.3839406207827261</v>
      </c>
    </row>
    <row r="117" spans="1:17" x14ac:dyDescent="0.25">
      <c r="A117" s="1">
        <v>5</v>
      </c>
      <c r="B117" s="42" t="s">
        <v>12</v>
      </c>
      <c r="C117" s="19">
        <v>0.58489999999999998</v>
      </c>
      <c r="D117" s="19">
        <v>0.53749999999999998</v>
      </c>
      <c r="E117" s="19">
        <v>0.5575</v>
      </c>
      <c r="F117" s="19">
        <v>0.57440000000000002</v>
      </c>
      <c r="G117" s="19">
        <v>0.52370000000000005</v>
      </c>
      <c r="H117" s="20">
        <v>0.5575</v>
      </c>
      <c r="I117" s="21">
        <v>0.4899</v>
      </c>
      <c r="J117" s="91">
        <f t="shared" si="36"/>
        <v>9.4999999999999973E-2</v>
      </c>
      <c r="K117" s="56">
        <f t="shared" si="37"/>
        <v>0.4899</v>
      </c>
      <c r="L117" s="56">
        <f t="shared" si="38"/>
        <v>0.58489999999999998</v>
      </c>
      <c r="M117" s="56">
        <f t="shared" si="39"/>
        <v>0.54648571428571424</v>
      </c>
      <c r="N117" s="56">
        <f t="shared" si="40"/>
        <v>0.5575</v>
      </c>
      <c r="O117" s="56">
        <f t="shared" si="41"/>
        <v>1.2246834937500974E-2</v>
      </c>
      <c r="P117" s="56">
        <f t="shared" si="42"/>
        <v>3.240207959228484E-2</v>
      </c>
      <c r="Q117">
        <f t="shared" si="43"/>
        <v>1.1939171259440702</v>
      </c>
    </row>
    <row r="118" spans="1:17" x14ac:dyDescent="0.25">
      <c r="A118" s="1">
        <v>6</v>
      </c>
      <c r="B118" s="42" t="s">
        <v>13</v>
      </c>
      <c r="C118" s="19">
        <v>1.905</v>
      </c>
      <c r="D118" s="19">
        <v>0.4224</v>
      </c>
      <c r="E118" s="19">
        <v>0.246</v>
      </c>
      <c r="F118" s="19">
        <v>0.41560000000000002</v>
      </c>
      <c r="G118" s="19">
        <v>0.246</v>
      </c>
      <c r="H118" s="20">
        <v>1.764</v>
      </c>
      <c r="I118" s="21">
        <v>1.7390000000000001</v>
      </c>
      <c r="J118" s="91">
        <f t="shared" si="36"/>
        <v>1.659</v>
      </c>
      <c r="K118" s="56">
        <f t="shared" si="37"/>
        <v>0.246</v>
      </c>
      <c r="L118" s="56">
        <f t="shared" si="38"/>
        <v>1.905</v>
      </c>
      <c r="M118" s="56">
        <f t="shared" si="39"/>
        <v>0.96257142857142852</v>
      </c>
      <c r="N118" s="56">
        <f t="shared" si="40"/>
        <v>0.4224</v>
      </c>
      <c r="O118" s="56">
        <f t="shared" si="41"/>
        <v>0.29885546890180387</v>
      </c>
      <c r="P118" s="56">
        <f t="shared" si="42"/>
        <v>0.79069724866577062</v>
      </c>
      <c r="Q118" s="127">
        <f t="shared" si="43"/>
        <v>7.7439024390243905</v>
      </c>
    </row>
    <row r="119" spans="1:17" x14ac:dyDescent="0.25">
      <c r="A119" s="1">
        <v>7</v>
      </c>
      <c r="B119" s="1" t="s">
        <v>14</v>
      </c>
      <c r="C119" s="3">
        <v>1.643</v>
      </c>
      <c r="D119" s="3">
        <v>3.3279999999999998</v>
      </c>
      <c r="E119" s="77">
        <v>0.63870000000000005</v>
      </c>
      <c r="F119" s="77">
        <v>0.76919999999999999</v>
      </c>
      <c r="G119" s="3">
        <v>1.1970000000000001</v>
      </c>
      <c r="H119" s="10">
        <v>1.46</v>
      </c>
      <c r="I119" s="11">
        <v>1.3149999999999999</v>
      </c>
      <c r="J119" s="90">
        <f t="shared" si="36"/>
        <v>2.6892999999999998</v>
      </c>
      <c r="K119">
        <f t="shared" si="37"/>
        <v>0.63870000000000005</v>
      </c>
      <c r="L119">
        <f t="shared" si="38"/>
        <v>3.3279999999999998</v>
      </c>
      <c r="M119">
        <f t="shared" si="39"/>
        <v>1.4786999999999999</v>
      </c>
      <c r="N119">
        <f t="shared" si="40"/>
        <v>1.3149999999999999</v>
      </c>
      <c r="O119">
        <f t="shared" si="41"/>
        <v>0.33673493532252718</v>
      </c>
      <c r="P119">
        <f t="shared" si="42"/>
        <v>0.89091689661082651</v>
      </c>
      <c r="Q119">
        <f t="shared" si="43"/>
        <v>5.2105839987474551</v>
      </c>
    </row>
    <row r="120" spans="1:17" x14ac:dyDescent="0.25">
      <c r="A120" s="1">
        <v>8</v>
      </c>
      <c r="B120" s="1" t="s">
        <v>15</v>
      </c>
      <c r="C120" s="3">
        <v>2.3660000000000001</v>
      </c>
      <c r="D120" s="3">
        <v>3.74</v>
      </c>
      <c r="E120" s="3">
        <v>2.2109999999999999</v>
      </c>
      <c r="F120" s="3">
        <v>2.96</v>
      </c>
      <c r="G120" s="3">
        <v>2.262</v>
      </c>
      <c r="H120" s="10">
        <v>2.8919999999999999</v>
      </c>
      <c r="I120" s="11">
        <v>2.39</v>
      </c>
      <c r="J120" s="90">
        <f t="shared" si="36"/>
        <v>1.5290000000000004</v>
      </c>
      <c r="K120">
        <f t="shared" si="37"/>
        <v>2.2109999999999999</v>
      </c>
      <c r="L120">
        <f t="shared" si="38"/>
        <v>3.74</v>
      </c>
      <c r="M120">
        <f t="shared" si="39"/>
        <v>2.6887142857142861</v>
      </c>
      <c r="N120">
        <f t="shared" si="40"/>
        <v>2.39</v>
      </c>
      <c r="O120">
        <f t="shared" si="41"/>
        <v>0.20838342799086607</v>
      </c>
      <c r="P120">
        <f t="shared" si="42"/>
        <v>0.55133072781096759</v>
      </c>
      <c r="Q120">
        <f t="shared" si="43"/>
        <v>1.6915422885572142</v>
      </c>
    </row>
    <row r="121" spans="1:17" x14ac:dyDescent="0.25">
      <c r="A121" s="1">
        <v>9</v>
      </c>
      <c r="B121" s="1" t="s">
        <v>16</v>
      </c>
      <c r="C121" s="3">
        <v>55.56</v>
      </c>
      <c r="D121" s="3">
        <v>20.96</v>
      </c>
      <c r="E121" s="3">
        <v>13.41</v>
      </c>
      <c r="F121" s="3">
        <v>11.53</v>
      </c>
      <c r="G121" s="3">
        <v>17.13</v>
      </c>
      <c r="H121" s="10">
        <v>48.71</v>
      </c>
      <c r="I121" s="11">
        <v>56.75</v>
      </c>
      <c r="J121" s="90">
        <f t="shared" si="36"/>
        <v>45.22</v>
      </c>
      <c r="K121">
        <f t="shared" si="37"/>
        <v>11.53</v>
      </c>
      <c r="L121">
        <f t="shared" si="38"/>
        <v>56.75</v>
      </c>
      <c r="M121">
        <f t="shared" si="39"/>
        <v>32.00714285714286</v>
      </c>
      <c r="N121">
        <f t="shared" si="40"/>
        <v>20.96</v>
      </c>
      <c r="O121">
        <f t="shared" si="41"/>
        <v>7.7987595821648581</v>
      </c>
      <c r="P121">
        <f t="shared" si="42"/>
        <v>20.633578389190212</v>
      </c>
      <c r="Q121">
        <f t="shared" si="43"/>
        <v>4.9219427580225501</v>
      </c>
    </row>
    <row r="122" spans="1:17" x14ac:dyDescent="0.25">
      <c r="A122" s="1">
        <v>10</v>
      </c>
      <c r="B122" s="1" t="s">
        <v>17</v>
      </c>
      <c r="C122" s="3">
        <v>535.20000000000005</v>
      </c>
      <c r="D122" s="3">
        <v>527.70000000000005</v>
      </c>
      <c r="E122" s="3">
        <v>191.7</v>
      </c>
      <c r="F122" s="3">
        <v>477.2</v>
      </c>
      <c r="G122" s="3">
        <v>508.6</v>
      </c>
      <c r="H122" s="10">
        <v>487.9</v>
      </c>
      <c r="I122" s="11">
        <v>495.6</v>
      </c>
      <c r="J122" s="90">
        <f t="shared" si="36"/>
        <v>343.50000000000006</v>
      </c>
      <c r="K122">
        <f t="shared" si="37"/>
        <v>191.7</v>
      </c>
      <c r="L122">
        <f t="shared" si="38"/>
        <v>535.20000000000005</v>
      </c>
      <c r="M122">
        <f t="shared" si="39"/>
        <v>460.55714285714288</v>
      </c>
      <c r="N122">
        <f t="shared" si="40"/>
        <v>495.6</v>
      </c>
      <c r="O122">
        <f t="shared" si="41"/>
        <v>45.493227424492495</v>
      </c>
      <c r="P122">
        <f t="shared" si="42"/>
        <v>120.36376610291062</v>
      </c>
      <c r="Q122">
        <f t="shared" si="43"/>
        <v>2.7918622848200316</v>
      </c>
    </row>
    <row r="123" spans="1:17" x14ac:dyDescent="0.25">
      <c r="A123" s="1">
        <v>11</v>
      </c>
      <c r="B123" s="1" t="s">
        <v>18</v>
      </c>
      <c r="C123" s="3">
        <v>427</v>
      </c>
      <c r="D123" s="3">
        <v>414.9</v>
      </c>
      <c r="E123" s="3">
        <v>434</v>
      </c>
      <c r="F123" s="3">
        <v>444.5</v>
      </c>
      <c r="G123" s="3">
        <v>453.7</v>
      </c>
      <c r="H123" s="10">
        <v>452.2</v>
      </c>
      <c r="I123" s="11">
        <v>460.2</v>
      </c>
      <c r="J123" s="90">
        <f t="shared" si="36"/>
        <v>45.300000000000011</v>
      </c>
      <c r="K123">
        <f t="shared" si="37"/>
        <v>414.9</v>
      </c>
      <c r="L123">
        <f t="shared" si="38"/>
        <v>460.2</v>
      </c>
      <c r="M123">
        <f t="shared" si="39"/>
        <v>440.92857142857139</v>
      </c>
      <c r="N123">
        <f t="shared" si="40"/>
        <v>444.5</v>
      </c>
      <c r="O123">
        <f t="shared" si="41"/>
        <v>6.160152838460851</v>
      </c>
      <c r="P123">
        <f t="shared" si="42"/>
        <v>16.298232448716057</v>
      </c>
      <c r="Q123">
        <f t="shared" si="43"/>
        <v>1.1091829356471439</v>
      </c>
    </row>
    <row r="124" spans="1:17" x14ac:dyDescent="0.25">
      <c r="A124" s="1">
        <v>12</v>
      </c>
      <c r="B124" s="1" t="s">
        <v>19</v>
      </c>
      <c r="C124" s="3">
        <v>139</v>
      </c>
      <c r="D124" s="3">
        <v>227.5</v>
      </c>
      <c r="E124" s="3">
        <v>205.4</v>
      </c>
      <c r="F124" s="3">
        <v>223.9</v>
      </c>
      <c r="G124" s="3">
        <v>125.6</v>
      </c>
      <c r="H124" s="10">
        <v>144.4</v>
      </c>
      <c r="I124" s="11">
        <v>147.4</v>
      </c>
      <c r="J124" s="90">
        <f t="shared" si="36"/>
        <v>101.9</v>
      </c>
      <c r="K124">
        <f t="shared" si="37"/>
        <v>125.6</v>
      </c>
      <c r="L124">
        <f t="shared" si="38"/>
        <v>227.5</v>
      </c>
      <c r="M124">
        <f t="shared" si="39"/>
        <v>173.31428571428572</v>
      </c>
      <c r="N124">
        <f t="shared" si="40"/>
        <v>147.4</v>
      </c>
      <c r="O124">
        <f t="shared" si="41"/>
        <v>16.537265688818806</v>
      </c>
      <c r="P124">
        <f t="shared" si="42"/>
        <v>43.753492377615828</v>
      </c>
      <c r="Q124">
        <f t="shared" si="43"/>
        <v>1.8113057324840764</v>
      </c>
    </row>
    <row r="125" spans="1:17" x14ac:dyDescent="0.25">
      <c r="A125" s="1">
        <v>13</v>
      </c>
      <c r="B125" s="42" t="s">
        <v>20</v>
      </c>
      <c r="C125" s="19">
        <v>0.62219999999999998</v>
      </c>
      <c r="D125" s="19">
        <v>0.52480000000000004</v>
      </c>
      <c r="E125" s="19">
        <v>0.68389999999999995</v>
      </c>
      <c r="F125" s="19">
        <v>0.76600000000000001</v>
      </c>
      <c r="G125" s="19">
        <v>0.98480000000000001</v>
      </c>
      <c r="H125" s="20">
        <v>1.04</v>
      </c>
      <c r="I125" s="21">
        <v>0.84799999999999998</v>
      </c>
      <c r="J125" s="91">
        <f t="shared" si="36"/>
        <v>0.51519999999999999</v>
      </c>
      <c r="K125" s="56">
        <f t="shared" si="37"/>
        <v>0.52480000000000004</v>
      </c>
      <c r="L125" s="56">
        <f t="shared" si="38"/>
        <v>1.04</v>
      </c>
      <c r="M125" s="56">
        <f t="shared" si="39"/>
        <v>0.78138571428571424</v>
      </c>
      <c r="N125" s="56">
        <f t="shared" si="40"/>
        <v>0.76600000000000001</v>
      </c>
      <c r="O125" s="56">
        <f t="shared" si="41"/>
        <v>7.1316312261346257E-2</v>
      </c>
      <c r="P125" s="56">
        <f t="shared" si="42"/>
        <v>0.18868522666574861</v>
      </c>
      <c r="Q125">
        <f t="shared" si="43"/>
        <v>1.9817073170731707</v>
      </c>
    </row>
    <row r="126" spans="1:17" x14ac:dyDescent="0.25">
      <c r="A126" s="1">
        <v>14</v>
      </c>
      <c r="B126" s="1" t="s">
        <v>21</v>
      </c>
      <c r="C126" s="3">
        <v>251.8</v>
      </c>
      <c r="D126" s="3">
        <v>159.9</v>
      </c>
      <c r="E126" s="3">
        <v>44.03</v>
      </c>
      <c r="F126" s="3">
        <v>160.6</v>
      </c>
      <c r="G126" s="3">
        <v>57.56</v>
      </c>
      <c r="H126" s="10">
        <v>255.1</v>
      </c>
      <c r="I126" s="11">
        <v>278</v>
      </c>
      <c r="J126" s="90">
        <f t="shared" si="36"/>
        <v>233.97</v>
      </c>
      <c r="K126">
        <f t="shared" si="37"/>
        <v>44.03</v>
      </c>
      <c r="L126">
        <f t="shared" si="38"/>
        <v>278</v>
      </c>
      <c r="M126">
        <f t="shared" si="39"/>
        <v>172.42714285714288</v>
      </c>
      <c r="N126">
        <f t="shared" si="40"/>
        <v>160.6</v>
      </c>
      <c r="O126">
        <f t="shared" si="41"/>
        <v>35.942274268496625</v>
      </c>
      <c r="P126">
        <f t="shared" si="42"/>
        <v>95.094319268518049</v>
      </c>
      <c r="Q126" s="127">
        <f t="shared" si="43"/>
        <v>6.3138769021121961</v>
      </c>
    </row>
    <row r="127" spans="1:17" x14ac:dyDescent="0.25">
      <c r="A127" s="1">
        <v>15</v>
      </c>
      <c r="B127" s="42" t="s">
        <v>22</v>
      </c>
      <c r="C127" s="19">
        <v>0.5776</v>
      </c>
      <c r="D127" s="19">
        <v>1.847</v>
      </c>
      <c r="E127" s="19">
        <v>0.36599999999999999</v>
      </c>
      <c r="F127" s="19">
        <v>0.52039999999999997</v>
      </c>
      <c r="G127" s="19">
        <v>1.0349999999999999</v>
      </c>
      <c r="H127" s="20">
        <v>1.9390000000000001</v>
      </c>
      <c r="I127" s="21">
        <v>0.45179999999999998</v>
      </c>
      <c r="J127" s="91">
        <f t="shared" si="36"/>
        <v>1.573</v>
      </c>
      <c r="K127" s="56">
        <f t="shared" si="37"/>
        <v>0.36599999999999999</v>
      </c>
      <c r="L127" s="56">
        <f t="shared" si="38"/>
        <v>1.9390000000000001</v>
      </c>
      <c r="M127" s="56">
        <f t="shared" si="39"/>
        <v>0.96240000000000003</v>
      </c>
      <c r="N127" s="56">
        <f t="shared" si="40"/>
        <v>0.5776</v>
      </c>
      <c r="O127" s="56">
        <f t="shared" si="41"/>
        <v>0.25361086802610083</v>
      </c>
      <c r="P127" s="56">
        <f t="shared" si="42"/>
        <v>0.67099128658028517</v>
      </c>
      <c r="Q127">
        <f t="shared" si="43"/>
        <v>5.2978142076502737</v>
      </c>
    </row>
    <row r="128" spans="1:17" x14ac:dyDescent="0.25">
      <c r="A128" s="1">
        <v>16</v>
      </c>
      <c r="B128" s="1" t="s">
        <v>23</v>
      </c>
      <c r="C128" s="3">
        <v>121.2</v>
      </c>
      <c r="D128" s="3">
        <v>150.4</v>
      </c>
      <c r="E128" s="3">
        <v>123.6</v>
      </c>
      <c r="F128" s="3">
        <v>162.6</v>
      </c>
      <c r="G128" s="3">
        <v>168.5</v>
      </c>
      <c r="H128" s="10">
        <v>128</v>
      </c>
      <c r="I128" s="11">
        <v>131.9</v>
      </c>
      <c r="J128" s="90">
        <f t="shared" si="36"/>
        <v>47.3</v>
      </c>
      <c r="K128">
        <f t="shared" si="37"/>
        <v>121.2</v>
      </c>
      <c r="L128">
        <f t="shared" si="38"/>
        <v>168.5</v>
      </c>
      <c r="M128">
        <f t="shared" si="39"/>
        <v>140.8857142857143</v>
      </c>
      <c r="N128">
        <f t="shared" si="40"/>
        <v>131.9</v>
      </c>
      <c r="O128">
        <f t="shared" si="41"/>
        <v>7.3317453444536724</v>
      </c>
      <c r="P128">
        <f t="shared" si="42"/>
        <v>19.397974857480012</v>
      </c>
      <c r="Q128">
        <f t="shared" si="43"/>
        <v>1.3902640264026402</v>
      </c>
    </row>
    <row r="129" spans="1:27" x14ac:dyDescent="0.25">
      <c r="A129" s="1">
        <v>17</v>
      </c>
      <c r="B129" s="1" t="s">
        <v>24</v>
      </c>
      <c r="C129" s="3">
        <v>1.7370000000000001</v>
      </c>
      <c r="D129" s="3">
        <v>1.05</v>
      </c>
      <c r="E129" s="3">
        <v>1.3029999999999999</v>
      </c>
      <c r="F129" s="3">
        <v>1.1970000000000001</v>
      </c>
      <c r="G129" s="3">
        <v>1.8480000000000001</v>
      </c>
      <c r="H129" s="10">
        <v>1.7430000000000001</v>
      </c>
      <c r="I129" s="11">
        <v>1.8129999999999999</v>
      </c>
      <c r="J129" s="90">
        <f t="shared" si="36"/>
        <v>0.79800000000000004</v>
      </c>
      <c r="K129">
        <f t="shared" si="37"/>
        <v>1.05</v>
      </c>
      <c r="L129">
        <f t="shared" si="38"/>
        <v>1.8480000000000001</v>
      </c>
      <c r="M129">
        <f t="shared" si="39"/>
        <v>1.5272857142857144</v>
      </c>
      <c r="N129">
        <f t="shared" si="40"/>
        <v>1.7370000000000001</v>
      </c>
      <c r="O129">
        <f t="shared" si="41"/>
        <v>0.12556514421676412</v>
      </c>
      <c r="P129">
        <f t="shared" si="42"/>
        <v>0.3322141449355181</v>
      </c>
      <c r="Q129">
        <f t="shared" si="43"/>
        <v>1.76</v>
      </c>
    </row>
    <row r="130" spans="1:27" x14ac:dyDescent="0.25">
      <c r="A130" s="1">
        <v>18</v>
      </c>
      <c r="B130" s="1" t="s">
        <v>25</v>
      </c>
      <c r="C130" s="3">
        <v>82.35</v>
      </c>
      <c r="D130" s="3">
        <v>32.950000000000003</v>
      </c>
      <c r="E130" s="3">
        <v>61</v>
      </c>
      <c r="F130" s="3">
        <v>42.75</v>
      </c>
      <c r="G130" s="3">
        <v>172</v>
      </c>
      <c r="H130" s="10">
        <v>92.18</v>
      </c>
      <c r="I130" s="11">
        <v>94.52</v>
      </c>
      <c r="J130" s="90">
        <f t="shared" si="36"/>
        <v>139.05000000000001</v>
      </c>
      <c r="K130">
        <f t="shared" si="37"/>
        <v>32.950000000000003</v>
      </c>
      <c r="L130">
        <f t="shared" si="38"/>
        <v>172</v>
      </c>
      <c r="M130">
        <f t="shared" si="39"/>
        <v>82.535714285714292</v>
      </c>
      <c r="N130">
        <f t="shared" si="40"/>
        <v>82.35</v>
      </c>
      <c r="O130">
        <f t="shared" si="41"/>
        <v>17.420541631886746</v>
      </c>
      <c r="P130">
        <f t="shared" si="42"/>
        <v>46.090420862019641</v>
      </c>
      <c r="Q130">
        <f t="shared" si="43"/>
        <v>5.2200303490136566</v>
      </c>
    </row>
    <row r="131" spans="1:27" x14ac:dyDescent="0.25">
      <c r="A131" s="1">
        <v>19</v>
      </c>
      <c r="B131" s="1" t="s">
        <v>26</v>
      </c>
      <c r="C131" s="3">
        <v>11.86</v>
      </c>
      <c r="D131" s="3">
        <v>4.7050000000000001</v>
      </c>
      <c r="E131" s="3">
        <v>10</v>
      </c>
      <c r="F131" s="3">
        <v>4.7759999999999998</v>
      </c>
      <c r="G131" s="3">
        <v>7.8479999999999999</v>
      </c>
      <c r="H131" s="10">
        <v>11.6</v>
      </c>
      <c r="I131" s="11">
        <v>11.81</v>
      </c>
      <c r="J131" s="90">
        <f t="shared" si="36"/>
        <v>7.1549999999999994</v>
      </c>
      <c r="K131">
        <f t="shared" si="37"/>
        <v>4.7050000000000001</v>
      </c>
      <c r="L131">
        <f t="shared" si="38"/>
        <v>11.86</v>
      </c>
      <c r="M131">
        <f t="shared" si="39"/>
        <v>8.9427142857142865</v>
      </c>
      <c r="N131">
        <f t="shared" si="40"/>
        <v>10</v>
      </c>
      <c r="O131">
        <f t="shared" si="41"/>
        <v>1.2093783667709643</v>
      </c>
      <c r="P131">
        <f t="shared" si="42"/>
        <v>3.1997143994574322</v>
      </c>
      <c r="Q131">
        <f t="shared" si="43"/>
        <v>2.5207226354941552</v>
      </c>
    </row>
    <row r="132" spans="1:27" x14ac:dyDescent="0.25">
      <c r="A132" s="1">
        <v>20</v>
      </c>
      <c r="B132" s="1" t="s">
        <v>27</v>
      </c>
      <c r="C132" s="3">
        <v>19.350000000000001</v>
      </c>
      <c r="D132" s="3">
        <v>23.65</v>
      </c>
      <c r="E132" s="3">
        <v>22.56</v>
      </c>
      <c r="F132" s="3">
        <v>23.69</v>
      </c>
      <c r="G132" s="3">
        <v>16.68</v>
      </c>
      <c r="H132" s="10">
        <v>31.83</v>
      </c>
      <c r="I132" s="11">
        <v>19.96</v>
      </c>
      <c r="J132" s="90">
        <f t="shared" si="36"/>
        <v>15.149999999999999</v>
      </c>
      <c r="K132">
        <f t="shared" si="37"/>
        <v>16.68</v>
      </c>
      <c r="L132">
        <f t="shared" si="38"/>
        <v>31.83</v>
      </c>
      <c r="M132">
        <f t="shared" si="39"/>
        <v>22.53142857142857</v>
      </c>
      <c r="N132">
        <f t="shared" si="40"/>
        <v>22.56</v>
      </c>
      <c r="O132">
        <f t="shared" si="41"/>
        <v>1.8259419337914982</v>
      </c>
      <c r="P132">
        <f t="shared" si="42"/>
        <v>4.8309882652566705</v>
      </c>
      <c r="Q132">
        <f t="shared" si="43"/>
        <v>1.9082733812949639</v>
      </c>
    </row>
    <row r="133" spans="1:27" x14ac:dyDescent="0.25">
      <c r="A133" s="27">
        <v>21</v>
      </c>
      <c r="B133" s="47" t="s">
        <v>28</v>
      </c>
      <c r="C133" s="29">
        <v>53.084000000000003</v>
      </c>
      <c r="D133" s="29">
        <v>53.216999999999999</v>
      </c>
      <c r="E133" s="29">
        <v>52.755000000000003</v>
      </c>
      <c r="F133" s="29">
        <v>51.997</v>
      </c>
      <c r="G133" s="29">
        <v>48.725000000000001</v>
      </c>
      <c r="H133" s="30">
        <v>53.097999999999999</v>
      </c>
      <c r="I133" s="31">
        <v>52.970999999999997</v>
      </c>
      <c r="J133" s="90">
        <f t="shared" si="36"/>
        <v>4.4919999999999973</v>
      </c>
      <c r="K133">
        <f t="shared" si="37"/>
        <v>48.725000000000001</v>
      </c>
      <c r="L133">
        <f t="shared" si="38"/>
        <v>53.216999999999999</v>
      </c>
      <c r="M133">
        <f t="shared" si="39"/>
        <v>52.263857142857148</v>
      </c>
      <c r="N133">
        <f t="shared" si="40"/>
        <v>52.970999999999997</v>
      </c>
      <c r="O133">
        <f t="shared" si="41"/>
        <v>0.60970142687382034</v>
      </c>
      <c r="P133">
        <f t="shared" si="42"/>
        <v>1.6131183495093617</v>
      </c>
      <c r="Q133">
        <f t="shared" si="43"/>
        <v>1.0921908671113392</v>
      </c>
    </row>
    <row r="134" spans="1:27" x14ac:dyDescent="0.25">
      <c r="A134" s="98">
        <v>22</v>
      </c>
      <c r="B134" s="48" t="s">
        <v>29</v>
      </c>
      <c r="C134" s="29">
        <v>6.1180000000000003</v>
      </c>
      <c r="D134" s="29">
        <v>6.6550000000000002</v>
      </c>
      <c r="E134" s="29">
        <v>6.38</v>
      </c>
      <c r="F134" s="29">
        <v>6.2249999999999996</v>
      </c>
      <c r="G134" s="29">
        <v>5.5149999999999997</v>
      </c>
      <c r="H134" s="30">
        <v>6.423</v>
      </c>
      <c r="I134" s="31">
        <v>6.1550000000000002</v>
      </c>
      <c r="J134" s="90">
        <f t="shared" si="36"/>
        <v>1.1400000000000006</v>
      </c>
      <c r="K134">
        <f t="shared" si="37"/>
        <v>5.5149999999999997</v>
      </c>
      <c r="L134">
        <f t="shared" si="38"/>
        <v>6.6550000000000002</v>
      </c>
      <c r="M134">
        <f t="shared" si="39"/>
        <v>6.2101428571428574</v>
      </c>
      <c r="N134">
        <f t="shared" si="40"/>
        <v>6.2249999999999996</v>
      </c>
      <c r="O134">
        <f t="shared" si="41"/>
        <v>0.135139509673633</v>
      </c>
      <c r="P134">
        <f t="shared" si="42"/>
        <v>0.35754553489564045</v>
      </c>
      <c r="Q134">
        <f t="shared" si="43"/>
        <v>1.2067089755213056</v>
      </c>
    </row>
    <row r="135" spans="1:27" ht="15.75" thickBot="1" x14ac:dyDescent="0.3">
      <c r="A135" s="98">
        <v>23</v>
      </c>
      <c r="B135" s="48" t="s">
        <v>30</v>
      </c>
      <c r="C135" s="29">
        <v>0.16300000000000001</v>
      </c>
      <c r="D135" s="29">
        <v>0.251</v>
      </c>
      <c r="E135" s="29">
        <v>0.27600000000000002</v>
      </c>
      <c r="F135" s="29">
        <v>0.27900000000000003</v>
      </c>
      <c r="G135" s="29">
        <v>0.217</v>
      </c>
      <c r="H135" s="33">
        <v>0.17499999999999999</v>
      </c>
      <c r="I135" s="34">
        <v>0.16700000000000001</v>
      </c>
      <c r="J135" s="90">
        <f t="shared" si="36"/>
        <v>0.11600000000000002</v>
      </c>
      <c r="K135">
        <f t="shared" si="37"/>
        <v>0.16300000000000001</v>
      </c>
      <c r="L135">
        <f t="shared" si="38"/>
        <v>0.27900000000000003</v>
      </c>
      <c r="M135">
        <f t="shared" si="39"/>
        <v>0.21828571428571433</v>
      </c>
      <c r="N135">
        <f t="shared" si="40"/>
        <v>0.217</v>
      </c>
      <c r="O135">
        <f t="shared" si="41"/>
        <v>1.930299049828468E-2</v>
      </c>
      <c r="P135">
        <f t="shared" si="42"/>
        <v>5.1070912418304026E-2</v>
      </c>
      <c r="Q135">
        <f t="shared" si="43"/>
        <v>1.7116564417177915</v>
      </c>
    </row>
    <row r="136" spans="1:27" ht="15.75" thickBot="1" x14ac:dyDescent="0.3">
      <c r="A136" s="55" t="s">
        <v>89</v>
      </c>
    </row>
    <row r="137" spans="1:27" x14ac:dyDescent="0.25">
      <c r="A137" s="1" t="s">
        <v>0</v>
      </c>
      <c r="B137" s="1" t="s">
        <v>1</v>
      </c>
      <c r="C137" s="3" t="s">
        <v>70</v>
      </c>
      <c r="D137" s="3" t="s">
        <v>71</v>
      </c>
      <c r="E137" s="3" t="s">
        <v>72</v>
      </c>
      <c r="F137" s="3" t="s">
        <v>73</v>
      </c>
      <c r="G137" s="3" t="s">
        <v>74</v>
      </c>
      <c r="H137" s="53" t="s">
        <v>75</v>
      </c>
      <c r="I137" s="54" t="s">
        <v>75</v>
      </c>
      <c r="T137" s="101" t="s">
        <v>163</v>
      </c>
    </row>
    <row r="138" spans="1:27" x14ac:dyDescent="0.25">
      <c r="A138" s="1" t="s">
        <v>3</v>
      </c>
      <c r="B138" s="1" t="s">
        <v>4</v>
      </c>
      <c r="C138" s="3" t="s">
        <v>5</v>
      </c>
      <c r="D138" s="3" t="s">
        <v>5</v>
      </c>
      <c r="E138" s="3" t="s">
        <v>5</v>
      </c>
      <c r="F138" s="3" t="s">
        <v>5</v>
      </c>
      <c r="G138" s="3" t="s">
        <v>5</v>
      </c>
      <c r="H138" s="10" t="s">
        <v>5</v>
      </c>
      <c r="I138" s="11" t="s">
        <v>5</v>
      </c>
      <c r="T138" s="125"/>
      <c r="U138" t="s">
        <v>160</v>
      </c>
    </row>
    <row r="139" spans="1:27" x14ac:dyDescent="0.25">
      <c r="H139" s="16"/>
      <c r="I139" s="17"/>
      <c r="J139" s="102" t="s">
        <v>36</v>
      </c>
      <c r="K139" s="55" t="s">
        <v>37</v>
      </c>
      <c r="L139" s="55" t="s">
        <v>32</v>
      </c>
      <c r="M139" s="55" t="s">
        <v>45</v>
      </c>
      <c r="N139" s="55" t="s">
        <v>35</v>
      </c>
      <c r="O139" s="101" t="s">
        <v>102</v>
      </c>
      <c r="P139" s="101" t="s">
        <v>103</v>
      </c>
      <c r="Q139" s="55" t="s">
        <v>189</v>
      </c>
      <c r="T139" s="125"/>
      <c r="U139" s="92" t="s">
        <v>7</v>
      </c>
      <c r="V139" s="93" t="s">
        <v>31</v>
      </c>
      <c r="W139" s="93" t="s">
        <v>32</v>
      </c>
      <c r="X139" s="93" t="s">
        <v>34</v>
      </c>
      <c r="Y139" s="93" t="s">
        <v>35</v>
      </c>
      <c r="Z139" s="101" t="s">
        <v>102</v>
      </c>
      <c r="AA139" s="101" t="s">
        <v>103</v>
      </c>
    </row>
    <row r="140" spans="1:27" x14ac:dyDescent="0.25">
      <c r="A140" s="1">
        <v>1</v>
      </c>
      <c r="B140" s="1" t="s">
        <v>8</v>
      </c>
      <c r="C140" s="3">
        <v>62.63</v>
      </c>
      <c r="D140" s="3">
        <v>26.55</v>
      </c>
      <c r="E140" s="3">
        <v>33.729999999999997</v>
      </c>
      <c r="F140" s="3">
        <v>34.25</v>
      </c>
      <c r="G140" s="3">
        <v>162.9</v>
      </c>
      <c r="H140" s="10">
        <v>59.06</v>
      </c>
      <c r="I140" s="11">
        <v>65.22</v>
      </c>
      <c r="J140" s="90">
        <f>MAX(C140:I140)-MIN(C140:I140)</f>
        <v>136.35</v>
      </c>
      <c r="K140">
        <f>MIN(C140:I140)</f>
        <v>26.55</v>
      </c>
      <c r="L140">
        <f>MAX(C140:I140)</f>
        <v>162.9</v>
      </c>
      <c r="M140">
        <f>AVERAGE(C140:I140)</f>
        <v>63.477142857142859</v>
      </c>
      <c r="N140">
        <f>MEDIAN(C140:I140)</f>
        <v>59.06</v>
      </c>
      <c r="O140">
        <f>STDEV(B140:I140)/(SQRT(COUNT(B140:I140)))</f>
        <v>17.600664992075302</v>
      </c>
      <c r="P140">
        <f>STDEV(C140:I140)</f>
        <v>46.566982478391871</v>
      </c>
      <c r="Q140" s="127">
        <f>MAX(C140:I140)/MIN(C140:I140)</f>
        <v>6.1355932203389827</v>
      </c>
      <c r="T140" s="125" t="s">
        <v>168</v>
      </c>
      <c r="U140">
        <f>ROUND(J140,3-(1+INT(LOG10(ABS(J140)))))</f>
        <v>136</v>
      </c>
      <c r="V140" s="74">
        <f t="shared" ref="V140:AA155" si="44">ROUND(K140,3-(1+INT(LOG10(ABS(K140)))))</f>
        <v>26.6</v>
      </c>
      <c r="W140" s="74">
        <f t="shared" si="44"/>
        <v>163</v>
      </c>
      <c r="X140">
        <f t="shared" si="44"/>
        <v>63.5</v>
      </c>
      <c r="Y140">
        <f t="shared" si="44"/>
        <v>59.1</v>
      </c>
      <c r="Z140">
        <f t="shared" si="44"/>
        <v>17.600000000000001</v>
      </c>
      <c r="AA140">
        <f t="shared" si="44"/>
        <v>46.6</v>
      </c>
    </row>
    <row r="141" spans="1:27" x14ac:dyDescent="0.25">
      <c r="A141" s="1">
        <v>2</v>
      </c>
      <c r="B141" s="1" t="s">
        <v>9</v>
      </c>
      <c r="C141" s="3">
        <v>6.327</v>
      </c>
      <c r="D141" s="3">
        <v>3.6429999999999998</v>
      </c>
      <c r="E141" s="3">
        <v>2.8610000000000002</v>
      </c>
      <c r="F141" s="3">
        <v>3.4809999999999999</v>
      </c>
      <c r="G141" s="3">
        <v>3.1360000000000001</v>
      </c>
      <c r="H141" s="10">
        <v>3.8090000000000002</v>
      </c>
      <c r="I141" s="11">
        <v>3.8260000000000001</v>
      </c>
      <c r="J141" s="90">
        <f t="shared" ref="J141:J162" si="45">MAX(C141:I141)-MIN(C141:I141)</f>
        <v>3.4659999999999997</v>
      </c>
      <c r="K141">
        <f t="shared" ref="K141:K162" si="46">MIN(C141:I141)</f>
        <v>2.8610000000000002</v>
      </c>
      <c r="L141">
        <f t="shared" ref="L141:L162" si="47">MAX(C141:I141)</f>
        <v>6.327</v>
      </c>
      <c r="M141">
        <f t="shared" ref="M141:M162" si="48">AVERAGE(C141:I141)</f>
        <v>3.8689999999999998</v>
      </c>
      <c r="N141">
        <f t="shared" ref="N141:N162" si="49">MEDIAN(C141:I141)</f>
        <v>3.6429999999999998</v>
      </c>
      <c r="O141">
        <f t="shared" ref="O141:O162" si="50">STDEV(B141:I141)/(SQRT(COUNT(B141:I141)))</f>
        <v>0.43100618711723132</v>
      </c>
      <c r="P141">
        <f t="shared" ref="P141:P162" si="51">STDEV(C141:I141)</f>
        <v>1.1403351846423651</v>
      </c>
      <c r="Q141">
        <f t="shared" ref="Q141:Q162" si="52">MAX(C141:I141)/MIN(C141:I141)</f>
        <v>2.2114645228940928</v>
      </c>
      <c r="T141" s="125" t="s">
        <v>2</v>
      </c>
      <c r="U141">
        <f t="shared" ref="U141:AA162" si="53">ROUND(J141,3-(1+INT(LOG10(ABS(J141)))))</f>
        <v>3.47</v>
      </c>
      <c r="V141" s="74">
        <f t="shared" si="44"/>
        <v>2.86</v>
      </c>
      <c r="W141" s="74">
        <f t="shared" si="44"/>
        <v>6.33</v>
      </c>
      <c r="X141">
        <f t="shared" si="44"/>
        <v>3.87</v>
      </c>
      <c r="Y141">
        <f t="shared" si="44"/>
        <v>3.64</v>
      </c>
      <c r="Z141">
        <f t="shared" si="44"/>
        <v>0.43099999999999999</v>
      </c>
      <c r="AA141">
        <f t="shared" si="44"/>
        <v>1.1399999999999999</v>
      </c>
    </row>
    <row r="142" spans="1:27" x14ac:dyDescent="0.25">
      <c r="A142" s="1">
        <v>3</v>
      </c>
      <c r="B142" s="1" t="s">
        <v>10</v>
      </c>
      <c r="C142" s="3">
        <v>15.6</v>
      </c>
      <c r="D142" s="3">
        <v>6.4539999999999997</v>
      </c>
      <c r="E142" s="3">
        <v>7.8150000000000004</v>
      </c>
      <c r="F142" s="3">
        <v>6.681</v>
      </c>
      <c r="G142" s="3">
        <v>12.27</v>
      </c>
      <c r="H142" s="10">
        <v>15.25</v>
      </c>
      <c r="I142" s="11">
        <v>15.48</v>
      </c>
      <c r="J142" s="90">
        <f t="shared" si="45"/>
        <v>9.1460000000000008</v>
      </c>
      <c r="K142">
        <f t="shared" si="46"/>
        <v>6.4539999999999997</v>
      </c>
      <c r="L142">
        <f t="shared" si="47"/>
        <v>15.6</v>
      </c>
      <c r="M142">
        <f t="shared" si="48"/>
        <v>11.364285714285714</v>
      </c>
      <c r="N142">
        <f t="shared" si="49"/>
        <v>12.27</v>
      </c>
      <c r="O142">
        <f t="shared" si="50"/>
        <v>1.61422968086485</v>
      </c>
      <c r="P142">
        <f t="shared" si="51"/>
        <v>4.2708502945075528</v>
      </c>
      <c r="Q142">
        <f t="shared" si="52"/>
        <v>2.4171056709017664</v>
      </c>
      <c r="T142" s="125" t="s">
        <v>169</v>
      </c>
      <c r="U142">
        <f t="shared" si="53"/>
        <v>9.15</v>
      </c>
      <c r="V142" s="74">
        <f t="shared" si="44"/>
        <v>6.45</v>
      </c>
      <c r="W142" s="74">
        <f t="shared" si="44"/>
        <v>15.6</v>
      </c>
      <c r="X142">
        <f t="shared" si="44"/>
        <v>11.4</v>
      </c>
      <c r="Y142">
        <f t="shared" si="44"/>
        <v>12.3</v>
      </c>
      <c r="Z142">
        <f t="shared" si="44"/>
        <v>1.61</v>
      </c>
      <c r="AA142">
        <f t="shared" si="44"/>
        <v>4.2699999999999996</v>
      </c>
    </row>
    <row r="143" spans="1:27" x14ac:dyDescent="0.25">
      <c r="A143" s="1">
        <v>4</v>
      </c>
      <c r="B143" s="1" t="s">
        <v>11</v>
      </c>
      <c r="C143" s="3">
        <v>2051</v>
      </c>
      <c r="D143" s="3">
        <v>1501</v>
      </c>
      <c r="E143" s="3">
        <v>1866</v>
      </c>
      <c r="F143" s="3">
        <v>1482</v>
      </c>
      <c r="G143" s="3">
        <v>1978</v>
      </c>
      <c r="H143" s="10">
        <v>1971</v>
      </c>
      <c r="I143" s="11">
        <v>2014</v>
      </c>
      <c r="J143" s="90">
        <f t="shared" si="45"/>
        <v>569</v>
      </c>
      <c r="K143">
        <f t="shared" si="46"/>
        <v>1482</v>
      </c>
      <c r="L143">
        <f t="shared" si="47"/>
        <v>2051</v>
      </c>
      <c r="M143">
        <f t="shared" si="48"/>
        <v>1837.5714285714287</v>
      </c>
      <c r="N143">
        <f t="shared" si="49"/>
        <v>1971</v>
      </c>
      <c r="O143">
        <f t="shared" si="50"/>
        <v>91.900789452761387</v>
      </c>
      <c r="P143">
        <f t="shared" si="51"/>
        <v>243.14663418251433</v>
      </c>
      <c r="Q143">
        <f t="shared" si="52"/>
        <v>1.3839406207827261</v>
      </c>
      <c r="T143" s="125" t="s">
        <v>170</v>
      </c>
      <c r="U143">
        <f t="shared" si="53"/>
        <v>569</v>
      </c>
      <c r="V143" s="74">
        <f t="shared" si="44"/>
        <v>1480</v>
      </c>
      <c r="W143" s="74">
        <f t="shared" si="44"/>
        <v>2050</v>
      </c>
      <c r="X143">
        <f t="shared" si="44"/>
        <v>1840</v>
      </c>
      <c r="Y143">
        <f t="shared" si="44"/>
        <v>1970</v>
      </c>
      <c r="Z143">
        <f t="shared" si="44"/>
        <v>91.9</v>
      </c>
      <c r="AA143">
        <f t="shared" si="44"/>
        <v>243</v>
      </c>
    </row>
    <row r="144" spans="1:27" x14ac:dyDescent="0.25">
      <c r="A144" s="1">
        <v>5</v>
      </c>
      <c r="B144" s="42" t="s">
        <v>12</v>
      </c>
      <c r="C144" s="19">
        <v>1</v>
      </c>
      <c r="D144" s="19">
        <v>1</v>
      </c>
      <c r="E144" s="19">
        <v>1</v>
      </c>
      <c r="F144" s="19">
        <v>1</v>
      </c>
      <c r="G144" s="19">
        <v>1</v>
      </c>
      <c r="H144" s="20">
        <v>1</v>
      </c>
      <c r="I144" s="21">
        <v>1</v>
      </c>
      <c r="J144" s="91">
        <f t="shared" si="45"/>
        <v>0</v>
      </c>
      <c r="K144" s="56">
        <f t="shared" si="46"/>
        <v>1</v>
      </c>
      <c r="L144" s="56">
        <f t="shared" si="47"/>
        <v>1</v>
      </c>
      <c r="M144" s="56">
        <f t="shared" si="48"/>
        <v>1</v>
      </c>
      <c r="N144" s="56">
        <f t="shared" si="49"/>
        <v>1</v>
      </c>
      <c r="O144" s="56">
        <f t="shared" si="50"/>
        <v>0</v>
      </c>
      <c r="P144" s="56">
        <f t="shared" si="51"/>
        <v>0</v>
      </c>
      <c r="Q144">
        <f t="shared" si="52"/>
        <v>1</v>
      </c>
      <c r="T144" s="125" t="s">
        <v>171</v>
      </c>
      <c r="U144" s="56">
        <v>0</v>
      </c>
      <c r="V144" s="56">
        <f t="shared" si="44"/>
        <v>1</v>
      </c>
      <c r="W144" s="56">
        <f t="shared" si="44"/>
        <v>1</v>
      </c>
      <c r="X144" s="56">
        <f t="shared" si="44"/>
        <v>1</v>
      </c>
      <c r="Y144" s="56">
        <f t="shared" si="44"/>
        <v>1</v>
      </c>
      <c r="Z144" s="56">
        <v>0</v>
      </c>
      <c r="AA144" s="56">
        <v>0</v>
      </c>
    </row>
    <row r="145" spans="1:27" x14ac:dyDescent="0.25">
      <c r="A145" s="1">
        <v>6</v>
      </c>
      <c r="B145" s="42" t="s">
        <v>13</v>
      </c>
      <c r="C145" s="19">
        <v>1.905</v>
      </c>
      <c r="D145" s="19">
        <v>1</v>
      </c>
      <c r="E145" s="19">
        <v>1</v>
      </c>
      <c r="F145" s="19">
        <v>1</v>
      </c>
      <c r="G145" s="19">
        <v>1</v>
      </c>
      <c r="H145" s="20">
        <v>1.764</v>
      </c>
      <c r="I145" s="21">
        <v>1.7390000000000001</v>
      </c>
      <c r="J145" s="91">
        <f t="shared" si="45"/>
        <v>0.90500000000000003</v>
      </c>
      <c r="K145" s="56">
        <f t="shared" si="46"/>
        <v>1</v>
      </c>
      <c r="L145" s="56">
        <f t="shared" si="47"/>
        <v>1.905</v>
      </c>
      <c r="M145" s="56">
        <f t="shared" si="48"/>
        <v>1.3440000000000001</v>
      </c>
      <c r="N145" s="56">
        <f t="shared" si="49"/>
        <v>1</v>
      </c>
      <c r="O145" s="56">
        <f t="shared" si="50"/>
        <v>0.16333503400475138</v>
      </c>
      <c r="P145" s="56">
        <f t="shared" si="51"/>
        <v>0.4321438803608505</v>
      </c>
      <c r="Q145">
        <f t="shared" si="52"/>
        <v>1.905</v>
      </c>
      <c r="T145" s="125" t="s">
        <v>172</v>
      </c>
      <c r="U145" s="56">
        <f t="shared" si="53"/>
        <v>0.90500000000000003</v>
      </c>
      <c r="V145" s="56">
        <f t="shared" si="44"/>
        <v>1</v>
      </c>
      <c r="W145" s="56">
        <f t="shared" si="44"/>
        <v>1.91</v>
      </c>
      <c r="X145" s="56">
        <f t="shared" si="44"/>
        <v>1.34</v>
      </c>
      <c r="Y145" s="56">
        <f t="shared" si="44"/>
        <v>1</v>
      </c>
      <c r="Z145" s="56">
        <f t="shared" si="44"/>
        <v>0.16300000000000001</v>
      </c>
      <c r="AA145" s="56">
        <f t="shared" si="44"/>
        <v>0.432</v>
      </c>
    </row>
    <row r="146" spans="1:27" x14ac:dyDescent="0.25">
      <c r="A146" s="1">
        <v>7</v>
      </c>
      <c r="B146" s="1" t="s">
        <v>14</v>
      </c>
      <c r="C146" s="3">
        <v>1.643</v>
      </c>
      <c r="D146" s="3">
        <v>3.3279999999999998</v>
      </c>
      <c r="E146" s="77">
        <v>1</v>
      </c>
      <c r="F146" s="77">
        <v>1</v>
      </c>
      <c r="G146" s="3">
        <v>1.1970000000000001</v>
      </c>
      <c r="H146" s="10">
        <v>1.46</v>
      </c>
      <c r="I146" s="11">
        <v>1.3149999999999999</v>
      </c>
      <c r="J146" s="90">
        <f t="shared" si="45"/>
        <v>2.3279999999999998</v>
      </c>
      <c r="K146">
        <f t="shared" si="46"/>
        <v>1</v>
      </c>
      <c r="L146">
        <f t="shared" si="47"/>
        <v>3.3279999999999998</v>
      </c>
      <c r="M146">
        <f t="shared" si="48"/>
        <v>1.5632857142857142</v>
      </c>
      <c r="N146">
        <f t="shared" si="49"/>
        <v>1.3149999999999999</v>
      </c>
      <c r="O146">
        <f t="shared" si="50"/>
        <v>0.30712303369029359</v>
      </c>
      <c r="P146">
        <f t="shared" si="51"/>
        <v>0.81257116904422866</v>
      </c>
      <c r="Q146">
        <f t="shared" si="52"/>
        <v>3.3279999999999998</v>
      </c>
      <c r="T146" s="125" t="s">
        <v>173</v>
      </c>
      <c r="U146">
        <f t="shared" si="53"/>
        <v>2.33</v>
      </c>
      <c r="V146" s="74">
        <f t="shared" si="44"/>
        <v>1</v>
      </c>
      <c r="W146" s="74">
        <f t="shared" si="44"/>
        <v>3.33</v>
      </c>
      <c r="X146">
        <f t="shared" si="44"/>
        <v>1.56</v>
      </c>
      <c r="Y146">
        <f t="shared" si="44"/>
        <v>1.32</v>
      </c>
      <c r="Z146">
        <f t="shared" si="44"/>
        <v>0.307</v>
      </c>
      <c r="AA146">
        <f t="shared" si="44"/>
        <v>0.81299999999999994</v>
      </c>
    </row>
    <row r="147" spans="1:27" x14ac:dyDescent="0.25">
      <c r="A147" s="1">
        <v>8</v>
      </c>
      <c r="B147" s="1" t="s">
        <v>15</v>
      </c>
      <c r="C147" s="3">
        <v>2.3660000000000001</v>
      </c>
      <c r="D147" s="3">
        <v>3.74</v>
      </c>
      <c r="E147" s="3">
        <v>2.2109999999999999</v>
      </c>
      <c r="F147" s="3">
        <v>2.96</v>
      </c>
      <c r="G147" s="3">
        <v>2.262</v>
      </c>
      <c r="H147" s="10">
        <v>2.8919999999999999</v>
      </c>
      <c r="I147" s="11">
        <v>2.39</v>
      </c>
      <c r="J147" s="90">
        <f t="shared" si="45"/>
        <v>1.5290000000000004</v>
      </c>
      <c r="K147">
        <f t="shared" si="46"/>
        <v>2.2109999999999999</v>
      </c>
      <c r="L147">
        <f t="shared" si="47"/>
        <v>3.74</v>
      </c>
      <c r="M147">
        <f t="shared" si="48"/>
        <v>2.6887142857142861</v>
      </c>
      <c r="N147">
        <f t="shared" si="49"/>
        <v>2.39</v>
      </c>
      <c r="O147">
        <f t="shared" si="50"/>
        <v>0.20838342799086607</v>
      </c>
      <c r="P147">
        <f t="shared" si="51"/>
        <v>0.55133072781096759</v>
      </c>
      <c r="Q147">
        <f t="shared" si="52"/>
        <v>1.6915422885572142</v>
      </c>
      <c r="T147" s="125" t="s">
        <v>174</v>
      </c>
      <c r="U147">
        <f t="shared" si="53"/>
        <v>1.53</v>
      </c>
      <c r="V147" s="74">
        <f t="shared" si="44"/>
        <v>2.21</v>
      </c>
      <c r="W147" s="74">
        <f t="shared" si="44"/>
        <v>3.74</v>
      </c>
      <c r="X147">
        <f t="shared" si="44"/>
        <v>2.69</v>
      </c>
      <c r="Y147">
        <f t="shared" si="44"/>
        <v>2.39</v>
      </c>
      <c r="Z147">
        <f t="shared" si="44"/>
        <v>0.20799999999999999</v>
      </c>
      <c r="AA147">
        <f t="shared" si="44"/>
        <v>0.55100000000000005</v>
      </c>
    </row>
    <row r="148" spans="1:27" x14ac:dyDescent="0.25">
      <c r="A148" s="1">
        <v>9</v>
      </c>
      <c r="B148" s="1" t="s">
        <v>16</v>
      </c>
      <c r="C148" s="3">
        <v>55.56</v>
      </c>
      <c r="D148" s="3">
        <v>20.96</v>
      </c>
      <c r="E148" s="3">
        <v>13.41</v>
      </c>
      <c r="F148" s="3">
        <v>11.53</v>
      </c>
      <c r="G148" s="3">
        <v>17.13</v>
      </c>
      <c r="H148" s="10">
        <v>48.71</v>
      </c>
      <c r="I148" s="11">
        <v>56.75</v>
      </c>
      <c r="J148" s="90">
        <f t="shared" si="45"/>
        <v>45.22</v>
      </c>
      <c r="K148">
        <f t="shared" si="46"/>
        <v>11.53</v>
      </c>
      <c r="L148">
        <f t="shared" si="47"/>
        <v>56.75</v>
      </c>
      <c r="M148">
        <f t="shared" si="48"/>
        <v>32.00714285714286</v>
      </c>
      <c r="N148">
        <f t="shared" si="49"/>
        <v>20.96</v>
      </c>
      <c r="O148">
        <f t="shared" si="50"/>
        <v>7.7987595821648581</v>
      </c>
      <c r="P148">
        <f t="shared" si="51"/>
        <v>20.633578389190212</v>
      </c>
      <c r="Q148">
        <f t="shared" si="52"/>
        <v>4.9219427580225501</v>
      </c>
      <c r="T148" s="125" t="s">
        <v>175</v>
      </c>
      <c r="U148">
        <f t="shared" si="53"/>
        <v>45.2</v>
      </c>
      <c r="V148" s="74">
        <f t="shared" si="44"/>
        <v>11.5</v>
      </c>
      <c r="W148" s="74">
        <f t="shared" si="44"/>
        <v>56.8</v>
      </c>
      <c r="X148">
        <f t="shared" si="44"/>
        <v>32</v>
      </c>
      <c r="Y148">
        <f t="shared" si="44"/>
        <v>21</v>
      </c>
      <c r="Z148">
        <f t="shared" si="44"/>
        <v>7.8</v>
      </c>
      <c r="AA148">
        <f t="shared" si="44"/>
        <v>20.6</v>
      </c>
    </row>
    <row r="149" spans="1:27" x14ac:dyDescent="0.25">
      <c r="A149" s="1">
        <v>10</v>
      </c>
      <c r="B149" s="1" t="s">
        <v>17</v>
      </c>
      <c r="C149" s="3">
        <v>535.20000000000005</v>
      </c>
      <c r="D149" s="3">
        <v>527.70000000000005</v>
      </c>
      <c r="E149" s="3">
        <v>191.7</v>
      </c>
      <c r="F149" s="3">
        <v>477.2</v>
      </c>
      <c r="G149" s="3">
        <v>508.6</v>
      </c>
      <c r="H149" s="10">
        <v>487.9</v>
      </c>
      <c r="I149" s="11">
        <v>495.6</v>
      </c>
      <c r="J149" s="90">
        <f t="shared" si="45"/>
        <v>343.50000000000006</v>
      </c>
      <c r="K149">
        <f t="shared" si="46"/>
        <v>191.7</v>
      </c>
      <c r="L149">
        <f t="shared" si="47"/>
        <v>535.20000000000005</v>
      </c>
      <c r="M149">
        <f t="shared" si="48"/>
        <v>460.55714285714288</v>
      </c>
      <c r="N149">
        <f t="shared" si="49"/>
        <v>495.6</v>
      </c>
      <c r="O149">
        <f t="shared" si="50"/>
        <v>45.493227424492495</v>
      </c>
      <c r="P149">
        <f t="shared" si="51"/>
        <v>120.36376610291062</v>
      </c>
      <c r="Q149">
        <f t="shared" si="52"/>
        <v>2.7918622848200316</v>
      </c>
      <c r="T149" s="125" t="s">
        <v>176</v>
      </c>
      <c r="U149">
        <f t="shared" si="53"/>
        <v>344</v>
      </c>
      <c r="V149" s="74">
        <f t="shared" si="44"/>
        <v>192</v>
      </c>
      <c r="W149" s="74">
        <f t="shared" si="44"/>
        <v>535</v>
      </c>
      <c r="X149">
        <f t="shared" si="44"/>
        <v>461</v>
      </c>
      <c r="Y149">
        <f t="shared" si="44"/>
        <v>496</v>
      </c>
      <c r="Z149">
        <f t="shared" si="44"/>
        <v>45.5</v>
      </c>
      <c r="AA149">
        <f t="shared" si="44"/>
        <v>120</v>
      </c>
    </row>
    <row r="150" spans="1:27" x14ac:dyDescent="0.25">
      <c r="A150" s="1">
        <v>11</v>
      </c>
      <c r="B150" s="1" t="s">
        <v>18</v>
      </c>
      <c r="C150" s="3">
        <v>427</v>
      </c>
      <c r="D150" s="3">
        <v>414.9</v>
      </c>
      <c r="E150" s="3">
        <v>434</v>
      </c>
      <c r="F150" s="3">
        <v>444.5</v>
      </c>
      <c r="G150" s="3">
        <v>453.7</v>
      </c>
      <c r="H150" s="10">
        <v>452.2</v>
      </c>
      <c r="I150" s="11">
        <v>460.2</v>
      </c>
      <c r="J150" s="90">
        <f t="shared" si="45"/>
        <v>45.300000000000011</v>
      </c>
      <c r="K150">
        <f t="shared" si="46"/>
        <v>414.9</v>
      </c>
      <c r="L150">
        <f t="shared" si="47"/>
        <v>460.2</v>
      </c>
      <c r="M150">
        <f t="shared" si="48"/>
        <v>440.92857142857139</v>
      </c>
      <c r="N150">
        <f t="shared" si="49"/>
        <v>444.5</v>
      </c>
      <c r="O150">
        <f t="shared" si="50"/>
        <v>6.160152838460851</v>
      </c>
      <c r="P150">
        <f t="shared" si="51"/>
        <v>16.298232448716057</v>
      </c>
      <c r="Q150">
        <f t="shared" si="52"/>
        <v>1.1091829356471439</v>
      </c>
      <c r="T150" s="125" t="s">
        <v>177</v>
      </c>
      <c r="U150">
        <f t="shared" si="53"/>
        <v>45.3</v>
      </c>
      <c r="V150" s="74">
        <f t="shared" si="44"/>
        <v>415</v>
      </c>
      <c r="W150" s="74">
        <f t="shared" si="44"/>
        <v>460</v>
      </c>
      <c r="X150">
        <f t="shared" si="44"/>
        <v>441</v>
      </c>
      <c r="Y150">
        <f t="shared" si="44"/>
        <v>445</v>
      </c>
      <c r="Z150">
        <f t="shared" si="44"/>
        <v>6.16</v>
      </c>
      <c r="AA150">
        <f t="shared" si="44"/>
        <v>16.3</v>
      </c>
    </row>
    <row r="151" spans="1:27" x14ac:dyDescent="0.25">
      <c r="A151" s="1">
        <v>12</v>
      </c>
      <c r="B151" s="1" t="s">
        <v>19</v>
      </c>
      <c r="C151" s="3">
        <v>139</v>
      </c>
      <c r="D151" s="3">
        <v>227.5</v>
      </c>
      <c r="E151" s="3">
        <v>205.4</v>
      </c>
      <c r="F151" s="3">
        <v>223.9</v>
      </c>
      <c r="G151" s="3">
        <v>125.6</v>
      </c>
      <c r="H151" s="10">
        <v>144.4</v>
      </c>
      <c r="I151" s="11">
        <v>147.4</v>
      </c>
      <c r="J151" s="90">
        <f t="shared" si="45"/>
        <v>101.9</v>
      </c>
      <c r="K151">
        <f t="shared" si="46"/>
        <v>125.6</v>
      </c>
      <c r="L151">
        <f t="shared" si="47"/>
        <v>227.5</v>
      </c>
      <c r="M151">
        <f t="shared" si="48"/>
        <v>173.31428571428572</v>
      </c>
      <c r="N151">
        <f t="shared" si="49"/>
        <v>147.4</v>
      </c>
      <c r="O151">
        <f t="shared" si="50"/>
        <v>16.537265688818806</v>
      </c>
      <c r="P151">
        <f t="shared" si="51"/>
        <v>43.753492377615828</v>
      </c>
      <c r="Q151">
        <f t="shared" si="52"/>
        <v>1.8113057324840764</v>
      </c>
      <c r="T151" s="125" t="s">
        <v>178</v>
      </c>
      <c r="U151">
        <f t="shared" si="53"/>
        <v>102</v>
      </c>
      <c r="V151" s="74">
        <f t="shared" si="44"/>
        <v>126</v>
      </c>
      <c r="W151" s="74">
        <f t="shared" si="44"/>
        <v>228</v>
      </c>
      <c r="X151">
        <f t="shared" si="44"/>
        <v>173</v>
      </c>
      <c r="Y151">
        <f t="shared" si="44"/>
        <v>147</v>
      </c>
      <c r="Z151">
        <f t="shared" si="44"/>
        <v>16.5</v>
      </c>
      <c r="AA151">
        <f t="shared" si="44"/>
        <v>43.8</v>
      </c>
    </row>
    <row r="152" spans="1:27" x14ac:dyDescent="0.25">
      <c r="A152" s="1">
        <v>13</v>
      </c>
      <c r="B152" s="42" t="s">
        <v>20</v>
      </c>
      <c r="C152" s="19">
        <v>1</v>
      </c>
      <c r="D152" s="19">
        <v>1</v>
      </c>
      <c r="E152" s="19">
        <v>1</v>
      </c>
      <c r="F152" s="19">
        <v>1</v>
      </c>
      <c r="G152" s="19">
        <v>1</v>
      </c>
      <c r="H152" s="20">
        <v>1.04</v>
      </c>
      <c r="I152" s="21">
        <v>1</v>
      </c>
      <c r="J152" s="91">
        <f t="shared" si="45"/>
        <v>4.0000000000000036E-2</v>
      </c>
      <c r="K152" s="56">
        <f t="shared" si="46"/>
        <v>1</v>
      </c>
      <c r="L152" s="56">
        <f t="shared" si="47"/>
        <v>1.04</v>
      </c>
      <c r="M152" s="56">
        <f t="shared" si="48"/>
        <v>1.0057142857142858</v>
      </c>
      <c r="N152" s="56">
        <f t="shared" si="49"/>
        <v>1</v>
      </c>
      <c r="O152" s="56">
        <f t="shared" si="50"/>
        <v>5.7142857142857195E-3</v>
      </c>
      <c r="P152" s="56">
        <f t="shared" si="51"/>
        <v>1.5118578920369103E-2</v>
      </c>
      <c r="Q152">
        <f t="shared" si="52"/>
        <v>1.04</v>
      </c>
      <c r="T152" s="125" t="s">
        <v>179</v>
      </c>
      <c r="U152" s="56">
        <f t="shared" si="53"/>
        <v>0.04</v>
      </c>
      <c r="V152" s="56">
        <f t="shared" si="44"/>
        <v>1</v>
      </c>
      <c r="W152" s="56">
        <f t="shared" si="44"/>
        <v>1.04</v>
      </c>
      <c r="X152" s="56">
        <f t="shared" si="44"/>
        <v>1.01</v>
      </c>
      <c r="Y152" s="56">
        <f t="shared" si="44"/>
        <v>1</v>
      </c>
      <c r="Z152" s="56">
        <f t="shared" si="44"/>
        <v>5.7099999999999998E-3</v>
      </c>
      <c r="AA152" s="56">
        <f t="shared" si="44"/>
        <v>1.5100000000000001E-2</v>
      </c>
    </row>
    <row r="153" spans="1:27" x14ac:dyDescent="0.25">
      <c r="A153" s="1">
        <v>14</v>
      </c>
      <c r="B153" s="1" t="s">
        <v>21</v>
      </c>
      <c r="C153" s="3">
        <v>251.8</v>
      </c>
      <c r="D153" s="3">
        <v>159.9</v>
      </c>
      <c r="E153" s="3">
        <v>44.03</v>
      </c>
      <c r="F153" s="3">
        <v>160.6</v>
      </c>
      <c r="G153" s="3">
        <v>57.56</v>
      </c>
      <c r="H153" s="10">
        <v>255.1</v>
      </c>
      <c r="I153" s="11">
        <v>278</v>
      </c>
      <c r="J153" s="90">
        <f t="shared" si="45"/>
        <v>233.97</v>
      </c>
      <c r="K153">
        <f t="shared" si="46"/>
        <v>44.03</v>
      </c>
      <c r="L153">
        <f t="shared" si="47"/>
        <v>278</v>
      </c>
      <c r="M153">
        <f t="shared" si="48"/>
        <v>172.42714285714288</v>
      </c>
      <c r="N153">
        <f t="shared" si="49"/>
        <v>160.6</v>
      </c>
      <c r="O153">
        <f t="shared" si="50"/>
        <v>35.942274268496625</v>
      </c>
      <c r="P153">
        <f t="shared" si="51"/>
        <v>95.094319268518049</v>
      </c>
      <c r="Q153" s="127">
        <f t="shared" si="52"/>
        <v>6.3138769021121961</v>
      </c>
      <c r="T153" s="125" t="s">
        <v>180</v>
      </c>
      <c r="U153">
        <f t="shared" si="53"/>
        <v>234</v>
      </c>
      <c r="V153" s="74">
        <f t="shared" si="44"/>
        <v>44</v>
      </c>
      <c r="W153" s="74">
        <f t="shared" si="44"/>
        <v>278</v>
      </c>
      <c r="X153">
        <f t="shared" si="44"/>
        <v>172</v>
      </c>
      <c r="Y153">
        <f t="shared" si="44"/>
        <v>161</v>
      </c>
      <c r="Z153">
        <f t="shared" si="44"/>
        <v>35.9</v>
      </c>
      <c r="AA153">
        <f t="shared" si="44"/>
        <v>95.1</v>
      </c>
    </row>
    <row r="154" spans="1:27" x14ac:dyDescent="0.25">
      <c r="A154" s="1">
        <v>15</v>
      </c>
      <c r="B154" s="42" t="s">
        <v>22</v>
      </c>
      <c r="C154" s="19">
        <v>1</v>
      </c>
      <c r="D154" s="19">
        <v>1.847</v>
      </c>
      <c r="E154" s="19">
        <v>1</v>
      </c>
      <c r="F154" s="19">
        <v>1</v>
      </c>
      <c r="G154" s="19">
        <v>1.0349999999999999</v>
      </c>
      <c r="H154" s="20">
        <v>1.9390000000000001</v>
      </c>
      <c r="I154" s="21">
        <v>1</v>
      </c>
      <c r="J154" s="91">
        <f t="shared" si="45"/>
        <v>0.93900000000000006</v>
      </c>
      <c r="K154" s="56">
        <f t="shared" si="46"/>
        <v>1</v>
      </c>
      <c r="L154" s="56">
        <f t="shared" si="47"/>
        <v>1.9390000000000001</v>
      </c>
      <c r="M154" s="56">
        <f t="shared" si="48"/>
        <v>1.260142857142857</v>
      </c>
      <c r="N154" s="56">
        <f t="shared" si="49"/>
        <v>1</v>
      </c>
      <c r="O154" s="56">
        <f t="shared" si="50"/>
        <v>0.16378229286397938</v>
      </c>
      <c r="P154" s="56">
        <f t="shared" si="51"/>
        <v>0.43332721607403824</v>
      </c>
      <c r="Q154">
        <f t="shared" si="52"/>
        <v>1.9390000000000001</v>
      </c>
      <c r="T154" s="125" t="s">
        <v>181</v>
      </c>
      <c r="U154" s="56">
        <f t="shared" si="53"/>
        <v>0.93899999999999995</v>
      </c>
      <c r="V154" s="56">
        <f t="shared" si="44"/>
        <v>1</v>
      </c>
      <c r="W154" s="56">
        <f t="shared" si="44"/>
        <v>1.94</v>
      </c>
      <c r="X154" s="56">
        <f t="shared" si="44"/>
        <v>1.26</v>
      </c>
      <c r="Y154" s="56">
        <f t="shared" si="44"/>
        <v>1</v>
      </c>
      <c r="Z154" s="56">
        <f t="shared" si="44"/>
        <v>0.16400000000000001</v>
      </c>
      <c r="AA154" s="56">
        <f t="shared" si="44"/>
        <v>0.433</v>
      </c>
    </row>
    <row r="155" spans="1:27" x14ac:dyDescent="0.25">
      <c r="A155" s="1">
        <v>16</v>
      </c>
      <c r="B155" s="1" t="s">
        <v>23</v>
      </c>
      <c r="C155" s="3">
        <v>121.2</v>
      </c>
      <c r="D155" s="3">
        <v>150.4</v>
      </c>
      <c r="E155" s="3">
        <v>123.6</v>
      </c>
      <c r="F155" s="3">
        <v>162.6</v>
      </c>
      <c r="G155" s="3">
        <v>168.5</v>
      </c>
      <c r="H155" s="10">
        <v>128</v>
      </c>
      <c r="I155" s="11">
        <v>131.9</v>
      </c>
      <c r="J155" s="90">
        <f t="shared" si="45"/>
        <v>47.3</v>
      </c>
      <c r="K155">
        <f t="shared" si="46"/>
        <v>121.2</v>
      </c>
      <c r="L155">
        <f t="shared" si="47"/>
        <v>168.5</v>
      </c>
      <c r="M155">
        <f t="shared" si="48"/>
        <v>140.8857142857143</v>
      </c>
      <c r="N155">
        <f t="shared" si="49"/>
        <v>131.9</v>
      </c>
      <c r="O155">
        <f t="shared" si="50"/>
        <v>7.3317453444536724</v>
      </c>
      <c r="P155">
        <f t="shared" si="51"/>
        <v>19.397974857480012</v>
      </c>
      <c r="Q155">
        <f t="shared" si="52"/>
        <v>1.3902640264026402</v>
      </c>
      <c r="T155" s="125" t="s">
        <v>182</v>
      </c>
      <c r="U155">
        <f t="shared" si="53"/>
        <v>47.3</v>
      </c>
      <c r="V155" s="74">
        <f t="shared" si="44"/>
        <v>121</v>
      </c>
      <c r="W155" s="74">
        <f t="shared" si="44"/>
        <v>169</v>
      </c>
      <c r="X155">
        <f t="shared" si="44"/>
        <v>141</v>
      </c>
      <c r="Y155">
        <f t="shared" si="44"/>
        <v>132</v>
      </c>
      <c r="Z155">
        <f t="shared" si="44"/>
        <v>7.33</v>
      </c>
      <c r="AA155">
        <f t="shared" si="44"/>
        <v>19.399999999999999</v>
      </c>
    </row>
    <row r="156" spans="1:27" x14ac:dyDescent="0.25">
      <c r="A156" s="1">
        <v>17</v>
      </c>
      <c r="B156" s="1" t="s">
        <v>24</v>
      </c>
      <c r="C156" s="3">
        <v>1.7370000000000001</v>
      </c>
      <c r="D156" s="3">
        <v>1.05</v>
      </c>
      <c r="E156" s="3">
        <v>1.3029999999999999</v>
      </c>
      <c r="F156" s="3">
        <v>1.1970000000000001</v>
      </c>
      <c r="G156" s="3">
        <v>1.8480000000000001</v>
      </c>
      <c r="H156" s="10">
        <v>1.7430000000000001</v>
      </c>
      <c r="I156" s="11">
        <v>1.8129999999999999</v>
      </c>
      <c r="J156" s="90">
        <f t="shared" si="45"/>
        <v>0.79800000000000004</v>
      </c>
      <c r="K156">
        <f t="shared" si="46"/>
        <v>1.05</v>
      </c>
      <c r="L156">
        <f t="shared" si="47"/>
        <v>1.8480000000000001</v>
      </c>
      <c r="M156">
        <f t="shared" si="48"/>
        <v>1.5272857142857144</v>
      </c>
      <c r="N156">
        <f t="shared" si="49"/>
        <v>1.7370000000000001</v>
      </c>
      <c r="O156">
        <f t="shared" si="50"/>
        <v>0.12556514421676412</v>
      </c>
      <c r="P156">
        <f t="shared" si="51"/>
        <v>0.3322141449355181</v>
      </c>
      <c r="Q156">
        <f t="shared" si="52"/>
        <v>1.76</v>
      </c>
      <c r="T156" s="125" t="s">
        <v>183</v>
      </c>
      <c r="U156">
        <f t="shared" si="53"/>
        <v>0.79800000000000004</v>
      </c>
      <c r="V156" s="74">
        <f t="shared" si="53"/>
        <v>1.05</v>
      </c>
      <c r="W156" s="74">
        <f t="shared" si="53"/>
        <v>1.85</v>
      </c>
      <c r="X156">
        <f t="shared" si="53"/>
        <v>1.53</v>
      </c>
      <c r="Y156">
        <f t="shared" si="53"/>
        <v>1.74</v>
      </c>
      <c r="Z156">
        <f t="shared" si="53"/>
        <v>0.126</v>
      </c>
      <c r="AA156">
        <f t="shared" si="53"/>
        <v>0.33200000000000002</v>
      </c>
    </row>
    <row r="157" spans="1:27" x14ac:dyDescent="0.25">
      <c r="A157" s="1">
        <v>18</v>
      </c>
      <c r="B157" s="1" t="s">
        <v>25</v>
      </c>
      <c r="C157" s="3">
        <v>82.35</v>
      </c>
      <c r="D157" s="3">
        <v>32.950000000000003</v>
      </c>
      <c r="E157" s="3">
        <v>61</v>
      </c>
      <c r="F157" s="3">
        <v>42.75</v>
      </c>
      <c r="G157" s="3">
        <v>172</v>
      </c>
      <c r="H157" s="10">
        <v>92.18</v>
      </c>
      <c r="I157" s="11">
        <v>94.52</v>
      </c>
      <c r="J157" s="90">
        <f t="shared" si="45"/>
        <v>139.05000000000001</v>
      </c>
      <c r="K157">
        <f t="shared" si="46"/>
        <v>32.950000000000003</v>
      </c>
      <c r="L157">
        <f t="shared" si="47"/>
        <v>172</v>
      </c>
      <c r="M157">
        <f t="shared" si="48"/>
        <v>82.535714285714292</v>
      </c>
      <c r="N157">
        <f t="shared" si="49"/>
        <v>82.35</v>
      </c>
      <c r="O157">
        <f t="shared" si="50"/>
        <v>17.420541631886746</v>
      </c>
      <c r="P157">
        <f t="shared" si="51"/>
        <v>46.090420862019641</v>
      </c>
      <c r="Q157">
        <f t="shared" si="52"/>
        <v>5.2200303490136566</v>
      </c>
      <c r="T157" s="125" t="s">
        <v>184</v>
      </c>
      <c r="U157">
        <f t="shared" si="53"/>
        <v>139</v>
      </c>
      <c r="V157" s="74">
        <f t="shared" si="53"/>
        <v>33</v>
      </c>
      <c r="W157" s="74">
        <f t="shared" si="53"/>
        <v>172</v>
      </c>
      <c r="X157">
        <f t="shared" si="53"/>
        <v>82.5</v>
      </c>
      <c r="Y157">
        <f t="shared" si="53"/>
        <v>82.4</v>
      </c>
      <c r="Z157">
        <f t="shared" si="53"/>
        <v>17.399999999999999</v>
      </c>
      <c r="AA157">
        <f t="shared" si="53"/>
        <v>46.1</v>
      </c>
    </row>
    <row r="158" spans="1:27" x14ac:dyDescent="0.25">
      <c r="A158" s="1">
        <v>19</v>
      </c>
      <c r="B158" s="1" t="s">
        <v>26</v>
      </c>
      <c r="C158" s="3">
        <v>11.86</v>
      </c>
      <c r="D158" s="3">
        <v>4.7050000000000001</v>
      </c>
      <c r="E158" s="3">
        <v>10</v>
      </c>
      <c r="F158" s="3">
        <v>4.7759999999999998</v>
      </c>
      <c r="G158" s="3">
        <v>7.8479999999999999</v>
      </c>
      <c r="H158" s="10">
        <v>11.6</v>
      </c>
      <c r="I158" s="11">
        <v>11.81</v>
      </c>
      <c r="J158" s="90">
        <f t="shared" si="45"/>
        <v>7.1549999999999994</v>
      </c>
      <c r="K158">
        <f t="shared" si="46"/>
        <v>4.7050000000000001</v>
      </c>
      <c r="L158">
        <f t="shared" si="47"/>
        <v>11.86</v>
      </c>
      <c r="M158">
        <f t="shared" si="48"/>
        <v>8.9427142857142865</v>
      </c>
      <c r="N158">
        <f t="shared" si="49"/>
        <v>10</v>
      </c>
      <c r="O158">
        <f t="shared" si="50"/>
        <v>1.2093783667709643</v>
      </c>
      <c r="P158">
        <f t="shared" si="51"/>
        <v>3.1997143994574322</v>
      </c>
      <c r="Q158">
        <f t="shared" si="52"/>
        <v>2.5207226354941552</v>
      </c>
      <c r="T158" s="125" t="s">
        <v>185</v>
      </c>
      <c r="U158">
        <f t="shared" si="53"/>
        <v>7.16</v>
      </c>
      <c r="V158" s="74">
        <f t="shared" si="53"/>
        <v>4.71</v>
      </c>
      <c r="W158" s="74">
        <f t="shared" si="53"/>
        <v>11.9</v>
      </c>
      <c r="X158">
        <f t="shared" si="53"/>
        <v>8.94</v>
      </c>
      <c r="Y158">
        <f t="shared" si="53"/>
        <v>10</v>
      </c>
      <c r="Z158">
        <f t="shared" si="53"/>
        <v>1.21</v>
      </c>
      <c r="AA158">
        <f t="shared" si="53"/>
        <v>3.2</v>
      </c>
    </row>
    <row r="159" spans="1:27" x14ac:dyDescent="0.25">
      <c r="A159" s="1">
        <v>20</v>
      </c>
      <c r="B159" s="1" t="s">
        <v>27</v>
      </c>
      <c r="C159" s="3">
        <v>19.350000000000001</v>
      </c>
      <c r="D159" s="3">
        <v>23.65</v>
      </c>
      <c r="E159" s="3">
        <v>22.56</v>
      </c>
      <c r="F159" s="3">
        <v>23.69</v>
      </c>
      <c r="G159" s="3">
        <v>16.68</v>
      </c>
      <c r="H159" s="10">
        <v>31.83</v>
      </c>
      <c r="I159" s="11">
        <v>19.96</v>
      </c>
      <c r="J159" s="90">
        <f t="shared" si="45"/>
        <v>15.149999999999999</v>
      </c>
      <c r="K159">
        <f t="shared" si="46"/>
        <v>16.68</v>
      </c>
      <c r="L159">
        <f t="shared" si="47"/>
        <v>31.83</v>
      </c>
      <c r="M159">
        <f t="shared" si="48"/>
        <v>22.53142857142857</v>
      </c>
      <c r="N159">
        <f t="shared" si="49"/>
        <v>22.56</v>
      </c>
      <c r="O159">
        <f t="shared" si="50"/>
        <v>1.8259419337914982</v>
      </c>
      <c r="P159">
        <f t="shared" si="51"/>
        <v>4.8309882652566705</v>
      </c>
      <c r="Q159">
        <f t="shared" si="52"/>
        <v>1.9082733812949639</v>
      </c>
      <c r="T159" s="125" t="s">
        <v>186</v>
      </c>
      <c r="U159">
        <f t="shared" si="53"/>
        <v>15.2</v>
      </c>
      <c r="V159" s="74">
        <f t="shared" si="53"/>
        <v>16.7</v>
      </c>
      <c r="W159" s="74">
        <f t="shared" si="53"/>
        <v>31.8</v>
      </c>
      <c r="X159">
        <f t="shared" si="53"/>
        <v>22.5</v>
      </c>
      <c r="Y159">
        <f t="shared" si="53"/>
        <v>22.6</v>
      </c>
      <c r="Z159">
        <f t="shared" si="53"/>
        <v>1.83</v>
      </c>
      <c r="AA159">
        <f t="shared" si="53"/>
        <v>4.83</v>
      </c>
    </row>
    <row r="160" spans="1:27" x14ac:dyDescent="0.25">
      <c r="A160" s="27">
        <v>21</v>
      </c>
      <c r="B160" s="47" t="s">
        <v>28</v>
      </c>
      <c r="C160" s="29">
        <v>53.084000000000003</v>
      </c>
      <c r="D160" s="29">
        <v>53.216999999999999</v>
      </c>
      <c r="E160" s="29">
        <v>52.755000000000003</v>
      </c>
      <c r="F160" s="29">
        <v>51.997</v>
      </c>
      <c r="G160" s="29">
        <v>48.725000000000001</v>
      </c>
      <c r="H160" s="30">
        <v>53.097999999999999</v>
      </c>
      <c r="I160" s="31">
        <v>52.970999999999997</v>
      </c>
      <c r="J160" s="90">
        <f t="shared" si="45"/>
        <v>4.4919999999999973</v>
      </c>
      <c r="K160">
        <f t="shared" si="46"/>
        <v>48.725000000000001</v>
      </c>
      <c r="L160">
        <f t="shared" si="47"/>
        <v>53.216999999999999</v>
      </c>
      <c r="M160">
        <f t="shared" si="48"/>
        <v>52.263857142857148</v>
      </c>
      <c r="N160">
        <f t="shared" si="49"/>
        <v>52.970999999999997</v>
      </c>
      <c r="O160">
        <f t="shared" si="50"/>
        <v>0.60970142687382034</v>
      </c>
      <c r="P160">
        <f t="shared" si="51"/>
        <v>1.6131183495093617</v>
      </c>
      <c r="Q160">
        <f t="shared" si="52"/>
        <v>1.0921908671113392</v>
      </c>
      <c r="T160" s="125" t="s">
        <v>28</v>
      </c>
      <c r="U160">
        <f t="shared" si="53"/>
        <v>4.49</v>
      </c>
      <c r="V160" s="74">
        <f t="shared" si="53"/>
        <v>48.7</v>
      </c>
      <c r="W160" s="74">
        <f t="shared" si="53"/>
        <v>53.2</v>
      </c>
      <c r="X160">
        <f t="shared" si="53"/>
        <v>52.3</v>
      </c>
      <c r="Y160">
        <f t="shared" si="53"/>
        <v>53</v>
      </c>
      <c r="Z160">
        <f t="shared" si="53"/>
        <v>0.61</v>
      </c>
      <c r="AA160">
        <f t="shared" si="53"/>
        <v>1.61</v>
      </c>
    </row>
    <row r="161" spans="1:27" x14ac:dyDescent="0.25">
      <c r="A161" s="98">
        <v>22</v>
      </c>
      <c r="B161" s="48" t="s">
        <v>29</v>
      </c>
      <c r="C161" s="29">
        <v>6.1180000000000003</v>
      </c>
      <c r="D161" s="29">
        <v>6.6550000000000002</v>
      </c>
      <c r="E161" s="29">
        <v>6.38</v>
      </c>
      <c r="F161" s="29">
        <v>6.2249999999999996</v>
      </c>
      <c r="G161" s="29">
        <v>5.5149999999999997</v>
      </c>
      <c r="H161" s="30">
        <v>6.423</v>
      </c>
      <c r="I161" s="31">
        <v>6.1550000000000002</v>
      </c>
      <c r="J161" s="90">
        <f t="shared" si="45"/>
        <v>1.1400000000000006</v>
      </c>
      <c r="K161">
        <f t="shared" si="46"/>
        <v>5.5149999999999997</v>
      </c>
      <c r="L161">
        <f t="shared" si="47"/>
        <v>6.6550000000000002</v>
      </c>
      <c r="M161">
        <f t="shared" si="48"/>
        <v>6.2101428571428574</v>
      </c>
      <c r="N161">
        <f t="shared" si="49"/>
        <v>6.2249999999999996</v>
      </c>
      <c r="O161">
        <f t="shared" si="50"/>
        <v>0.135139509673633</v>
      </c>
      <c r="P161">
        <f t="shared" si="51"/>
        <v>0.35754553489564045</v>
      </c>
      <c r="Q161">
        <f t="shared" si="52"/>
        <v>1.2067089755213056</v>
      </c>
      <c r="T161" s="125" t="s">
        <v>29</v>
      </c>
      <c r="U161">
        <f t="shared" si="53"/>
        <v>1.1399999999999999</v>
      </c>
      <c r="V161" s="74">
        <f t="shared" si="53"/>
        <v>5.52</v>
      </c>
      <c r="W161" s="74">
        <f t="shared" si="53"/>
        <v>6.66</v>
      </c>
      <c r="X161">
        <f t="shared" si="53"/>
        <v>6.21</v>
      </c>
      <c r="Y161">
        <f t="shared" si="53"/>
        <v>6.23</v>
      </c>
      <c r="Z161">
        <f t="shared" si="53"/>
        <v>0.13500000000000001</v>
      </c>
      <c r="AA161">
        <f t="shared" si="53"/>
        <v>0.35799999999999998</v>
      </c>
    </row>
    <row r="162" spans="1:27" ht="15.75" thickBot="1" x14ac:dyDescent="0.3">
      <c r="A162" s="98">
        <v>23</v>
      </c>
      <c r="B162" s="48" t="s">
        <v>30</v>
      </c>
      <c r="C162" s="29">
        <v>0.16300000000000001</v>
      </c>
      <c r="D162" s="29">
        <v>0.251</v>
      </c>
      <c r="E162" s="29">
        <v>0.27600000000000002</v>
      </c>
      <c r="F162" s="29">
        <v>0.27900000000000003</v>
      </c>
      <c r="G162" s="29">
        <v>0.217</v>
      </c>
      <c r="H162" s="33">
        <v>0.17499999999999999</v>
      </c>
      <c r="I162" s="34">
        <v>0.16700000000000001</v>
      </c>
      <c r="J162" s="90">
        <f t="shared" si="45"/>
        <v>0.11600000000000002</v>
      </c>
      <c r="K162">
        <f t="shared" si="46"/>
        <v>0.16300000000000001</v>
      </c>
      <c r="L162">
        <f t="shared" si="47"/>
        <v>0.27900000000000003</v>
      </c>
      <c r="M162">
        <f t="shared" si="48"/>
        <v>0.21828571428571433</v>
      </c>
      <c r="N162">
        <f t="shared" si="49"/>
        <v>0.217</v>
      </c>
      <c r="O162">
        <f t="shared" si="50"/>
        <v>1.930299049828468E-2</v>
      </c>
      <c r="P162">
        <f t="shared" si="51"/>
        <v>5.1070912418304026E-2</v>
      </c>
      <c r="Q162">
        <f t="shared" si="52"/>
        <v>1.7116564417177915</v>
      </c>
      <c r="T162" s="125" t="s">
        <v>30</v>
      </c>
      <c r="U162">
        <f t="shared" si="53"/>
        <v>0.11600000000000001</v>
      </c>
      <c r="V162" s="74">
        <f t="shared" si="53"/>
        <v>0.16300000000000001</v>
      </c>
      <c r="W162" s="74">
        <f t="shared" si="53"/>
        <v>0.27900000000000003</v>
      </c>
      <c r="X162">
        <f t="shared" si="53"/>
        <v>0.218</v>
      </c>
      <c r="Y162">
        <f t="shared" si="53"/>
        <v>0.217</v>
      </c>
      <c r="Z162">
        <f t="shared" si="53"/>
        <v>1.9300000000000001E-2</v>
      </c>
      <c r="AA162">
        <f t="shared" si="53"/>
        <v>5.11E-2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zoomScale="85" zoomScaleNormal="85" workbookViewId="0">
      <selection activeCell="A28" sqref="A28:L54"/>
    </sheetView>
  </sheetViews>
  <sheetFormatPr defaultRowHeight="15" x14ac:dyDescent="0.25"/>
  <cols>
    <col min="12" max="12" width="12.28515625" bestFit="1" customWidth="1"/>
    <col min="18" max="19" width="12.28515625" bestFit="1" customWidth="1"/>
    <col min="20" max="20" width="12.28515625" customWidth="1"/>
    <col min="21" max="21" width="7.85546875" bestFit="1" customWidth="1"/>
    <col min="22" max="22" width="8.140625" customWidth="1"/>
  </cols>
  <sheetData>
    <row r="1" spans="1:23" ht="15.75" thickBot="1" x14ac:dyDescent="0.3">
      <c r="A1" s="55" t="s">
        <v>76</v>
      </c>
      <c r="V1" s="73"/>
      <c r="W1" t="s">
        <v>33</v>
      </c>
    </row>
    <row r="2" spans="1:23" ht="15.75" thickBot="1" x14ac:dyDescent="0.3">
      <c r="A2" s="1" t="s">
        <v>0</v>
      </c>
      <c r="B2" s="1" t="s">
        <v>1</v>
      </c>
      <c r="C2" s="4" t="s">
        <v>77</v>
      </c>
      <c r="D2" s="57" t="s">
        <v>77</v>
      </c>
      <c r="E2" s="5" t="s">
        <v>77</v>
      </c>
      <c r="F2" s="4" t="s">
        <v>78</v>
      </c>
      <c r="G2" s="57" t="s">
        <v>78</v>
      </c>
      <c r="H2" s="5" t="s">
        <v>78</v>
      </c>
      <c r="I2" s="9" t="s">
        <v>79</v>
      </c>
      <c r="J2" s="9" t="s">
        <v>80</v>
      </c>
      <c r="K2" s="9" t="s">
        <v>81</v>
      </c>
      <c r="L2" s="9" t="s">
        <v>82</v>
      </c>
    </row>
    <row r="3" spans="1:23" x14ac:dyDescent="0.25">
      <c r="A3" s="1" t="s">
        <v>3</v>
      </c>
      <c r="B3" s="1" t="s">
        <v>4</v>
      </c>
      <c r="C3" s="58" t="s">
        <v>5</v>
      </c>
      <c r="D3" s="59" t="s">
        <v>5</v>
      </c>
      <c r="E3" s="60" t="s">
        <v>5</v>
      </c>
      <c r="F3" s="58" t="s">
        <v>5</v>
      </c>
      <c r="G3" s="59" t="s">
        <v>5</v>
      </c>
      <c r="H3" s="60" t="s">
        <v>5</v>
      </c>
      <c r="I3" s="9" t="s">
        <v>5</v>
      </c>
      <c r="J3" s="9" t="s">
        <v>5</v>
      </c>
      <c r="K3" s="9" t="s">
        <v>6</v>
      </c>
      <c r="L3" s="9" t="s">
        <v>5</v>
      </c>
      <c r="V3" s="19"/>
      <c r="W3" t="s">
        <v>38</v>
      </c>
    </row>
    <row r="4" spans="1:23" x14ac:dyDescent="0.25">
      <c r="C4" s="16"/>
      <c r="D4" s="61"/>
      <c r="E4" s="17"/>
      <c r="F4" s="16"/>
      <c r="G4" s="61"/>
      <c r="H4" s="17"/>
      <c r="I4" s="9"/>
      <c r="J4" s="9"/>
      <c r="K4" s="9"/>
      <c r="L4" s="9"/>
      <c r="M4" s="92" t="s">
        <v>36</v>
      </c>
      <c r="N4" s="93" t="s">
        <v>37</v>
      </c>
      <c r="O4" s="93" t="s">
        <v>32</v>
      </c>
      <c r="P4" s="93" t="s">
        <v>34</v>
      </c>
      <c r="Q4" s="93" t="s">
        <v>35</v>
      </c>
      <c r="R4" s="101" t="s">
        <v>102</v>
      </c>
      <c r="S4" s="101" t="s">
        <v>103</v>
      </c>
      <c r="T4" s="101" t="s">
        <v>189</v>
      </c>
      <c r="U4" s="101"/>
    </row>
    <row r="5" spans="1:23" x14ac:dyDescent="0.25">
      <c r="A5" s="1">
        <v>1</v>
      </c>
      <c r="B5" s="1" t="s">
        <v>8</v>
      </c>
      <c r="C5" s="10">
        <v>19.88</v>
      </c>
      <c r="D5" s="62">
        <v>18.670000000000002</v>
      </c>
      <c r="E5" s="11">
        <v>22.87</v>
      </c>
      <c r="F5" s="10">
        <v>62.2</v>
      </c>
      <c r="G5" s="62">
        <v>58.73</v>
      </c>
      <c r="H5" s="11">
        <v>77.959999999999994</v>
      </c>
      <c r="I5" s="9">
        <v>11.97</v>
      </c>
      <c r="J5" s="9">
        <v>6.8029999999999999</v>
      </c>
      <c r="K5" s="9">
        <v>15.69</v>
      </c>
      <c r="L5" s="9">
        <v>12.32</v>
      </c>
      <c r="M5" s="99">
        <f>MAX(C5:L5)-MIN(C5:L5)</f>
        <v>71.156999999999996</v>
      </c>
      <c r="N5" s="61">
        <f>MIN(C5:L5)</f>
        <v>6.8029999999999999</v>
      </c>
      <c r="O5" s="61">
        <f>MAX(C5:L5)</f>
        <v>77.959999999999994</v>
      </c>
      <c r="P5" s="61">
        <f>AVERAGE(C5:L5)</f>
        <v>30.709300000000002</v>
      </c>
      <c r="Q5" s="61">
        <f>MEDIAN(C5:L5)</f>
        <v>19.274999999999999</v>
      </c>
      <c r="R5">
        <f>STDEV(C5:L5)/(SQRT(COUNT(C5:L5)))</f>
        <v>8.0412435771948712</v>
      </c>
      <c r="S5">
        <f>STDEV(C5:L5)</f>
        <v>25.428644924135806</v>
      </c>
      <c r="T5" s="128">
        <f>MAX(C5:L5)/MIN(C5:L5)</f>
        <v>11.459650154343672</v>
      </c>
    </row>
    <row r="6" spans="1:23" x14ac:dyDescent="0.25">
      <c r="A6" s="1">
        <v>2</v>
      </c>
      <c r="B6" s="1" t="s">
        <v>9</v>
      </c>
      <c r="C6" s="10">
        <v>5.4379999999999997</v>
      </c>
      <c r="D6" s="62">
        <v>5.4379999999999997</v>
      </c>
      <c r="E6" s="11">
        <v>5.5270000000000001</v>
      </c>
      <c r="F6" s="10">
        <v>8.1080000000000005</v>
      </c>
      <c r="G6" s="62">
        <v>7.117</v>
      </c>
      <c r="H6" s="11">
        <v>6.7729999999999997</v>
      </c>
      <c r="I6" s="9">
        <v>7.0350000000000001</v>
      </c>
      <c r="J6" s="9">
        <v>3.798</v>
      </c>
      <c r="K6" s="9">
        <v>9.3439999999999994</v>
      </c>
      <c r="L6" s="9">
        <v>14.27</v>
      </c>
      <c r="M6" s="99">
        <f t="shared" ref="M6:M27" si="0">MAX(C6:L6)-MIN(C6:L6)</f>
        <v>10.472</v>
      </c>
      <c r="N6" s="61">
        <f t="shared" ref="N6:N27" si="1">MIN(C6:L6)</f>
        <v>3.798</v>
      </c>
      <c r="O6" s="61">
        <f t="shared" ref="O6:O27" si="2">MAX(C6:L6)</f>
        <v>14.27</v>
      </c>
      <c r="P6" s="61">
        <f t="shared" ref="P6:P27" si="3">AVERAGE(C6:L6)</f>
        <v>7.2847999999999997</v>
      </c>
      <c r="Q6" s="61">
        <f t="shared" ref="Q6:Q27" si="4">MEDIAN(C6:L6)</f>
        <v>6.9039999999999999</v>
      </c>
      <c r="R6">
        <f t="shared" ref="R6:R27" si="5">STDEV(C6:L6)/(SQRT(COUNT(C6:L6)))</f>
        <v>0.9197370010557967</v>
      </c>
      <c r="S6">
        <f t="shared" ref="S6:S25" si="6">STDEV(C6:L6)</f>
        <v>2.9084637716690072</v>
      </c>
      <c r="T6">
        <f t="shared" ref="T6:T27" si="7">MAX(C6:L6)/MIN(C6:L6)</f>
        <v>3.7572406529752498</v>
      </c>
    </row>
    <row r="7" spans="1:23" x14ac:dyDescent="0.25">
      <c r="A7" s="1">
        <v>3</v>
      </c>
      <c r="B7" s="1" t="s">
        <v>10</v>
      </c>
      <c r="C7" s="10">
        <v>40.799999999999997</v>
      </c>
      <c r="D7" s="62">
        <v>41.44</v>
      </c>
      <c r="E7" s="11">
        <v>43.05</v>
      </c>
      <c r="F7" s="10">
        <v>48.35</v>
      </c>
      <c r="G7" s="62">
        <v>46.88</v>
      </c>
      <c r="H7" s="11">
        <v>45.86</v>
      </c>
      <c r="I7" s="9">
        <v>2.5870000000000002</v>
      </c>
      <c r="J7" s="9">
        <v>19.059999999999999</v>
      </c>
      <c r="K7" s="9">
        <v>29.36</v>
      </c>
      <c r="L7" s="9">
        <v>29.08</v>
      </c>
      <c r="M7" s="99">
        <f t="shared" si="0"/>
        <v>45.762999999999998</v>
      </c>
      <c r="N7" s="61">
        <f t="shared" si="1"/>
        <v>2.5870000000000002</v>
      </c>
      <c r="O7" s="61">
        <f t="shared" si="2"/>
        <v>48.35</v>
      </c>
      <c r="P7" s="61">
        <f t="shared" si="3"/>
        <v>34.646699999999996</v>
      </c>
      <c r="Q7" s="61">
        <f t="shared" si="4"/>
        <v>41.12</v>
      </c>
      <c r="R7">
        <f t="shared" si="5"/>
        <v>4.6517697469768313</v>
      </c>
      <c r="S7">
        <f t="shared" si="6"/>
        <v>14.710187551111948</v>
      </c>
      <c r="T7" s="128">
        <f t="shared" si="7"/>
        <v>18.689601855431</v>
      </c>
    </row>
    <row r="8" spans="1:23" x14ac:dyDescent="0.25">
      <c r="A8" s="1">
        <v>4</v>
      </c>
      <c r="B8" s="1" t="s">
        <v>11</v>
      </c>
      <c r="C8" s="10">
        <v>4771</v>
      </c>
      <c r="D8" s="62">
        <v>4873</v>
      </c>
      <c r="E8" s="11">
        <v>4865</v>
      </c>
      <c r="F8" s="10">
        <v>1124</v>
      </c>
      <c r="G8" s="62">
        <v>1208</v>
      </c>
      <c r="H8" s="11">
        <v>1122</v>
      </c>
      <c r="I8" s="9">
        <v>2523</v>
      </c>
      <c r="J8" s="9">
        <v>561</v>
      </c>
      <c r="K8" s="9">
        <v>605.1</v>
      </c>
      <c r="L8" s="9">
        <v>2569</v>
      </c>
      <c r="M8" s="99">
        <f t="shared" si="0"/>
        <v>4312</v>
      </c>
      <c r="N8" s="61">
        <f t="shared" si="1"/>
        <v>561</v>
      </c>
      <c r="O8" s="61">
        <f t="shared" si="2"/>
        <v>4873</v>
      </c>
      <c r="P8" s="61">
        <f t="shared" si="3"/>
        <v>2422.1099999999997</v>
      </c>
      <c r="Q8" s="61">
        <f t="shared" si="4"/>
        <v>1865.5</v>
      </c>
      <c r="R8">
        <f t="shared" si="5"/>
        <v>568.9982180112695</v>
      </c>
      <c r="S8">
        <f t="shared" si="6"/>
        <v>1799.3303534926547</v>
      </c>
      <c r="T8" s="127">
        <f t="shared" si="7"/>
        <v>8.6862745098039209</v>
      </c>
    </row>
    <row r="9" spans="1:23" x14ac:dyDescent="0.25">
      <c r="A9" s="1">
        <v>5</v>
      </c>
      <c r="B9" s="42" t="s">
        <v>12</v>
      </c>
      <c r="C9" s="20">
        <v>1.7230000000000001</v>
      </c>
      <c r="D9" s="63">
        <v>1.7709999999999999</v>
      </c>
      <c r="E9" s="21">
        <v>1.7230000000000001</v>
      </c>
      <c r="F9" s="20">
        <v>0.3548</v>
      </c>
      <c r="G9" s="63">
        <v>0.25340000000000001</v>
      </c>
      <c r="H9" s="21">
        <v>0.28720000000000001</v>
      </c>
      <c r="I9" s="25">
        <v>0.34660000000000002</v>
      </c>
      <c r="J9" s="25">
        <v>0.1507</v>
      </c>
      <c r="K9" s="25">
        <v>1.2969999999999999</v>
      </c>
      <c r="L9" s="25">
        <v>1.226</v>
      </c>
      <c r="M9" s="100">
        <f t="shared" si="0"/>
        <v>1.6202999999999999</v>
      </c>
      <c r="N9" s="69">
        <f t="shared" si="1"/>
        <v>0.1507</v>
      </c>
      <c r="O9" s="69">
        <f t="shared" si="2"/>
        <v>1.7709999999999999</v>
      </c>
      <c r="P9" s="69">
        <f t="shared" si="3"/>
        <v>0.91327000000000003</v>
      </c>
      <c r="Q9" s="69">
        <f t="shared" si="4"/>
        <v>0.79039999999999999</v>
      </c>
      <c r="R9" s="56">
        <f t="shared" si="5"/>
        <v>0.21944332502949365</v>
      </c>
      <c r="S9" s="56">
        <f t="shared" si="6"/>
        <v>0.69394072441383636</v>
      </c>
      <c r="T9" s="128">
        <f t="shared" si="7"/>
        <v>11.751824817518248</v>
      </c>
    </row>
    <row r="10" spans="1:23" x14ac:dyDescent="0.25">
      <c r="A10" s="1">
        <v>6</v>
      </c>
      <c r="B10" s="42" t="s">
        <v>13</v>
      </c>
      <c r="C10" s="20">
        <v>0.37459999999999999</v>
      </c>
      <c r="D10" s="63">
        <v>0.39050000000000001</v>
      </c>
      <c r="E10" s="21">
        <v>0.41439999999999999</v>
      </c>
      <c r="F10" s="20">
        <v>0.13150000000000001</v>
      </c>
      <c r="G10" s="63">
        <v>0.20349999999999999</v>
      </c>
      <c r="H10" s="21">
        <v>0.27989999999999998</v>
      </c>
      <c r="I10" s="25">
        <v>9.1600000000000001E-2</v>
      </c>
      <c r="J10" s="25">
        <v>6.4699999999999994E-2</v>
      </c>
      <c r="K10" s="25">
        <v>0.14480000000000001</v>
      </c>
      <c r="L10" s="25">
        <v>0.23449999999999999</v>
      </c>
      <c r="M10" s="100">
        <f t="shared" si="0"/>
        <v>0.34970000000000001</v>
      </c>
      <c r="N10" s="69">
        <f t="shared" si="1"/>
        <v>6.4699999999999994E-2</v>
      </c>
      <c r="O10" s="69">
        <f t="shared" si="2"/>
        <v>0.41439999999999999</v>
      </c>
      <c r="P10" s="69">
        <f t="shared" si="3"/>
        <v>0.23300000000000001</v>
      </c>
      <c r="Q10" s="69">
        <f t="shared" si="4"/>
        <v>0.21899999999999997</v>
      </c>
      <c r="R10" s="56">
        <f t="shared" si="5"/>
        <v>4.0446840283128303E-2</v>
      </c>
      <c r="S10" s="56">
        <f t="shared" si="6"/>
        <v>0.12790413945173512</v>
      </c>
      <c r="T10" s="127">
        <f t="shared" si="7"/>
        <v>6.4049459041731067</v>
      </c>
    </row>
    <row r="11" spans="1:23" x14ac:dyDescent="0.25">
      <c r="A11" s="1">
        <v>7</v>
      </c>
      <c r="B11" s="1" t="s">
        <v>14</v>
      </c>
      <c r="C11" s="75">
        <v>0.92659999999999998</v>
      </c>
      <c r="D11" s="96">
        <v>0.91020000000000001</v>
      </c>
      <c r="E11" s="76">
        <v>0.94989999999999997</v>
      </c>
      <c r="F11" s="10">
        <v>1.256</v>
      </c>
      <c r="G11" s="62">
        <v>7.0629999999999997</v>
      </c>
      <c r="H11" s="11">
        <v>11.63</v>
      </c>
      <c r="I11" s="81">
        <v>0.93659999999999999</v>
      </c>
      <c r="J11" s="81">
        <v>0.34689999999999999</v>
      </c>
      <c r="K11" s="81">
        <v>0.48399999999999999</v>
      </c>
      <c r="L11" s="81">
        <v>0.66180000000000005</v>
      </c>
      <c r="M11" s="99">
        <f t="shared" si="0"/>
        <v>11.283100000000001</v>
      </c>
      <c r="N11" s="61">
        <f t="shared" si="1"/>
        <v>0.34689999999999999</v>
      </c>
      <c r="O11" s="61">
        <f t="shared" si="2"/>
        <v>11.63</v>
      </c>
      <c r="P11" s="61">
        <f t="shared" si="3"/>
        <v>2.5164999999999997</v>
      </c>
      <c r="Q11" s="61">
        <f t="shared" si="4"/>
        <v>0.93159999999999998</v>
      </c>
      <c r="R11">
        <f t="shared" si="5"/>
        <v>1.1909465820654315</v>
      </c>
      <c r="S11">
        <f t="shared" si="6"/>
        <v>3.7661037709194014</v>
      </c>
      <c r="T11" s="128">
        <f t="shared" si="7"/>
        <v>33.525511674834249</v>
      </c>
    </row>
    <row r="12" spans="1:23" x14ac:dyDescent="0.25">
      <c r="A12" s="1">
        <v>8</v>
      </c>
      <c r="B12" s="1" t="s">
        <v>15</v>
      </c>
      <c r="C12" s="10">
        <v>3.2610000000000001</v>
      </c>
      <c r="D12" s="62">
        <v>3.181</v>
      </c>
      <c r="E12" s="11">
        <v>3.4359999999999999</v>
      </c>
      <c r="F12" s="75">
        <v>2.101</v>
      </c>
      <c r="G12" s="96">
        <v>8.6069999999999993</v>
      </c>
      <c r="H12" s="76">
        <v>4.5670000000000002</v>
      </c>
      <c r="I12" s="9">
        <v>4.5910000000000002</v>
      </c>
      <c r="J12" s="9">
        <v>1.8919999999999999</v>
      </c>
      <c r="K12" s="9">
        <v>1.236</v>
      </c>
      <c r="L12" s="9">
        <v>3.2370000000000001</v>
      </c>
      <c r="M12" s="99">
        <f t="shared" si="0"/>
        <v>7.3709999999999996</v>
      </c>
      <c r="N12" s="61">
        <f t="shared" si="1"/>
        <v>1.236</v>
      </c>
      <c r="O12" s="61">
        <f t="shared" si="2"/>
        <v>8.6069999999999993</v>
      </c>
      <c r="P12" s="61">
        <f t="shared" si="3"/>
        <v>3.6109</v>
      </c>
      <c r="Q12" s="61">
        <f t="shared" si="4"/>
        <v>3.2490000000000001</v>
      </c>
      <c r="R12">
        <f t="shared" si="5"/>
        <v>0.65139115147676208</v>
      </c>
      <c r="S12">
        <f t="shared" si="6"/>
        <v>2.0598796863463216</v>
      </c>
      <c r="T12" s="127">
        <f t="shared" si="7"/>
        <v>6.9635922330097086</v>
      </c>
    </row>
    <row r="13" spans="1:23" x14ac:dyDescent="0.25">
      <c r="A13" s="1">
        <v>9</v>
      </c>
      <c r="B13" s="1" t="s">
        <v>16</v>
      </c>
      <c r="C13" s="10">
        <v>14.02</v>
      </c>
      <c r="D13" s="62">
        <v>13.3</v>
      </c>
      <c r="E13" s="11">
        <v>14.5</v>
      </c>
      <c r="F13" s="75">
        <v>27.25</v>
      </c>
      <c r="G13" s="96">
        <v>55.24</v>
      </c>
      <c r="H13" s="76">
        <v>79.430000000000007</v>
      </c>
      <c r="I13" s="9">
        <v>31.82</v>
      </c>
      <c r="J13" s="9">
        <v>11.28</v>
      </c>
      <c r="K13" s="9">
        <v>6.4669999999999996</v>
      </c>
      <c r="L13" s="9">
        <v>9.92</v>
      </c>
      <c r="M13" s="99">
        <f t="shared" si="0"/>
        <v>72.963000000000008</v>
      </c>
      <c r="N13" s="61">
        <f t="shared" si="1"/>
        <v>6.4669999999999996</v>
      </c>
      <c r="O13" s="61">
        <f t="shared" si="2"/>
        <v>79.430000000000007</v>
      </c>
      <c r="P13" s="61">
        <f t="shared" si="3"/>
        <v>26.322700000000005</v>
      </c>
      <c r="Q13" s="61">
        <f t="shared" si="4"/>
        <v>14.26</v>
      </c>
      <c r="R13">
        <f t="shared" si="5"/>
        <v>7.4818144977598102</v>
      </c>
      <c r="S13">
        <f t="shared" si="6"/>
        <v>23.659574843789752</v>
      </c>
      <c r="T13" s="128">
        <f t="shared" si="7"/>
        <v>12.282356579557757</v>
      </c>
    </row>
    <row r="14" spans="1:23" x14ac:dyDescent="0.25">
      <c r="A14" s="1">
        <v>10</v>
      </c>
      <c r="B14" s="1" t="s">
        <v>17</v>
      </c>
      <c r="C14" s="10">
        <v>6609</v>
      </c>
      <c r="D14" s="62">
        <v>6661</v>
      </c>
      <c r="E14" s="11">
        <v>6772</v>
      </c>
      <c r="F14" s="75">
        <v>1433</v>
      </c>
      <c r="G14" s="96">
        <v>1479</v>
      </c>
      <c r="H14" s="76">
        <v>1307</v>
      </c>
      <c r="I14" s="9">
        <v>2505</v>
      </c>
      <c r="J14" s="9">
        <v>987.9</v>
      </c>
      <c r="K14" s="9">
        <v>1321</v>
      </c>
      <c r="L14" s="9">
        <v>2918</v>
      </c>
      <c r="M14" s="99">
        <f t="shared" si="0"/>
        <v>5784.1</v>
      </c>
      <c r="N14" s="61">
        <f t="shared" si="1"/>
        <v>987.9</v>
      </c>
      <c r="O14" s="61">
        <f t="shared" si="2"/>
        <v>6772</v>
      </c>
      <c r="P14" s="61">
        <f t="shared" si="3"/>
        <v>3199.29</v>
      </c>
      <c r="Q14" s="61">
        <f t="shared" si="4"/>
        <v>1992</v>
      </c>
      <c r="R14">
        <f t="shared" si="5"/>
        <v>781.82931050624245</v>
      </c>
      <c r="S14">
        <f t="shared" si="6"/>
        <v>2472.3613626787378</v>
      </c>
      <c r="T14" s="127">
        <f t="shared" si="7"/>
        <v>6.8549448324729223</v>
      </c>
    </row>
    <row r="15" spans="1:23" x14ac:dyDescent="0.25">
      <c r="A15" s="1">
        <v>11</v>
      </c>
      <c r="B15" s="1" t="s">
        <v>18</v>
      </c>
      <c r="C15" s="10">
        <v>4169</v>
      </c>
      <c r="D15" s="62">
        <v>4240</v>
      </c>
      <c r="E15" s="11">
        <v>4200</v>
      </c>
      <c r="F15" s="75">
        <v>327.7</v>
      </c>
      <c r="G15" s="96">
        <v>315.89999999999998</v>
      </c>
      <c r="H15" s="76">
        <v>270.3</v>
      </c>
      <c r="I15" s="9">
        <v>190.4</v>
      </c>
      <c r="J15" s="9">
        <v>66.760000000000005</v>
      </c>
      <c r="K15" s="9">
        <v>1319</v>
      </c>
      <c r="L15" s="9">
        <v>1414</v>
      </c>
      <c r="M15" s="99">
        <f t="shared" si="0"/>
        <v>4173.24</v>
      </c>
      <c r="N15" s="61">
        <f t="shared" si="1"/>
        <v>66.760000000000005</v>
      </c>
      <c r="O15" s="61">
        <f t="shared" si="2"/>
        <v>4240</v>
      </c>
      <c r="P15" s="61">
        <f t="shared" si="3"/>
        <v>1651.3059999999998</v>
      </c>
      <c r="Q15" s="61">
        <f t="shared" si="4"/>
        <v>823.34999999999991</v>
      </c>
      <c r="R15">
        <f t="shared" si="5"/>
        <v>575.32748347006691</v>
      </c>
      <c r="S15">
        <f t="shared" si="6"/>
        <v>1819.3452482582852</v>
      </c>
      <c r="T15" s="128">
        <f t="shared" si="7"/>
        <v>63.511084481725582</v>
      </c>
    </row>
    <row r="16" spans="1:23" x14ac:dyDescent="0.25">
      <c r="A16" s="1">
        <v>12</v>
      </c>
      <c r="B16" s="1" t="s">
        <v>19</v>
      </c>
      <c r="C16" s="10">
        <v>11.68</v>
      </c>
      <c r="D16" s="62">
        <v>11.24</v>
      </c>
      <c r="E16" s="11">
        <v>12.94</v>
      </c>
      <c r="F16" s="10">
        <v>23.61</v>
      </c>
      <c r="G16" s="62">
        <v>23.66</v>
      </c>
      <c r="H16" s="11">
        <v>20.66</v>
      </c>
      <c r="I16" s="9">
        <v>13.72</v>
      </c>
      <c r="J16" s="9">
        <v>4.4649999999999999</v>
      </c>
      <c r="K16" s="9">
        <v>40.479999999999997</v>
      </c>
      <c r="L16" s="9">
        <v>19.12</v>
      </c>
      <c r="M16" s="99">
        <f t="shared" si="0"/>
        <v>36.015000000000001</v>
      </c>
      <c r="N16" s="61">
        <f t="shared" si="1"/>
        <v>4.4649999999999999</v>
      </c>
      <c r="O16" s="61">
        <f t="shared" si="2"/>
        <v>40.479999999999997</v>
      </c>
      <c r="P16" s="61">
        <f t="shared" si="3"/>
        <v>18.157499999999999</v>
      </c>
      <c r="Q16" s="61">
        <f t="shared" si="4"/>
        <v>16.420000000000002</v>
      </c>
      <c r="R16">
        <f t="shared" si="5"/>
        <v>3.1441272636456703</v>
      </c>
      <c r="S16">
        <f t="shared" si="6"/>
        <v>9.9426034065530402</v>
      </c>
      <c r="T16" s="129">
        <f t="shared" si="7"/>
        <v>9.0660694288913763</v>
      </c>
    </row>
    <row r="17" spans="1:29" x14ac:dyDescent="0.25">
      <c r="A17" s="1">
        <v>13</v>
      </c>
      <c r="B17" s="42" t="s">
        <v>20</v>
      </c>
      <c r="C17" s="20">
        <v>3.778</v>
      </c>
      <c r="D17" s="63">
        <v>2.5339999999999998</v>
      </c>
      <c r="E17" s="21">
        <v>2.399</v>
      </c>
      <c r="F17" s="20">
        <v>0.4924</v>
      </c>
      <c r="G17" s="63">
        <v>0.57450000000000001</v>
      </c>
      <c r="H17" s="21">
        <v>0.65649999999999997</v>
      </c>
      <c r="I17" s="25">
        <v>0.49220000000000003</v>
      </c>
      <c r="J17" s="25">
        <v>0.15459999999999999</v>
      </c>
      <c r="K17" s="25">
        <v>0.878</v>
      </c>
      <c r="L17" s="25">
        <v>1.6870000000000001</v>
      </c>
      <c r="M17" s="100">
        <f t="shared" si="0"/>
        <v>3.6234000000000002</v>
      </c>
      <c r="N17" s="69">
        <f t="shared" si="1"/>
        <v>0.15459999999999999</v>
      </c>
      <c r="O17" s="69">
        <f t="shared" si="2"/>
        <v>3.778</v>
      </c>
      <c r="P17" s="69">
        <f t="shared" si="3"/>
        <v>1.3646199999999999</v>
      </c>
      <c r="Q17" s="69">
        <f t="shared" si="4"/>
        <v>0.76724999999999999</v>
      </c>
      <c r="R17" s="56">
        <f t="shared" si="5"/>
        <v>0.37585870300183583</v>
      </c>
      <c r="S17" s="56">
        <f t="shared" si="6"/>
        <v>1.1885695798825673</v>
      </c>
      <c r="T17" s="128">
        <f t="shared" si="7"/>
        <v>24.4372574385511</v>
      </c>
    </row>
    <row r="18" spans="1:29" x14ac:dyDescent="0.25">
      <c r="A18" s="1">
        <v>14</v>
      </c>
      <c r="B18" s="1" t="s">
        <v>21</v>
      </c>
      <c r="C18" s="75">
        <v>157.5</v>
      </c>
      <c r="D18" s="96">
        <v>156.19999999999999</v>
      </c>
      <c r="E18" s="76">
        <v>192.5</v>
      </c>
      <c r="F18" s="10">
        <v>88.89</v>
      </c>
      <c r="G18" s="62">
        <v>76.36</v>
      </c>
      <c r="H18" s="11">
        <v>106.9</v>
      </c>
      <c r="I18" s="9">
        <v>70.290000000000006</v>
      </c>
      <c r="J18" s="9">
        <v>42</v>
      </c>
      <c r="K18" s="9">
        <v>196.7</v>
      </c>
      <c r="L18" s="9">
        <v>75.2</v>
      </c>
      <c r="M18" s="99">
        <f t="shared" si="0"/>
        <v>154.69999999999999</v>
      </c>
      <c r="N18" s="61">
        <f t="shared" si="1"/>
        <v>42</v>
      </c>
      <c r="O18" s="61">
        <f t="shared" si="2"/>
        <v>196.7</v>
      </c>
      <c r="P18" s="61">
        <f t="shared" si="3"/>
        <v>116.25399999999999</v>
      </c>
      <c r="Q18" s="61">
        <f t="shared" si="4"/>
        <v>97.89500000000001</v>
      </c>
      <c r="R18">
        <f t="shared" si="5"/>
        <v>17.423330667686816</v>
      </c>
      <c r="S18">
        <f t="shared" si="6"/>
        <v>55.09740933615263</v>
      </c>
      <c r="T18">
        <f t="shared" si="7"/>
        <v>4.6833333333333327</v>
      </c>
    </row>
    <row r="19" spans="1:29" x14ac:dyDescent="0.25">
      <c r="A19" s="1">
        <v>15</v>
      </c>
      <c r="B19" s="42" t="s">
        <v>22</v>
      </c>
      <c r="C19" s="20">
        <v>1.895</v>
      </c>
      <c r="D19" s="63">
        <v>1.895</v>
      </c>
      <c r="E19" s="21">
        <v>1.901</v>
      </c>
      <c r="F19" s="20">
        <v>0.68630000000000002</v>
      </c>
      <c r="G19" s="63">
        <v>3.3740000000000001</v>
      </c>
      <c r="H19" s="21">
        <v>5.49</v>
      </c>
      <c r="I19" s="25">
        <v>0.26690000000000003</v>
      </c>
      <c r="J19" s="25">
        <v>0.37709999999999999</v>
      </c>
      <c r="K19" s="25">
        <v>0.34079999999999999</v>
      </c>
      <c r="L19" s="25">
        <v>0.50019999999999998</v>
      </c>
      <c r="M19" s="100">
        <f t="shared" si="0"/>
        <v>5.2231000000000005</v>
      </c>
      <c r="N19" s="69">
        <f t="shared" si="1"/>
        <v>0.26690000000000003</v>
      </c>
      <c r="O19" s="69">
        <f t="shared" si="2"/>
        <v>5.49</v>
      </c>
      <c r="P19" s="69">
        <f t="shared" si="3"/>
        <v>1.6726300000000003</v>
      </c>
      <c r="Q19" s="69">
        <f t="shared" si="4"/>
        <v>1.2906499999999999</v>
      </c>
      <c r="R19" s="56">
        <f t="shared" si="5"/>
        <v>0.53118011405423182</v>
      </c>
      <c r="S19" s="56">
        <f t="shared" si="6"/>
        <v>1.679739008199389</v>
      </c>
      <c r="T19" s="128">
        <f t="shared" si="7"/>
        <v>20.569501686024726</v>
      </c>
    </row>
    <row r="20" spans="1:29" x14ac:dyDescent="0.25">
      <c r="A20" s="1">
        <v>16</v>
      </c>
      <c r="B20" s="1" t="s">
        <v>23</v>
      </c>
      <c r="C20" s="10">
        <v>1131</v>
      </c>
      <c r="D20" s="62">
        <v>1161</v>
      </c>
      <c r="E20" s="11">
        <v>1180</v>
      </c>
      <c r="F20" s="75">
        <v>205.2</v>
      </c>
      <c r="G20" s="96">
        <v>261.3</v>
      </c>
      <c r="H20" s="76">
        <v>198.1</v>
      </c>
      <c r="I20" s="81">
        <v>240.1</v>
      </c>
      <c r="J20" s="81">
        <v>137.5</v>
      </c>
      <c r="K20" s="9">
        <v>423.4</v>
      </c>
      <c r="L20" s="9">
        <v>687.7</v>
      </c>
      <c r="M20" s="99">
        <f t="shared" si="0"/>
        <v>1042.5</v>
      </c>
      <c r="N20" s="61">
        <f t="shared" si="1"/>
        <v>137.5</v>
      </c>
      <c r="O20" s="61">
        <f t="shared" si="2"/>
        <v>1180</v>
      </c>
      <c r="P20" s="61">
        <f t="shared" si="3"/>
        <v>562.53</v>
      </c>
      <c r="Q20" s="61">
        <f t="shared" si="4"/>
        <v>342.35</v>
      </c>
      <c r="R20">
        <f t="shared" si="5"/>
        <v>138.78294167512081</v>
      </c>
      <c r="S20">
        <f t="shared" si="6"/>
        <v>438.87019607168571</v>
      </c>
      <c r="T20" s="128">
        <f t="shared" si="7"/>
        <v>8.581818181818182</v>
      </c>
    </row>
    <row r="21" spans="1:29" x14ac:dyDescent="0.25">
      <c r="A21" s="1">
        <v>17</v>
      </c>
      <c r="B21" s="1" t="s">
        <v>24</v>
      </c>
      <c r="C21" s="10">
        <v>3.6909999999999998</v>
      </c>
      <c r="D21" s="62">
        <v>3.8719999999999999</v>
      </c>
      <c r="E21" s="11">
        <v>3.6190000000000002</v>
      </c>
      <c r="F21" s="75">
        <v>1.8480000000000001</v>
      </c>
      <c r="G21" s="96">
        <v>2.4119999999999999</v>
      </c>
      <c r="H21" s="76">
        <v>5.2460000000000004</v>
      </c>
      <c r="I21" s="81">
        <v>0.96299999999999997</v>
      </c>
      <c r="J21" s="81">
        <v>0</v>
      </c>
      <c r="K21" s="9">
        <v>1.7490000000000001</v>
      </c>
      <c r="L21" s="9">
        <v>3.4009999999999998</v>
      </c>
      <c r="M21" s="99">
        <f t="shared" si="0"/>
        <v>5.2460000000000004</v>
      </c>
      <c r="N21" s="61">
        <f t="shared" si="1"/>
        <v>0</v>
      </c>
      <c r="O21" s="61">
        <f t="shared" si="2"/>
        <v>5.2460000000000004</v>
      </c>
      <c r="P21" s="61">
        <f t="shared" si="3"/>
        <v>2.6801000000000004</v>
      </c>
      <c r="Q21" s="61">
        <f t="shared" si="4"/>
        <v>2.9064999999999999</v>
      </c>
      <c r="R21">
        <f t="shared" si="5"/>
        <v>0.49654585667164486</v>
      </c>
      <c r="S21">
        <f t="shared" si="6"/>
        <v>1.5702158698019126</v>
      </c>
      <c r="T21">
        <v>0</v>
      </c>
    </row>
    <row r="22" spans="1:29" x14ac:dyDescent="0.25">
      <c r="A22" s="1">
        <v>18</v>
      </c>
      <c r="B22" s="1" t="s">
        <v>25</v>
      </c>
      <c r="C22" s="10">
        <v>89.12</v>
      </c>
      <c r="D22" s="62">
        <v>85.75</v>
      </c>
      <c r="E22" s="11">
        <v>92.17</v>
      </c>
      <c r="F22" s="75">
        <v>93.21</v>
      </c>
      <c r="G22" s="96">
        <v>84.44</v>
      </c>
      <c r="H22" s="76">
        <v>107.4</v>
      </c>
      <c r="I22" s="81">
        <v>105.7</v>
      </c>
      <c r="J22" s="81">
        <v>9.2240000000000002</v>
      </c>
      <c r="K22" s="9">
        <v>17.75</v>
      </c>
      <c r="L22" s="9">
        <v>22.48</v>
      </c>
      <c r="M22" s="99">
        <f t="shared" si="0"/>
        <v>98.176000000000002</v>
      </c>
      <c r="N22" s="61">
        <f t="shared" si="1"/>
        <v>9.2240000000000002</v>
      </c>
      <c r="O22" s="61">
        <f t="shared" si="2"/>
        <v>107.4</v>
      </c>
      <c r="P22" s="61">
        <f t="shared" si="3"/>
        <v>70.724400000000017</v>
      </c>
      <c r="Q22" s="61">
        <f t="shared" si="4"/>
        <v>87.435000000000002</v>
      </c>
      <c r="R22">
        <f t="shared" si="5"/>
        <v>12.111656929678205</v>
      </c>
      <c r="S22">
        <f t="shared" si="6"/>
        <v>38.300422136344935</v>
      </c>
      <c r="T22" s="128">
        <f t="shared" si="7"/>
        <v>11.643538594969645</v>
      </c>
    </row>
    <row r="23" spans="1:29" x14ac:dyDescent="0.25">
      <c r="A23" s="1">
        <v>19</v>
      </c>
      <c r="B23" s="1" t="s">
        <v>26</v>
      </c>
      <c r="C23" s="10">
        <v>50.84</v>
      </c>
      <c r="D23" s="62">
        <v>51.54</v>
      </c>
      <c r="E23" s="11">
        <v>52.77</v>
      </c>
      <c r="F23" s="10">
        <v>13.94</v>
      </c>
      <c r="G23" s="62">
        <v>14.39</v>
      </c>
      <c r="H23" s="11">
        <v>13.46</v>
      </c>
      <c r="I23" s="9">
        <v>12.07</v>
      </c>
      <c r="J23" s="9">
        <v>3.8490000000000002</v>
      </c>
      <c r="K23" s="9">
        <v>20.13</v>
      </c>
      <c r="L23" s="9">
        <v>32.54</v>
      </c>
      <c r="M23" s="99">
        <f t="shared" si="0"/>
        <v>48.921000000000006</v>
      </c>
      <c r="N23" s="61">
        <f t="shared" si="1"/>
        <v>3.8490000000000002</v>
      </c>
      <c r="O23" s="61">
        <f t="shared" si="2"/>
        <v>52.77</v>
      </c>
      <c r="P23" s="61">
        <f t="shared" si="3"/>
        <v>26.552900000000001</v>
      </c>
      <c r="Q23" s="61">
        <f t="shared" si="4"/>
        <v>17.259999999999998</v>
      </c>
      <c r="R23">
        <f t="shared" si="5"/>
        <v>5.9463533333931275</v>
      </c>
      <c r="S23">
        <f t="shared" si="6"/>
        <v>18.804020305656863</v>
      </c>
      <c r="T23" s="128">
        <f t="shared" si="7"/>
        <v>13.710054559625878</v>
      </c>
    </row>
    <row r="24" spans="1:29" x14ac:dyDescent="0.25">
      <c r="A24" s="1">
        <v>20</v>
      </c>
      <c r="B24" s="1" t="s">
        <v>27</v>
      </c>
      <c r="C24" s="10">
        <v>10.75</v>
      </c>
      <c r="D24" s="62">
        <v>11.09</v>
      </c>
      <c r="E24" s="11">
        <v>12.4</v>
      </c>
      <c r="F24" s="10">
        <v>4.1459999999999999</v>
      </c>
      <c r="G24" s="62">
        <v>8.0329999999999995</v>
      </c>
      <c r="H24" s="11">
        <v>7.7619999999999996</v>
      </c>
      <c r="I24" s="9">
        <v>18.190000000000001</v>
      </c>
      <c r="J24" s="9">
        <v>2.5939999999999999</v>
      </c>
      <c r="K24" s="9">
        <v>10.56</v>
      </c>
      <c r="L24" s="9">
        <v>22.75</v>
      </c>
      <c r="M24" s="99">
        <f t="shared" si="0"/>
        <v>20.155999999999999</v>
      </c>
      <c r="N24" s="61">
        <f t="shared" si="1"/>
        <v>2.5939999999999999</v>
      </c>
      <c r="O24" s="61">
        <f t="shared" si="2"/>
        <v>22.75</v>
      </c>
      <c r="P24" s="61">
        <f t="shared" si="3"/>
        <v>10.827500000000001</v>
      </c>
      <c r="Q24" s="61">
        <f t="shared" si="4"/>
        <v>10.655000000000001</v>
      </c>
      <c r="R24">
        <f t="shared" si="5"/>
        <v>1.9108204244366982</v>
      </c>
      <c r="S24">
        <f t="shared" si="6"/>
        <v>6.0425447407896318</v>
      </c>
      <c r="T24" s="127">
        <f t="shared" si="7"/>
        <v>8.7702390131071706</v>
      </c>
    </row>
    <row r="25" spans="1:29" x14ac:dyDescent="0.25">
      <c r="A25" s="27">
        <v>21</v>
      </c>
      <c r="B25" s="47" t="s">
        <v>28</v>
      </c>
      <c r="C25" s="30">
        <v>44.209000000000003</v>
      </c>
      <c r="D25" s="65">
        <v>44.134</v>
      </c>
      <c r="E25" s="31">
        <v>44.121000000000002</v>
      </c>
      <c r="F25" s="30">
        <v>46.067</v>
      </c>
      <c r="G25" s="65">
        <v>45.786000000000001</v>
      </c>
      <c r="H25" s="31">
        <v>45.917999999999999</v>
      </c>
      <c r="I25" s="9">
        <v>47.527999999999999</v>
      </c>
      <c r="J25" s="9">
        <v>46.776000000000003</v>
      </c>
      <c r="K25" s="9">
        <v>46.9</v>
      </c>
      <c r="L25" s="9">
        <v>46.040999999999997</v>
      </c>
      <c r="M25" s="99">
        <f t="shared" si="0"/>
        <v>3.4069999999999965</v>
      </c>
      <c r="N25" s="61">
        <f t="shared" si="1"/>
        <v>44.121000000000002</v>
      </c>
      <c r="O25" s="61">
        <f t="shared" si="2"/>
        <v>47.527999999999999</v>
      </c>
      <c r="P25" s="61">
        <f t="shared" si="3"/>
        <v>45.748000000000005</v>
      </c>
      <c r="Q25" s="61">
        <f t="shared" si="4"/>
        <v>45.979500000000002</v>
      </c>
      <c r="R25">
        <f t="shared" si="5"/>
        <v>0.38573001496441034</v>
      </c>
      <c r="S25">
        <f t="shared" si="6"/>
        <v>1.2197854091783695</v>
      </c>
      <c r="T25">
        <f t="shared" si="7"/>
        <v>1.0772194646540196</v>
      </c>
    </row>
    <row r="26" spans="1:29" x14ac:dyDescent="0.25">
      <c r="A26" s="98">
        <v>22</v>
      </c>
      <c r="B26" s="48" t="s">
        <v>29</v>
      </c>
      <c r="C26" s="30">
        <v>6.548</v>
      </c>
      <c r="D26" s="65">
        <v>6.4930000000000003</v>
      </c>
      <c r="E26" s="31">
        <v>6.5469999999999997</v>
      </c>
      <c r="F26" s="30">
        <v>6.2359999999999998</v>
      </c>
      <c r="G26" s="65">
        <v>6.298</v>
      </c>
      <c r="H26" s="31">
        <v>6.4409999999999998</v>
      </c>
      <c r="I26" s="9">
        <v>6.0019999999999998</v>
      </c>
      <c r="J26" s="9">
        <v>5.984</v>
      </c>
      <c r="K26" s="9">
        <v>5.9039999999999999</v>
      </c>
      <c r="L26" s="9">
        <v>5.9210000000000003</v>
      </c>
      <c r="M26" s="99">
        <f t="shared" si="0"/>
        <v>0.64400000000000013</v>
      </c>
      <c r="N26" s="61">
        <f t="shared" si="1"/>
        <v>5.9039999999999999</v>
      </c>
      <c r="O26" s="61">
        <f t="shared" si="2"/>
        <v>6.548</v>
      </c>
      <c r="P26" s="61">
        <f t="shared" si="3"/>
        <v>6.2374000000000001</v>
      </c>
      <c r="Q26" s="61">
        <f t="shared" si="4"/>
        <v>6.2669999999999995</v>
      </c>
      <c r="R26">
        <f t="shared" si="5"/>
        <v>8.3909501514694049E-2</v>
      </c>
      <c r="S26">
        <f>STDEV(C26:L26)</f>
        <v>0.26534514211578181</v>
      </c>
      <c r="T26">
        <f t="shared" si="7"/>
        <v>1.109078590785908</v>
      </c>
    </row>
    <row r="27" spans="1:29" ht="15.75" thickBot="1" x14ac:dyDescent="0.3">
      <c r="A27" s="98">
        <v>23</v>
      </c>
      <c r="B27" s="48" t="s">
        <v>30</v>
      </c>
      <c r="C27" s="33">
        <v>0.84699999999999998</v>
      </c>
      <c r="D27" s="66">
        <v>0.878</v>
      </c>
      <c r="E27" s="34">
        <v>0.91</v>
      </c>
      <c r="F27" s="33">
        <v>0.20300000000000001</v>
      </c>
      <c r="G27" s="66">
        <v>0.26500000000000001</v>
      </c>
      <c r="H27" s="34">
        <v>0.23599999999999999</v>
      </c>
      <c r="I27" s="9">
        <v>0.88900000000000001</v>
      </c>
      <c r="J27" s="9">
        <v>6.7000000000000004E-2</v>
      </c>
      <c r="K27" s="9">
        <v>0.94699999999999995</v>
      </c>
      <c r="L27" s="9">
        <v>1.5649999999999999</v>
      </c>
      <c r="M27" s="99">
        <f t="shared" si="0"/>
        <v>1.498</v>
      </c>
      <c r="N27" s="61">
        <f t="shared" si="1"/>
        <v>6.7000000000000004E-2</v>
      </c>
      <c r="O27" s="61">
        <f t="shared" si="2"/>
        <v>1.5649999999999999</v>
      </c>
      <c r="P27" s="61">
        <f t="shared" si="3"/>
        <v>0.68070000000000008</v>
      </c>
      <c r="Q27" s="61">
        <f t="shared" si="4"/>
        <v>0.86250000000000004</v>
      </c>
      <c r="R27">
        <f t="shared" si="5"/>
        <v>0.14872951212781466</v>
      </c>
      <c r="S27">
        <f>STDEV(C27:L27)</f>
        <v>0.47032401360953036</v>
      </c>
      <c r="T27" s="128">
        <f t="shared" si="7"/>
        <v>23.35820895522388</v>
      </c>
    </row>
    <row r="28" spans="1:29" ht="15.75" thickBot="1" x14ac:dyDescent="0.3">
      <c r="A28" s="55" t="s">
        <v>90</v>
      </c>
    </row>
    <row r="29" spans="1:29" ht="15.75" thickBot="1" x14ac:dyDescent="0.3">
      <c r="A29" s="1" t="s">
        <v>0</v>
      </c>
      <c r="B29" s="1" t="s">
        <v>1</v>
      </c>
      <c r="C29" s="4" t="s">
        <v>77</v>
      </c>
      <c r="D29" s="57" t="s">
        <v>77</v>
      </c>
      <c r="E29" s="5" t="s">
        <v>77</v>
      </c>
      <c r="F29" s="4" t="s">
        <v>78</v>
      </c>
      <c r="G29" s="57" t="s">
        <v>78</v>
      </c>
      <c r="H29" s="5" t="s">
        <v>78</v>
      </c>
      <c r="I29" s="9" t="s">
        <v>79</v>
      </c>
      <c r="J29" s="9" t="s">
        <v>80</v>
      </c>
      <c r="K29" s="9" t="s">
        <v>81</v>
      </c>
      <c r="L29" s="9" t="s">
        <v>82</v>
      </c>
    </row>
    <row r="30" spans="1:29" x14ac:dyDescent="0.25">
      <c r="A30" s="1" t="s">
        <v>3</v>
      </c>
      <c r="B30" s="1" t="s">
        <v>4</v>
      </c>
      <c r="C30" s="58" t="s">
        <v>5</v>
      </c>
      <c r="D30" s="59" t="s">
        <v>5</v>
      </c>
      <c r="E30" s="60" t="s">
        <v>5</v>
      </c>
      <c r="F30" s="58" t="s">
        <v>5</v>
      </c>
      <c r="G30" s="59" t="s">
        <v>5</v>
      </c>
      <c r="H30" s="60" t="s">
        <v>5</v>
      </c>
      <c r="I30" s="9" t="s">
        <v>5</v>
      </c>
      <c r="J30" s="9" t="s">
        <v>5</v>
      </c>
      <c r="K30" s="9" t="s">
        <v>6</v>
      </c>
      <c r="L30" s="9" t="s">
        <v>5</v>
      </c>
      <c r="W30" t="s">
        <v>160</v>
      </c>
    </row>
    <row r="31" spans="1:29" x14ac:dyDescent="0.25">
      <c r="C31" s="16"/>
      <c r="D31" s="61"/>
      <c r="E31" s="17"/>
      <c r="F31" s="16"/>
      <c r="G31" s="61"/>
      <c r="H31" s="17"/>
      <c r="I31" s="9"/>
      <c r="J31" s="9"/>
      <c r="K31" s="9"/>
      <c r="L31" s="9"/>
      <c r="M31" s="92" t="s">
        <v>36</v>
      </c>
      <c r="N31" s="93" t="s">
        <v>37</v>
      </c>
      <c r="O31" s="93" t="s">
        <v>32</v>
      </c>
      <c r="P31" s="93" t="s">
        <v>34</v>
      </c>
      <c r="Q31" s="93" t="s">
        <v>35</v>
      </c>
      <c r="R31" s="101" t="s">
        <v>102</v>
      </c>
      <c r="S31" s="101" t="s">
        <v>103</v>
      </c>
      <c r="T31" s="101" t="s">
        <v>189</v>
      </c>
      <c r="U31" s="101"/>
      <c r="V31" s="101" t="s">
        <v>164</v>
      </c>
      <c r="W31" s="92" t="s">
        <v>7</v>
      </c>
      <c r="X31" s="101" t="s">
        <v>31</v>
      </c>
      <c r="Y31" s="101" t="s">
        <v>32</v>
      </c>
      <c r="Z31" s="93" t="s">
        <v>34</v>
      </c>
      <c r="AA31" s="93" t="s">
        <v>35</v>
      </c>
      <c r="AB31" s="101" t="s">
        <v>102</v>
      </c>
      <c r="AC31" s="101" t="s">
        <v>103</v>
      </c>
    </row>
    <row r="32" spans="1:29" x14ac:dyDescent="0.25">
      <c r="A32" s="1">
        <v>1</v>
      </c>
      <c r="B32" s="1" t="s">
        <v>8</v>
      </c>
      <c r="C32" s="10">
        <v>19.88</v>
      </c>
      <c r="D32" s="62">
        <v>18.670000000000002</v>
      </c>
      <c r="E32" s="11">
        <v>22.87</v>
      </c>
      <c r="F32" s="10">
        <v>62.2</v>
      </c>
      <c r="G32" s="62">
        <v>58.73</v>
      </c>
      <c r="H32" s="11">
        <v>77.959999999999994</v>
      </c>
      <c r="I32" s="9">
        <v>11.97</v>
      </c>
      <c r="J32" s="9">
        <v>6.8029999999999999</v>
      </c>
      <c r="K32" s="9">
        <v>15.69</v>
      </c>
      <c r="L32" s="9">
        <v>12.32</v>
      </c>
      <c r="M32" s="99">
        <f>MAX(C32:L32)-MIN(C32:L32)</f>
        <v>71.156999999999996</v>
      </c>
      <c r="N32" s="61">
        <f>MIN(C32:L32)</f>
        <v>6.8029999999999999</v>
      </c>
      <c r="O32" s="61">
        <f>MAX(C32:L32)</f>
        <v>77.959999999999994</v>
      </c>
      <c r="P32" s="61">
        <f>AVERAGE(C32:L32)</f>
        <v>30.709300000000002</v>
      </c>
      <c r="Q32" s="61">
        <f>MEDIAN(C32:L32)</f>
        <v>19.274999999999999</v>
      </c>
      <c r="R32">
        <f>STDEV(C32:L32)/(SQRT(COUNT(C32:L32)))</f>
        <v>8.0412435771948712</v>
      </c>
      <c r="S32">
        <f>STDEV(C32:L32)</f>
        <v>25.428644924135806</v>
      </c>
      <c r="T32" s="128">
        <f>MAX(C32:L32)/MIN(C32:L32)</f>
        <v>11.459650154343672</v>
      </c>
      <c r="V32" s="125" t="s">
        <v>168</v>
      </c>
      <c r="W32">
        <f>ROUND(M32,3-(1+INT(LOG10(ABS(M32)))))</f>
        <v>71.2</v>
      </c>
      <c r="X32">
        <f t="shared" ref="X32:AC47" si="8">ROUND(N32,3-(1+INT(LOG10(ABS(N32)))))</f>
        <v>6.8</v>
      </c>
      <c r="Y32">
        <f t="shared" si="8"/>
        <v>78</v>
      </c>
      <c r="Z32">
        <f t="shared" si="8"/>
        <v>30.7</v>
      </c>
      <c r="AA32">
        <f t="shared" si="8"/>
        <v>19.3</v>
      </c>
      <c r="AB32">
        <f t="shared" si="8"/>
        <v>8.0399999999999991</v>
      </c>
      <c r="AC32">
        <f t="shared" si="8"/>
        <v>25.4</v>
      </c>
    </row>
    <row r="33" spans="1:29" x14ac:dyDescent="0.25">
      <c r="A33" s="1">
        <v>2</v>
      </c>
      <c r="B33" s="1" t="s">
        <v>9</v>
      </c>
      <c r="C33" s="10">
        <v>5.4379999999999997</v>
      </c>
      <c r="D33" s="62">
        <v>5.4379999999999997</v>
      </c>
      <c r="E33" s="11">
        <v>5.5270000000000001</v>
      </c>
      <c r="F33" s="10">
        <v>8.1080000000000005</v>
      </c>
      <c r="G33" s="62">
        <v>7.117</v>
      </c>
      <c r="H33" s="11">
        <v>6.7729999999999997</v>
      </c>
      <c r="I33" s="9">
        <v>7.0350000000000001</v>
      </c>
      <c r="J33" s="9">
        <v>3.798</v>
      </c>
      <c r="K33" s="9">
        <v>9.3439999999999994</v>
      </c>
      <c r="L33" s="9">
        <v>14.27</v>
      </c>
      <c r="M33" s="99">
        <f t="shared" ref="M33:M54" si="9">MAX(C33:L33)-MIN(C33:L33)</f>
        <v>10.472</v>
      </c>
      <c r="N33" s="61">
        <f t="shared" ref="N33:N54" si="10">MIN(C33:L33)</f>
        <v>3.798</v>
      </c>
      <c r="O33" s="61">
        <f t="shared" ref="O33:O54" si="11">MAX(C33:L33)</f>
        <v>14.27</v>
      </c>
      <c r="P33" s="61">
        <f t="shared" ref="P33:P54" si="12">AVERAGE(C33:L33)</f>
        <v>7.2847999999999997</v>
      </c>
      <c r="Q33" s="61">
        <f t="shared" ref="Q33:Q54" si="13">MEDIAN(C33:L33)</f>
        <v>6.9039999999999999</v>
      </c>
      <c r="R33">
        <f t="shared" ref="R33:R54" si="14">STDEV(C33:L33)/(SQRT(COUNT(C33:L33)))</f>
        <v>0.9197370010557967</v>
      </c>
      <c r="S33">
        <f t="shared" ref="S33:S53" si="15">STDEV(C33:L33)</f>
        <v>2.9084637716690072</v>
      </c>
      <c r="T33">
        <f t="shared" ref="T33:T54" si="16">MAX(C33:L33)/MIN(C33:L33)</f>
        <v>3.7572406529752498</v>
      </c>
      <c r="V33" s="125" t="s">
        <v>2</v>
      </c>
      <c r="W33">
        <f t="shared" ref="W33:AC54" si="17">ROUND(M33,3-(1+INT(LOG10(ABS(M33)))))</f>
        <v>10.5</v>
      </c>
      <c r="X33">
        <f t="shared" si="8"/>
        <v>3.8</v>
      </c>
      <c r="Y33">
        <f t="shared" si="8"/>
        <v>14.3</v>
      </c>
      <c r="Z33">
        <f t="shared" si="8"/>
        <v>7.28</v>
      </c>
      <c r="AA33">
        <f t="shared" si="8"/>
        <v>6.9</v>
      </c>
      <c r="AB33">
        <f t="shared" si="8"/>
        <v>0.92</v>
      </c>
      <c r="AC33">
        <f t="shared" si="8"/>
        <v>2.91</v>
      </c>
    </row>
    <row r="34" spans="1:29" x14ac:dyDescent="0.25">
      <c r="A34" s="1">
        <v>3</v>
      </c>
      <c r="B34" s="1" t="s">
        <v>10</v>
      </c>
      <c r="C34" s="10">
        <v>40.799999999999997</v>
      </c>
      <c r="D34" s="62">
        <v>41.44</v>
      </c>
      <c r="E34" s="11">
        <v>43.05</v>
      </c>
      <c r="F34" s="10">
        <v>48.35</v>
      </c>
      <c r="G34" s="62">
        <v>46.88</v>
      </c>
      <c r="H34" s="11">
        <v>45.86</v>
      </c>
      <c r="I34" s="9">
        <v>2.5870000000000002</v>
      </c>
      <c r="J34" s="9">
        <v>19.059999999999999</v>
      </c>
      <c r="K34" s="9">
        <v>29.36</v>
      </c>
      <c r="L34" s="9">
        <v>29.08</v>
      </c>
      <c r="M34" s="99">
        <f t="shared" si="9"/>
        <v>45.762999999999998</v>
      </c>
      <c r="N34" s="61">
        <f t="shared" si="10"/>
        <v>2.5870000000000002</v>
      </c>
      <c r="O34" s="61">
        <f t="shared" si="11"/>
        <v>48.35</v>
      </c>
      <c r="P34" s="61">
        <f t="shared" si="12"/>
        <v>34.646699999999996</v>
      </c>
      <c r="Q34" s="61">
        <f t="shared" si="13"/>
        <v>41.12</v>
      </c>
      <c r="R34">
        <f t="shared" si="14"/>
        <v>4.6517697469768313</v>
      </c>
      <c r="S34">
        <f t="shared" si="15"/>
        <v>14.710187551111948</v>
      </c>
      <c r="T34" s="128">
        <f t="shared" si="16"/>
        <v>18.689601855431</v>
      </c>
      <c r="V34" s="125" t="s">
        <v>169</v>
      </c>
      <c r="W34">
        <f t="shared" si="17"/>
        <v>45.8</v>
      </c>
      <c r="X34">
        <f t="shared" si="8"/>
        <v>2.59</v>
      </c>
      <c r="Y34">
        <f t="shared" si="8"/>
        <v>48.4</v>
      </c>
      <c r="Z34">
        <f t="shared" si="8"/>
        <v>34.6</v>
      </c>
      <c r="AA34">
        <f t="shared" si="8"/>
        <v>41.1</v>
      </c>
      <c r="AB34">
        <f t="shared" si="8"/>
        <v>4.6500000000000004</v>
      </c>
      <c r="AC34">
        <f t="shared" si="8"/>
        <v>14.7</v>
      </c>
    </row>
    <row r="35" spans="1:29" x14ac:dyDescent="0.25">
      <c r="A35" s="1">
        <v>4</v>
      </c>
      <c r="B35" s="1" t="s">
        <v>11</v>
      </c>
      <c r="C35" s="10">
        <v>4771</v>
      </c>
      <c r="D35" s="62">
        <v>4873</v>
      </c>
      <c r="E35" s="11">
        <v>4865</v>
      </c>
      <c r="F35" s="10">
        <v>1124</v>
      </c>
      <c r="G35" s="62">
        <v>1208</v>
      </c>
      <c r="H35" s="11">
        <v>1122</v>
      </c>
      <c r="I35" s="9">
        <v>2523</v>
      </c>
      <c r="J35" s="9">
        <v>561</v>
      </c>
      <c r="K35" s="9">
        <v>605.1</v>
      </c>
      <c r="L35" s="9">
        <v>2569</v>
      </c>
      <c r="M35" s="99">
        <f t="shared" si="9"/>
        <v>4312</v>
      </c>
      <c r="N35" s="61">
        <f t="shared" si="10"/>
        <v>561</v>
      </c>
      <c r="O35" s="61">
        <f t="shared" si="11"/>
        <v>4873</v>
      </c>
      <c r="P35" s="61">
        <f t="shared" si="12"/>
        <v>2422.1099999999997</v>
      </c>
      <c r="Q35" s="61">
        <f t="shared" si="13"/>
        <v>1865.5</v>
      </c>
      <c r="R35">
        <f t="shared" si="14"/>
        <v>568.9982180112695</v>
      </c>
      <c r="S35">
        <f t="shared" si="15"/>
        <v>1799.3303534926547</v>
      </c>
      <c r="T35" s="127">
        <f t="shared" si="16"/>
        <v>8.6862745098039209</v>
      </c>
      <c r="V35" s="125" t="s">
        <v>170</v>
      </c>
      <c r="W35">
        <f t="shared" si="17"/>
        <v>4310</v>
      </c>
      <c r="X35">
        <f t="shared" si="8"/>
        <v>561</v>
      </c>
      <c r="Y35">
        <f t="shared" si="8"/>
        <v>4870</v>
      </c>
      <c r="Z35">
        <f t="shared" si="8"/>
        <v>2420</v>
      </c>
      <c r="AA35">
        <f t="shared" si="8"/>
        <v>1870</v>
      </c>
      <c r="AB35">
        <f t="shared" si="8"/>
        <v>569</v>
      </c>
      <c r="AC35">
        <f t="shared" si="8"/>
        <v>1800</v>
      </c>
    </row>
    <row r="36" spans="1:29" x14ac:dyDescent="0.25">
      <c r="A36" s="1">
        <v>5</v>
      </c>
      <c r="B36" s="42" t="s">
        <v>12</v>
      </c>
      <c r="C36" s="20">
        <v>1.7230000000000001</v>
      </c>
      <c r="D36" s="63">
        <v>1.7709999999999999</v>
      </c>
      <c r="E36" s="21">
        <v>1.7230000000000001</v>
      </c>
      <c r="F36" s="20">
        <v>1</v>
      </c>
      <c r="G36" s="63">
        <v>1</v>
      </c>
      <c r="H36" s="21">
        <v>1</v>
      </c>
      <c r="I36" s="25">
        <v>1</v>
      </c>
      <c r="J36" s="25">
        <v>1</v>
      </c>
      <c r="K36" s="25">
        <v>1.2969999999999999</v>
      </c>
      <c r="L36" s="25">
        <v>1.226</v>
      </c>
      <c r="M36" s="100">
        <f t="shared" si="9"/>
        <v>0.77099999999999991</v>
      </c>
      <c r="N36" s="69">
        <f t="shared" si="10"/>
        <v>1</v>
      </c>
      <c r="O36" s="69">
        <f t="shared" si="11"/>
        <v>1.7709999999999999</v>
      </c>
      <c r="P36" s="69">
        <f t="shared" si="12"/>
        <v>1.2739999999999998</v>
      </c>
      <c r="Q36" s="69">
        <f t="shared" si="13"/>
        <v>1.113</v>
      </c>
      <c r="R36" s="56">
        <f t="shared" si="14"/>
        <v>0.10689683500147862</v>
      </c>
      <c r="S36" s="56">
        <f t="shared" si="15"/>
        <v>0.33803747326788114</v>
      </c>
      <c r="T36">
        <f t="shared" si="16"/>
        <v>1.7709999999999999</v>
      </c>
      <c r="V36" s="125" t="s">
        <v>171</v>
      </c>
      <c r="W36" s="56">
        <f t="shared" si="17"/>
        <v>0.77100000000000002</v>
      </c>
      <c r="X36" s="56">
        <f t="shared" si="8"/>
        <v>1</v>
      </c>
      <c r="Y36" s="56">
        <f t="shared" si="8"/>
        <v>1.77</v>
      </c>
      <c r="Z36" s="56">
        <f t="shared" si="8"/>
        <v>1.27</v>
      </c>
      <c r="AA36" s="56">
        <f t="shared" si="8"/>
        <v>1.1100000000000001</v>
      </c>
      <c r="AB36" s="56">
        <f t="shared" si="8"/>
        <v>0.107</v>
      </c>
      <c r="AC36" s="56">
        <f t="shared" si="8"/>
        <v>0.33800000000000002</v>
      </c>
    </row>
    <row r="37" spans="1:29" x14ac:dyDescent="0.25">
      <c r="A37" s="1">
        <v>6</v>
      </c>
      <c r="B37" s="42" t="s">
        <v>13</v>
      </c>
      <c r="C37" s="20">
        <v>1</v>
      </c>
      <c r="D37" s="63">
        <v>1</v>
      </c>
      <c r="E37" s="21">
        <v>1</v>
      </c>
      <c r="F37" s="20">
        <v>1</v>
      </c>
      <c r="G37" s="63">
        <v>1</v>
      </c>
      <c r="H37" s="21">
        <v>1</v>
      </c>
      <c r="I37" s="25">
        <v>1</v>
      </c>
      <c r="J37" s="25">
        <v>1</v>
      </c>
      <c r="K37" s="25">
        <v>1</v>
      </c>
      <c r="L37" s="25">
        <v>1</v>
      </c>
      <c r="M37" s="100">
        <f t="shared" si="9"/>
        <v>0</v>
      </c>
      <c r="N37" s="69">
        <f t="shared" si="10"/>
        <v>1</v>
      </c>
      <c r="O37" s="69">
        <f t="shared" si="11"/>
        <v>1</v>
      </c>
      <c r="P37" s="69">
        <f t="shared" si="12"/>
        <v>1</v>
      </c>
      <c r="Q37" s="69">
        <f t="shared" si="13"/>
        <v>1</v>
      </c>
      <c r="R37" s="56">
        <f t="shared" si="14"/>
        <v>0</v>
      </c>
      <c r="S37" s="56">
        <f t="shared" si="15"/>
        <v>0</v>
      </c>
      <c r="T37">
        <f t="shared" si="16"/>
        <v>1</v>
      </c>
      <c r="V37" s="125" t="s">
        <v>172</v>
      </c>
      <c r="W37" s="56">
        <v>0</v>
      </c>
      <c r="X37" s="56">
        <f t="shared" si="8"/>
        <v>1</v>
      </c>
      <c r="Y37" s="56">
        <f t="shared" si="8"/>
        <v>1</v>
      </c>
      <c r="Z37" s="56">
        <f t="shared" si="8"/>
        <v>1</v>
      </c>
      <c r="AA37" s="56">
        <f t="shared" si="8"/>
        <v>1</v>
      </c>
      <c r="AB37" s="56">
        <v>0</v>
      </c>
      <c r="AC37" s="56">
        <v>0</v>
      </c>
    </row>
    <row r="38" spans="1:29" x14ac:dyDescent="0.25">
      <c r="A38" s="1">
        <v>7</v>
      </c>
      <c r="B38" s="1" t="s">
        <v>14</v>
      </c>
      <c r="C38" s="75">
        <v>1</v>
      </c>
      <c r="D38" s="96">
        <v>1</v>
      </c>
      <c r="E38" s="76">
        <v>1</v>
      </c>
      <c r="F38" s="75">
        <v>1.256</v>
      </c>
      <c r="G38" s="96">
        <v>7.0629999999999997</v>
      </c>
      <c r="H38" s="76">
        <v>11.63</v>
      </c>
      <c r="I38" s="81">
        <v>1</v>
      </c>
      <c r="J38" s="81">
        <v>1</v>
      </c>
      <c r="K38" s="81">
        <v>1</v>
      </c>
      <c r="L38" s="81">
        <v>1</v>
      </c>
      <c r="M38" s="99">
        <f t="shared" si="9"/>
        <v>10.63</v>
      </c>
      <c r="N38" s="61">
        <f t="shared" si="10"/>
        <v>1</v>
      </c>
      <c r="O38" s="61">
        <f t="shared" si="11"/>
        <v>11.63</v>
      </c>
      <c r="P38" s="61">
        <f t="shared" si="12"/>
        <v>2.6948999999999996</v>
      </c>
      <c r="Q38" s="61">
        <f t="shared" si="13"/>
        <v>1</v>
      </c>
      <c r="R38">
        <f t="shared" si="14"/>
        <v>1.1599595055192422</v>
      </c>
      <c r="S38">
        <f t="shared" si="15"/>
        <v>3.6681140310034595</v>
      </c>
      <c r="T38" s="128">
        <f t="shared" si="16"/>
        <v>11.63</v>
      </c>
      <c r="V38" s="125" t="s">
        <v>173</v>
      </c>
      <c r="W38">
        <f t="shared" si="17"/>
        <v>10.6</v>
      </c>
      <c r="X38">
        <f t="shared" si="8"/>
        <v>1</v>
      </c>
      <c r="Y38">
        <f t="shared" si="8"/>
        <v>11.6</v>
      </c>
      <c r="Z38">
        <f t="shared" si="8"/>
        <v>2.69</v>
      </c>
      <c r="AA38">
        <f t="shared" si="8"/>
        <v>1</v>
      </c>
      <c r="AB38">
        <f t="shared" si="8"/>
        <v>1.1599999999999999</v>
      </c>
      <c r="AC38">
        <f t="shared" si="8"/>
        <v>3.67</v>
      </c>
    </row>
    <row r="39" spans="1:29" x14ac:dyDescent="0.25">
      <c r="A39" s="1">
        <v>8</v>
      </c>
      <c r="B39" s="1" t="s">
        <v>15</v>
      </c>
      <c r="C39" s="75">
        <v>3.2610000000000001</v>
      </c>
      <c r="D39" s="96">
        <v>3.181</v>
      </c>
      <c r="E39" s="76">
        <v>3.4359999999999999</v>
      </c>
      <c r="F39" s="75">
        <v>2.101</v>
      </c>
      <c r="G39" s="96">
        <v>8.6069999999999993</v>
      </c>
      <c r="H39" s="76">
        <v>4.5670000000000002</v>
      </c>
      <c r="I39" s="81">
        <v>4.5910000000000002</v>
      </c>
      <c r="J39" s="81">
        <v>1.8919999999999999</v>
      </c>
      <c r="K39" s="81">
        <v>1.236</v>
      </c>
      <c r="L39" s="81">
        <v>3.2370000000000001</v>
      </c>
      <c r="M39" s="99">
        <f t="shared" si="9"/>
        <v>7.3709999999999996</v>
      </c>
      <c r="N39" s="61">
        <f t="shared" si="10"/>
        <v>1.236</v>
      </c>
      <c r="O39" s="61">
        <f t="shared" si="11"/>
        <v>8.6069999999999993</v>
      </c>
      <c r="P39" s="61">
        <f t="shared" si="12"/>
        <v>3.6109</v>
      </c>
      <c r="Q39" s="61">
        <f t="shared" si="13"/>
        <v>3.2490000000000001</v>
      </c>
      <c r="R39">
        <f t="shared" si="14"/>
        <v>0.65139115147676208</v>
      </c>
      <c r="S39">
        <f t="shared" si="15"/>
        <v>2.0598796863463216</v>
      </c>
      <c r="T39" s="127">
        <f t="shared" si="16"/>
        <v>6.9635922330097086</v>
      </c>
      <c r="V39" s="125" t="s">
        <v>174</v>
      </c>
      <c r="W39">
        <f t="shared" si="17"/>
        <v>7.37</v>
      </c>
      <c r="X39">
        <f t="shared" si="8"/>
        <v>1.24</v>
      </c>
      <c r="Y39">
        <f t="shared" si="8"/>
        <v>8.61</v>
      </c>
      <c r="Z39">
        <f t="shared" si="8"/>
        <v>3.61</v>
      </c>
      <c r="AA39">
        <f t="shared" si="8"/>
        <v>3.25</v>
      </c>
      <c r="AB39">
        <f t="shared" si="8"/>
        <v>0.65100000000000002</v>
      </c>
      <c r="AC39">
        <f t="shared" si="8"/>
        <v>2.06</v>
      </c>
    </row>
    <row r="40" spans="1:29" x14ac:dyDescent="0.25">
      <c r="A40" s="1">
        <v>9</v>
      </c>
      <c r="B40" s="1" t="s">
        <v>16</v>
      </c>
      <c r="C40" s="75">
        <v>14.02</v>
      </c>
      <c r="D40" s="96">
        <v>13.3</v>
      </c>
      <c r="E40" s="76">
        <v>14.5</v>
      </c>
      <c r="F40" s="75">
        <v>27.25</v>
      </c>
      <c r="G40" s="96">
        <v>55.24</v>
      </c>
      <c r="H40" s="76">
        <v>79.430000000000007</v>
      </c>
      <c r="I40" s="81">
        <v>31.82</v>
      </c>
      <c r="J40" s="81">
        <v>11.28</v>
      </c>
      <c r="K40" s="81">
        <v>6.4669999999999996</v>
      </c>
      <c r="L40" s="81">
        <v>9.92</v>
      </c>
      <c r="M40" s="99">
        <f t="shared" si="9"/>
        <v>72.963000000000008</v>
      </c>
      <c r="N40" s="61">
        <f t="shared" si="10"/>
        <v>6.4669999999999996</v>
      </c>
      <c r="O40" s="61">
        <f t="shared" si="11"/>
        <v>79.430000000000007</v>
      </c>
      <c r="P40" s="61">
        <f t="shared" si="12"/>
        <v>26.322700000000005</v>
      </c>
      <c r="Q40" s="61">
        <f t="shared" si="13"/>
        <v>14.26</v>
      </c>
      <c r="R40">
        <f t="shared" si="14"/>
        <v>7.4818144977598102</v>
      </c>
      <c r="S40">
        <f t="shared" si="15"/>
        <v>23.659574843789752</v>
      </c>
      <c r="T40" s="128">
        <f t="shared" si="16"/>
        <v>12.282356579557757</v>
      </c>
      <c r="V40" s="125" t="s">
        <v>175</v>
      </c>
      <c r="W40">
        <f t="shared" si="17"/>
        <v>73</v>
      </c>
      <c r="X40">
        <f t="shared" si="8"/>
        <v>6.47</v>
      </c>
      <c r="Y40">
        <f t="shared" si="8"/>
        <v>79.400000000000006</v>
      </c>
      <c r="Z40">
        <f t="shared" si="8"/>
        <v>26.3</v>
      </c>
      <c r="AA40">
        <f t="shared" si="8"/>
        <v>14.3</v>
      </c>
      <c r="AB40">
        <f t="shared" si="8"/>
        <v>7.48</v>
      </c>
      <c r="AC40">
        <f t="shared" si="8"/>
        <v>23.7</v>
      </c>
    </row>
    <row r="41" spans="1:29" x14ac:dyDescent="0.25">
      <c r="A41" s="1">
        <v>10</v>
      </c>
      <c r="B41" s="1" t="s">
        <v>17</v>
      </c>
      <c r="C41" s="75">
        <v>6609</v>
      </c>
      <c r="D41" s="96">
        <v>6661</v>
      </c>
      <c r="E41" s="76">
        <v>6772</v>
      </c>
      <c r="F41" s="75">
        <v>1433</v>
      </c>
      <c r="G41" s="96">
        <v>1479</v>
      </c>
      <c r="H41" s="76">
        <v>1307</v>
      </c>
      <c r="I41" s="81">
        <v>2505</v>
      </c>
      <c r="J41" s="81">
        <v>987.9</v>
      </c>
      <c r="K41" s="81">
        <v>1321</v>
      </c>
      <c r="L41" s="81">
        <v>2918</v>
      </c>
      <c r="M41" s="99">
        <f t="shared" si="9"/>
        <v>5784.1</v>
      </c>
      <c r="N41" s="61">
        <f t="shared" si="10"/>
        <v>987.9</v>
      </c>
      <c r="O41" s="61">
        <f t="shared" si="11"/>
        <v>6772</v>
      </c>
      <c r="P41" s="61">
        <f t="shared" si="12"/>
        <v>3199.29</v>
      </c>
      <c r="Q41" s="61">
        <f t="shared" si="13"/>
        <v>1992</v>
      </c>
      <c r="R41">
        <f t="shared" si="14"/>
        <v>781.82931050624245</v>
      </c>
      <c r="S41">
        <f t="shared" si="15"/>
        <v>2472.3613626787378</v>
      </c>
      <c r="T41" s="127">
        <f t="shared" si="16"/>
        <v>6.8549448324729223</v>
      </c>
      <c r="V41" s="125" t="s">
        <v>176</v>
      </c>
      <c r="W41">
        <f t="shared" si="17"/>
        <v>5780</v>
      </c>
      <c r="X41">
        <f t="shared" si="8"/>
        <v>988</v>
      </c>
      <c r="Y41">
        <f t="shared" si="8"/>
        <v>6770</v>
      </c>
      <c r="Z41">
        <f t="shared" si="8"/>
        <v>3200</v>
      </c>
      <c r="AA41">
        <f t="shared" si="8"/>
        <v>1990</v>
      </c>
      <c r="AB41">
        <f t="shared" si="8"/>
        <v>782</v>
      </c>
      <c r="AC41">
        <f t="shared" si="8"/>
        <v>2470</v>
      </c>
    </row>
    <row r="42" spans="1:29" x14ac:dyDescent="0.25">
      <c r="A42" s="1">
        <v>11</v>
      </c>
      <c r="B42" s="1" t="s">
        <v>18</v>
      </c>
      <c r="C42" s="75">
        <v>4169</v>
      </c>
      <c r="D42" s="96">
        <v>4240</v>
      </c>
      <c r="E42" s="76">
        <v>4200</v>
      </c>
      <c r="F42" s="75">
        <v>327.7</v>
      </c>
      <c r="G42" s="96">
        <v>315.89999999999998</v>
      </c>
      <c r="H42" s="76">
        <v>270.3</v>
      </c>
      <c r="I42" s="81">
        <v>190.4</v>
      </c>
      <c r="J42" s="81">
        <v>66.760000000000005</v>
      </c>
      <c r="K42" s="81">
        <v>1319</v>
      </c>
      <c r="L42" s="81">
        <v>1414</v>
      </c>
      <c r="M42" s="99">
        <f t="shared" si="9"/>
        <v>4173.24</v>
      </c>
      <c r="N42" s="61">
        <f t="shared" si="10"/>
        <v>66.760000000000005</v>
      </c>
      <c r="O42" s="61">
        <f t="shared" si="11"/>
        <v>4240</v>
      </c>
      <c r="P42" s="61">
        <f t="shared" si="12"/>
        <v>1651.3059999999998</v>
      </c>
      <c r="Q42" s="61">
        <f t="shared" si="13"/>
        <v>823.34999999999991</v>
      </c>
      <c r="R42">
        <f t="shared" si="14"/>
        <v>575.32748347006691</v>
      </c>
      <c r="S42">
        <f t="shared" si="15"/>
        <v>1819.3452482582852</v>
      </c>
      <c r="T42" s="128">
        <f t="shared" si="16"/>
        <v>63.511084481725582</v>
      </c>
      <c r="V42" s="125" t="s">
        <v>177</v>
      </c>
      <c r="W42">
        <f t="shared" si="17"/>
        <v>4170</v>
      </c>
      <c r="X42">
        <f t="shared" si="8"/>
        <v>66.8</v>
      </c>
      <c r="Y42">
        <f t="shared" si="8"/>
        <v>4240</v>
      </c>
      <c r="Z42">
        <f t="shared" si="8"/>
        <v>1650</v>
      </c>
      <c r="AA42">
        <f t="shared" si="8"/>
        <v>823</v>
      </c>
      <c r="AB42">
        <f t="shared" si="8"/>
        <v>575</v>
      </c>
      <c r="AC42">
        <f t="shared" si="8"/>
        <v>1820</v>
      </c>
    </row>
    <row r="43" spans="1:29" x14ac:dyDescent="0.25">
      <c r="A43" s="1">
        <v>12</v>
      </c>
      <c r="B43" s="1" t="s">
        <v>19</v>
      </c>
      <c r="C43" s="10">
        <v>11.68</v>
      </c>
      <c r="D43" s="62">
        <v>11.24</v>
      </c>
      <c r="E43" s="11">
        <v>12.94</v>
      </c>
      <c r="F43" s="10">
        <v>23.61</v>
      </c>
      <c r="G43" s="62">
        <v>23.66</v>
      </c>
      <c r="H43" s="11">
        <v>20.66</v>
      </c>
      <c r="I43" s="9">
        <v>13.72</v>
      </c>
      <c r="J43" s="9">
        <v>4.4649999999999999</v>
      </c>
      <c r="K43" s="9">
        <v>40.479999999999997</v>
      </c>
      <c r="L43" s="9">
        <v>19.12</v>
      </c>
      <c r="M43" s="99">
        <f t="shared" si="9"/>
        <v>36.015000000000001</v>
      </c>
      <c r="N43" s="61">
        <f t="shared" si="10"/>
        <v>4.4649999999999999</v>
      </c>
      <c r="O43" s="61">
        <f t="shared" si="11"/>
        <v>40.479999999999997</v>
      </c>
      <c r="P43" s="61">
        <f t="shared" si="12"/>
        <v>18.157499999999999</v>
      </c>
      <c r="Q43" s="61">
        <f t="shared" si="13"/>
        <v>16.420000000000002</v>
      </c>
      <c r="R43">
        <f t="shared" si="14"/>
        <v>3.1441272636456703</v>
      </c>
      <c r="S43">
        <f t="shared" si="15"/>
        <v>9.9426034065530402</v>
      </c>
      <c r="T43" s="127">
        <f t="shared" si="16"/>
        <v>9.0660694288913763</v>
      </c>
      <c r="V43" s="125" t="s">
        <v>178</v>
      </c>
      <c r="W43">
        <f t="shared" si="17"/>
        <v>36</v>
      </c>
      <c r="X43">
        <f t="shared" si="8"/>
        <v>4.47</v>
      </c>
      <c r="Y43">
        <f t="shared" si="8"/>
        <v>40.5</v>
      </c>
      <c r="Z43">
        <f t="shared" si="8"/>
        <v>18.2</v>
      </c>
      <c r="AA43">
        <f t="shared" si="8"/>
        <v>16.399999999999999</v>
      </c>
      <c r="AB43">
        <f t="shared" si="8"/>
        <v>3.14</v>
      </c>
      <c r="AC43">
        <f t="shared" si="8"/>
        <v>9.94</v>
      </c>
    </row>
    <row r="44" spans="1:29" x14ac:dyDescent="0.25">
      <c r="A44" s="1">
        <v>13</v>
      </c>
      <c r="B44" s="42" t="s">
        <v>20</v>
      </c>
      <c r="C44" s="20">
        <v>3.778</v>
      </c>
      <c r="D44" s="63">
        <v>2.5339999999999998</v>
      </c>
      <c r="E44" s="21">
        <v>2.399</v>
      </c>
      <c r="F44" s="20">
        <v>1</v>
      </c>
      <c r="G44" s="63">
        <v>1</v>
      </c>
      <c r="H44" s="21">
        <v>1</v>
      </c>
      <c r="I44" s="25">
        <v>1</v>
      </c>
      <c r="J44" s="25">
        <v>1</v>
      </c>
      <c r="K44" s="25">
        <v>1</v>
      </c>
      <c r="L44" s="25">
        <v>1.6870000000000001</v>
      </c>
      <c r="M44" s="100">
        <f t="shared" si="9"/>
        <v>2.778</v>
      </c>
      <c r="N44" s="69">
        <f t="shared" si="10"/>
        <v>1</v>
      </c>
      <c r="O44" s="69">
        <f t="shared" si="11"/>
        <v>3.778</v>
      </c>
      <c r="P44" s="69">
        <f t="shared" si="12"/>
        <v>1.6397999999999999</v>
      </c>
      <c r="Q44" s="69">
        <f t="shared" si="13"/>
        <v>1</v>
      </c>
      <c r="R44" s="56">
        <f t="shared" si="14"/>
        <v>0.30561721882846254</v>
      </c>
      <c r="S44" s="56">
        <f t="shared" si="15"/>
        <v>0.96644650366403817</v>
      </c>
      <c r="T44">
        <f t="shared" si="16"/>
        <v>3.778</v>
      </c>
      <c r="V44" s="125" t="s">
        <v>179</v>
      </c>
      <c r="W44" s="56">
        <f t="shared" si="17"/>
        <v>2.78</v>
      </c>
      <c r="X44" s="56">
        <f t="shared" si="8"/>
        <v>1</v>
      </c>
      <c r="Y44" s="56">
        <f t="shared" si="8"/>
        <v>3.78</v>
      </c>
      <c r="Z44" s="56">
        <f t="shared" si="8"/>
        <v>1.64</v>
      </c>
      <c r="AA44" s="56">
        <f t="shared" si="8"/>
        <v>1</v>
      </c>
      <c r="AB44" s="56">
        <f t="shared" si="8"/>
        <v>0.30599999999999999</v>
      </c>
      <c r="AC44" s="56">
        <f t="shared" si="8"/>
        <v>0.96599999999999997</v>
      </c>
    </row>
    <row r="45" spans="1:29" x14ac:dyDescent="0.25">
      <c r="A45" s="1">
        <v>14</v>
      </c>
      <c r="B45" s="1" t="s">
        <v>21</v>
      </c>
      <c r="C45" s="75">
        <v>157.5</v>
      </c>
      <c r="D45" s="96">
        <v>156.19999999999999</v>
      </c>
      <c r="E45" s="76">
        <v>192.5</v>
      </c>
      <c r="F45" s="10">
        <v>88.89</v>
      </c>
      <c r="G45" s="62">
        <v>76.36</v>
      </c>
      <c r="H45" s="11">
        <v>106.9</v>
      </c>
      <c r="I45" s="9">
        <v>70.290000000000006</v>
      </c>
      <c r="J45" s="9">
        <v>42</v>
      </c>
      <c r="K45" s="9">
        <v>196.7</v>
      </c>
      <c r="L45" s="9">
        <v>75.2</v>
      </c>
      <c r="M45" s="99">
        <f t="shared" si="9"/>
        <v>154.69999999999999</v>
      </c>
      <c r="N45" s="61">
        <f t="shared" si="10"/>
        <v>42</v>
      </c>
      <c r="O45" s="61">
        <f t="shared" si="11"/>
        <v>196.7</v>
      </c>
      <c r="P45" s="61">
        <f t="shared" si="12"/>
        <v>116.25399999999999</v>
      </c>
      <c r="Q45" s="61">
        <f t="shared" si="13"/>
        <v>97.89500000000001</v>
      </c>
      <c r="R45">
        <f t="shared" si="14"/>
        <v>17.423330667686816</v>
      </c>
      <c r="S45">
        <f t="shared" si="15"/>
        <v>55.09740933615263</v>
      </c>
      <c r="T45">
        <f t="shared" si="16"/>
        <v>4.6833333333333327</v>
      </c>
      <c r="V45" s="125" t="s">
        <v>180</v>
      </c>
      <c r="W45">
        <f t="shared" si="17"/>
        <v>155</v>
      </c>
      <c r="X45">
        <f t="shared" si="8"/>
        <v>42</v>
      </c>
      <c r="Y45">
        <f t="shared" si="8"/>
        <v>197</v>
      </c>
      <c r="Z45">
        <f t="shared" si="8"/>
        <v>116</v>
      </c>
      <c r="AA45">
        <f t="shared" si="8"/>
        <v>97.9</v>
      </c>
      <c r="AB45">
        <f t="shared" si="8"/>
        <v>17.399999999999999</v>
      </c>
      <c r="AC45">
        <f t="shared" si="8"/>
        <v>55.1</v>
      </c>
    </row>
    <row r="46" spans="1:29" x14ac:dyDescent="0.25">
      <c r="A46" s="1">
        <v>15</v>
      </c>
      <c r="B46" s="42" t="s">
        <v>22</v>
      </c>
      <c r="C46" s="20">
        <v>1.895</v>
      </c>
      <c r="D46" s="63">
        <v>1.895</v>
      </c>
      <c r="E46" s="21">
        <v>1.901</v>
      </c>
      <c r="F46" s="20">
        <v>1</v>
      </c>
      <c r="G46" s="63">
        <v>3.3740000000000001</v>
      </c>
      <c r="H46" s="21">
        <v>5.49</v>
      </c>
      <c r="I46" s="25">
        <v>1</v>
      </c>
      <c r="J46" s="25">
        <v>1</v>
      </c>
      <c r="K46" s="25">
        <v>1</v>
      </c>
      <c r="L46" s="25">
        <v>1</v>
      </c>
      <c r="M46" s="100">
        <f t="shared" si="9"/>
        <v>4.49</v>
      </c>
      <c r="N46" s="69">
        <f t="shared" si="10"/>
        <v>1</v>
      </c>
      <c r="O46" s="69">
        <f t="shared" si="11"/>
        <v>5.49</v>
      </c>
      <c r="P46" s="69">
        <f t="shared" si="12"/>
        <v>1.9555</v>
      </c>
      <c r="Q46" s="69">
        <f t="shared" si="13"/>
        <v>1.4475</v>
      </c>
      <c r="R46" s="56">
        <f t="shared" si="14"/>
        <v>0.46043487294320168</v>
      </c>
      <c r="S46" s="56">
        <f t="shared" si="15"/>
        <v>1.4560229126707529</v>
      </c>
      <c r="T46">
        <f t="shared" si="16"/>
        <v>5.49</v>
      </c>
      <c r="V46" s="125" t="s">
        <v>181</v>
      </c>
      <c r="W46" s="56">
        <f t="shared" si="17"/>
        <v>4.49</v>
      </c>
      <c r="X46" s="56">
        <f t="shared" si="8"/>
        <v>1</v>
      </c>
      <c r="Y46" s="56">
        <f t="shared" si="8"/>
        <v>5.49</v>
      </c>
      <c r="Z46" s="56">
        <f t="shared" si="8"/>
        <v>1.96</v>
      </c>
      <c r="AA46" s="56">
        <f t="shared" si="8"/>
        <v>1.45</v>
      </c>
      <c r="AB46" s="56">
        <f t="shared" si="8"/>
        <v>0.46</v>
      </c>
      <c r="AC46" s="56">
        <f t="shared" si="8"/>
        <v>1.46</v>
      </c>
    </row>
    <row r="47" spans="1:29" x14ac:dyDescent="0.25">
      <c r="A47" s="1">
        <v>16</v>
      </c>
      <c r="B47" s="1" t="s">
        <v>23</v>
      </c>
      <c r="C47" s="10">
        <v>1131</v>
      </c>
      <c r="D47" s="62">
        <v>1161</v>
      </c>
      <c r="E47" s="11">
        <v>1180</v>
      </c>
      <c r="F47" s="75">
        <v>205.2</v>
      </c>
      <c r="G47" s="96">
        <v>261.3</v>
      </c>
      <c r="H47" s="76">
        <v>198.1</v>
      </c>
      <c r="I47" s="81">
        <v>240.1</v>
      </c>
      <c r="J47" s="81">
        <v>137.5</v>
      </c>
      <c r="K47" s="9">
        <v>423.4</v>
      </c>
      <c r="L47" s="9">
        <v>687.7</v>
      </c>
      <c r="M47" s="99">
        <f t="shared" si="9"/>
        <v>1042.5</v>
      </c>
      <c r="N47" s="61">
        <f t="shared" si="10"/>
        <v>137.5</v>
      </c>
      <c r="O47" s="61">
        <f t="shared" si="11"/>
        <v>1180</v>
      </c>
      <c r="P47" s="61">
        <f t="shared" si="12"/>
        <v>562.53</v>
      </c>
      <c r="Q47" s="61">
        <f t="shared" si="13"/>
        <v>342.35</v>
      </c>
      <c r="R47">
        <f t="shared" si="14"/>
        <v>138.78294167512081</v>
      </c>
      <c r="S47">
        <f t="shared" si="15"/>
        <v>438.87019607168571</v>
      </c>
      <c r="T47" s="127">
        <f t="shared" si="16"/>
        <v>8.581818181818182</v>
      </c>
      <c r="V47" s="125" t="s">
        <v>182</v>
      </c>
      <c r="W47">
        <f t="shared" si="17"/>
        <v>1040</v>
      </c>
      <c r="X47">
        <f t="shared" si="8"/>
        <v>138</v>
      </c>
      <c r="Y47">
        <f t="shared" si="8"/>
        <v>1180</v>
      </c>
      <c r="Z47">
        <f t="shared" si="8"/>
        <v>563</v>
      </c>
      <c r="AA47">
        <f t="shared" si="8"/>
        <v>342</v>
      </c>
      <c r="AB47">
        <f t="shared" si="8"/>
        <v>139</v>
      </c>
      <c r="AC47">
        <f t="shared" si="8"/>
        <v>439</v>
      </c>
    </row>
    <row r="48" spans="1:29" x14ac:dyDescent="0.25">
      <c r="A48" s="1">
        <v>17</v>
      </c>
      <c r="B48" s="1" t="s">
        <v>24</v>
      </c>
      <c r="C48" s="10">
        <v>3.6909999999999998</v>
      </c>
      <c r="D48" s="62">
        <v>3.8719999999999999</v>
      </c>
      <c r="E48" s="11">
        <v>3.6190000000000002</v>
      </c>
      <c r="F48" s="75">
        <v>1.8480000000000001</v>
      </c>
      <c r="G48" s="96">
        <v>2.4119999999999999</v>
      </c>
      <c r="H48" s="76">
        <v>5.2460000000000004</v>
      </c>
      <c r="I48" s="81">
        <v>1</v>
      </c>
      <c r="J48" s="81">
        <v>1</v>
      </c>
      <c r="K48" s="9">
        <v>1.7490000000000001</v>
      </c>
      <c r="L48" s="9">
        <v>3.4009999999999998</v>
      </c>
      <c r="M48" s="99">
        <f t="shared" si="9"/>
        <v>4.2460000000000004</v>
      </c>
      <c r="N48" s="61">
        <f t="shared" si="10"/>
        <v>1</v>
      </c>
      <c r="O48" s="61">
        <f t="shared" si="11"/>
        <v>5.2460000000000004</v>
      </c>
      <c r="P48" s="61">
        <f t="shared" si="12"/>
        <v>2.7838000000000003</v>
      </c>
      <c r="Q48" s="61">
        <f t="shared" si="13"/>
        <v>2.9064999999999999</v>
      </c>
      <c r="R48">
        <f t="shared" si="14"/>
        <v>0.44217602829642394</v>
      </c>
      <c r="S48">
        <f t="shared" si="15"/>
        <v>1.3982833761437627</v>
      </c>
      <c r="T48">
        <f t="shared" si="16"/>
        <v>5.2460000000000004</v>
      </c>
      <c r="V48" s="125" t="s">
        <v>183</v>
      </c>
      <c r="W48">
        <f t="shared" si="17"/>
        <v>4.25</v>
      </c>
      <c r="X48">
        <f t="shared" si="17"/>
        <v>1</v>
      </c>
      <c r="Y48">
        <f t="shared" si="17"/>
        <v>5.25</v>
      </c>
      <c r="Z48">
        <f t="shared" si="17"/>
        <v>2.78</v>
      </c>
      <c r="AA48">
        <f t="shared" si="17"/>
        <v>2.91</v>
      </c>
      <c r="AB48">
        <f t="shared" si="17"/>
        <v>0.442</v>
      </c>
      <c r="AC48">
        <f t="shared" si="17"/>
        <v>1.4</v>
      </c>
    </row>
    <row r="49" spans="1:29" x14ac:dyDescent="0.25">
      <c r="A49" s="1">
        <v>18</v>
      </c>
      <c r="B49" s="1" t="s">
        <v>25</v>
      </c>
      <c r="C49" s="10">
        <v>89.12</v>
      </c>
      <c r="D49" s="62">
        <v>85.75</v>
      </c>
      <c r="E49" s="11">
        <v>92.17</v>
      </c>
      <c r="F49" s="75">
        <v>93.21</v>
      </c>
      <c r="G49" s="96">
        <v>84.44</v>
      </c>
      <c r="H49" s="76">
        <v>107.4</v>
      </c>
      <c r="I49" s="81">
        <v>105.7</v>
      </c>
      <c r="J49" s="81">
        <v>9.2240000000000002</v>
      </c>
      <c r="K49" s="9">
        <v>17.75</v>
      </c>
      <c r="L49" s="9">
        <v>22.48</v>
      </c>
      <c r="M49" s="99">
        <f t="shared" si="9"/>
        <v>98.176000000000002</v>
      </c>
      <c r="N49" s="61">
        <f t="shared" si="10"/>
        <v>9.2240000000000002</v>
      </c>
      <c r="O49" s="61">
        <f t="shared" si="11"/>
        <v>107.4</v>
      </c>
      <c r="P49" s="61">
        <f t="shared" si="12"/>
        <v>70.724400000000017</v>
      </c>
      <c r="Q49" s="61">
        <f t="shared" si="13"/>
        <v>87.435000000000002</v>
      </c>
      <c r="R49">
        <f t="shared" si="14"/>
        <v>12.111656929678205</v>
      </c>
      <c r="S49">
        <f t="shared" si="15"/>
        <v>38.300422136344935</v>
      </c>
      <c r="T49" s="128">
        <f t="shared" si="16"/>
        <v>11.643538594969645</v>
      </c>
      <c r="V49" s="125" t="s">
        <v>184</v>
      </c>
      <c r="W49">
        <f t="shared" si="17"/>
        <v>98.2</v>
      </c>
      <c r="X49">
        <f t="shared" si="17"/>
        <v>9.2200000000000006</v>
      </c>
      <c r="Y49">
        <f t="shared" si="17"/>
        <v>107</v>
      </c>
      <c r="Z49">
        <f t="shared" si="17"/>
        <v>70.7</v>
      </c>
      <c r="AA49">
        <f t="shared" si="17"/>
        <v>87.4</v>
      </c>
      <c r="AB49">
        <f t="shared" si="17"/>
        <v>12.1</v>
      </c>
      <c r="AC49">
        <f t="shared" si="17"/>
        <v>38.299999999999997</v>
      </c>
    </row>
    <row r="50" spans="1:29" x14ac:dyDescent="0.25">
      <c r="A50" s="1">
        <v>19</v>
      </c>
      <c r="B50" s="1" t="s">
        <v>26</v>
      </c>
      <c r="C50" s="10">
        <v>50.84</v>
      </c>
      <c r="D50" s="62">
        <v>51.54</v>
      </c>
      <c r="E50" s="11">
        <v>52.77</v>
      </c>
      <c r="F50" s="10">
        <v>13.94</v>
      </c>
      <c r="G50" s="62">
        <v>14.39</v>
      </c>
      <c r="H50" s="11">
        <v>13.46</v>
      </c>
      <c r="I50" s="9">
        <v>12.07</v>
      </c>
      <c r="J50" s="9">
        <v>3.8490000000000002</v>
      </c>
      <c r="K50" s="9">
        <v>20.13</v>
      </c>
      <c r="L50" s="9">
        <v>32.54</v>
      </c>
      <c r="M50" s="99">
        <f t="shared" si="9"/>
        <v>48.921000000000006</v>
      </c>
      <c r="N50" s="61">
        <f t="shared" si="10"/>
        <v>3.8490000000000002</v>
      </c>
      <c r="O50" s="61">
        <f t="shared" si="11"/>
        <v>52.77</v>
      </c>
      <c r="P50" s="61">
        <f t="shared" si="12"/>
        <v>26.552900000000001</v>
      </c>
      <c r="Q50" s="61">
        <f t="shared" si="13"/>
        <v>17.259999999999998</v>
      </c>
      <c r="R50">
        <f t="shared" si="14"/>
        <v>5.9463533333931275</v>
      </c>
      <c r="S50">
        <f t="shared" si="15"/>
        <v>18.804020305656863</v>
      </c>
      <c r="T50" s="128">
        <f t="shared" si="16"/>
        <v>13.710054559625878</v>
      </c>
      <c r="V50" s="125" t="s">
        <v>185</v>
      </c>
      <c r="W50">
        <f t="shared" si="17"/>
        <v>48.9</v>
      </c>
      <c r="X50">
        <f t="shared" si="17"/>
        <v>3.85</v>
      </c>
      <c r="Y50">
        <f t="shared" si="17"/>
        <v>52.8</v>
      </c>
      <c r="Z50">
        <f t="shared" si="17"/>
        <v>26.6</v>
      </c>
      <c r="AA50">
        <f t="shared" si="17"/>
        <v>17.3</v>
      </c>
      <c r="AB50">
        <f t="shared" si="17"/>
        <v>5.95</v>
      </c>
      <c r="AC50">
        <f t="shared" si="17"/>
        <v>18.8</v>
      </c>
    </row>
    <row r="51" spans="1:29" x14ac:dyDescent="0.25">
      <c r="A51" s="1">
        <v>20</v>
      </c>
      <c r="B51" s="1" t="s">
        <v>27</v>
      </c>
      <c r="C51" s="10">
        <v>10.75</v>
      </c>
      <c r="D51" s="62">
        <v>11.09</v>
      </c>
      <c r="E51" s="11">
        <v>12.4</v>
      </c>
      <c r="F51" s="10">
        <v>4.1459999999999999</v>
      </c>
      <c r="G51" s="62">
        <v>8.0329999999999995</v>
      </c>
      <c r="H51" s="11">
        <v>7.7619999999999996</v>
      </c>
      <c r="I51" s="9">
        <v>18.190000000000001</v>
      </c>
      <c r="J51" s="9">
        <v>2.5939999999999999</v>
      </c>
      <c r="K51" s="9">
        <v>10.56</v>
      </c>
      <c r="L51" s="9">
        <v>22.75</v>
      </c>
      <c r="M51" s="99">
        <f t="shared" si="9"/>
        <v>20.155999999999999</v>
      </c>
      <c r="N51" s="61">
        <f t="shared" si="10"/>
        <v>2.5939999999999999</v>
      </c>
      <c r="O51" s="61">
        <f t="shared" si="11"/>
        <v>22.75</v>
      </c>
      <c r="P51" s="61">
        <f t="shared" si="12"/>
        <v>10.827500000000001</v>
      </c>
      <c r="Q51" s="61">
        <f t="shared" si="13"/>
        <v>10.655000000000001</v>
      </c>
      <c r="R51">
        <f t="shared" si="14"/>
        <v>1.9108204244366982</v>
      </c>
      <c r="S51">
        <f t="shared" si="15"/>
        <v>6.0425447407896318</v>
      </c>
      <c r="T51" s="127">
        <f t="shared" si="16"/>
        <v>8.7702390131071706</v>
      </c>
      <c r="V51" s="125" t="s">
        <v>186</v>
      </c>
      <c r="W51">
        <f t="shared" si="17"/>
        <v>20.2</v>
      </c>
      <c r="X51">
        <f t="shared" si="17"/>
        <v>2.59</v>
      </c>
      <c r="Y51">
        <f t="shared" si="17"/>
        <v>22.8</v>
      </c>
      <c r="Z51">
        <f t="shared" si="17"/>
        <v>10.8</v>
      </c>
      <c r="AA51">
        <f t="shared" si="17"/>
        <v>10.7</v>
      </c>
      <c r="AB51">
        <f t="shared" si="17"/>
        <v>1.91</v>
      </c>
      <c r="AC51">
        <f t="shared" si="17"/>
        <v>6.04</v>
      </c>
    </row>
    <row r="52" spans="1:29" x14ac:dyDescent="0.25">
      <c r="A52" s="27">
        <v>21</v>
      </c>
      <c r="B52" s="47" t="s">
        <v>28</v>
      </c>
      <c r="C52" s="30">
        <v>44.209000000000003</v>
      </c>
      <c r="D52" s="65">
        <v>44.134</v>
      </c>
      <c r="E52" s="31">
        <v>44.121000000000002</v>
      </c>
      <c r="F52" s="30">
        <v>46.067</v>
      </c>
      <c r="G52" s="65">
        <v>45.786000000000001</v>
      </c>
      <c r="H52" s="31">
        <v>45.917999999999999</v>
      </c>
      <c r="I52" s="9">
        <v>47.527999999999999</v>
      </c>
      <c r="J52" s="9">
        <v>46.776000000000003</v>
      </c>
      <c r="K52" s="9">
        <v>46.9</v>
      </c>
      <c r="L52" s="9">
        <v>46.040999999999997</v>
      </c>
      <c r="M52" s="99">
        <f t="shared" si="9"/>
        <v>3.4069999999999965</v>
      </c>
      <c r="N52" s="61">
        <f t="shared" si="10"/>
        <v>44.121000000000002</v>
      </c>
      <c r="O52" s="61">
        <f t="shared" si="11"/>
        <v>47.527999999999999</v>
      </c>
      <c r="P52" s="61">
        <f t="shared" si="12"/>
        <v>45.748000000000005</v>
      </c>
      <c r="Q52" s="61">
        <f t="shared" si="13"/>
        <v>45.979500000000002</v>
      </c>
      <c r="R52">
        <f t="shared" si="14"/>
        <v>0.38573001496441034</v>
      </c>
      <c r="S52">
        <f t="shared" si="15"/>
        <v>1.2197854091783695</v>
      </c>
      <c r="T52">
        <f t="shared" si="16"/>
        <v>1.0772194646540196</v>
      </c>
      <c r="V52" s="125" t="s">
        <v>28</v>
      </c>
      <c r="W52">
        <f t="shared" si="17"/>
        <v>3.41</v>
      </c>
      <c r="X52">
        <f t="shared" si="17"/>
        <v>44.1</v>
      </c>
      <c r="Y52">
        <f t="shared" si="17"/>
        <v>47.5</v>
      </c>
      <c r="Z52">
        <f t="shared" si="17"/>
        <v>45.7</v>
      </c>
      <c r="AA52">
        <f t="shared" si="17"/>
        <v>46</v>
      </c>
      <c r="AB52">
        <f t="shared" si="17"/>
        <v>0.38600000000000001</v>
      </c>
      <c r="AC52">
        <f t="shared" si="17"/>
        <v>1.22</v>
      </c>
    </row>
    <row r="53" spans="1:29" x14ac:dyDescent="0.25">
      <c r="A53" s="98">
        <v>22</v>
      </c>
      <c r="B53" s="48" t="s">
        <v>29</v>
      </c>
      <c r="C53" s="30">
        <v>6.548</v>
      </c>
      <c r="D53" s="65">
        <v>6.4930000000000003</v>
      </c>
      <c r="E53" s="31">
        <v>6.5469999999999997</v>
      </c>
      <c r="F53" s="30">
        <v>6.2359999999999998</v>
      </c>
      <c r="G53" s="65">
        <v>6.298</v>
      </c>
      <c r="H53" s="31">
        <v>6.4409999999999998</v>
      </c>
      <c r="I53" s="9">
        <v>6.0019999999999998</v>
      </c>
      <c r="J53" s="9">
        <v>5.984</v>
      </c>
      <c r="K53" s="9">
        <v>5.9039999999999999</v>
      </c>
      <c r="L53" s="9">
        <v>5.9210000000000003</v>
      </c>
      <c r="M53" s="99">
        <f t="shared" si="9"/>
        <v>0.64400000000000013</v>
      </c>
      <c r="N53" s="61">
        <f t="shared" si="10"/>
        <v>5.9039999999999999</v>
      </c>
      <c r="O53" s="61">
        <f t="shared" si="11"/>
        <v>6.548</v>
      </c>
      <c r="P53" s="61">
        <f t="shared" si="12"/>
        <v>6.2374000000000001</v>
      </c>
      <c r="Q53" s="61">
        <f t="shared" si="13"/>
        <v>6.2669999999999995</v>
      </c>
      <c r="R53">
        <f t="shared" si="14"/>
        <v>8.3909501514694049E-2</v>
      </c>
      <c r="S53">
        <f t="shared" si="15"/>
        <v>0.26534514211578181</v>
      </c>
      <c r="T53">
        <f t="shared" si="16"/>
        <v>1.109078590785908</v>
      </c>
      <c r="V53" s="125" t="s">
        <v>29</v>
      </c>
      <c r="W53">
        <f t="shared" si="17"/>
        <v>0.64400000000000002</v>
      </c>
      <c r="X53">
        <f t="shared" si="17"/>
        <v>5.9</v>
      </c>
      <c r="Y53">
        <f t="shared" si="17"/>
        <v>6.55</v>
      </c>
      <c r="Z53">
        <f t="shared" si="17"/>
        <v>6.24</v>
      </c>
      <c r="AA53">
        <f t="shared" si="17"/>
        <v>6.27</v>
      </c>
      <c r="AB53">
        <f t="shared" si="17"/>
        <v>8.3900000000000002E-2</v>
      </c>
      <c r="AC53">
        <f t="shared" si="17"/>
        <v>0.26500000000000001</v>
      </c>
    </row>
    <row r="54" spans="1:29" ht="15.75" thickBot="1" x14ac:dyDescent="0.3">
      <c r="A54" s="98">
        <v>23</v>
      </c>
      <c r="B54" s="48" t="s">
        <v>30</v>
      </c>
      <c r="C54" s="33">
        <v>0.84699999999999998</v>
      </c>
      <c r="D54" s="66">
        <v>0.878</v>
      </c>
      <c r="E54" s="34">
        <v>0.91</v>
      </c>
      <c r="F54" s="33">
        <v>0.20300000000000001</v>
      </c>
      <c r="G54" s="66">
        <v>0.26500000000000001</v>
      </c>
      <c r="H54" s="34">
        <v>0.23599999999999999</v>
      </c>
      <c r="I54" s="9">
        <v>0.88900000000000001</v>
      </c>
      <c r="J54" s="9">
        <v>6.7000000000000004E-2</v>
      </c>
      <c r="K54" s="9">
        <v>0.94699999999999995</v>
      </c>
      <c r="L54" s="9">
        <v>1.5649999999999999</v>
      </c>
      <c r="M54" s="99">
        <f t="shared" si="9"/>
        <v>1.498</v>
      </c>
      <c r="N54" s="61">
        <f t="shared" si="10"/>
        <v>6.7000000000000004E-2</v>
      </c>
      <c r="O54" s="61">
        <f t="shared" si="11"/>
        <v>1.5649999999999999</v>
      </c>
      <c r="P54" s="61">
        <f t="shared" si="12"/>
        <v>0.68070000000000008</v>
      </c>
      <c r="Q54" s="61">
        <f t="shared" si="13"/>
        <v>0.86250000000000004</v>
      </c>
      <c r="R54">
        <f t="shared" si="14"/>
        <v>0.14872951212781466</v>
      </c>
      <c r="S54">
        <f>STDEV(C54:L54)</f>
        <v>0.47032401360953036</v>
      </c>
      <c r="T54" s="128">
        <f t="shared" si="16"/>
        <v>23.35820895522388</v>
      </c>
      <c r="V54" s="125" t="s">
        <v>30</v>
      </c>
      <c r="W54">
        <f t="shared" si="17"/>
        <v>1.5</v>
      </c>
      <c r="X54">
        <f t="shared" si="17"/>
        <v>6.7000000000000004E-2</v>
      </c>
      <c r="Y54">
        <f t="shared" si="17"/>
        <v>1.57</v>
      </c>
      <c r="Z54">
        <f t="shared" si="17"/>
        <v>0.68100000000000005</v>
      </c>
      <c r="AA54">
        <f t="shared" si="17"/>
        <v>0.86299999999999999</v>
      </c>
      <c r="AB54">
        <f t="shared" si="17"/>
        <v>0.14899999999999999</v>
      </c>
      <c r="AC54">
        <f t="shared" si="17"/>
        <v>0.47</v>
      </c>
    </row>
    <row r="55" spans="1:29" ht="15.75" thickBot="1" x14ac:dyDescent="0.3">
      <c r="A55" s="55" t="s">
        <v>83</v>
      </c>
    </row>
    <row r="56" spans="1:29" ht="15.75" thickBot="1" x14ac:dyDescent="0.3">
      <c r="A56" s="1" t="s">
        <v>0</v>
      </c>
      <c r="B56" s="1" t="s">
        <v>1</v>
      </c>
      <c r="C56" s="4" t="s">
        <v>84</v>
      </c>
      <c r="D56" s="57" t="s">
        <v>84</v>
      </c>
      <c r="E56" s="5" t="s">
        <v>84</v>
      </c>
      <c r="F56" s="6" t="s">
        <v>85</v>
      </c>
      <c r="G56" s="7" t="s">
        <v>85</v>
      </c>
      <c r="H56" s="7" t="s">
        <v>85</v>
      </c>
      <c r="I56" s="8" t="s">
        <v>85</v>
      </c>
      <c r="J56" s="9" t="s">
        <v>86</v>
      </c>
      <c r="K56" s="6" t="s">
        <v>87</v>
      </c>
      <c r="L56" s="8" t="s">
        <v>87</v>
      </c>
    </row>
    <row r="57" spans="1:29" x14ac:dyDescent="0.25">
      <c r="A57" s="1" t="s">
        <v>3</v>
      </c>
      <c r="B57" s="1" t="s">
        <v>4</v>
      </c>
      <c r="C57" s="10" t="s">
        <v>5</v>
      </c>
      <c r="D57" s="62" t="s">
        <v>5</v>
      </c>
      <c r="E57" s="11" t="s">
        <v>5</v>
      </c>
      <c r="F57" s="12" t="s">
        <v>5</v>
      </c>
      <c r="G57" s="13" t="s">
        <v>5</v>
      </c>
      <c r="H57" s="13" t="s">
        <v>5</v>
      </c>
      <c r="I57" s="14" t="s">
        <v>6</v>
      </c>
      <c r="J57" s="9" t="s">
        <v>5</v>
      </c>
      <c r="K57" s="94" t="s">
        <v>5</v>
      </c>
      <c r="L57" s="95" t="s">
        <v>5</v>
      </c>
    </row>
    <row r="58" spans="1:29" x14ac:dyDescent="0.25">
      <c r="C58" s="16"/>
      <c r="D58" s="61"/>
      <c r="E58" s="17"/>
      <c r="F58" s="12"/>
      <c r="G58" s="13"/>
      <c r="H58" s="13"/>
      <c r="I58" s="14"/>
      <c r="J58" s="9"/>
      <c r="K58" s="12"/>
      <c r="L58" s="14"/>
      <c r="M58" s="55" t="s">
        <v>36</v>
      </c>
      <c r="N58" s="55" t="s">
        <v>37</v>
      </c>
      <c r="O58" s="55" t="s">
        <v>32</v>
      </c>
      <c r="P58" s="55" t="s">
        <v>34</v>
      </c>
      <c r="Q58" s="55" t="s">
        <v>35</v>
      </c>
      <c r="R58" s="101" t="s">
        <v>102</v>
      </c>
      <c r="S58" s="101" t="s">
        <v>103</v>
      </c>
      <c r="T58" s="101" t="s">
        <v>189</v>
      </c>
      <c r="U58" s="101"/>
    </row>
    <row r="59" spans="1:29" x14ac:dyDescent="0.25">
      <c r="A59" s="1">
        <v>1</v>
      </c>
      <c r="B59" s="1" t="s">
        <v>8</v>
      </c>
      <c r="C59" s="75">
        <v>665.8</v>
      </c>
      <c r="D59" s="96">
        <v>695</v>
      </c>
      <c r="E59" s="76">
        <v>332.5</v>
      </c>
      <c r="F59" s="78">
        <v>16.5</v>
      </c>
      <c r="G59" s="79">
        <v>14.84</v>
      </c>
      <c r="H59" s="79">
        <v>78.47</v>
      </c>
      <c r="I59" s="80">
        <v>64.739999999999995</v>
      </c>
      <c r="J59" s="81">
        <v>1589</v>
      </c>
      <c r="K59" s="12">
        <v>354.2</v>
      </c>
      <c r="L59" s="14">
        <v>391.8</v>
      </c>
      <c r="M59">
        <f>MAX(C59:L59)-MIN(C59:L59)</f>
        <v>1574.16</v>
      </c>
      <c r="N59">
        <f>MIN(C59:L59)</f>
        <v>14.84</v>
      </c>
      <c r="O59">
        <f>MAX(C59:L59)</f>
        <v>1589</v>
      </c>
      <c r="P59">
        <f>AVERAGE(C59:L59)</f>
        <v>420.28499999999997</v>
      </c>
      <c r="Q59">
        <f>MEDIAN(C59:L59)</f>
        <v>343.35</v>
      </c>
      <c r="R59">
        <f>STDEV(C59:L59)/(SQRT(COUNT(C59:L59)))</f>
        <v>152.21341895327248</v>
      </c>
      <c r="S59">
        <f>STDEV(C59:L59)</f>
        <v>481.34109433378376</v>
      </c>
      <c r="T59" s="128">
        <f>MAX(C59:L59)/MIN(C59:L59)</f>
        <v>107.0754716981132</v>
      </c>
    </row>
    <row r="60" spans="1:29" x14ac:dyDescent="0.25">
      <c r="A60" s="1">
        <v>2</v>
      </c>
      <c r="B60" s="1" t="s">
        <v>9</v>
      </c>
      <c r="C60" s="75">
        <v>36.26</v>
      </c>
      <c r="D60" s="96">
        <v>38.630000000000003</v>
      </c>
      <c r="E60" s="76">
        <v>36.42</v>
      </c>
      <c r="F60" s="78">
        <v>54.79</v>
      </c>
      <c r="G60" s="79">
        <v>51.41</v>
      </c>
      <c r="H60" s="79">
        <v>60.89</v>
      </c>
      <c r="I60" s="80">
        <v>60.99</v>
      </c>
      <c r="J60" s="81">
        <v>88.1</v>
      </c>
      <c r="K60" s="12">
        <v>37.32</v>
      </c>
      <c r="L60" s="14">
        <v>38.35</v>
      </c>
      <c r="M60">
        <f t="shared" ref="M60:M81" si="18">MAX(C60:L60)-MIN(C60:L60)</f>
        <v>51.839999999999996</v>
      </c>
      <c r="N60">
        <f t="shared" ref="N60:N81" si="19">MIN(C60:L60)</f>
        <v>36.26</v>
      </c>
      <c r="O60">
        <f t="shared" ref="O60:O81" si="20">MAX(C60:L60)</f>
        <v>88.1</v>
      </c>
      <c r="P60">
        <f t="shared" ref="P60:P81" si="21">AVERAGE(C60:L60)</f>
        <v>50.316000000000003</v>
      </c>
      <c r="Q60">
        <f t="shared" ref="Q60:Q81" si="22">MEDIAN(C60:L60)</f>
        <v>45.019999999999996</v>
      </c>
      <c r="R60">
        <f>STDEV(C60:L60)/(SQRT(COUNT(C60:L60)))</f>
        <v>5.2850960676646546</v>
      </c>
      <c r="S60">
        <f t="shared" ref="S60:S79" si="23">STDEV(C60:L60)</f>
        <v>16.712941226619687</v>
      </c>
      <c r="T60">
        <f t="shared" ref="T60:T81" si="24">MAX(C60:L60)/MIN(C60:L60)</f>
        <v>2.4296745725317153</v>
      </c>
    </row>
    <row r="61" spans="1:29" x14ac:dyDescent="0.25">
      <c r="A61" s="1">
        <v>3</v>
      </c>
      <c r="B61" s="1" t="s">
        <v>10</v>
      </c>
      <c r="C61" s="75">
        <v>11.4</v>
      </c>
      <c r="D61" s="96">
        <v>11.65</v>
      </c>
      <c r="E61" s="76">
        <v>9.93</v>
      </c>
      <c r="F61" s="78">
        <v>4.6260000000000003</v>
      </c>
      <c r="G61" s="79">
        <v>4.5149999999999997</v>
      </c>
      <c r="H61" s="79">
        <v>3.2610000000000001</v>
      </c>
      <c r="I61" s="80">
        <v>3.52</v>
      </c>
      <c r="J61" s="81">
        <v>15.14</v>
      </c>
      <c r="K61" s="12">
        <v>13.19</v>
      </c>
      <c r="L61" s="14">
        <v>13.27</v>
      </c>
      <c r="M61">
        <f t="shared" si="18"/>
        <v>11.879000000000001</v>
      </c>
      <c r="N61">
        <f t="shared" si="19"/>
        <v>3.2610000000000001</v>
      </c>
      <c r="O61">
        <f t="shared" si="20"/>
        <v>15.14</v>
      </c>
      <c r="P61">
        <f t="shared" si="21"/>
        <v>9.0502000000000002</v>
      </c>
      <c r="Q61">
        <f t="shared" si="22"/>
        <v>10.664999999999999</v>
      </c>
      <c r="R61">
        <f t="shared" ref="R61:R81" si="25">STDEV(C61:L61)/(SQRT(COUNT(C61:L61)))</f>
        <v>1.4503808756476506</v>
      </c>
      <c r="S61">
        <f t="shared" si="23"/>
        <v>4.5865070417960183</v>
      </c>
      <c r="T61">
        <f t="shared" si="24"/>
        <v>4.642747623428396</v>
      </c>
    </row>
    <row r="62" spans="1:29" x14ac:dyDescent="0.25">
      <c r="A62" s="1">
        <v>4</v>
      </c>
      <c r="B62" s="1" t="s">
        <v>11</v>
      </c>
      <c r="C62" s="10">
        <v>1012</v>
      </c>
      <c r="D62" s="62">
        <v>1069</v>
      </c>
      <c r="E62" s="11">
        <v>995.5</v>
      </c>
      <c r="F62" s="12">
        <v>1250</v>
      </c>
      <c r="G62" s="13">
        <v>1206</v>
      </c>
      <c r="H62" s="13">
        <v>1364</v>
      </c>
      <c r="I62" s="14">
        <v>1317</v>
      </c>
      <c r="J62" s="9">
        <v>4225</v>
      </c>
      <c r="K62" s="12">
        <v>1428</v>
      </c>
      <c r="L62" s="14">
        <v>1425</v>
      </c>
      <c r="M62">
        <f t="shared" si="18"/>
        <v>3229.5</v>
      </c>
      <c r="N62">
        <f t="shared" si="19"/>
        <v>995.5</v>
      </c>
      <c r="O62">
        <f t="shared" si="20"/>
        <v>4225</v>
      </c>
      <c r="P62">
        <f t="shared" si="21"/>
        <v>1529.15</v>
      </c>
      <c r="Q62">
        <f t="shared" si="22"/>
        <v>1283.5</v>
      </c>
      <c r="R62">
        <f t="shared" si="25"/>
        <v>303.81432606482235</v>
      </c>
      <c r="S62">
        <f t="shared" si="23"/>
        <v>960.74525615389962</v>
      </c>
      <c r="T62">
        <f t="shared" si="24"/>
        <v>4.2440984429934705</v>
      </c>
    </row>
    <row r="63" spans="1:29" x14ac:dyDescent="0.25">
      <c r="A63" s="1">
        <v>5</v>
      </c>
      <c r="B63" s="42" t="s">
        <v>12</v>
      </c>
      <c r="C63" s="20">
        <v>0.45219999999999999</v>
      </c>
      <c r="D63" s="63">
        <v>0.46960000000000002</v>
      </c>
      <c r="E63" s="21">
        <v>0.3826</v>
      </c>
      <c r="F63" s="22">
        <v>0.49469999999999997</v>
      </c>
      <c r="G63" s="23">
        <v>0.4204</v>
      </c>
      <c r="H63" s="23">
        <v>0.5292</v>
      </c>
      <c r="I63" s="24">
        <v>0.53039999999999998</v>
      </c>
      <c r="J63" s="25">
        <v>1.048</v>
      </c>
      <c r="K63" s="22">
        <v>0.83589999999999998</v>
      </c>
      <c r="L63" s="24">
        <v>0.66849999999999998</v>
      </c>
      <c r="M63" s="56">
        <f t="shared" si="18"/>
        <v>0.66539999999999999</v>
      </c>
      <c r="N63" s="56">
        <f t="shared" si="19"/>
        <v>0.3826</v>
      </c>
      <c r="O63" s="56">
        <f t="shared" si="20"/>
        <v>1.048</v>
      </c>
      <c r="P63" s="56">
        <f t="shared" si="21"/>
        <v>0.58314999999999995</v>
      </c>
      <c r="Q63" s="56">
        <f t="shared" si="22"/>
        <v>0.51195000000000002</v>
      </c>
      <c r="R63" s="56">
        <f t="shared" si="25"/>
        <v>6.6459565401327608E-2</v>
      </c>
      <c r="S63" s="56">
        <f t="shared" si="23"/>
        <v>0.21016359897311765</v>
      </c>
      <c r="T63">
        <f t="shared" si="24"/>
        <v>2.7391531625718768</v>
      </c>
    </row>
    <row r="64" spans="1:29" x14ac:dyDescent="0.25">
      <c r="A64" s="1">
        <v>6</v>
      </c>
      <c r="B64" s="42" t="s">
        <v>13</v>
      </c>
      <c r="C64" s="20">
        <v>0.35809999999999997</v>
      </c>
      <c r="D64" s="63">
        <v>0.34039999999999998</v>
      </c>
      <c r="E64" s="21">
        <v>0.26529999999999998</v>
      </c>
      <c r="F64" s="22">
        <v>-1.0500000000000001E-2</v>
      </c>
      <c r="G64" s="23">
        <v>3.1800000000000002E-2</v>
      </c>
      <c r="H64" s="23">
        <v>0</v>
      </c>
      <c r="I64" s="24">
        <v>2.6700000000000002E-2</v>
      </c>
      <c r="J64" s="25">
        <v>0.97250000000000003</v>
      </c>
      <c r="K64" s="22">
        <v>0.41489999999999999</v>
      </c>
      <c r="L64" s="24">
        <v>0.37519999999999998</v>
      </c>
      <c r="M64" s="56">
        <f t="shared" si="18"/>
        <v>0.98299999999999998</v>
      </c>
      <c r="N64" s="56">
        <f t="shared" si="19"/>
        <v>-1.0500000000000001E-2</v>
      </c>
      <c r="O64" s="56">
        <f t="shared" si="20"/>
        <v>0.97250000000000003</v>
      </c>
      <c r="P64" s="56">
        <f t="shared" si="21"/>
        <v>0.27744000000000002</v>
      </c>
      <c r="Q64" s="56">
        <f t="shared" si="22"/>
        <v>0.30284999999999995</v>
      </c>
      <c r="R64" s="56">
        <f t="shared" si="25"/>
        <v>9.4590932381961895E-2</v>
      </c>
      <c r="S64" s="56">
        <f t="shared" si="23"/>
        <v>0.29912279232597588</v>
      </c>
      <c r="T64">
        <f t="shared" si="24"/>
        <v>-92.61904761904762</v>
      </c>
    </row>
    <row r="65" spans="1:20" x14ac:dyDescent="0.25">
      <c r="A65" s="1">
        <v>7</v>
      </c>
      <c r="B65" s="1" t="s">
        <v>14</v>
      </c>
      <c r="C65" s="75">
        <v>0.97419999999999995</v>
      </c>
      <c r="D65" s="96">
        <v>0.7964</v>
      </c>
      <c r="E65" s="76">
        <v>0.64</v>
      </c>
      <c r="F65" s="78">
        <v>0.2114</v>
      </c>
      <c r="G65" s="79">
        <v>0.33889999999999998</v>
      </c>
      <c r="H65" s="79">
        <v>1.0589999999999999</v>
      </c>
      <c r="I65" s="80">
        <v>0.98819999999999997</v>
      </c>
      <c r="J65" s="81">
        <v>4.069</v>
      </c>
      <c r="K65" s="78">
        <v>0.88290000000000002</v>
      </c>
      <c r="L65" s="80">
        <v>0.78480000000000005</v>
      </c>
      <c r="M65">
        <f t="shared" si="18"/>
        <v>3.8576000000000001</v>
      </c>
      <c r="N65">
        <f t="shared" si="19"/>
        <v>0.2114</v>
      </c>
      <c r="O65">
        <f t="shared" si="20"/>
        <v>4.069</v>
      </c>
      <c r="P65">
        <f t="shared" si="21"/>
        <v>1.0744799999999999</v>
      </c>
      <c r="Q65">
        <f t="shared" si="22"/>
        <v>0.83965000000000001</v>
      </c>
      <c r="R65">
        <f t="shared" si="25"/>
        <v>0.34411874171570483</v>
      </c>
      <c r="S65">
        <f t="shared" si="23"/>
        <v>1.088199009372826</v>
      </c>
      <c r="T65" s="128">
        <f t="shared" si="24"/>
        <v>19.247871333964049</v>
      </c>
    </row>
    <row r="66" spans="1:20" x14ac:dyDescent="0.25">
      <c r="A66" s="1">
        <v>8</v>
      </c>
      <c r="B66" s="1" t="s">
        <v>15</v>
      </c>
      <c r="C66" s="75">
        <v>3.0019999999999998</v>
      </c>
      <c r="D66" s="96">
        <v>2.528</v>
      </c>
      <c r="E66" s="76">
        <v>2.1219999999999999</v>
      </c>
      <c r="F66" s="78">
        <v>1.1060000000000001</v>
      </c>
      <c r="G66" s="79">
        <v>1.026</v>
      </c>
      <c r="H66" s="79">
        <v>1.363</v>
      </c>
      <c r="I66" s="80">
        <v>1.5129999999999999</v>
      </c>
      <c r="J66" s="81">
        <v>7.7069999999999999</v>
      </c>
      <c r="K66" s="78">
        <v>2.7109999999999999</v>
      </c>
      <c r="L66" s="80">
        <v>3.32</v>
      </c>
      <c r="M66">
        <f t="shared" si="18"/>
        <v>6.681</v>
      </c>
      <c r="N66">
        <f t="shared" si="19"/>
        <v>1.026</v>
      </c>
      <c r="O66">
        <f t="shared" si="20"/>
        <v>7.7069999999999999</v>
      </c>
      <c r="P66">
        <f t="shared" si="21"/>
        <v>2.6397999999999997</v>
      </c>
      <c r="Q66">
        <f t="shared" si="22"/>
        <v>2.3250000000000002</v>
      </c>
      <c r="R66">
        <f t="shared" si="25"/>
        <v>0.61835670755461047</v>
      </c>
      <c r="S66">
        <f t="shared" si="23"/>
        <v>1.9554156023152165</v>
      </c>
      <c r="T66" s="127">
        <f t="shared" si="24"/>
        <v>7.511695906432748</v>
      </c>
    </row>
    <row r="67" spans="1:20" x14ac:dyDescent="0.25">
      <c r="A67" s="1">
        <v>9</v>
      </c>
      <c r="B67" s="1" t="s">
        <v>16</v>
      </c>
      <c r="C67" s="75">
        <v>125.8</v>
      </c>
      <c r="D67" s="96">
        <v>114.2</v>
      </c>
      <c r="E67" s="76">
        <v>61.42</v>
      </c>
      <c r="F67" s="78">
        <v>18.48</v>
      </c>
      <c r="G67" s="79">
        <v>15.72</v>
      </c>
      <c r="H67" s="79">
        <v>26.21</v>
      </c>
      <c r="I67" s="80">
        <v>23.4</v>
      </c>
      <c r="J67" s="81">
        <v>337.9</v>
      </c>
      <c r="K67" s="78">
        <v>75.45</v>
      </c>
      <c r="L67" s="80">
        <v>75.19</v>
      </c>
      <c r="M67">
        <f t="shared" si="18"/>
        <v>322.17999999999995</v>
      </c>
      <c r="N67">
        <f t="shared" si="19"/>
        <v>15.72</v>
      </c>
      <c r="O67">
        <f t="shared" si="20"/>
        <v>337.9</v>
      </c>
      <c r="P67">
        <f t="shared" si="21"/>
        <v>87.376999999999995</v>
      </c>
      <c r="Q67">
        <f t="shared" si="22"/>
        <v>68.305000000000007</v>
      </c>
      <c r="R67">
        <f t="shared" si="25"/>
        <v>30.484622099602213</v>
      </c>
      <c r="S67">
        <f t="shared" si="23"/>
        <v>96.400839444247353</v>
      </c>
      <c r="T67" s="128">
        <f t="shared" si="24"/>
        <v>21.494910941475826</v>
      </c>
    </row>
    <row r="68" spans="1:20" x14ac:dyDescent="0.25">
      <c r="A68" s="1">
        <v>10</v>
      </c>
      <c r="B68" s="1" t="s">
        <v>17</v>
      </c>
      <c r="C68" s="75">
        <v>567.5</v>
      </c>
      <c r="D68" s="96">
        <v>573.79999999999995</v>
      </c>
      <c r="E68" s="76">
        <v>569.6</v>
      </c>
      <c r="F68" s="78">
        <v>1395</v>
      </c>
      <c r="G68" s="79">
        <v>1192</v>
      </c>
      <c r="H68" s="79">
        <v>1658</v>
      </c>
      <c r="I68" s="80">
        <v>1962</v>
      </c>
      <c r="J68" s="81">
        <v>756.4</v>
      </c>
      <c r="K68" s="78">
        <v>307.39999999999998</v>
      </c>
      <c r="L68" s="80">
        <v>385</v>
      </c>
      <c r="M68">
        <f t="shared" si="18"/>
        <v>1654.6</v>
      </c>
      <c r="N68">
        <f t="shared" si="19"/>
        <v>307.39999999999998</v>
      </c>
      <c r="O68">
        <f t="shared" si="20"/>
        <v>1962</v>
      </c>
      <c r="P68">
        <f t="shared" si="21"/>
        <v>936.66999999999985</v>
      </c>
      <c r="Q68">
        <f t="shared" si="22"/>
        <v>665.09999999999991</v>
      </c>
      <c r="R68">
        <f t="shared" si="25"/>
        <v>182.0377763298352</v>
      </c>
      <c r="S68">
        <f t="shared" si="23"/>
        <v>575.6539933945661</v>
      </c>
      <c r="T68" s="127">
        <f t="shared" si="24"/>
        <v>6.382563435263501</v>
      </c>
    </row>
    <row r="69" spans="1:20" x14ac:dyDescent="0.25">
      <c r="A69" s="1">
        <v>11</v>
      </c>
      <c r="B69" s="1" t="s">
        <v>18</v>
      </c>
      <c r="C69" s="75">
        <v>267.2</v>
      </c>
      <c r="D69" s="96">
        <v>275.7</v>
      </c>
      <c r="E69" s="76">
        <v>255.7</v>
      </c>
      <c r="F69" s="78">
        <v>259.89999999999998</v>
      </c>
      <c r="G69" s="79">
        <v>247.9</v>
      </c>
      <c r="H69" s="79">
        <v>280.39999999999998</v>
      </c>
      <c r="I69" s="80">
        <v>278.39999999999998</v>
      </c>
      <c r="J69" s="81">
        <v>436.2</v>
      </c>
      <c r="K69" s="78">
        <v>312.89999999999998</v>
      </c>
      <c r="L69" s="80">
        <v>315.8</v>
      </c>
      <c r="M69">
        <f t="shared" si="18"/>
        <v>188.29999999999998</v>
      </c>
      <c r="N69">
        <f t="shared" si="19"/>
        <v>247.9</v>
      </c>
      <c r="O69">
        <f t="shared" si="20"/>
        <v>436.2</v>
      </c>
      <c r="P69">
        <f t="shared" si="21"/>
        <v>293.01000000000005</v>
      </c>
      <c r="Q69">
        <f t="shared" si="22"/>
        <v>277.04999999999995</v>
      </c>
      <c r="R69">
        <f t="shared" si="25"/>
        <v>17.41003829212708</v>
      </c>
      <c r="S69">
        <f t="shared" si="23"/>
        <v>55.055375153869512</v>
      </c>
      <c r="T69">
        <f t="shared" si="24"/>
        <v>1.7595804759983864</v>
      </c>
    </row>
    <row r="70" spans="1:20" x14ac:dyDescent="0.25">
      <c r="A70" s="1">
        <v>12</v>
      </c>
      <c r="B70" s="1" t="s">
        <v>19</v>
      </c>
      <c r="C70" s="75">
        <v>103.7</v>
      </c>
      <c r="D70" s="96">
        <v>106.3</v>
      </c>
      <c r="E70" s="76">
        <v>103.9</v>
      </c>
      <c r="F70" s="78">
        <v>194.9</v>
      </c>
      <c r="G70" s="79">
        <v>190.4</v>
      </c>
      <c r="H70" s="79">
        <v>248.3</v>
      </c>
      <c r="I70" s="80">
        <v>236.6</v>
      </c>
      <c r="J70" s="81">
        <v>230.3</v>
      </c>
      <c r="K70" s="78">
        <v>132.5</v>
      </c>
      <c r="L70" s="80">
        <v>131.19999999999999</v>
      </c>
      <c r="M70">
        <f t="shared" si="18"/>
        <v>144.60000000000002</v>
      </c>
      <c r="N70">
        <f t="shared" si="19"/>
        <v>103.7</v>
      </c>
      <c r="O70">
        <f t="shared" si="20"/>
        <v>248.3</v>
      </c>
      <c r="P70">
        <f t="shared" si="21"/>
        <v>167.81</v>
      </c>
      <c r="Q70">
        <f t="shared" si="22"/>
        <v>161.44999999999999</v>
      </c>
      <c r="R70">
        <f t="shared" si="25"/>
        <v>18.536758975973488</v>
      </c>
      <c r="S70">
        <f t="shared" si="23"/>
        <v>58.618378801646649</v>
      </c>
      <c r="T70">
        <f t="shared" si="24"/>
        <v>2.3944069431051109</v>
      </c>
    </row>
    <row r="71" spans="1:20" x14ac:dyDescent="0.25">
      <c r="A71" s="1">
        <v>13</v>
      </c>
      <c r="B71" s="42" t="s">
        <v>20</v>
      </c>
      <c r="C71" s="20">
        <v>1.8979999999999999</v>
      </c>
      <c r="D71" s="63">
        <v>1.9119999999999999</v>
      </c>
      <c r="E71" s="21">
        <v>1.1839999999999999</v>
      </c>
      <c r="F71" s="22">
        <v>0.62729999999999997</v>
      </c>
      <c r="G71" s="23">
        <v>0.64449999999999996</v>
      </c>
      <c r="H71" s="23">
        <v>0.61480000000000001</v>
      </c>
      <c r="I71" s="24">
        <v>0.69599999999999995</v>
      </c>
      <c r="J71" s="25">
        <v>3.0369999999999999</v>
      </c>
      <c r="K71" s="22">
        <v>1.079</v>
      </c>
      <c r="L71" s="24">
        <v>0.9718</v>
      </c>
      <c r="M71" s="56">
        <f t="shared" si="18"/>
        <v>2.4222000000000001</v>
      </c>
      <c r="N71" s="56">
        <f t="shared" si="19"/>
        <v>0.61480000000000001</v>
      </c>
      <c r="O71" s="56">
        <f t="shared" si="20"/>
        <v>3.0369999999999999</v>
      </c>
      <c r="P71" s="56">
        <f t="shared" si="21"/>
        <v>1.2664399999999998</v>
      </c>
      <c r="Q71" s="56">
        <f t="shared" si="22"/>
        <v>1.0253999999999999</v>
      </c>
      <c r="R71" s="56">
        <f t="shared" si="25"/>
        <v>0.24999082392048805</v>
      </c>
      <c r="S71" s="56">
        <f t="shared" si="23"/>
        <v>0.79054039773084628</v>
      </c>
      <c r="T71">
        <f t="shared" si="24"/>
        <v>4.939817826935589</v>
      </c>
    </row>
    <row r="72" spans="1:20" x14ac:dyDescent="0.25">
      <c r="A72" s="1">
        <v>14</v>
      </c>
      <c r="B72" s="1" t="s">
        <v>21</v>
      </c>
      <c r="C72" s="75">
        <v>580.79999999999995</v>
      </c>
      <c r="D72" s="96">
        <v>583.1</v>
      </c>
      <c r="E72" s="76">
        <v>475.4</v>
      </c>
      <c r="F72" s="78">
        <v>728.2</v>
      </c>
      <c r="G72" s="79">
        <v>656.8</v>
      </c>
      <c r="H72" s="79">
        <v>868.1</v>
      </c>
      <c r="I72" s="80">
        <v>1003</v>
      </c>
      <c r="J72" s="9">
        <v>419.3</v>
      </c>
      <c r="K72" s="12">
        <v>658.6</v>
      </c>
      <c r="L72" s="14">
        <v>767.1</v>
      </c>
      <c r="M72">
        <f t="shared" si="18"/>
        <v>583.70000000000005</v>
      </c>
      <c r="N72">
        <f t="shared" si="19"/>
        <v>419.3</v>
      </c>
      <c r="O72">
        <f t="shared" si="20"/>
        <v>1003</v>
      </c>
      <c r="P72">
        <f t="shared" si="21"/>
        <v>674.04000000000008</v>
      </c>
      <c r="Q72">
        <f t="shared" si="22"/>
        <v>657.7</v>
      </c>
      <c r="R72">
        <f t="shared" si="25"/>
        <v>55.709279498322587</v>
      </c>
      <c r="S72">
        <f t="shared" si="23"/>
        <v>176.16821002162183</v>
      </c>
      <c r="T72">
        <f t="shared" si="24"/>
        <v>2.3920820414977344</v>
      </c>
    </row>
    <row r="73" spans="1:20" x14ac:dyDescent="0.25">
      <c r="A73" s="1">
        <v>15</v>
      </c>
      <c r="B73" s="42" t="s">
        <v>22</v>
      </c>
      <c r="C73" s="20">
        <v>1.095</v>
      </c>
      <c r="D73" s="63">
        <v>1.0760000000000001</v>
      </c>
      <c r="E73" s="21">
        <v>0.84530000000000005</v>
      </c>
      <c r="F73" s="22">
        <v>-1.49E-2</v>
      </c>
      <c r="G73" s="23">
        <v>0.10539999999999999</v>
      </c>
      <c r="H73" s="23">
        <v>0.12130000000000001</v>
      </c>
      <c r="I73" s="24">
        <v>0.14430000000000001</v>
      </c>
      <c r="J73" s="25">
        <v>2.8879999999999999</v>
      </c>
      <c r="K73" s="22">
        <v>0.5393</v>
      </c>
      <c r="L73" s="24">
        <v>0.49859999999999999</v>
      </c>
      <c r="M73" s="56">
        <f t="shared" si="18"/>
        <v>2.9028999999999998</v>
      </c>
      <c r="N73" s="56">
        <f t="shared" si="19"/>
        <v>-1.49E-2</v>
      </c>
      <c r="O73" s="56">
        <f t="shared" si="20"/>
        <v>2.8879999999999999</v>
      </c>
      <c r="P73" s="56">
        <f t="shared" si="21"/>
        <v>0.72982999999999998</v>
      </c>
      <c r="Q73" s="56">
        <f t="shared" si="22"/>
        <v>0.51895000000000002</v>
      </c>
      <c r="R73" s="56">
        <f t="shared" si="25"/>
        <v>0.27226769100770409</v>
      </c>
      <c r="S73" s="56">
        <f t="shared" si="23"/>
        <v>0.86098603685928987</v>
      </c>
      <c r="T73">
        <f t="shared" si="24"/>
        <v>-193.82550335570468</v>
      </c>
    </row>
    <row r="74" spans="1:20" x14ac:dyDescent="0.25">
      <c r="A74" s="1">
        <v>16</v>
      </c>
      <c r="B74" s="1" t="s">
        <v>23</v>
      </c>
      <c r="C74" s="75">
        <v>108.9</v>
      </c>
      <c r="D74" s="96">
        <v>105.8</v>
      </c>
      <c r="E74" s="76">
        <v>79.95</v>
      </c>
      <c r="F74" s="78">
        <v>68.66</v>
      </c>
      <c r="G74" s="79">
        <v>63.76</v>
      </c>
      <c r="H74" s="79">
        <v>112.3</v>
      </c>
      <c r="I74" s="80">
        <v>99.3</v>
      </c>
      <c r="J74" s="81">
        <v>289.89999999999998</v>
      </c>
      <c r="K74" s="78">
        <v>95.79</v>
      </c>
      <c r="L74" s="80">
        <v>100.6</v>
      </c>
      <c r="M74">
        <f t="shared" si="18"/>
        <v>226.14</v>
      </c>
      <c r="N74">
        <f t="shared" si="19"/>
        <v>63.76</v>
      </c>
      <c r="O74">
        <f t="shared" si="20"/>
        <v>289.89999999999998</v>
      </c>
      <c r="P74">
        <f t="shared" si="21"/>
        <v>112.49599999999998</v>
      </c>
      <c r="Q74">
        <f t="shared" si="22"/>
        <v>99.949999999999989</v>
      </c>
      <c r="R74">
        <f t="shared" si="25"/>
        <v>20.407177288613159</v>
      </c>
      <c r="S74">
        <f t="shared" si="23"/>
        <v>64.53316084687691</v>
      </c>
      <c r="T74">
        <f t="shared" si="24"/>
        <v>4.546737766624843</v>
      </c>
    </row>
    <row r="75" spans="1:20" x14ac:dyDescent="0.25">
      <c r="A75" s="1">
        <v>17</v>
      </c>
      <c r="B75" s="1" t="s">
        <v>24</v>
      </c>
      <c r="C75" s="75">
        <v>10.84</v>
      </c>
      <c r="D75" s="96">
        <v>10.92</v>
      </c>
      <c r="E75" s="76">
        <v>4.9269999999999996</v>
      </c>
      <c r="F75" s="78">
        <v>0.39589999999999997</v>
      </c>
      <c r="G75" s="79">
        <v>9.2200000000000004E-2</v>
      </c>
      <c r="H75" s="79">
        <v>0.49530000000000002</v>
      </c>
      <c r="I75" s="80">
        <v>0.46529999999999999</v>
      </c>
      <c r="J75" s="81">
        <v>51.69</v>
      </c>
      <c r="K75" s="78">
        <v>8.8699999999999992</v>
      </c>
      <c r="L75" s="80">
        <v>8.7289999999999992</v>
      </c>
      <c r="M75">
        <f t="shared" si="18"/>
        <v>51.597799999999999</v>
      </c>
      <c r="N75">
        <f t="shared" si="19"/>
        <v>9.2200000000000004E-2</v>
      </c>
      <c r="O75">
        <f t="shared" si="20"/>
        <v>51.69</v>
      </c>
      <c r="P75">
        <f t="shared" si="21"/>
        <v>9.7424700000000009</v>
      </c>
      <c r="Q75">
        <f t="shared" si="22"/>
        <v>6.8279999999999994</v>
      </c>
      <c r="R75">
        <f t="shared" si="25"/>
        <v>4.8753639372085162</v>
      </c>
      <c r="S75">
        <f t="shared" si="23"/>
        <v>15.417254463825046</v>
      </c>
      <c r="T75" s="128">
        <f t="shared" si="24"/>
        <v>560.62906724511924</v>
      </c>
    </row>
    <row r="76" spans="1:20" x14ac:dyDescent="0.25">
      <c r="A76" s="1">
        <v>18</v>
      </c>
      <c r="B76" s="1" t="s">
        <v>25</v>
      </c>
      <c r="C76" s="75">
        <v>507.3</v>
      </c>
      <c r="D76" s="96">
        <v>516.9</v>
      </c>
      <c r="E76" s="76">
        <v>286.3</v>
      </c>
      <c r="F76" s="78">
        <v>-2.9969999999999999</v>
      </c>
      <c r="G76" s="79">
        <v>-1.982</v>
      </c>
      <c r="H76" s="79">
        <v>39.94</v>
      </c>
      <c r="I76" s="80">
        <v>29.95</v>
      </c>
      <c r="J76" s="81">
        <v>575.6</v>
      </c>
      <c r="K76" s="78">
        <v>208</v>
      </c>
      <c r="L76" s="80">
        <v>216.6</v>
      </c>
      <c r="M76">
        <f t="shared" si="18"/>
        <v>578.59699999999998</v>
      </c>
      <c r="N76">
        <f t="shared" si="19"/>
        <v>-2.9969999999999999</v>
      </c>
      <c r="O76">
        <f t="shared" si="20"/>
        <v>575.6</v>
      </c>
      <c r="P76">
        <f t="shared" si="21"/>
        <v>237.56109999999998</v>
      </c>
      <c r="Q76">
        <f t="shared" si="22"/>
        <v>212.3</v>
      </c>
      <c r="R76">
        <f t="shared" si="25"/>
        <v>71.968655530716219</v>
      </c>
      <c r="S76">
        <f t="shared" si="23"/>
        <v>227.5848716171374</v>
      </c>
      <c r="T76">
        <f t="shared" si="24"/>
        <v>-192.05872539205873</v>
      </c>
    </row>
    <row r="77" spans="1:20" x14ac:dyDescent="0.25">
      <c r="A77" s="1">
        <v>19</v>
      </c>
      <c r="B77" s="1" t="s">
        <v>26</v>
      </c>
      <c r="C77" s="75">
        <v>6.8929999999999998</v>
      </c>
      <c r="D77" s="96">
        <v>7.2830000000000004</v>
      </c>
      <c r="E77" s="76">
        <v>6.7380000000000004</v>
      </c>
      <c r="F77" s="78">
        <v>9.1470000000000002</v>
      </c>
      <c r="G77" s="79">
        <v>8.8350000000000009</v>
      </c>
      <c r="H77" s="79">
        <v>6.7389999999999999</v>
      </c>
      <c r="I77" s="80">
        <v>7.1159999999999997</v>
      </c>
      <c r="J77" s="81">
        <v>10.57</v>
      </c>
      <c r="K77" s="78">
        <v>8.4710000000000001</v>
      </c>
      <c r="L77" s="80">
        <v>8.5500000000000007</v>
      </c>
      <c r="M77">
        <f t="shared" si="18"/>
        <v>3.8319999999999999</v>
      </c>
      <c r="N77">
        <f t="shared" si="19"/>
        <v>6.7380000000000004</v>
      </c>
      <c r="O77">
        <f t="shared" si="20"/>
        <v>10.57</v>
      </c>
      <c r="P77">
        <f t="shared" si="21"/>
        <v>8.0342000000000002</v>
      </c>
      <c r="Q77">
        <f t="shared" si="22"/>
        <v>7.8770000000000007</v>
      </c>
      <c r="R77">
        <f t="shared" si="25"/>
        <v>0.40598491488121902</v>
      </c>
      <c r="S77">
        <f t="shared" si="23"/>
        <v>1.28383702669424</v>
      </c>
      <c r="T77">
        <f t="shared" si="24"/>
        <v>1.5687147521519738</v>
      </c>
    </row>
    <row r="78" spans="1:20" x14ac:dyDescent="0.25">
      <c r="A78" s="1">
        <v>20</v>
      </c>
      <c r="B78" s="1" t="s">
        <v>27</v>
      </c>
      <c r="C78" s="75">
        <v>26.35</v>
      </c>
      <c r="D78" s="96">
        <v>25.59</v>
      </c>
      <c r="E78" s="76">
        <v>21.26</v>
      </c>
      <c r="F78" s="78">
        <v>7.3120000000000003</v>
      </c>
      <c r="G78" s="79">
        <v>3.8140000000000001</v>
      </c>
      <c r="H78" s="79">
        <v>6.7329999999999997</v>
      </c>
      <c r="I78" s="80">
        <v>5.7279999999999998</v>
      </c>
      <c r="J78" s="81">
        <v>103.7</v>
      </c>
      <c r="K78" s="78">
        <v>29.98</v>
      </c>
      <c r="L78" s="80">
        <v>29.38</v>
      </c>
      <c r="M78">
        <f t="shared" si="18"/>
        <v>99.885999999999996</v>
      </c>
      <c r="N78">
        <f t="shared" si="19"/>
        <v>3.8140000000000001</v>
      </c>
      <c r="O78">
        <f t="shared" si="20"/>
        <v>103.7</v>
      </c>
      <c r="P78">
        <f t="shared" si="21"/>
        <v>25.984699999999997</v>
      </c>
      <c r="Q78">
        <f t="shared" si="22"/>
        <v>23.425000000000001</v>
      </c>
      <c r="R78">
        <f t="shared" si="25"/>
        <v>9.2561942455969568</v>
      </c>
      <c r="S78">
        <f t="shared" si="23"/>
        <v>29.270656281030366</v>
      </c>
      <c r="T78" s="128">
        <f t="shared" si="24"/>
        <v>27.189302569480862</v>
      </c>
    </row>
    <row r="79" spans="1:20" x14ac:dyDescent="0.25">
      <c r="A79" s="27">
        <v>21</v>
      </c>
      <c r="B79" s="47" t="s">
        <v>28</v>
      </c>
      <c r="C79" s="82">
        <v>43.142000000000003</v>
      </c>
      <c r="D79" s="97">
        <v>48.01</v>
      </c>
      <c r="E79" s="83">
        <v>48.256</v>
      </c>
      <c r="F79" s="78">
        <v>51.71</v>
      </c>
      <c r="G79" s="79">
        <v>51.668999999999997</v>
      </c>
      <c r="H79" s="79">
        <v>51.362000000000002</v>
      </c>
      <c r="I79" s="80">
        <v>51.478999999999999</v>
      </c>
      <c r="J79" s="81">
        <v>44.597000000000001</v>
      </c>
      <c r="K79" s="78">
        <v>48.801000000000002</v>
      </c>
      <c r="L79" s="80">
        <v>49.465000000000003</v>
      </c>
      <c r="M79">
        <f t="shared" si="18"/>
        <v>8.5679999999999978</v>
      </c>
      <c r="N79">
        <f t="shared" si="19"/>
        <v>43.142000000000003</v>
      </c>
      <c r="O79">
        <f t="shared" si="20"/>
        <v>51.71</v>
      </c>
      <c r="P79">
        <f t="shared" si="21"/>
        <v>48.8491</v>
      </c>
      <c r="Q79">
        <f t="shared" si="22"/>
        <v>49.133000000000003</v>
      </c>
      <c r="R79">
        <f t="shared" si="25"/>
        <v>0.95135267966780368</v>
      </c>
      <c r="S79">
        <f t="shared" si="23"/>
        <v>3.0084413258548199</v>
      </c>
      <c r="T79">
        <f t="shared" si="24"/>
        <v>1.1985999721848777</v>
      </c>
    </row>
    <row r="80" spans="1:20" x14ac:dyDescent="0.25">
      <c r="A80" s="98">
        <v>22</v>
      </c>
      <c r="B80" s="48" t="s">
        <v>29</v>
      </c>
      <c r="C80" s="82">
        <v>5.2</v>
      </c>
      <c r="D80" s="97">
        <v>6.258</v>
      </c>
      <c r="E80" s="83">
        <v>6.3250000000000002</v>
      </c>
      <c r="F80" s="78">
        <v>5.6920000000000002</v>
      </c>
      <c r="G80" s="79">
        <v>5.6260000000000003</v>
      </c>
      <c r="H80" s="79">
        <v>5.6660000000000004</v>
      </c>
      <c r="I80" s="80">
        <v>5.5030000000000001</v>
      </c>
      <c r="J80" s="81">
        <v>5.4089999999999998</v>
      </c>
      <c r="K80" s="78">
        <v>5.7309999999999999</v>
      </c>
      <c r="L80" s="80">
        <v>5.7160000000000002</v>
      </c>
      <c r="M80">
        <f t="shared" si="18"/>
        <v>1.125</v>
      </c>
      <c r="N80">
        <f t="shared" si="19"/>
        <v>5.2</v>
      </c>
      <c r="O80">
        <f t="shared" si="20"/>
        <v>6.3250000000000002</v>
      </c>
      <c r="P80">
        <f t="shared" si="21"/>
        <v>5.7126000000000001</v>
      </c>
      <c r="Q80">
        <f t="shared" si="22"/>
        <v>5.6790000000000003</v>
      </c>
      <c r="R80">
        <f t="shared" si="25"/>
        <v>0.10963598354960331</v>
      </c>
      <c r="S80">
        <f>STDEV(C80:L80)</f>
        <v>0.34669942152949851</v>
      </c>
      <c r="T80">
        <f t="shared" si="24"/>
        <v>1.2163461538461537</v>
      </c>
    </row>
    <row r="81" spans="1:29" ht="15.75" thickBot="1" x14ac:dyDescent="0.3">
      <c r="A81" s="98">
        <v>23</v>
      </c>
      <c r="B81" s="48" t="s">
        <v>30</v>
      </c>
      <c r="C81" s="33">
        <v>0.218</v>
      </c>
      <c r="D81" s="66">
        <v>0.29199999999999998</v>
      </c>
      <c r="E81" s="34">
        <v>0.28299999999999997</v>
      </c>
      <c r="F81" s="35">
        <v>0.65</v>
      </c>
      <c r="G81" s="36">
        <v>0.14299999999999999</v>
      </c>
      <c r="H81" s="36">
        <v>0.16800000000000001</v>
      </c>
      <c r="I81" s="37">
        <v>0.61899999999999999</v>
      </c>
      <c r="J81" s="9">
        <v>0.251</v>
      </c>
      <c r="K81" s="35">
        <v>0.49399999999999999</v>
      </c>
      <c r="L81" s="37">
        <v>0.39</v>
      </c>
      <c r="M81">
        <f t="shared" si="18"/>
        <v>0.50700000000000001</v>
      </c>
      <c r="N81">
        <f t="shared" si="19"/>
        <v>0.14299999999999999</v>
      </c>
      <c r="O81">
        <f t="shared" si="20"/>
        <v>0.65</v>
      </c>
      <c r="P81">
        <f t="shared" si="21"/>
        <v>0.35080000000000006</v>
      </c>
      <c r="Q81">
        <f t="shared" si="22"/>
        <v>0.28749999999999998</v>
      </c>
      <c r="R81">
        <f t="shared" si="25"/>
        <v>5.7323797656625777E-2</v>
      </c>
      <c r="S81">
        <f>STDEV(C81:L81)</f>
        <v>0.1812737647255602</v>
      </c>
      <c r="T81">
        <f t="shared" si="24"/>
        <v>4.5454545454545459</v>
      </c>
    </row>
    <row r="82" spans="1:29" ht="15.75" thickBot="1" x14ac:dyDescent="0.3">
      <c r="A82" s="55" t="s">
        <v>91</v>
      </c>
    </row>
    <row r="83" spans="1:29" ht="15.75" thickBot="1" x14ac:dyDescent="0.3">
      <c r="A83" s="1" t="s">
        <v>0</v>
      </c>
      <c r="B83" s="1" t="s">
        <v>1</v>
      </c>
      <c r="C83" s="4" t="s">
        <v>84</v>
      </c>
      <c r="D83" s="57" t="s">
        <v>84</v>
      </c>
      <c r="E83" s="5" t="s">
        <v>84</v>
      </c>
      <c r="F83" s="6" t="s">
        <v>85</v>
      </c>
      <c r="G83" s="7" t="s">
        <v>85</v>
      </c>
      <c r="H83" s="7" t="s">
        <v>85</v>
      </c>
      <c r="I83" s="8" t="s">
        <v>85</v>
      </c>
      <c r="J83" s="9" t="s">
        <v>86</v>
      </c>
      <c r="K83" s="6" t="s">
        <v>87</v>
      </c>
      <c r="L83" s="8" t="s">
        <v>87</v>
      </c>
    </row>
    <row r="84" spans="1:29" x14ac:dyDescent="0.25">
      <c r="A84" s="1" t="s">
        <v>3</v>
      </c>
      <c r="B84" s="1" t="s">
        <v>4</v>
      </c>
      <c r="C84" s="10" t="s">
        <v>5</v>
      </c>
      <c r="D84" s="62" t="s">
        <v>5</v>
      </c>
      <c r="E84" s="11" t="s">
        <v>5</v>
      </c>
      <c r="F84" s="12" t="s">
        <v>5</v>
      </c>
      <c r="G84" s="13" t="s">
        <v>5</v>
      </c>
      <c r="H84" s="13" t="s">
        <v>5</v>
      </c>
      <c r="I84" s="14" t="s">
        <v>6</v>
      </c>
      <c r="J84" s="9" t="s">
        <v>5</v>
      </c>
      <c r="K84" s="94" t="s">
        <v>5</v>
      </c>
      <c r="L84" s="95" t="s">
        <v>5</v>
      </c>
      <c r="W84" t="s">
        <v>160</v>
      </c>
    </row>
    <row r="85" spans="1:29" x14ac:dyDescent="0.25">
      <c r="C85" s="16"/>
      <c r="D85" s="61"/>
      <c r="E85" s="17"/>
      <c r="F85" s="12"/>
      <c r="G85" s="13"/>
      <c r="H85" s="13"/>
      <c r="I85" s="14"/>
      <c r="J85" s="9"/>
      <c r="K85" s="12"/>
      <c r="L85" s="14"/>
      <c r="M85" s="55" t="s">
        <v>36</v>
      </c>
      <c r="N85" s="55" t="s">
        <v>37</v>
      </c>
      <c r="O85" s="55" t="s">
        <v>32</v>
      </c>
      <c r="P85" s="55" t="s">
        <v>34</v>
      </c>
      <c r="Q85" s="55" t="s">
        <v>35</v>
      </c>
      <c r="R85" s="101" t="s">
        <v>102</v>
      </c>
      <c r="S85" s="101" t="s">
        <v>103</v>
      </c>
      <c r="T85" s="101" t="s">
        <v>189</v>
      </c>
      <c r="U85" s="101"/>
      <c r="V85" s="101" t="s">
        <v>165</v>
      </c>
      <c r="W85" s="92" t="s">
        <v>7</v>
      </c>
      <c r="X85" s="101" t="s">
        <v>31</v>
      </c>
      <c r="Y85" s="101" t="s">
        <v>32</v>
      </c>
      <c r="Z85" s="93" t="s">
        <v>34</v>
      </c>
      <c r="AA85" s="93" t="s">
        <v>35</v>
      </c>
      <c r="AB85" s="101" t="s">
        <v>102</v>
      </c>
      <c r="AC85" s="101" t="s">
        <v>103</v>
      </c>
    </row>
    <row r="86" spans="1:29" x14ac:dyDescent="0.25">
      <c r="A86" s="1">
        <v>1</v>
      </c>
      <c r="B86" s="1" t="s">
        <v>8</v>
      </c>
      <c r="C86" s="75">
        <v>665.8</v>
      </c>
      <c r="D86" s="96">
        <v>695</v>
      </c>
      <c r="E86" s="76">
        <v>332.5</v>
      </c>
      <c r="F86" s="78">
        <v>16.5</v>
      </c>
      <c r="G86" s="79">
        <v>14.84</v>
      </c>
      <c r="H86" s="79">
        <v>78.47</v>
      </c>
      <c r="I86" s="80">
        <v>64.739999999999995</v>
      </c>
      <c r="J86" s="81">
        <v>1589</v>
      </c>
      <c r="K86" s="12">
        <v>354.2</v>
      </c>
      <c r="L86" s="14">
        <v>391.8</v>
      </c>
      <c r="M86">
        <f>MAX(C86:L86)-MIN(C86:L86)</f>
        <v>1574.16</v>
      </c>
      <c r="N86">
        <f>MIN(C86:L86)</f>
        <v>14.84</v>
      </c>
      <c r="O86">
        <f>MAX(C86:L86)</f>
        <v>1589</v>
      </c>
      <c r="P86">
        <f>AVERAGE(C86:L86)</f>
        <v>420.28499999999997</v>
      </c>
      <c r="Q86">
        <f>MEDIAN(C86:L86)</f>
        <v>343.35</v>
      </c>
      <c r="R86">
        <f>STDEV(C86:L86)/(SQRT(COUNT(C86:L86)))</f>
        <v>152.21341895327248</v>
      </c>
      <c r="S86">
        <f>STDEV(C86:L86)</f>
        <v>481.34109433378376</v>
      </c>
      <c r="T86" s="128">
        <f>MAX(C86:L86)/MIN(C86:L86)</f>
        <v>107.0754716981132</v>
      </c>
      <c r="V86" s="125" t="s">
        <v>168</v>
      </c>
      <c r="W86">
        <f>ROUND(M86,3-(1+INT(LOG10(ABS(M86)))))</f>
        <v>1570</v>
      </c>
      <c r="X86" s="74">
        <f t="shared" ref="X86:AC101" si="26">ROUND(N86,3-(1+INT(LOG10(ABS(N86)))))</f>
        <v>14.8</v>
      </c>
      <c r="Y86" s="74">
        <f t="shared" si="26"/>
        <v>1590</v>
      </c>
      <c r="Z86">
        <f t="shared" si="26"/>
        <v>420</v>
      </c>
      <c r="AA86">
        <f t="shared" si="26"/>
        <v>343</v>
      </c>
      <c r="AB86">
        <f t="shared" si="26"/>
        <v>152</v>
      </c>
      <c r="AC86">
        <f t="shared" si="26"/>
        <v>481</v>
      </c>
    </row>
    <row r="87" spans="1:29" x14ac:dyDescent="0.25">
      <c r="A87" s="1">
        <v>2</v>
      </c>
      <c r="B87" s="1" t="s">
        <v>9</v>
      </c>
      <c r="C87" s="75">
        <v>36.26</v>
      </c>
      <c r="D87" s="96">
        <v>38.630000000000003</v>
      </c>
      <c r="E87" s="76">
        <v>36.42</v>
      </c>
      <c r="F87" s="78">
        <v>54.79</v>
      </c>
      <c r="G87" s="79">
        <v>51.41</v>
      </c>
      <c r="H87" s="79">
        <v>60.89</v>
      </c>
      <c r="I87" s="80">
        <v>60.99</v>
      </c>
      <c r="J87" s="81">
        <v>88.1</v>
      </c>
      <c r="K87" s="12">
        <v>37.32</v>
      </c>
      <c r="L87" s="14">
        <v>38.35</v>
      </c>
      <c r="M87">
        <f t="shared" ref="M87:M108" si="27">MAX(C87:L87)-MIN(C87:L87)</f>
        <v>51.839999999999996</v>
      </c>
      <c r="N87">
        <f t="shared" ref="N87:N108" si="28">MIN(C87:L87)</f>
        <v>36.26</v>
      </c>
      <c r="O87">
        <f t="shared" ref="O87:O108" si="29">MAX(C87:L87)</f>
        <v>88.1</v>
      </c>
      <c r="P87">
        <f t="shared" ref="P87:P108" si="30">AVERAGE(C87:L87)</f>
        <v>50.316000000000003</v>
      </c>
      <c r="Q87">
        <f t="shared" ref="Q87:Q108" si="31">MEDIAN(C87:L87)</f>
        <v>45.019999999999996</v>
      </c>
      <c r="R87">
        <f t="shared" ref="R87:R108" si="32">STDEV(C87:L87)/(SQRT(COUNT(C87:L87)))</f>
        <v>5.2850960676646546</v>
      </c>
      <c r="S87">
        <f t="shared" ref="S87:S106" si="33">STDEV(C87:L87)</f>
        <v>16.712941226619687</v>
      </c>
      <c r="T87">
        <f t="shared" ref="T87:T108" si="34">MAX(C87:L87)/MIN(C87:L87)</f>
        <v>2.4296745725317153</v>
      </c>
      <c r="V87" s="125" t="s">
        <v>2</v>
      </c>
      <c r="W87">
        <f t="shared" ref="W87:AC108" si="35">ROUND(M87,3-(1+INT(LOG10(ABS(M87)))))</f>
        <v>51.8</v>
      </c>
      <c r="X87" s="74">
        <f t="shared" si="26"/>
        <v>36.299999999999997</v>
      </c>
      <c r="Y87" s="74">
        <f t="shared" si="26"/>
        <v>88.1</v>
      </c>
      <c r="Z87">
        <f t="shared" si="26"/>
        <v>50.3</v>
      </c>
      <c r="AA87">
        <f t="shared" si="26"/>
        <v>45</v>
      </c>
      <c r="AB87">
        <f t="shared" si="26"/>
        <v>5.29</v>
      </c>
      <c r="AC87">
        <f t="shared" si="26"/>
        <v>16.7</v>
      </c>
    </row>
    <row r="88" spans="1:29" x14ac:dyDescent="0.25">
      <c r="A88" s="1">
        <v>3</v>
      </c>
      <c r="B88" s="1" t="s">
        <v>10</v>
      </c>
      <c r="C88" s="75">
        <v>11.4</v>
      </c>
      <c r="D88" s="96">
        <v>11.65</v>
      </c>
      <c r="E88" s="76">
        <v>9.93</v>
      </c>
      <c r="F88" s="78">
        <v>4.6260000000000003</v>
      </c>
      <c r="G88" s="79">
        <v>4.5149999999999997</v>
      </c>
      <c r="H88" s="79">
        <v>3.2610000000000001</v>
      </c>
      <c r="I88" s="80">
        <v>3.52</v>
      </c>
      <c r="J88" s="81">
        <v>15.14</v>
      </c>
      <c r="K88" s="12">
        <v>13.19</v>
      </c>
      <c r="L88" s="14">
        <v>13.27</v>
      </c>
      <c r="M88">
        <f t="shared" si="27"/>
        <v>11.879000000000001</v>
      </c>
      <c r="N88">
        <f t="shared" si="28"/>
        <v>3.2610000000000001</v>
      </c>
      <c r="O88">
        <f t="shared" si="29"/>
        <v>15.14</v>
      </c>
      <c r="P88">
        <f t="shared" si="30"/>
        <v>9.0502000000000002</v>
      </c>
      <c r="Q88">
        <f t="shared" si="31"/>
        <v>10.664999999999999</v>
      </c>
      <c r="R88">
        <f t="shared" si="32"/>
        <v>1.4503808756476506</v>
      </c>
      <c r="S88">
        <f t="shared" si="33"/>
        <v>4.5865070417960183</v>
      </c>
      <c r="T88">
        <f t="shared" si="34"/>
        <v>4.642747623428396</v>
      </c>
      <c r="V88" s="125" t="s">
        <v>169</v>
      </c>
      <c r="W88">
        <f t="shared" si="35"/>
        <v>11.9</v>
      </c>
      <c r="X88" s="74">
        <f t="shared" si="26"/>
        <v>3.26</v>
      </c>
      <c r="Y88" s="74">
        <f t="shared" si="26"/>
        <v>15.1</v>
      </c>
      <c r="Z88">
        <f t="shared" si="26"/>
        <v>9.0500000000000007</v>
      </c>
      <c r="AA88">
        <f t="shared" si="26"/>
        <v>10.7</v>
      </c>
      <c r="AB88">
        <f t="shared" si="26"/>
        <v>1.45</v>
      </c>
      <c r="AC88">
        <f t="shared" si="26"/>
        <v>4.59</v>
      </c>
    </row>
    <row r="89" spans="1:29" x14ac:dyDescent="0.25">
      <c r="A89" s="1">
        <v>4</v>
      </c>
      <c r="B89" s="1" t="s">
        <v>11</v>
      </c>
      <c r="C89" s="10">
        <v>1012</v>
      </c>
      <c r="D89" s="62">
        <v>1069</v>
      </c>
      <c r="E89" s="11">
        <v>995.5</v>
      </c>
      <c r="F89" s="12">
        <v>1250</v>
      </c>
      <c r="G89" s="13">
        <v>1206</v>
      </c>
      <c r="H89" s="13">
        <v>1364</v>
      </c>
      <c r="I89" s="14">
        <v>1317</v>
      </c>
      <c r="J89" s="9">
        <v>4225</v>
      </c>
      <c r="K89" s="12">
        <v>1428</v>
      </c>
      <c r="L89" s="14">
        <v>1425</v>
      </c>
      <c r="M89">
        <f t="shared" si="27"/>
        <v>3229.5</v>
      </c>
      <c r="N89">
        <f t="shared" si="28"/>
        <v>995.5</v>
      </c>
      <c r="O89">
        <f t="shared" si="29"/>
        <v>4225</v>
      </c>
      <c r="P89">
        <f t="shared" si="30"/>
        <v>1529.15</v>
      </c>
      <c r="Q89">
        <f t="shared" si="31"/>
        <v>1283.5</v>
      </c>
      <c r="R89">
        <f t="shared" si="32"/>
        <v>303.81432606482235</v>
      </c>
      <c r="S89">
        <f t="shared" si="33"/>
        <v>960.74525615389962</v>
      </c>
      <c r="T89">
        <f t="shared" si="34"/>
        <v>4.2440984429934705</v>
      </c>
      <c r="V89" s="125" t="s">
        <v>170</v>
      </c>
      <c r="W89">
        <f t="shared" si="35"/>
        <v>3230</v>
      </c>
      <c r="X89" s="74">
        <f t="shared" si="26"/>
        <v>996</v>
      </c>
      <c r="Y89" s="74">
        <f t="shared" si="26"/>
        <v>4230</v>
      </c>
      <c r="Z89">
        <f t="shared" si="26"/>
        <v>1530</v>
      </c>
      <c r="AA89">
        <f t="shared" si="26"/>
        <v>1280</v>
      </c>
      <c r="AB89">
        <f t="shared" si="26"/>
        <v>304</v>
      </c>
      <c r="AC89">
        <f t="shared" si="26"/>
        <v>961</v>
      </c>
    </row>
    <row r="90" spans="1:29" x14ac:dyDescent="0.25">
      <c r="A90" s="1">
        <v>5</v>
      </c>
      <c r="B90" s="42" t="s">
        <v>12</v>
      </c>
      <c r="C90" s="20">
        <v>1</v>
      </c>
      <c r="D90" s="63">
        <v>1</v>
      </c>
      <c r="E90" s="21">
        <v>1</v>
      </c>
      <c r="F90" s="22">
        <v>1</v>
      </c>
      <c r="G90" s="23">
        <v>1</v>
      </c>
      <c r="H90" s="23">
        <v>1</v>
      </c>
      <c r="I90" s="24">
        <v>1</v>
      </c>
      <c r="J90" s="25">
        <v>1.048</v>
      </c>
      <c r="K90" s="22">
        <v>1</v>
      </c>
      <c r="L90" s="24">
        <v>1</v>
      </c>
      <c r="M90" s="56">
        <f t="shared" si="27"/>
        <v>4.8000000000000043E-2</v>
      </c>
      <c r="N90" s="56">
        <f t="shared" si="28"/>
        <v>1</v>
      </c>
      <c r="O90" s="56">
        <f t="shared" si="29"/>
        <v>1.048</v>
      </c>
      <c r="P90" s="56">
        <f t="shared" si="30"/>
        <v>1.0047999999999999</v>
      </c>
      <c r="Q90" s="56">
        <f t="shared" si="31"/>
        <v>1</v>
      </c>
      <c r="R90" s="56">
        <f t="shared" si="32"/>
        <v>4.8000000000000039E-3</v>
      </c>
      <c r="S90" s="56">
        <f t="shared" si="33"/>
        <v>1.5178932768808235E-2</v>
      </c>
      <c r="T90">
        <f t="shared" si="34"/>
        <v>1.048</v>
      </c>
      <c r="V90" s="125" t="s">
        <v>171</v>
      </c>
      <c r="W90" s="56">
        <f t="shared" si="35"/>
        <v>4.8000000000000001E-2</v>
      </c>
      <c r="X90" s="56">
        <f t="shared" si="26"/>
        <v>1</v>
      </c>
      <c r="Y90" s="56">
        <f t="shared" si="26"/>
        <v>1.05</v>
      </c>
      <c r="Z90" s="56">
        <f t="shared" si="26"/>
        <v>1</v>
      </c>
      <c r="AA90" s="56">
        <f t="shared" si="26"/>
        <v>1</v>
      </c>
      <c r="AB90" s="56">
        <f t="shared" si="26"/>
        <v>4.7999999999999996E-3</v>
      </c>
      <c r="AC90" s="56">
        <f t="shared" si="26"/>
        <v>1.52E-2</v>
      </c>
    </row>
    <row r="91" spans="1:29" x14ac:dyDescent="0.25">
      <c r="A91" s="1">
        <v>6</v>
      </c>
      <c r="B91" s="42" t="s">
        <v>13</v>
      </c>
      <c r="C91" s="20">
        <v>1</v>
      </c>
      <c r="D91" s="63">
        <v>1</v>
      </c>
      <c r="E91" s="21">
        <v>1</v>
      </c>
      <c r="F91" s="22">
        <v>1</v>
      </c>
      <c r="G91" s="23">
        <v>1</v>
      </c>
      <c r="H91" s="23">
        <v>1</v>
      </c>
      <c r="I91" s="24">
        <v>1</v>
      </c>
      <c r="J91" s="25">
        <v>1</v>
      </c>
      <c r="K91" s="22">
        <v>1</v>
      </c>
      <c r="L91" s="24">
        <v>1</v>
      </c>
      <c r="M91" s="56">
        <f t="shared" si="27"/>
        <v>0</v>
      </c>
      <c r="N91" s="56">
        <f t="shared" si="28"/>
        <v>1</v>
      </c>
      <c r="O91" s="56">
        <f t="shared" si="29"/>
        <v>1</v>
      </c>
      <c r="P91" s="56">
        <f t="shared" si="30"/>
        <v>1</v>
      </c>
      <c r="Q91" s="56">
        <f t="shared" si="31"/>
        <v>1</v>
      </c>
      <c r="R91" s="56">
        <f t="shared" si="32"/>
        <v>0</v>
      </c>
      <c r="S91" s="56">
        <f t="shared" si="33"/>
        <v>0</v>
      </c>
      <c r="T91">
        <f t="shared" si="34"/>
        <v>1</v>
      </c>
      <c r="V91" s="125" t="s">
        <v>172</v>
      </c>
      <c r="W91" s="56">
        <v>0</v>
      </c>
      <c r="X91" s="56">
        <f t="shared" si="26"/>
        <v>1</v>
      </c>
      <c r="Y91" s="56">
        <f t="shared" si="26"/>
        <v>1</v>
      </c>
      <c r="Z91" s="56">
        <f t="shared" si="26"/>
        <v>1</v>
      </c>
      <c r="AA91" s="56">
        <f t="shared" si="26"/>
        <v>1</v>
      </c>
      <c r="AB91" s="56">
        <v>0</v>
      </c>
      <c r="AC91" s="56">
        <v>0</v>
      </c>
    </row>
    <row r="92" spans="1:29" x14ac:dyDescent="0.25">
      <c r="A92" s="1">
        <v>7</v>
      </c>
      <c r="B92" s="1" t="s">
        <v>14</v>
      </c>
      <c r="C92" s="75">
        <v>1</v>
      </c>
      <c r="D92" s="96">
        <v>1</v>
      </c>
      <c r="E92" s="76">
        <v>1</v>
      </c>
      <c r="F92" s="78">
        <v>1</v>
      </c>
      <c r="G92" s="79">
        <v>1</v>
      </c>
      <c r="H92" s="79">
        <v>1.0589999999999999</v>
      </c>
      <c r="I92" s="80">
        <v>1</v>
      </c>
      <c r="J92" s="81">
        <v>4.069</v>
      </c>
      <c r="K92" s="78">
        <v>1</v>
      </c>
      <c r="L92" s="80">
        <v>1</v>
      </c>
      <c r="M92">
        <f t="shared" si="27"/>
        <v>3.069</v>
      </c>
      <c r="N92">
        <f t="shared" si="28"/>
        <v>1</v>
      </c>
      <c r="O92">
        <f t="shared" si="29"/>
        <v>4.069</v>
      </c>
      <c r="P92">
        <f t="shared" si="30"/>
        <v>1.3128</v>
      </c>
      <c r="Q92">
        <f t="shared" si="31"/>
        <v>1</v>
      </c>
      <c r="R92">
        <f t="shared" si="32"/>
        <v>0.3063005713347593</v>
      </c>
      <c r="S92">
        <f t="shared" si="33"/>
        <v>0.9686074540287205</v>
      </c>
      <c r="T92">
        <f t="shared" si="34"/>
        <v>4.069</v>
      </c>
      <c r="V92" s="125" t="s">
        <v>173</v>
      </c>
      <c r="W92">
        <f t="shared" si="35"/>
        <v>3.07</v>
      </c>
      <c r="X92" s="74">
        <f t="shared" si="26"/>
        <v>1</v>
      </c>
      <c r="Y92" s="74">
        <f t="shared" si="26"/>
        <v>4.07</v>
      </c>
      <c r="Z92">
        <f t="shared" si="26"/>
        <v>1.31</v>
      </c>
      <c r="AA92">
        <f t="shared" si="26"/>
        <v>1</v>
      </c>
      <c r="AB92">
        <f t="shared" si="26"/>
        <v>0.30599999999999999</v>
      </c>
      <c r="AC92">
        <f t="shared" si="26"/>
        <v>0.96899999999999997</v>
      </c>
    </row>
    <row r="93" spans="1:29" x14ac:dyDescent="0.25">
      <c r="A93" s="1">
        <v>8</v>
      </c>
      <c r="B93" s="1" t="s">
        <v>15</v>
      </c>
      <c r="C93" s="75">
        <v>3.0019999999999998</v>
      </c>
      <c r="D93" s="96">
        <v>2.528</v>
      </c>
      <c r="E93" s="76">
        <v>2.1219999999999999</v>
      </c>
      <c r="F93" s="78">
        <v>1.1060000000000001</v>
      </c>
      <c r="G93" s="79">
        <v>1.026</v>
      </c>
      <c r="H93" s="79">
        <v>1.363</v>
      </c>
      <c r="I93" s="80">
        <v>1.5129999999999999</v>
      </c>
      <c r="J93" s="81">
        <v>7.7069999999999999</v>
      </c>
      <c r="K93" s="78">
        <v>2.7109999999999999</v>
      </c>
      <c r="L93" s="80">
        <v>3.32</v>
      </c>
      <c r="M93">
        <f t="shared" si="27"/>
        <v>6.681</v>
      </c>
      <c r="N93">
        <f t="shared" si="28"/>
        <v>1.026</v>
      </c>
      <c r="O93">
        <f t="shared" si="29"/>
        <v>7.7069999999999999</v>
      </c>
      <c r="P93">
        <f t="shared" si="30"/>
        <v>2.6397999999999997</v>
      </c>
      <c r="Q93">
        <f t="shared" si="31"/>
        <v>2.3250000000000002</v>
      </c>
      <c r="R93">
        <f t="shared" si="32"/>
        <v>0.61835670755461047</v>
      </c>
      <c r="S93">
        <f t="shared" si="33"/>
        <v>1.9554156023152165</v>
      </c>
      <c r="T93" s="127">
        <f t="shared" si="34"/>
        <v>7.511695906432748</v>
      </c>
      <c r="V93" s="125" t="s">
        <v>174</v>
      </c>
      <c r="W93">
        <f t="shared" si="35"/>
        <v>6.68</v>
      </c>
      <c r="X93" s="74">
        <f t="shared" si="26"/>
        <v>1.03</v>
      </c>
      <c r="Y93" s="74">
        <f t="shared" si="26"/>
        <v>7.71</v>
      </c>
      <c r="Z93">
        <f t="shared" si="26"/>
        <v>2.64</v>
      </c>
      <c r="AA93">
        <f t="shared" si="26"/>
        <v>2.33</v>
      </c>
      <c r="AB93">
        <f t="shared" si="26"/>
        <v>0.61799999999999999</v>
      </c>
      <c r="AC93">
        <f t="shared" si="26"/>
        <v>1.96</v>
      </c>
    </row>
    <row r="94" spans="1:29" x14ac:dyDescent="0.25">
      <c r="A94" s="1">
        <v>9</v>
      </c>
      <c r="B94" s="1" t="s">
        <v>16</v>
      </c>
      <c r="C94" s="75">
        <v>125.8</v>
      </c>
      <c r="D94" s="96">
        <v>114.2</v>
      </c>
      <c r="E94" s="76">
        <v>61.42</v>
      </c>
      <c r="F94" s="78">
        <v>18.48</v>
      </c>
      <c r="G94" s="79">
        <v>15.72</v>
      </c>
      <c r="H94" s="79">
        <v>26.21</v>
      </c>
      <c r="I94" s="80">
        <v>23.4</v>
      </c>
      <c r="J94" s="81">
        <v>337.9</v>
      </c>
      <c r="K94" s="78">
        <v>75.45</v>
      </c>
      <c r="L94" s="80">
        <v>75.19</v>
      </c>
      <c r="M94">
        <f t="shared" si="27"/>
        <v>322.17999999999995</v>
      </c>
      <c r="N94">
        <f t="shared" si="28"/>
        <v>15.72</v>
      </c>
      <c r="O94">
        <f t="shared" si="29"/>
        <v>337.9</v>
      </c>
      <c r="P94">
        <f t="shared" si="30"/>
        <v>87.376999999999995</v>
      </c>
      <c r="Q94">
        <f t="shared" si="31"/>
        <v>68.305000000000007</v>
      </c>
      <c r="R94">
        <f t="shared" si="32"/>
        <v>30.484622099602213</v>
      </c>
      <c r="S94">
        <f t="shared" si="33"/>
        <v>96.400839444247353</v>
      </c>
      <c r="T94" s="128">
        <f t="shared" si="34"/>
        <v>21.494910941475826</v>
      </c>
      <c r="V94" s="125" t="s">
        <v>175</v>
      </c>
      <c r="W94">
        <f t="shared" si="35"/>
        <v>322</v>
      </c>
      <c r="X94" s="74">
        <f t="shared" si="26"/>
        <v>15.7</v>
      </c>
      <c r="Y94" s="74">
        <f t="shared" si="26"/>
        <v>338</v>
      </c>
      <c r="Z94">
        <f t="shared" si="26"/>
        <v>87.4</v>
      </c>
      <c r="AA94">
        <f t="shared" si="26"/>
        <v>68.3</v>
      </c>
      <c r="AB94">
        <f t="shared" si="26"/>
        <v>30.5</v>
      </c>
      <c r="AC94">
        <f t="shared" si="26"/>
        <v>96.4</v>
      </c>
    </row>
    <row r="95" spans="1:29" x14ac:dyDescent="0.25">
      <c r="A95" s="1">
        <v>10</v>
      </c>
      <c r="B95" s="1" t="s">
        <v>17</v>
      </c>
      <c r="C95" s="75">
        <v>567.5</v>
      </c>
      <c r="D95" s="96">
        <v>573.79999999999995</v>
      </c>
      <c r="E95" s="76">
        <v>569.6</v>
      </c>
      <c r="F95" s="78">
        <v>1395</v>
      </c>
      <c r="G95" s="79">
        <v>1192</v>
      </c>
      <c r="H95" s="79">
        <v>1658</v>
      </c>
      <c r="I95" s="80">
        <v>1962</v>
      </c>
      <c r="J95" s="81">
        <v>756.4</v>
      </c>
      <c r="K95" s="78">
        <v>307.39999999999998</v>
      </c>
      <c r="L95" s="80">
        <v>385</v>
      </c>
      <c r="M95">
        <f t="shared" si="27"/>
        <v>1654.6</v>
      </c>
      <c r="N95">
        <f t="shared" si="28"/>
        <v>307.39999999999998</v>
      </c>
      <c r="O95">
        <f t="shared" si="29"/>
        <v>1962</v>
      </c>
      <c r="P95">
        <f t="shared" si="30"/>
        <v>936.66999999999985</v>
      </c>
      <c r="Q95">
        <f t="shared" si="31"/>
        <v>665.09999999999991</v>
      </c>
      <c r="R95">
        <f t="shared" si="32"/>
        <v>182.0377763298352</v>
      </c>
      <c r="S95">
        <f t="shared" si="33"/>
        <v>575.6539933945661</v>
      </c>
      <c r="T95" s="127">
        <f t="shared" si="34"/>
        <v>6.382563435263501</v>
      </c>
      <c r="V95" s="125" t="s">
        <v>176</v>
      </c>
      <c r="W95">
        <f t="shared" si="35"/>
        <v>1650</v>
      </c>
      <c r="X95" s="74">
        <f t="shared" si="26"/>
        <v>307</v>
      </c>
      <c r="Y95" s="74">
        <f t="shared" si="26"/>
        <v>1960</v>
      </c>
      <c r="Z95">
        <f t="shared" si="26"/>
        <v>937</v>
      </c>
      <c r="AA95">
        <f t="shared" si="26"/>
        <v>665</v>
      </c>
      <c r="AB95">
        <f t="shared" si="26"/>
        <v>182</v>
      </c>
      <c r="AC95">
        <f t="shared" si="26"/>
        <v>576</v>
      </c>
    </row>
    <row r="96" spans="1:29" x14ac:dyDescent="0.25">
      <c r="A96" s="1">
        <v>11</v>
      </c>
      <c r="B96" s="1" t="s">
        <v>18</v>
      </c>
      <c r="C96" s="75">
        <v>267.2</v>
      </c>
      <c r="D96" s="96">
        <v>275.7</v>
      </c>
      <c r="E96" s="76">
        <v>255.7</v>
      </c>
      <c r="F96" s="78">
        <v>259.89999999999998</v>
      </c>
      <c r="G96" s="79">
        <v>247.9</v>
      </c>
      <c r="H96" s="79">
        <v>280.39999999999998</v>
      </c>
      <c r="I96" s="80">
        <v>278.39999999999998</v>
      </c>
      <c r="J96" s="81">
        <v>436.2</v>
      </c>
      <c r="K96" s="78">
        <v>312.89999999999998</v>
      </c>
      <c r="L96" s="80">
        <v>315.8</v>
      </c>
      <c r="M96">
        <f t="shared" si="27"/>
        <v>188.29999999999998</v>
      </c>
      <c r="N96">
        <f t="shared" si="28"/>
        <v>247.9</v>
      </c>
      <c r="O96">
        <f t="shared" si="29"/>
        <v>436.2</v>
      </c>
      <c r="P96">
        <f t="shared" si="30"/>
        <v>293.01000000000005</v>
      </c>
      <c r="Q96">
        <f t="shared" si="31"/>
        <v>277.04999999999995</v>
      </c>
      <c r="R96">
        <f t="shared" si="32"/>
        <v>17.41003829212708</v>
      </c>
      <c r="S96">
        <f t="shared" si="33"/>
        <v>55.055375153869512</v>
      </c>
      <c r="T96">
        <f t="shared" si="34"/>
        <v>1.7595804759983864</v>
      </c>
      <c r="V96" s="125" t="s">
        <v>177</v>
      </c>
      <c r="W96">
        <f t="shared" si="35"/>
        <v>188</v>
      </c>
      <c r="X96" s="74">
        <f t="shared" si="26"/>
        <v>248</v>
      </c>
      <c r="Y96" s="74">
        <f t="shared" si="26"/>
        <v>436</v>
      </c>
      <c r="Z96">
        <f t="shared" si="26"/>
        <v>293</v>
      </c>
      <c r="AA96">
        <f t="shared" si="26"/>
        <v>277</v>
      </c>
      <c r="AB96">
        <f t="shared" si="26"/>
        <v>17.399999999999999</v>
      </c>
      <c r="AC96">
        <f t="shared" si="26"/>
        <v>55.1</v>
      </c>
    </row>
    <row r="97" spans="1:29" x14ac:dyDescent="0.25">
      <c r="A97" s="1">
        <v>12</v>
      </c>
      <c r="B97" s="1" t="s">
        <v>19</v>
      </c>
      <c r="C97" s="75">
        <v>103.7</v>
      </c>
      <c r="D97" s="96">
        <v>106.3</v>
      </c>
      <c r="E97" s="76">
        <v>103.9</v>
      </c>
      <c r="F97" s="78">
        <v>194.9</v>
      </c>
      <c r="G97" s="79">
        <v>190.4</v>
      </c>
      <c r="H97" s="79">
        <v>248.3</v>
      </c>
      <c r="I97" s="80">
        <v>236.6</v>
      </c>
      <c r="J97" s="81">
        <v>230.3</v>
      </c>
      <c r="K97" s="78">
        <v>132.5</v>
      </c>
      <c r="L97" s="80">
        <v>131.19999999999999</v>
      </c>
      <c r="M97">
        <f t="shared" si="27"/>
        <v>144.60000000000002</v>
      </c>
      <c r="N97">
        <f t="shared" si="28"/>
        <v>103.7</v>
      </c>
      <c r="O97">
        <f t="shared" si="29"/>
        <v>248.3</v>
      </c>
      <c r="P97">
        <f t="shared" si="30"/>
        <v>167.81</v>
      </c>
      <c r="Q97">
        <f t="shared" si="31"/>
        <v>161.44999999999999</v>
      </c>
      <c r="R97">
        <f t="shared" si="32"/>
        <v>18.536758975973488</v>
      </c>
      <c r="S97">
        <f t="shared" si="33"/>
        <v>58.618378801646649</v>
      </c>
      <c r="T97">
        <f t="shared" si="34"/>
        <v>2.3944069431051109</v>
      </c>
      <c r="V97" s="125" t="s">
        <v>178</v>
      </c>
      <c r="W97">
        <f t="shared" si="35"/>
        <v>145</v>
      </c>
      <c r="X97" s="74">
        <f t="shared" si="26"/>
        <v>104</v>
      </c>
      <c r="Y97" s="74">
        <f t="shared" si="26"/>
        <v>248</v>
      </c>
      <c r="Z97">
        <f t="shared" si="26"/>
        <v>168</v>
      </c>
      <c r="AA97">
        <f t="shared" si="26"/>
        <v>161</v>
      </c>
      <c r="AB97">
        <f t="shared" si="26"/>
        <v>18.5</v>
      </c>
      <c r="AC97">
        <f t="shared" si="26"/>
        <v>58.6</v>
      </c>
    </row>
    <row r="98" spans="1:29" x14ac:dyDescent="0.25">
      <c r="A98" s="1">
        <v>13</v>
      </c>
      <c r="B98" s="42" t="s">
        <v>20</v>
      </c>
      <c r="C98" s="20">
        <v>1.8979999999999999</v>
      </c>
      <c r="D98" s="63">
        <v>1.9119999999999999</v>
      </c>
      <c r="E98" s="21">
        <v>1.1839999999999999</v>
      </c>
      <c r="F98" s="22">
        <v>1</v>
      </c>
      <c r="G98" s="23">
        <v>1</v>
      </c>
      <c r="H98" s="23">
        <v>1</v>
      </c>
      <c r="I98" s="24">
        <v>1</v>
      </c>
      <c r="J98" s="25">
        <v>3.0369999999999999</v>
      </c>
      <c r="K98" s="22">
        <v>1.079</v>
      </c>
      <c r="L98" s="24">
        <v>1</v>
      </c>
      <c r="M98" s="56">
        <f t="shared" si="27"/>
        <v>2.0369999999999999</v>
      </c>
      <c r="N98" s="56">
        <f t="shared" si="28"/>
        <v>1</v>
      </c>
      <c r="O98" s="56">
        <f t="shared" si="29"/>
        <v>3.0369999999999999</v>
      </c>
      <c r="P98" s="56">
        <f t="shared" si="30"/>
        <v>1.411</v>
      </c>
      <c r="Q98" s="56">
        <f t="shared" si="31"/>
        <v>1.0394999999999999</v>
      </c>
      <c r="R98" s="56">
        <f t="shared" si="32"/>
        <v>0.2144347608636871</v>
      </c>
      <c r="S98" s="56">
        <f t="shared" si="33"/>
        <v>0.67810225384278644</v>
      </c>
      <c r="T98">
        <f t="shared" si="34"/>
        <v>3.0369999999999999</v>
      </c>
      <c r="V98" s="125" t="s">
        <v>179</v>
      </c>
      <c r="W98" s="56">
        <f t="shared" si="35"/>
        <v>2.04</v>
      </c>
      <c r="X98" s="56">
        <f t="shared" si="26"/>
        <v>1</v>
      </c>
      <c r="Y98" s="56">
        <f t="shared" si="26"/>
        <v>3.04</v>
      </c>
      <c r="Z98" s="56">
        <f t="shared" si="26"/>
        <v>1.41</v>
      </c>
      <c r="AA98" s="56">
        <f t="shared" si="26"/>
        <v>1.04</v>
      </c>
      <c r="AB98" s="56">
        <f t="shared" si="26"/>
        <v>0.214</v>
      </c>
      <c r="AC98" s="56">
        <f t="shared" si="26"/>
        <v>0.67800000000000005</v>
      </c>
    </row>
    <row r="99" spans="1:29" x14ac:dyDescent="0.25">
      <c r="A99" s="1">
        <v>14</v>
      </c>
      <c r="B99" s="1" t="s">
        <v>21</v>
      </c>
      <c r="C99" s="75">
        <v>580.79999999999995</v>
      </c>
      <c r="D99" s="96">
        <v>583.1</v>
      </c>
      <c r="E99" s="76">
        <v>475.4</v>
      </c>
      <c r="F99" s="78">
        <v>728.2</v>
      </c>
      <c r="G99" s="79">
        <v>656.8</v>
      </c>
      <c r="H99" s="79">
        <v>868.1</v>
      </c>
      <c r="I99" s="80">
        <v>1003</v>
      </c>
      <c r="J99" s="9">
        <v>419.3</v>
      </c>
      <c r="K99" s="12">
        <v>658.6</v>
      </c>
      <c r="L99" s="14">
        <v>767.1</v>
      </c>
      <c r="M99">
        <f t="shared" si="27"/>
        <v>583.70000000000005</v>
      </c>
      <c r="N99">
        <f t="shared" si="28"/>
        <v>419.3</v>
      </c>
      <c r="O99">
        <f t="shared" si="29"/>
        <v>1003</v>
      </c>
      <c r="P99">
        <f t="shared" si="30"/>
        <v>674.04000000000008</v>
      </c>
      <c r="Q99">
        <f t="shared" si="31"/>
        <v>657.7</v>
      </c>
      <c r="R99">
        <f t="shared" si="32"/>
        <v>55.709279498322587</v>
      </c>
      <c r="S99">
        <f t="shared" si="33"/>
        <v>176.16821002162183</v>
      </c>
      <c r="T99">
        <f t="shared" si="34"/>
        <v>2.3920820414977344</v>
      </c>
      <c r="V99" s="125" t="s">
        <v>180</v>
      </c>
      <c r="W99">
        <f t="shared" si="35"/>
        <v>584</v>
      </c>
      <c r="X99" s="74">
        <f t="shared" si="26"/>
        <v>419</v>
      </c>
      <c r="Y99" s="74">
        <f t="shared" si="26"/>
        <v>1000</v>
      </c>
      <c r="Z99">
        <f t="shared" si="26"/>
        <v>674</v>
      </c>
      <c r="AA99">
        <f t="shared" si="26"/>
        <v>658</v>
      </c>
      <c r="AB99">
        <f t="shared" si="26"/>
        <v>55.7</v>
      </c>
      <c r="AC99">
        <f t="shared" si="26"/>
        <v>176</v>
      </c>
    </row>
    <row r="100" spans="1:29" x14ac:dyDescent="0.25">
      <c r="A100" s="1">
        <v>15</v>
      </c>
      <c r="B100" s="42" t="s">
        <v>22</v>
      </c>
      <c r="C100" s="20">
        <v>1.095</v>
      </c>
      <c r="D100" s="63">
        <v>1.0760000000000001</v>
      </c>
      <c r="E100" s="21">
        <v>1</v>
      </c>
      <c r="F100" s="22">
        <v>1</v>
      </c>
      <c r="G100" s="23">
        <v>1</v>
      </c>
      <c r="H100" s="23">
        <v>1</v>
      </c>
      <c r="I100" s="24">
        <v>1</v>
      </c>
      <c r="J100" s="25">
        <v>2.8879999999999999</v>
      </c>
      <c r="K100" s="22">
        <v>1</v>
      </c>
      <c r="L100" s="24">
        <v>1</v>
      </c>
      <c r="M100" s="56">
        <f t="shared" si="27"/>
        <v>1.8879999999999999</v>
      </c>
      <c r="N100" s="56">
        <f t="shared" si="28"/>
        <v>1</v>
      </c>
      <c r="O100" s="56">
        <f t="shared" si="29"/>
        <v>2.8879999999999999</v>
      </c>
      <c r="P100" s="56">
        <f t="shared" si="30"/>
        <v>1.2059000000000002</v>
      </c>
      <c r="Q100" s="56">
        <f t="shared" si="31"/>
        <v>1</v>
      </c>
      <c r="R100" s="56">
        <f t="shared" si="32"/>
        <v>0.18724306544050037</v>
      </c>
      <c r="S100" s="56">
        <f t="shared" si="33"/>
        <v>0.59211456286394026</v>
      </c>
      <c r="T100">
        <f t="shared" si="34"/>
        <v>2.8879999999999999</v>
      </c>
      <c r="V100" s="125" t="s">
        <v>181</v>
      </c>
      <c r="W100" s="56">
        <f t="shared" si="35"/>
        <v>1.89</v>
      </c>
      <c r="X100" s="56">
        <f t="shared" si="26"/>
        <v>1</v>
      </c>
      <c r="Y100" s="56">
        <f t="shared" si="26"/>
        <v>2.89</v>
      </c>
      <c r="Z100" s="56">
        <f t="shared" si="26"/>
        <v>1.21</v>
      </c>
      <c r="AA100" s="56">
        <f t="shared" si="26"/>
        <v>1</v>
      </c>
      <c r="AB100" s="56">
        <f t="shared" si="26"/>
        <v>0.187</v>
      </c>
      <c r="AC100" s="56">
        <f t="shared" si="26"/>
        <v>0.59199999999999997</v>
      </c>
    </row>
    <row r="101" spans="1:29" x14ac:dyDescent="0.25">
      <c r="A101" s="1">
        <v>16</v>
      </c>
      <c r="B101" s="1" t="s">
        <v>23</v>
      </c>
      <c r="C101" s="75">
        <v>108.9</v>
      </c>
      <c r="D101" s="96">
        <v>105.8</v>
      </c>
      <c r="E101" s="76">
        <v>79.95</v>
      </c>
      <c r="F101" s="78">
        <v>68.66</v>
      </c>
      <c r="G101" s="79">
        <v>63.76</v>
      </c>
      <c r="H101" s="79">
        <v>112.3</v>
      </c>
      <c r="I101" s="80">
        <v>99.3</v>
      </c>
      <c r="J101" s="81">
        <v>289.89999999999998</v>
      </c>
      <c r="K101" s="78">
        <v>95.79</v>
      </c>
      <c r="L101" s="80">
        <v>100.6</v>
      </c>
      <c r="M101">
        <f t="shared" si="27"/>
        <v>226.14</v>
      </c>
      <c r="N101">
        <f t="shared" si="28"/>
        <v>63.76</v>
      </c>
      <c r="O101">
        <f t="shared" si="29"/>
        <v>289.89999999999998</v>
      </c>
      <c r="P101">
        <f t="shared" si="30"/>
        <v>112.49599999999998</v>
      </c>
      <c r="Q101">
        <f t="shared" si="31"/>
        <v>99.949999999999989</v>
      </c>
      <c r="R101">
        <f t="shared" si="32"/>
        <v>20.407177288613159</v>
      </c>
      <c r="S101">
        <f t="shared" si="33"/>
        <v>64.53316084687691</v>
      </c>
      <c r="T101">
        <f t="shared" si="34"/>
        <v>4.546737766624843</v>
      </c>
      <c r="V101" s="125" t="s">
        <v>182</v>
      </c>
      <c r="W101">
        <f t="shared" si="35"/>
        <v>226</v>
      </c>
      <c r="X101" s="74">
        <f t="shared" si="26"/>
        <v>63.8</v>
      </c>
      <c r="Y101" s="74">
        <f t="shared" si="26"/>
        <v>290</v>
      </c>
      <c r="Z101">
        <f t="shared" si="26"/>
        <v>112</v>
      </c>
      <c r="AA101">
        <f t="shared" si="26"/>
        <v>100</v>
      </c>
      <c r="AB101">
        <f t="shared" si="26"/>
        <v>20.399999999999999</v>
      </c>
      <c r="AC101">
        <f t="shared" si="26"/>
        <v>64.5</v>
      </c>
    </row>
    <row r="102" spans="1:29" x14ac:dyDescent="0.25">
      <c r="A102" s="1">
        <v>17</v>
      </c>
      <c r="B102" s="1" t="s">
        <v>24</v>
      </c>
      <c r="C102" s="75">
        <v>10.84</v>
      </c>
      <c r="D102" s="96">
        <v>10.92</v>
      </c>
      <c r="E102" s="76">
        <v>4.9269999999999996</v>
      </c>
      <c r="F102" s="78">
        <v>1</v>
      </c>
      <c r="G102" s="79">
        <v>1</v>
      </c>
      <c r="H102" s="79">
        <v>1</v>
      </c>
      <c r="I102" s="80">
        <v>1</v>
      </c>
      <c r="J102" s="81">
        <v>51.69</v>
      </c>
      <c r="K102" s="78">
        <v>8.8699999999999992</v>
      </c>
      <c r="L102" s="80">
        <v>8.7289999999999992</v>
      </c>
      <c r="M102">
        <f t="shared" si="27"/>
        <v>50.69</v>
      </c>
      <c r="N102">
        <f t="shared" si="28"/>
        <v>1</v>
      </c>
      <c r="O102">
        <f t="shared" si="29"/>
        <v>51.69</v>
      </c>
      <c r="P102">
        <f t="shared" si="30"/>
        <v>9.9976000000000003</v>
      </c>
      <c r="Q102">
        <f t="shared" si="31"/>
        <v>6.8279999999999994</v>
      </c>
      <c r="R102">
        <f t="shared" si="32"/>
        <v>4.8215208670201886</v>
      </c>
      <c r="S102">
        <f t="shared" si="33"/>
        <v>15.246987725813618</v>
      </c>
      <c r="T102" s="128">
        <f t="shared" si="34"/>
        <v>51.69</v>
      </c>
      <c r="V102" s="125" t="s">
        <v>183</v>
      </c>
      <c r="W102">
        <f t="shared" si="35"/>
        <v>50.7</v>
      </c>
      <c r="X102" s="74">
        <f t="shared" si="35"/>
        <v>1</v>
      </c>
      <c r="Y102" s="74">
        <f t="shared" si="35"/>
        <v>51.7</v>
      </c>
      <c r="Z102">
        <f t="shared" si="35"/>
        <v>10</v>
      </c>
      <c r="AA102">
        <f t="shared" si="35"/>
        <v>6.83</v>
      </c>
      <c r="AB102">
        <f t="shared" si="35"/>
        <v>4.82</v>
      </c>
      <c r="AC102">
        <f t="shared" si="35"/>
        <v>15.2</v>
      </c>
    </row>
    <row r="103" spans="1:29" x14ac:dyDescent="0.25">
      <c r="A103" s="1">
        <v>18</v>
      </c>
      <c r="B103" s="1" t="s">
        <v>25</v>
      </c>
      <c r="C103" s="75">
        <v>507.3</v>
      </c>
      <c r="D103" s="96">
        <v>516.9</v>
      </c>
      <c r="E103" s="76">
        <v>286.3</v>
      </c>
      <c r="F103" s="78">
        <v>1</v>
      </c>
      <c r="G103" s="79">
        <v>1</v>
      </c>
      <c r="H103" s="79">
        <v>39.94</v>
      </c>
      <c r="I103" s="80">
        <v>29.95</v>
      </c>
      <c r="J103" s="81">
        <v>575.6</v>
      </c>
      <c r="K103" s="78">
        <v>208</v>
      </c>
      <c r="L103" s="80">
        <v>216.6</v>
      </c>
      <c r="M103">
        <f t="shared" si="27"/>
        <v>574.6</v>
      </c>
      <c r="N103">
        <f t="shared" si="28"/>
        <v>1</v>
      </c>
      <c r="O103">
        <f t="shared" si="29"/>
        <v>575.6</v>
      </c>
      <c r="P103">
        <f t="shared" si="30"/>
        <v>238.25900000000001</v>
      </c>
      <c r="Q103">
        <f t="shared" si="31"/>
        <v>212.3</v>
      </c>
      <c r="R103">
        <f t="shared" si="32"/>
        <v>71.711009947334205</v>
      </c>
      <c r="S103">
        <f t="shared" si="33"/>
        <v>226.7701247445674</v>
      </c>
      <c r="T103" s="128">
        <f t="shared" si="34"/>
        <v>575.6</v>
      </c>
      <c r="V103" s="125" t="s">
        <v>184</v>
      </c>
      <c r="W103">
        <f t="shared" si="35"/>
        <v>575</v>
      </c>
      <c r="X103" s="74">
        <f t="shared" si="35"/>
        <v>1</v>
      </c>
      <c r="Y103" s="74">
        <f t="shared" si="35"/>
        <v>576</v>
      </c>
      <c r="Z103">
        <f t="shared" si="35"/>
        <v>238</v>
      </c>
      <c r="AA103">
        <f t="shared" si="35"/>
        <v>212</v>
      </c>
      <c r="AB103">
        <f t="shared" si="35"/>
        <v>71.7</v>
      </c>
      <c r="AC103">
        <f t="shared" si="35"/>
        <v>227</v>
      </c>
    </row>
    <row r="104" spans="1:29" x14ac:dyDescent="0.25">
      <c r="A104" s="1">
        <v>19</v>
      </c>
      <c r="B104" s="1" t="s">
        <v>26</v>
      </c>
      <c r="C104" s="75">
        <v>6.8929999999999998</v>
      </c>
      <c r="D104" s="96">
        <v>7.2830000000000004</v>
      </c>
      <c r="E104" s="76">
        <v>6.7380000000000004</v>
      </c>
      <c r="F104" s="78">
        <v>9.1470000000000002</v>
      </c>
      <c r="G104" s="79">
        <v>8.8350000000000009</v>
      </c>
      <c r="H104" s="79">
        <v>6.7389999999999999</v>
      </c>
      <c r="I104" s="80">
        <v>7.1159999999999997</v>
      </c>
      <c r="J104" s="81">
        <v>10.57</v>
      </c>
      <c r="K104" s="78">
        <v>8.4710000000000001</v>
      </c>
      <c r="L104" s="80">
        <v>8.5500000000000007</v>
      </c>
      <c r="M104">
        <f t="shared" si="27"/>
        <v>3.8319999999999999</v>
      </c>
      <c r="N104">
        <f t="shared" si="28"/>
        <v>6.7380000000000004</v>
      </c>
      <c r="O104">
        <f t="shared" si="29"/>
        <v>10.57</v>
      </c>
      <c r="P104">
        <f t="shared" si="30"/>
        <v>8.0342000000000002</v>
      </c>
      <c r="Q104">
        <f t="shared" si="31"/>
        <v>7.8770000000000007</v>
      </c>
      <c r="R104">
        <f t="shared" si="32"/>
        <v>0.40598491488121902</v>
      </c>
      <c r="S104">
        <f t="shared" si="33"/>
        <v>1.28383702669424</v>
      </c>
      <c r="T104">
        <f t="shared" si="34"/>
        <v>1.5687147521519738</v>
      </c>
      <c r="V104" s="125" t="s">
        <v>185</v>
      </c>
      <c r="W104">
        <f t="shared" si="35"/>
        <v>3.83</v>
      </c>
      <c r="X104" s="74">
        <f t="shared" si="35"/>
        <v>6.74</v>
      </c>
      <c r="Y104" s="74">
        <f t="shared" si="35"/>
        <v>10.6</v>
      </c>
      <c r="Z104">
        <f t="shared" si="35"/>
        <v>8.0299999999999994</v>
      </c>
      <c r="AA104">
        <f t="shared" si="35"/>
        <v>7.88</v>
      </c>
      <c r="AB104">
        <f t="shared" si="35"/>
        <v>0.40600000000000003</v>
      </c>
      <c r="AC104">
        <f t="shared" si="35"/>
        <v>1.28</v>
      </c>
    </row>
    <row r="105" spans="1:29" x14ac:dyDescent="0.25">
      <c r="A105" s="1">
        <v>20</v>
      </c>
      <c r="B105" s="1" t="s">
        <v>27</v>
      </c>
      <c r="C105" s="75">
        <v>26.35</v>
      </c>
      <c r="D105" s="96">
        <v>25.59</v>
      </c>
      <c r="E105" s="76">
        <v>21.26</v>
      </c>
      <c r="F105" s="78">
        <v>7.3120000000000003</v>
      </c>
      <c r="G105" s="79">
        <v>3.8140000000000001</v>
      </c>
      <c r="H105" s="79">
        <v>6.7329999999999997</v>
      </c>
      <c r="I105" s="80">
        <v>5.7279999999999998</v>
      </c>
      <c r="J105" s="81">
        <v>103.7</v>
      </c>
      <c r="K105" s="78">
        <v>29.98</v>
      </c>
      <c r="L105" s="80">
        <v>29.38</v>
      </c>
      <c r="M105">
        <f t="shared" si="27"/>
        <v>99.885999999999996</v>
      </c>
      <c r="N105">
        <f t="shared" si="28"/>
        <v>3.8140000000000001</v>
      </c>
      <c r="O105">
        <f t="shared" si="29"/>
        <v>103.7</v>
      </c>
      <c r="P105">
        <f t="shared" si="30"/>
        <v>25.984699999999997</v>
      </c>
      <c r="Q105">
        <f t="shared" si="31"/>
        <v>23.425000000000001</v>
      </c>
      <c r="R105">
        <f t="shared" si="32"/>
        <v>9.2561942455969568</v>
      </c>
      <c r="S105">
        <f t="shared" si="33"/>
        <v>29.270656281030366</v>
      </c>
      <c r="T105" s="128">
        <f t="shared" si="34"/>
        <v>27.189302569480862</v>
      </c>
      <c r="V105" s="125" t="s">
        <v>186</v>
      </c>
      <c r="W105">
        <f t="shared" si="35"/>
        <v>99.9</v>
      </c>
      <c r="X105" s="74">
        <f t="shared" si="35"/>
        <v>3.81</v>
      </c>
      <c r="Y105" s="74">
        <f t="shared" si="35"/>
        <v>104</v>
      </c>
      <c r="Z105">
        <f t="shared" si="35"/>
        <v>26</v>
      </c>
      <c r="AA105">
        <f t="shared" si="35"/>
        <v>23.4</v>
      </c>
      <c r="AB105">
        <f t="shared" si="35"/>
        <v>9.26</v>
      </c>
      <c r="AC105">
        <f t="shared" si="35"/>
        <v>29.3</v>
      </c>
    </row>
    <row r="106" spans="1:29" x14ac:dyDescent="0.25">
      <c r="A106" s="27">
        <v>21</v>
      </c>
      <c r="B106" s="47" t="s">
        <v>28</v>
      </c>
      <c r="C106" s="82">
        <v>43.142000000000003</v>
      </c>
      <c r="D106" s="97">
        <v>48.01</v>
      </c>
      <c r="E106" s="83">
        <v>48.256</v>
      </c>
      <c r="F106" s="78">
        <v>51.71</v>
      </c>
      <c r="G106" s="79">
        <v>51.668999999999997</v>
      </c>
      <c r="H106" s="79">
        <v>51.362000000000002</v>
      </c>
      <c r="I106" s="80">
        <v>51.478999999999999</v>
      </c>
      <c r="J106" s="81">
        <v>44.597000000000001</v>
      </c>
      <c r="K106" s="78">
        <v>48.801000000000002</v>
      </c>
      <c r="L106" s="80">
        <v>49.465000000000003</v>
      </c>
      <c r="M106">
        <f t="shared" si="27"/>
        <v>8.5679999999999978</v>
      </c>
      <c r="N106">
        <f t="shared" si="28"/>
        <v>43.142000000000003</v>
      </c>
      <c r="O106">
        <f t="shared" si="29"/>
        <v>51.71</v>
      </c>
      <c r="P106">
        <f t="shared" si="30"/>
        <v>48.8491</v>
      </c>
      <c r="Q106">
        <f t="shared" si="31"/>
        <v>49.133000000000003</v>
      </c>
      <c r="R106">
        <f t="shared" si="32"/>
        <v>0.95135267966780368</v>
      </c>
      <c r="S106">
        <f t="shared" si="33"/>
        <v>3.0084413258548199</v>
      </c>
      <c r="T106">
        <f t="shared" si="34"/>
        <v>1.1985999721848777</v>
      </c>
      <c r="V106" s="125" t="s">
        <v>28</v>
      </c>
      <c r="W106">
        <f t="shared" si="35"/>
        <v>8.57</v>
      </c>
      <c r="X106" s="74">
        <f t="shared" si="35"/>
        <v>43.1</v>
      </c>
      <c r="Y106" s="74">
        <f t="shared" si="35"/>
        <v>51.7</v>
      </c>
      <c r="Z106">
        <f t="shared" si="35"/>
        <v>48.8</v>
      </c>
      <c r="AA106">
        <f t="shared" si="35"/>
        <v>49.1</v>
      </c>
      <c r="AB106">
        <f t="shared" si="35"/>
        <v>0.95099999999999996</v>
      </c>
      <c r="AC106">
        <f t="shared" si="35"/>
        <v>3.01</v>
      </c>
    </row>
    <row r="107" spans="1:29" x14ac:dyDescent="0.25">
      <c r="A107" s="98">
        <v>22</v>
      </c>
      <c r="B107" s="48" t="s">
        <v>29</v>
      </c>
      <c r="C107" s="82">
        <v>5.2</v>
      </c>
      <c r="D107" s="97">
        <v>6.258</v>
      </c>
      <c r="E107" s="83">
        <v>6.3250000000000002</v>
      </c>
      <c r="F107" s="78">
        <v>5.6920000000000002</v>
      </c>
      <c r="G107" s="79">
        <v>5.6260000000000003</v>
      </c>
      <c r="H107" s="79">
        <v>5.6660000000000004</v>
      </c>
      <c r="I107" s="80">
        <v>5.5030000000000001</v>
      </c>
      <c r="J107" s="81">
        <v>5.4089999999999998</v>
      </c>
      <c r="K107" s="78">
        <v>5.7309999999999999</v>
      </c>
      <c r="L107" s="80">
        <v>5.7160000000000002</v>
      </c>
      <c r="M107">
        <f t="shared" si="27"/>
        <v>1.125</v>
      </c>
      <c r="N107">
        <f t="shared" si="28"/>
        <v>5.2</v>
      </c>
      <c r="O107">
        <f t="shared" si="29"/>
        <v>6.3250000000000002</v>
      </c>
      <c r="P107">
        <f t="shared" si="30"/>
        <v>5.7126000000000001</v>
      </c>
      <c r="Q107">
        <f t="shared" si="31"/>
        <v>5.6790000000000003</v>
      </c>
      <c r="R107">
        <f t="shared" si="32"/>
        <v>0.10963598354960331</v>
      </c>
      <c r="S107">
        <f>STDEV(C107:L107)</f>
        <v>0.34669942152949851</v>
      </c>
      <c r="T107">
        <f t="shared" si="34"/>
        <v>1.2163461538461537</v>
      </c>
      <c r="V107" s="125" t="s">
        <v>29</v>
      </c>
      <c r="W107">
        <f t="shared" si="35"/>
        <v>1.1299999999999999</v>
      </c>
      <c r="X107" s="74">
        <f t="shared" si="35"/>
        <v>5.2</v>
      </c>
      <c r="Y107" s="74">
        <f t="shared" si="35"/>
        <v>6.33</v>
      </c>
      <c r="Z107">
        <f t="shared" si="35"/>
        <v>5.71</v>
      </c>
      <c r="AA107">
        <f t="shared" si="35"/>
        <v>5.68</v>
      </c>
      <c r="AB107">
        <f t="shared" si="35"/>
        <v>0.11</v>
      </c>
      <c r="AC107">
        <f t="shared" si="35"/>
        <v>0.34699999999999998</v>
      </c>
    </row>
    <row r="108" spans="1:29" ht="15.75" thickBot="1" x14ac:dyDescent="0.3">
      <c r="A108" s="98">
        <v>23</v>
      </c>
      <c r="B108" s="48" t="s">
        <v>30</v>
      </c>
      <c r="C108" s="33">
        <v>0.218</v>
      </c>
      <c r="D108" s="66">
        <v>0.29199999999999998</v>
      </c>
      <c r="E108" s="34">
        <v>0.28299999999999997</v>
      </c>
      <c r="F108" s="35">
        <v>0.65</v>
      </c>
      <c r="G108" s="36">
        <v>0.14299999999999999</v>
      </c>
      <c r="H108" s="36">
        <v>0.16800000000000001</v>
      </c>
      <c r="I108" s="37">
        <v>0.61899999999999999</v>
      </c>
      <c r="J108" s="9">
        <v>0.251</v>
      </c>
      <c r="K108" s="35">
        <v>0.49399999999999999</v>
      </c>
      <c r="L108" s="37">
        <v>0.39</v>
      </c>
      <c r="M108">
        <f t="shared" si="27"/>
        <v>0.50700000000000001</v>
      </c>
      <c r="N108">
        <f t="shared" si="28"/>
        <v>0.14299999999999999</v>
      </c>
      <c r="O108">
        <f t="shared" si="29"/>
        <v>0.65</v>
      </c>
      <c r="P108">
        <f t="shared" si="30"/>
        <v>0.35080000000000006</v>
      </c>
      <c r="Q108">
        <f t="shared" si="31"/>
        <v>0.28749999999999998</v>
      </c>
      <c r="R108">
        <f t="shared" si="32"/>
        <v>5.7323797656625777E-2</v>
      </c>
      <c r="S108">
        <f>STDEV(C108:L108)</f>
        <v>0.1812737647255602</v>
      </c>
      <c r="T108">
        <f t="shared" si="34"/>
        <v>4.5454545454545459</v>
      </c>
      <c r="V108" s="125" t="s">
        <v>30</v>
      </c>
      <c r="W108">
        <f t="shared" si="35"/>
        <v>0.50700000000000001</v>
      </c>
      <c r="X108" s="74">
        <f t="shared" si="35"/>
        <v>0.14299999999999999</v>
      </c>
      <c r="Y108" s="74">
        <f t="shared" si="35"/>
        <v>0.65</v>
      </c>
      <c r="Z108">
        <f t="shared" si="35"/>
        <v>0.35099999999999998</v>
      </c>
      <c r="AA108">
        <f t="shared" si="35"/>
        <v>0.28799999999999998</v>
      </c>
      <c r="AB108">
        <f t="shared" si="35"/>
        <v>5.7299999999999997E-2</v>
      </c>
      <c r="AC108">
        <f t="shared" si="35"/>
        <v>0.18099999999999999</v>
      </c>
    </row>
    <row r="109" spans="1:29" ht="15.75" thickBot="1" x14ac:dyDescent="0.3">
      <c r="A109" s="55" t="s">
        <v>95</v>
      </c>
    </row>
    <row r="110" spans="1:29" ht="15.75" thickBot="1" x14ac:dyDescent="0.3">
      <c r="A110" s="1" t="s">
        <v>0</v>
      </c>
      <c r="B110" s="9" t="s">
        <v>1</v>
      </c>
      <c r="C110" s="6" t="s">
        <v>92</v>
      </c>
      <c r="D110" s="8" t="s">
        <v>92</v>
      </c>
      <c r="E110" s="6" t="s">
        <v>93</v>
      </c>
      <c r="F110" s="8" t="s">
        <v>93</v>
      </c>
    </row>
    <row r="111" spans="1:29" x14ac:dyDescent="0.25">
      <c r="A111" s="1" t="s">
        <v>3</v>
      </c>
      <c r="B111" s="9" t="s">
        <v>5</v>
      </c>
      <c r="C111" s="12" t="s">
        <v>5</v>
      </c>
      <c r="D111" s="14" t="s">
        <v>5</v>
      </c>
      <c r="E111" s="94" t="s">
        <v>5</v>
      </c>
      <c r="F111" s="95" t="s">
        <v>5</v>
      </c>
    </row>
    <row r="112" spans="1:29" x14ac:dyDescent="0.25">
      <c r="B112" s="9"/>
      <c r="C112" s="12"/>
      <c r="D112" s="14"/>
      <c r="E112" s="12"/>
      <c r="F112" s="14"/>
      <c r="G112" s="55" t="s">
        <v>36</v>
      </c>
      <c r="H112" s="55" t="s">
        <v>37</v>
      </c>
      <c r="I112" s="55" t="s">
        <v>32</v>
      </c>
      <c r="J112" s="55" t="s">
        <v>34</v>
      </c>
      <c r="K112" s="55" t="s">
        <v>35</v>
      </c>
      <c r="L112" s="101" t="s">
        <v>102</v>
      </c>
      <c r="M112" s="101" t="s">
        <v>103</v>
      </c>
      <c r="N112" s="55" t="s">
        <v>189</v>
      </c>
    </row>
    <row r="113" spans="1:14" x14ac:dyDescent="0.25">
      <c r="A113" s="1">
        <v>1</v>
      </c>
      <c r="B113" s="9" t="s">
        <v>8</v>
      </c>
      <c r="C113" s="75">
        <v>92.21</v>
      </c>
      <c r="D113" s="76">
        <v>51.98</v>
      </c>
      <c r="E113" s="78">
        <v>44.63</v>
      </c>
      <c r="F113" s="80">
        <v>63.17</v>
      </c>
      <c r="G113">
        <f>MAX(C113:F113)-MIN(C113:F113)</f>
        <v>47.579999999999991</v>
      </c>
      <c r="H113">
        <f>MIN(C113:F113)</f>
        <v>44.63</v>
      </c>
      <c r="I113">
        <f>MAX(C113:F113)</f>
        <v>92.21</v>
      </c>
      <c r="J113">
        <f>AVERAGE(C113:F113)</f>
        <v>62.997500000000002</v>
      </c>
      <c r="K113">
        <f>MEDIAN(C113:F113)</f>
        <v>57.575000000000003</v>
      </c>
      <c r="L113">
        <f>STDEV(C113:F113)/(SQRT(COUNT(C113:F113)))</f>
        <v>10.456856901096039</v>
      </c>
      <c r="M113">
        <f>STDEV(C113:F113)</f>
        <v>20.913713802192078</v>
      </c>
      <c r="N113">
        <f>MAX(C113:F113)/MIN(C113:F113)</f>
        <v>2.0660990365225183</v>
      </c>
    </row>
    <row r="114" spans="1:14" x14ac:dyDescent="0.25">
      <c r="A114" s="1">
        <v>2</v>
      </c>
      <c r="B114" s="9" t="s">
        <v>9</v>
      </c>
      <c r="C114" s="78">
        <v>4.3150000000000004</v>
      </c>
      <c r="D114" s="80">
        <v>4.3070000000000004</v>
      </c>
      <c r="E114" s="78">
        <v>3.3679999999999999</v>
      </c>
      <c r="F114" s="80">
        <v>3.589</v>
      </c>
      <c r="G114">
        <f t="shared" ref="G114:G135" si="36">MAX(C114:F114)-MIN(C114:F114)</f>
        <v>0.94700000000000051</v>
      </c>
      <c r="H114">
        <f t="shared" ref="H114:H135" si="37">MIN(C114:F114)</f>
        <v>3.3679999999999999</v>
      </c>
      <c r="I114">
        <f t="shared" ref="I114:I135" si="38">MAX(C114:F114)</f>
        <v>4.3150000000000004</v>
      </c>
      <c r="J114">
        <f t="shared" ref="J114:J135" si="39">AVERAGE(C114:F114)</f>
        <v>3.8947500000000002</v>
      </c>
      <c r="K114">
        <f t="shared" ref="K114:K135" si="40">MEDIAN(C114:F114)</f>
        <v>3.9480000000000004</v>
      </c>
      <c r="L114">
        <f t="shared" ref="L114:L135" si="41">STDEV(C114:F114)/(SQRT(COUNT(C114:F114)))</f>
        <v>0.24452483684348583</v>
      </c>
      <c r="M114">
        <f t="shared" ref="M114:M135" si="42">STDEV(C114:F114)</f>
        <v>0.48904967368697166</v>
      </c>
      <c r="N114">
        <f t="shared" ref="N114:N135" si="43">MAX(C114:F114)/MIN(C114:F114)</f>
        <v>1.2811757719714967</v>
      </c>
    </row>
    <row r="115" spans="1:14" x14ac:dyDescent="0.25">
      <c r="A115" s="1">
        <v>3</v>
      </c>
      <c r="B115" s="9" t="s">
        <v>10</v>
      </c>
      <c r="C115" s="78">
        <v>5.3129999999999997</v>
      </c>
      <c r="D115" s="80">
        <v>4.8540000000000001</v>
      </c>
      <c r="E115" s="78">
        <v>3.5059999999999998</v>
      </c>
      <c r="F115" s="80">
        <v>3.577</v>
      </c>
      <c r="G115">
        <f t="shared" si="36"/>
        <v>1.8069999999999999</v>
      </c>
      <c r="H115">
        <f t="shared" si="37"/>
        <v>3.5059999999999998</v>
      </c>
      <c r="I115">
        <f t="shared" si="38"/>
        <v>5.3129999999999997</v>
      </c>
      <c r="J115">
        <f t="shared" si="39"/>
        <v>4.3125</v>
      </c>
      <c r="K115">
        <f t="shared" si="40"/>
        <v>4.2155000000000005</v>
      </c>
      <c r="L115">
        <f t="shared" si="41"/>
        <v>0.45512132082189533</v>
      </c>
      <c r="M115">
        <f t="shared" si="42"/>
        <v>0.91024264164379065</v>
      </c>
      <c r="N115">
        <f t="shared" si="43"/>
        <v>1.5154021677124929</v>
      </c>
    </row>
    <row r="116" spans="1:14" x14ac:dyDescent="0.25">
      <c r="A116" s="1">
        <v>4</v>
      </c>
      <c r="B116" s="9" t="s">
        <v>11</v>
      </c>
      <c r="C116" s="78">
        <v>933.4</v>
      </c>
      <c r="D116" s="80">
        <v>925.3</v>
      </c>
      <c r="E116" s="75">
        <v>1207</v>
      </c>
      <c r="F116" s="76">
        <v>2113</v>
      </c>
      <c r="G116">
        <f t="shared" si="36"/>
        <v>1187.7</v>
      </c>
      <c r="H116">
        <f t="shared" si="37"/>
        <v>925.3</v>
      </c>
      <c r="I116">
        <f t="shared" si="38"/>
        <v>2113</v>
      </c>
      <c r="J116">
        <f t="shared" si="39"/>
        <v>1294.675</v>
      </c>
      <c r="K116">
        <f t="shared" si="40"/>
        <v>1070.2</v>
      </c>
      <c r="L116">
        <f t="shared" si="41"/>
        <v>280.52038361766171</v>
      </c>
      <c r="M116">
        <f t="shared" si="42"/>
        <v>561.04076723532341</v>
      </c>
      <c r="N116">
        <f t="shared" si="43"/>
        <v>2.2835837025829462</v>
      </c>
    </row>
    <row r="117" spans="1:14" x14ac:dyDescent="0.25">
      <c r="A117" s="1">
        <v>5</v>
      </c>
      <c r="B117" s="25" t="s">
        <v>12</v>
      </c>
      <c r="C117" s="22">
        <v>0.61119999999999997</v>
      </c>
      <c r="D117" s="24">
        <v>0.52880000000000005</v>
      </c>
      <c r="E117" s="22">
        <v>0.44850000000000001</v>
      </c>
      <c r="F117" s="24">
        <v>0.39300000000000002</v>
      </c>
      <c r="G117" s="56">
        <f t="shared" si="36"/>
        <v>0.21819999999999995</v>
      </c>
      <c r="H117" s="56">
        <f t="shared" si="37"/>
        <v>0.39300000000000002</v>
      </c>
      <c r="I117" s="56">
        <f t="shared" si="38"/>
        <v>0.61119999999999997</v>
      </c>
      <c r="J117" s="56">
        <f t="shared" si="39"/>
        <v>0.49537500000000007</v>
      </c>
      <c r="K117" s="56">
        <f t="shared" si="40"/>
        <v>0.48865000000000003</v>
      </c>
      <c r="L117" s="56">
        <f t="shared" si="41"/>
        <v>4.7618770371216569E-2</v>
      </c>
      <c r="M117" s="56">
        <f t="shared" si="42"/>
        <v>9.5237540742433138E-2</v>
      </c>
      <c r="N117">
        <f t="shared" si="43"/>
        <v>1.5552162849872773</v>
      </c>
    </row>
    <row r="118" spans="1:14" x14ac:dyDescent="0.25">
      <c r="A118" s="1">
        <v>6</v>
      </c>
      <c r="B118" s="25" t="s">
        <v>13</v>
      </c>
      <c r="C118" s="22">
        <v>0.112</v>
      </c>
      <c r="D118" s="24">
        <v>7.46E-2</v>
      </c>
      <c r="E118" s="22">
        <v>0.15490000000000001</v>
      </c>
      <c r="F118" s="24">
        <v>0.39589999999999997</v>
      </c>
      <c r="G118" s="56">
        <f t="shared" si="36"/>
        <v>0.32129999999999997</v>
      </c>
      <c r="H118" s="56">
        <f t="shared" si="37"/>
        <v>7.46E-2</v>
      </c>
      <c r="I118" s="56">
        <f t="shared" si="38"/>
        <v>0.39589999999999997</v>
      </c>
      <c r="J118" s="56">
        <f t="shared" si="39"/>
        <v>0.18435000000000001</v>
      </c>
      <c r="K118" s="56">
        <f t="shared" si="40"/>
        <v>0.13345000000000001</v>
      </c>
      <c r="L118" s="56">
        <f t="shared" si="41"/>
        <v>7.2399522328074298E-2</v>
      </c>
      <c r="M118" s="56">
        <f t="shared" si="42"/>
        <v>0.1447990446561486</v>
      </c>
      <c r="N118">
        <f t="shared" si="43"/>
        <v>5.3069705093833779</v>
      </c>
    </row>
    <row r="119" spans="1:14" x14ac:dyDescent="0.25">
      <c r="A119" s="1">
        <v>7</v>
      </c>
      <c r="B119" s="9" t="s">
        <v>14</v>
      </c>
      <c r="C119" s="78">
        <v>0.26879999999999998</v>
      </c>
      <c r="D119" s="80">
        <v>0.1295</v>
      </c>
      <c r="E119" s="78">
        <v>-8.4199999999999997E-2</v>
      </c>
      <c r="F119" s="80">
        <v>0.3286</v>
      </c>
      <c r="G119">
        <f t="shared" si="36"/>
        <v>0.4128</v>
      </c>
      <c r="H119">
        <f t="shared" si="37"/>
        <v>-8.4199999999999997E-2</v>
      </c>
      <c r="I119">
        <f t="shared" si="38"/>
        <v>0.3286</v>
      </c>
      <c r="J119">
        <f t="shared" si="39"/>
        <v>0.16067500000000001</v>
      </c>
      <c r="K119">
        <f t="shared" si="40"/>
        <v>0.19914999999999999</v>
      </c>
      <c r="L119">
        <f t="shared" si="41"/>
        <v>9.1663091218148779E-2</v>
      </c>
      <c r="M119">
        <f t="shared" si="42"/>
        <v>0.18332618243629756</v>
      </c>
      <c r="N119">
        <f t="shared" si="43"/>
        <v>-3.9026128266033258</v>
      </c>
    </row>
    <row r="120" spans="1:14" x14ac:dyDescent="0.25">
      <c r="A120" s="1">
        <v>8</v>
      </c>
      <c r="B120" s="9" t="s">
        <v>15</v>
      </c>
      <c r="C120" s="78">
        <v>1.907</v>
      </c>
      <c r="D120" s="80">
        <v>1.804</v>
      </c>
      <c r="E120" s="78">
        <v>3.6160000000000001</v>
      </c>
      <c r="F120" s="80">
        <v>4.5289999999999999</v>
      </c>
      <c r="G120">
        <f t="shared" si="36"/>
        <v>2.7249999999999996</v>
      </c>
      <c r="H120">
        <f t="shared" si="37"/>
        <v>1.804</v>
      </c>
      <c r="I120">
        <f t="shared" si="38"/>
        <v>4.5289999999999999</v>
      </c>
      <c r="J120">
        <f t="shared" si="39"/>
        <v>2.964</v>
      </c>
      <c r="K120">
        <f t="shared" si="40"/>
        <v>2.7614999999999998</v>
      </c>
      <c r="L120">
        <f t="shared" si="41"/>
        <v>0.66690691504387134</v>
      </c>
      <c r="M120">
        <f t="shared" si="42"/>
        <v>1.3338138300877427</v>
      </c>
      <c r="N120">
        <f t="shared" si="43"/>
        <v>2.510532150776053</v>
      </c>
    </row>
    <row r="121" spans="1:14" x14ac:dyDescent="0.25">
      <c r="A121" s="1">
        <v>9</v>
      </c>
      <c r="B121" s="9" t="s">
        <v>16</v>
      </c>
      <c r="C121" s="78">
        <v>56.95</v>
      </c>
      <c r="D121" s="80">
        <v>42.24</v>
      </c>
      <c r="E121" s="78">
        <v>7.9139999999999997</v>
      </c>
      <c r="F121" s="80">
        <v>12.31</v>
      </c>
      <c r="G121">
        <f t="shared" si="36"/>
        <v>49.036000000000001</v>
      </c>
      <c r="H121">
        <f t="shared" si="37"/>
        <v>7.9139999999999997</v>
      </c>
      <c r="I121">
        <f t="shared" si="38"/>
        <v>56.95</v>
      </c>
      <c r="J121">
        <f t="shared" si="39"/>
        <v>29.8535</v>
      </c>
      <c r="K121">
        <f t="shared" si="40"/>
        <v>27.274999999999999</v>
      </c>
      <c r="L121">
        <f t="shared" si="41"/>
        <v>11.820750635358712</v>
      </c>
      <c r="M121">
        <f t="shared" si="42"/>
        <v>23.641501270717423</v>
      </c>
      <c r="N121" s="127">
        <f t="shared" si="43"/>
        <v>7.1961081627495584</v>
      </c>
    </row>
    <row r="122" spans="1:14" x14ac:dyDescent="0.25">
      <c r="A122" s="1">
        <v>10</v>
      </c>
      <c r="B122" s="9" t="s">
        <v>17</v>
      </c>
      <c r="C122" s="12">
        <v>447</v>
      </c>
      <c r="D122" s="14">
        <v>505.4</v>
      </c>
      <c r="E122" s="12">
        <v>2932</v>
      </c>
      <c r="F122" s="14">
        <v>2992</v>
      </c>
      <c r="G122">
        <f t="shared" si="36"/>
        <v>2545</v>
      </c>
      <c r="H122">
        <f t="shared" si="37"/>
        <v>447</v>
      </c>
      <c r="I122">
        <f t="shared" si="38"/>
        <v>2992</v>
      </c>
      <c r="J122">
        <f t="shared" si="39"/>
        <v>1719.1</v>
      </c>
      <c r="K122">
        <f t="shared" si="40"/>
        <v>1718.6999999999998</v>
      </c>
      <c r="L122">
        <f t="shared" si="41"/>
        <v>717.79215422479149</v>
      </c>
      <c r="M122">
        <f t="shared" si="42"/>
        <v>1435.584308449583</v>
      </c>
      <c r="N122" s="127">
        <f t="shared" si="43"/>
        <v>6.6935123042505591</v>
      </c>
    </row>
    <row r="123" spans="1:14" x14ac:dyDescent="0.25">
      <c r="A123" s="1">
        <v>11</v>
      </c>
      <c r="B123" s="9" t="s">
        <v>18</v>
      </c>
      <c r="C123" s="12">
        <v>219.9</v>
      </c>
      <c r="D123" s="14">
        <v>228.9</v>
      </c>
      <c r="E123" s="75">
        <v>289</v>
      </c>
      <c r="F123" s="76">
        <v>364.4</v>
      </c>
      <c r="G123">
        <f t="shared" si="36"/>
        <v>144.49999999999997</v>
      </c>
      <c r="H123">
        <f t="shared" si="37"/>
        <v>219.9</v>
      </c>
      <c r="I123">
        <f t="shared" si="38"/>
        <v>364.4</v>
      </c>
      <c r="J123">
        <f t="shared" si="39"/>
        <v>275.54999999999995</v>
      </c>
      <c r="K123">
        <f t="shared" si="40"/>
        <v>258.95</v>
      </c>
      <c r="L123">
        <f t="shared" si="41"/>
        <v>33.35212387040248</v>
      </c>
      <c r="M123">
        <f t="shared" si="42"/>
        <v>66.704247740804959</v>
      </c>
      <c r="N123">
        <f t="shared" si="43"/>
        <v>1.6571168713051385</v>
      </c>
    </row>
    <row r="124" spans="1:14" x14ac:dyDescent="0.25">
      <c r="A124" s="1">
        <v>12</v>
      </c>
      <c r="B124" s="9" t="s">
        <v>19</v>
      </c>
      <c r="C124" s="12">
        <v>143.5</v>
      </c>
      <c r="D124" s="14">
        <v>147.6</v>
      </c>
      <c r="E124" s="12">
        <v>1.278</v>
      </c>
      <c r="F124" s="14">
        <v>2.0529999999999999</v>
      </c>
      <c r="G124">
        <f t="shared" si="36"/>
        <v>146.322</v>
      </c>
      <c r="H124">
        <f t="shared" si="37"/>
        <v>1.278</v>
      </c>
      <c r="I124">
        <f t="shared" si="38"/>
        <v>147.6</v>
      </c>
      <c r="J124">
        <f t="shared" si="39"/>
        <v>73.60775000000001</v>
      </c>
      <c r="K124">
        <f t="shared" si="40"/>
        <v>72.776499999999999</v>
      </c>
      <c r="L124">
        <f t="shared" si="41"/>
        <v>41.544609209810027</v>
      </c>
      <c r="M124">
        <f t="shared" si="42"/>
        <v>83.089218419620053</v>
      </c>
      <c r="N124" s="128">
        <f t="shared" si="43"/>
        <v>115.49295774647887</v>
      </c>
    </row>
    <row r="125" spans="1:14" x14ac:dyDescent="0.25">
      <c r="A125" s="1">
        <v>13</v>
      </c>
      <c r="B125" s="25" t="s">
        <v>20</v>
      </c>
      <c r="C125" s="22">
        <v>0.50209999999999999</v>
      </c>
      <c r="D125" s="24">
        <v>0.28439999999999999</v>
      </c>
      <c r="E125" s="22">
        <v>0.45490000000000003</v>
      </c>
      <c r="F125" s="24">
        <v>0.96630000000000005</v>
      </c>
      <c r="G125" s="56">
        <f t="shared" si="36"/>
        <v>0.68190000000000006</v>
      </c>
      <c r="H125" s="56">
        <f t="shared" si="37"/>
        <v>0.28439999999999999</v>
      </c>
      <c r="I125" s="56">
        <f t="shared" si="38"/>
        <v>0.96630000000000005</v>
      </c>
      <c r="J125" s="56">
        <f t="shared" si="39"/>
        <v>0.551925</v>
      </c>
      <c r="K125" s="56">
        <f t="shared" si="40"/>
        <v>0.47850000000000004</v>
      </c>
      <c r="L125" s="56">
        <f t="shared" si="41"/>
        <v>0.14582313702450195</v>
      </c>
      <c r="M125" s="56">
        <f t="shared" si="42"/>
        <v>0.2916462740490039</v>
      </c>
      <c r="N125">
        <f t="shared" si="43"/>
        <v>3.397679324894515</v>
      </c>
    </row>
    <row r="126" spans="1:14" x14ac:dyDescent="0.25">
      <c r="A126" s="1">
        <v>14</v>
      </c>
      <c r="B126" s="9" t="s">
        <v>21</v>
      </c>
      <c r="C126" s="12">
        <v>193.2</v>
      </c>
      <c r="D126" s="14">
        <v>197.8</v>
      </c>
      <c r="E126" s="12">
        <v>247.3</v>
      </c>
      <c r="F126" s="14">
        <v>275.10000000000002</v>
      </c>
      <c r="G126">
        <f t="shared" si="36"/>
        <v>81.900000000000034</v>
      </c>
      <c r="H126">
        <f t="shared" si="37"/>
        <v>193.2</v>
      </c>
      <c r="I126">
        <f t="shared" si="38"/>
        <v>275.10000000000002</v>
      </c>
      <c r="J126">
        <f t="shared" si="39"/>
        <v>228.35</v>
      </c>
      <c r="K126">
        <f t="shared" si="40"/>
        <v>222.55</v>
      </c>
      <c r="L126">
        <f t="shared" si="41"/>
        <v>19.818951368156061</v>
      </c>
      <c r="M126">
        <f t="shared" si="42"/>
        <v>39.637902736312121</v>
      </c>
      <c r="N126">
        <f t="shared" si="43"/>
        <v>1.423913043478261</v>
      </c>
    </row>
    <row r="127" spans="1:14" x14ac:dyDescent="0.25">
      <c r="A127" s="1">
        <v>15</v>
      </c>
      <c r="B127" s="25" t="s">
        <v>22</v>
      </c>
      <c r="C127" s="22">
        <v>0.33429999999999999</v>
      </c>
      <c r="D127" s="24">
        <v>0.20449999999999999</v>
      </c>
      <c r="E127" s="22">
        <v>0.10100000000000001</v>
      </c>
      <c r="F127" s="24">
        <v>0.39410000000000001</v>
      </c>
      <c r="G127" s="56">
        <f t="shared" si="36"/>
        <v>0.29310000000000003</v>
      </c>
      <c r="H127" s="56">
        <f t="shared" si="37"/>
        <v>0.10100000000000001</v>
      </c>
      <c r="I127" s="56">
        <f t="shared" si="38"/>
        <v>0.39410000000000001</v>
      </c>
      <c r="J127" s="56">
        <f t="shared" si="39"/>
        <v>0.25847500000000001</v>
      </c>
      <c r="K127" s="56">
        <f t="shared" si="40"/>
        <v>0.26939999999999997</v>
      </c>
      <c r="L127" s="56">
        <f t="shared" si="41"/>
        <v>6.5736372161840528E-2</v>
      </c>
      <c r="M127" s="56">
        <f t="shared" si="42"/>
        <v>0.13147274432368106</v>
      </c>
      <c r="N127">
        <f t="shared" si="43"/>
        <v>3.9019801980198019</v>
      </c>
    </row>
    <row r="128" spans="1:14" x14ac:dyDescent="0.25">
      <c r="A128" s="1">
        <v>16</v>
      </c>
      <c r="B128" s="9" t="s">
        <v>23</v>
      </c>
      <c r="C128" s="78">
        <v>330.8</v>
      </c>
      <c r="D128" s="80">
        <v>344.2</v>
      </c>
      <c r="E128" s="75">
        <v>288</v>
      </c>
      <c r="F128" s="76">
        <v>393.6</v>
      </c>
      <c r="G128">
        <f t="shared" si="36"/>
        <v>105.60000000000002</v>
      </c>
      <c r="H128">
        <f t="shared" si="37"/>
        <v>288</v>
      </c>
      <c r="I128">
        <f t="shared" si="38"/>
        <v>393.6</v>
      </c>
      <c r="J128">
        <f t="shared" si="39"/>
        <v>339.15</v>
      </c>
      <c r="K128">
        <f t="shared" si="40"/>
        <v>337.5</v>
      </c>
      <c r="L128">
        <f t="shared" si="41"/>
        <v>21.749233702976166</v>
      </c>
      <c r="M128">
        <f t="shared" si="42"/>
        <v>43.498467405952333</v>
      </c>
      <c r="N128">
        <f t="shared" si="43"/>
        <v>1.3666666666666667</v>
      </c>
    </row>
    <row r="129" spans="1:23" x14ac:dyDescent="0.25">
      <c r="A129" s="1">
        <v>17</v>
      </c>
      <c r="B129" s="9" t="s">
        <v>24</v>
      </c>
      <c r="C129" s="78">
        <v>0.74750000000000005</v>
      </c>
      <c r="D129" s="80">
        <v>9.2799999999999994E-2</v>
      </c>
      <c r="E129" s="78">
        <v>-0.6371</v>
      </c>
      <c r="F129" s="80">
        <v>1.018</v>
      </c>
      <c r="G129">
        <f t="shared" si="36"/>
        <v>1.6551</v>
      </c>
      <c r="H129">
        <f t="shared" si="37"/>
        <v>-0.6371</v>
      </c>
      <c r="I129">
        <f t="shared" si="38"/>
        <v>1.018</v>
      </c>
      <c r="J129">
        <f t="shared" si="39"/>
        <v>0.30530000000000002</v>
      </c>
      <c r="K129">
        <f t="shared" si="40"/>
        <v>0.42015000000000002</v>
      </c>
      <c r="L129">
        <f t="shared" si="41"/>
        <v>0.36931875798556457</v>
      </c>
      <c r="M129">
        <f t="shared" si="42"/>
        <v>0.73863751597112914</v>
      </c>
      <c r="N129">
        <f t="shared" si="43"/>
        <v>-1.5978653272641659</v>
      </c>
    </row>
    <row r="130" spans="1:23" x14ac:dyDescent="0.25">
      <c r="A130" s="1">
        <v>18</v>
      </c>
      <c r="B130" s="9" t="s">
        <v>25</v>
      </c>
      <c r="C130" s="75">
        <v>70.83</v>
      </c>
      <c r="D130" s="76">
        <v>44.32</v>
      </c>
      <c r="E130" s="75">
        <v>53.73</v>
      </c>
      <c r="F130" s="76">
        <v>80.45</v>
      </c>
      <c r="G130">
        <f t="shared" si="36"/>
        <v>36.130000000000003</v>
      </c>
      <c r="H130">
        <f t="shared" si="37"/>
        <v>44.32</v>
      </c>
      <c r="I130">
        <f t="shared" si="38"/>
        <v>80.45</v>
      </c>
      <c r="J130">
        <f t="shared" si="39"/>
        <v>62.332499999999996</v>
      </c>
      <c r="K130">
        <f t="shared" si="40"/>
        <v>62.28</v>
      </c>
      <c r="L130">
        <f t="shared" si="41"/>
        <v>8.159373316417561</v>
      </c>
      <c r="M130">
        <f t="shared" si="42"/>
        <v>16.318746632835122</v>
      </c>
      <c r="N130">
        <f t="shared" si="43"/>
        <v>1.8152075812274369</v>
      </c>
    </row>
    <row r="131" spans="1:23" x14ac:dyDescent="0.25">
      <c r="A131" s="1">
        <v>19</v>
      </c>
      <c r="B131" s="9" t="s">
        <v>26</v>
      </c>
      <c r="C131" s="78">
        <v>6.58</v>
      </c>
      <c r="D131" s="80">
        <v>6.6529999999999996</v>
      </c>
      <c r="E131" s="78">
        <v>3.9319999999999999</v>
      </c>
      <c r="F131" s="80">
        <v>4.6639999999999997</v>
      </c>
      <c r="G131">
        <f t="shared" si="36"/>
        <v>2.7209999999999996</v>
      </c>
      <c r="H131">
        <f t="shared" si="37"/>
        <v>3.9319999999999999</v>
      </c>
      <c r="I131">
        <f t="shared" si="38"/>
        <v>6.6529999999999996</v>
      </c>
      <c r="J131">
        <f t="shared" si="39"/>
        <v>5.4572500000000002</v>
      </c>
      <c r="K131">
        <f t="shared" si="40"/>
        <v>5.6219999999999999</v>
      </c>
      <c r="L131">
        <f t="shared" si="41"/>
        <v>0.6859311645493289</v>
      </c>
      <c r="M131">
        <f t="shared" si="42"/>
        <v>1.3718623290986578</v>
      </c>
      <c r="N131">
        <f t="shared" si="43"/>
        <v>1.6920142421159714</v>
      </c>
    </row>
    <row r="132" spans="1:23" x14ac:dyDescent="0.25">
      <c r="A132" s="1">
        <v>20</v>
      </c>
      <c r="B132" s="9" t="s">
        <v>27</v>
      </c>
      <c r="C132" s="78">
        <v>11.3</v>
      </c>
      <c r="D132" s="80">
        <v>10.25</v>
      </c>
      <c r="E132" s="75">
        <v>47.33</v>
      </c>
      <c r="F132" s="76">
        <v>81.09</v>
      </c>
      <c r="G132">
        <f t="shared" si="36"/>
        <v>70.84</v>
      </c>
      <c r="H132">
        <f t="shared" si="37"/>
        <v>10.25</v>
      </c>
      <c r="I132">
        <f t="shared" si="38"/>
        <v>81.09</v>
      </c>
      <c r="J132">
        <f t="shared" si="39"/>
        <v>37.4925</v>
      </c>
      <c r="K132">
        <f t="shared" si="40"/>
        <v>29.315000000000001</v>
      </c>
      <c r="L132">
        <f t="shared" si="41"/>
        <v>16.896052978432568</v>
      </c>
      <c r="M132">
        <f t="shared" si="42"/>
        <v>33.792105956865136</v>
      </c>
      <c r="N132" s="127">
        <f t="shared" si="43"/>
        <v>7.9112195121951219</v>
      </c>
    </row>
    <row r="133" spans="1:23" x14ac:dyDescent="0.25">
      <c r="A133" s="27">
        <v>21</v>
      </c>
      <c r="B133" s="47" t="s">
        <v>28</v>
      </c>
      <c r="C133" s="67">
        <v>46.643000000000001</v>
      </c>
      <c r="D133" s="70">
        <v>46.548999999999999</v>
      </c>
      <c r="E133" s="67">
        <v>46.433</v>
      </c>
      <c r="F133" s="70">
        <v>46.101999999999997</v>
      </c>
      <c r="G133">
        <f t="shared" si="36"/>
        <v>0.54100000000000392</v>
      </c>
      <c r="H133">
        <f t="shared" si="37"/>
        <v>46.101999999999997</v>
      </c>
      <c r="I133">
        <f t="shared" si="38"/>
        <v>46.643000000000001</v>
      </c>
      <c r="J133">
        <f t="shared" si="39"/>
        <v>46.431750000000001</v>
      </c>
      <c r="K133">
        <f t="shared" si="40"/>
        <v>46.491</v>
      </c>
      <c r="L133">
        <f t="shared" si="41"/>
        <v>0.1180080329186684</v>
      </c>
      <c r="M133">
        <f t="shared" si="42"/>
        <v>0.23601606583733681</v>
      </c>
      <c r="N133">
        <f t="shared" si="43"/>
        <v>1.0117348488135005</v>
      </c>
    </row>
    <row r="134" spans="1:23" x14ac:dyDescent="0.25">
      <c r="A134" s="98">
        <v>22</v>
      </c>
      <c r="B134" s="48" t="s">
        <v>29</v>
      </c>
      <c r="C134" s="67">
        <v>6.3879999999999999</v>
      </c>
      <c r="D134" s="70">
        <v>6.2750000000000004</v>
      </c>
      <c r="E134" s="67">
        <v>6.2130000000000001</v>
      </c>
      <c r="F134" s="70">
        <v>5.9989999999999997</v>
      </c>
      <c r="G134">
        <f t="shared" si="36"/>
        <v>0.38900000000000023</v>
      </c>
      <c r="H134">
        <f t="shared" si="37"/>
        <v>5.9989999999999997</v>
      </c>
      <c r="I134">
        <f t="shared" si="38"/>
        <v>6.3879999999999999</v>
      </c>
      <c r="J134">
        <f t="shared" si="39"/>
        <v>6.21875</v>
      </c>
      <c r="K134">
        <f t="shared" si="40"/>
        <v>6.2439999999999998</v>
      </c>
      <c r="L134">
        <f t="shared" si="41"/>
        <v>8.1717373713713293E-2</v>
      </c>
      <c r="M134">
        <f t="shared" si="42"/>
        <v>0.16343474742742659</v>
      </c>
      <c r="N134">
        <f t="shared" si="43"/>
        <v>1.064844140690115</v>
      </c>
    </row>
    <row r="135" spans="1:23" ht="15.75" thickBot="1" x14ac:dyDescent="0.3">
      <c r="A135" s="98">
        <v>23</v>
      </c>
      <c r="B135" s="48" t="s">
        <v>30</v>
      </c>
      <c r="C135" s="71">
        <v>0.46</v>
      </c>
      <c r="D135" s="72">
        <v>0.17</v>
      </c>
      <c r="E135" s="71">
        <v>0.19900000000000001</v>
      </c>
      <c r="F135" s="72">
        <v>0.33400000000000002</v>
      </c>
      <c r="G135">
        <f t="shared" si="36"/>
        <v>0.29000000000000004</v>
      </c>
      <c r="H135">
        <f t="shared" si="37"/>
        <v>0.17</v>
      </c>
      <c r="I135">
        <f t="shared" si="38"/>
        <v>0.46</v>
      </c>
      <c r="J135">
        <f t="shared" si="39"/>
        <v>0.29075000000000001</v>
      </c>
      <c r="K135">
        <f t="shared" si="40"/>
        <v>0.26650000000000001</v>
      </c>
      <c r="L135">
        <f t="shared" si="41"/>
        <v>6.6779955825082726E-2</v>
      </c>
      <c r="M135">
        <f t="shared" si="42"/>
        <v>0.13355991165016545</v>
      </c>
      <c r="N135">
        <f t="shared" si="43"/>
        <v>2.7058823529411762</v>
      </c>
    </row>
    <row r="136" spans="1:23" ht="15.75" thickBot="1" x14ac:dyDescent="0.3">
      <c r="A136" s="55" t="s">
        <v>94</v>
      </c>
    </row>
    <row r="137" spans="1:23" ht="15.75" thickBot="1" x14ac:dyDescent="0.3">
      <c r="A137" s="1" t="s">
        <v>0</v>
      </c>
      <c r="B137" s="9" t="s">
        <v>1</v>
      </c>
      <c r="C137" s="6" t="s">
        <v>92</v>
      </c>
      <c r="D137" s="8" t="s">
        <v>92</v>
      </c>
      <c r="E137" s="6" t="s">
        <v>93</v>
      </c>
      <c r="F137" s="8" t="s">
        <v>93</v>
      </c>
    </row>
    <row r="138" spans="1:23" x14ac:dyDescent="0.25">
      <c r="A138" s="1" t="s">
        <v>3</v>
      </c>
      <c r="B138" s="9" t="s">
        <v>5</v>
      </c>
      <c r="C138" s="12" t="s">
        <v>5</v>
      </c>
      <c r="D138" s="14" t="s">
        <v>5</v>
      </c>
      <c r="E138" s="94" t="s">
        <v>5</v>
      </c>
      <c r="F138" s="95" t="s">
        <v>5</v>
      </c>
      <c r="Q138" t="s">
        <v>160</v>
      </c>
    </row>
    <row r="139" spans="1:23" x14ac:dyDescent="0.25">
      <c r="B139" s="9"/>
      <c r="C139" s="12"/>
      <c r="D139" s="14"/>
      <c r="E139" s="12"/>
      <c r="F139" s="14"/>
      <c r="G139" s="55" t="s">
        <v>36</v>
      </c>
      <c r="H139" s="55" t="s">
        <v>37</v>
      </c>
      <c r="I139" s="55" t="s">
        <v>32</v>
      </c>
      <c r="J139" s="55" t="s">
        <v>34</v>
      </c>
      <c r="K139" s="55" t="s">
        <v>35</v>
      </c>
      <c r="L139" s="101" t="s">
        <v>102</v>
      </c>
      <c r="M139" s="101" t="s">
        <v>103</v>
      </c>
      <c r="N139" s="55" t="s">
        <v>189</v>
      </c>
      <c r="P139" s="101" t="s">
        <v>166</v>
      </c>
      <c r="Q139" s="92" t="s">
        <v>7</v>
      </c>
      <c r="R139" s="93" t="s">
        <v>31</v>
      </c>
      <c r="S139" s="93" t="s">
        <v>32</v>
      </c>
      <c r="T139" s="93" t="s">
        <v>34</v>
      </c>
      <c r="U139" s="93" t="s">
        <v>35</v>
      </c>
      <c r="V139" s="101" t="s">
        <v>102</v>
      </c>
      <c r="W139" s="101" t="s">
        <v>103</v>
      </c>
    </row>
    <row r="140" spans="1:23" x14ac:dyDescent="0.25">
      <c r="A140" s="1">
        <v>1</v>
      </c>
      <c r="B140" s="9" t="s">
        <v>8</v>
      </c>
      <c r="C140" s="75">
        <v>92.21</v>
      </c>
      <c r="D140" s="76">
        <v>51.98</v>
      </c>
      <c r="E140" s="78">
        <v>44.63</v>
      </c>
      <c r="F140" s="80">
        <v>63.17</v>
      </c>
      <c r="G140">
        <f>MAX(C140:F140)-MIN(C140:F140)</f>
        <v>47.579999999999991</v>
      </c>
      <c r="H140">
        <f>MIN(C140:F140)</f>
        <v>44.63</v>
      </c>
      <c r="I140">
        <f>MAX(C140:F140)</f>
        <v>92.21</v>
      </c>
      <c r="J140">
        <f>AVERAGE(C140:F140)</f>
        <v>62.997500000000002</v>
      </c>
      <c r="K140">
        <f>MEDIAN(C140:F140)</f>
        <v>57.575000000000003</v>
      </c>
      <c r="L140">
        <f>STDEV(C140:F140)/(SQRT(COUNT(C140:F140)))</f>
        <v>10.456856901096039</v>
      </c>
      <c r="M140">
        <f>STDEV(C140:F140)</f>
        <v>20.913713802192078</v>
      </c>
      <c r="N140">
        <f>MAX(C140:F140)/MIN(C140:F140)</f>
        <v>2.0660990365225183</v>
      </c>
      <c r="P140" s="125" t="s">
        <v>168</v>
      </c>
      <c r="Q140">
        <f t="shared" ref="Q140:W143" si="44">ROUND(G140,3-(1+INT(LOG10(ABS(G140)))))</f>
        <v>47.6</v>
      </c>
      <c r="R140" s="74">
        <f t="shared" si="44"/>
        <v>44.6</v>
      </c>
      <c r="S140" s="74">
        <f t="shared" si="44"/>
        <v>92.2</v>
      </c>
      <c r="T140">
        <f t="shared" si="44"/>
        <v>63</v>
      </c>
      <c r="U140">
        <f t="shared" si="44"/>
        <v>57.6</v>
      </c>
      <c r="V140">
        <f t="shared" si="44"/>
        <v>10.5</v>
      </c>
      <c r="W140">
        <f t="shared" si="44"/>
        <v>20.9</v>
      </c>
    </row>
    <row r="141" spans="1:23" x14ac:dyDescent="0.25">
      <c r="A141" s="1">
        <v>2</v>
      </c>
      <c r="B141" s="9" t="s">
        <v>9</v>
      </c>
      <c r="C141" s="78">
        <v>4.3150000000000004</v>
      </c>
      <c r="D141" s="80">
        <v>4.3070000000000004</v>
      </c>
      <c r="E141" s="78">
        <v>3.3679999999999999</v>
      </c>
      <c r="F141" s="80">
        <v>3.589</v>
      </c>
      <c r="G141">
        <f t="shared" ref="G141:G162" si="45">MAX(C141:F141)-MIN(C141:F141)</f>
        <v>0.94700000000000051</v>
      </c>
      <c r="H141">
        <f t="shared" ref="H141:H162" si="46">MIN(C141:F141)</f>
        <v>3.3679999999999999</v>
      </c>
      <c r="I141">
        <f t="shared" ref="I141:I162" si="47">MAX(C141:F141)</f>
        <v>4.3150000000000004</v>
      </c>
      <c r="J141">
        <f t="shared" ref="J141:J162" si="48">AVERAGE(C141:F141)</f>
        <v>3.8947500000000002</v>
      </c>
      <c r="K141">
        <f t="shared" ref="K141:K162" si="49">MEDIAN(C141:F141)</f>
        <v>3.9480000000000004</v>
      </c>
      <c r="L141">
        <f t="shared" ref="L141:L162" si="50">STDEV(C141:F141)/(SQRT(COUNT(C141:F141)))</f>
        <v>0.24452483684348583</v>
      </c>
      <c r="M141">
        <f t="shared" ref="M141:M162" si="51">STDEV(C141:F141)</f>
        <v>0.48904967368697166</v>
      </c>
      <c r="N141">
        <f t="shared" ref="N141:N162" si="52">MAX(C141:F141)/MIN(C141:F141)</f>
        <v>1.2811757719714967</v>
      </c>
      <c r="P141" s="125" t="s">
        <v>2</v>
      </c>
      <c r="Q141">
        <f t="shared" si="44"/>
        <v>0.94699999999999995</v>
      </c>
      <c r="R141" s="74">
        <f t="shared" si="44"/>
        <v>3.37</v>
      </c>
      <c r="S141" s="74">
        <f t="shared" si="44"/>
        <v>4.32</v>
      </c>
      <c r="T141">
        <f t="shared" si="44"/>
        <v>3.89</v>
      </c>
      <c r="U141">
        <f t="shared" si="44"/>
        <v>3.95</v>
      </c>
      <c r="V141">
        <f t="shared" si="44"/>
        <v>0.245</v>
      </c>
      <c r="W141">
        <f t="shared" si="44"/>
        <v>0.48899999999999999</v>
      </c>
    </row>
    <row r="142" spans="1:23" x14ac:dyDescent="0.25">
      <c r="A142" s="1">
        <v>3</v>
      </c>
      <c r="B142" s="9" t="s">
        <v>10</v>
      </c>
      <c r="C142" s="78">
        <v>5.3129999999999997</v>
      </c>
      <c r="D142" s="80">
        <v>4.8540000000000001</v>
      </c>
      <c r="E142" s="78">
        <v>3.5059999999999998</v>
      </c>
      <c r="F142" s="80">
        <v>3.577</v>
      </c>
      <c r="G142">
        <f t="shared" si="45"/>
        <v>1.8069999999999999</v>
      </c>
      <c r="H142">
        <f t="shared" si="46"/>
        <v>3.5059999999999998</v>
      </c>
      <c r="I142">
        <f t="shared" si="47"/>
        <v>5.3129999999999997</v>
      </c>
      <c r="J142">
        <f t="shared" si="48"/>
        <v>4.3125</v>
      </c>
      <c r="K142">
        <f t="shared" si="49"/>
        <v>4.2155000000000005</v>
      </c>
      <c r="L142">
        <f t="shared" si="50"/>
        <v>0.45512132082189533</v>
      </c>
      <c r="M142">
        <f t="shared" si="51"/>
        <v>0.91024264164379065</v>
      </c>
      <c r="N142">
        <f t="shared" si="52"/>
        <v>1.5154021677124929</v>
      </c>
      <c r="P142" s="125" t="s">
        <v>169</v>
      </c>
      <c r="Q142">
        <f t="shared" si="44"/>
        <v>1.81</v>
      </c>
      <c r="R142" s="74">
        <f t="shared" si="44"/>
        <v>3.51</v>
      </c>
      <c r="S142" s="74">
        <f t="shared" si="44"/>
        <v>5.31</v>
      </c>
      <c r="T142">
        <f t="shared" si="44"/>
        <v>4.3099999999999996</v>
      </c>
      <c r="U142">
        <f t="shared" si="44"/>
        <v>4.22</v>
      </c>
      <c r="V142">
        <f t="shared" si="44"/>
        <v>0.45500000000000002</v>
      </c>
      <c r="W142">
        <f t="shared" si="44"/>
        <v>0.91</v>
      </c>
    </row>
    <row r="143" spans="1:23" x14ac:dyDescent="0.25">
      <c r="A143" s="1">
        <v>4</v>
      </c>
      <c r="B143" s="9" t="s">
        <v>11</v>
      </c>
      <c r="C143" s="78">
        <v>933.4</v>
      </c>
      <c r="D143" s="80">
        <v>925.3</v>
      </c>
      <c r="E143" s="75">
        <v>1207</v>
      </c>
      <c r="F143" s="76">
        <v>2113</v>
      </c>
      <c r="G143">
        <f t="shared" si="45"/>
        <v>1187.7</v>
      </c>
      <c r="H143">
        <f t="shared" si="46"/>
        <v>925.3</v>
      </c>
      <c r="I143">
        <f t="shared" si="47"/>
        <v>2113</v>
      </c>
      <c r="J143">
        <f t="shared" si="48"/>
        <v>1294.675</v>
      </c>
      <c r="K143">
        <f t="shared" si="49"/>
        <v>1070.2</v>
      </c>
      <c r="L143">
        <f t="shared" si="50"/>
        <v>280.52038361766171</v>
      </c>
      <c r="M143">
        <f t="shared" si="51"/>
        <v>561.04076723532341</v>
      </c>
      <c r="N143">
        <f t="shared" si="52"/>
        <v>2.2835837025829462</v>
      </c>
      <c r="P143" s="125" t="s">
        <v>170</v>
      </c>
      <c r="Q143">
        <f t="shared" si="44"/>
        <v>1190</v>
      </c>
      <c r="R143" s="74">
        <f t="shared" si="44"/>
        <v>925</v>
      </c>
      <c r="S143" s="74">
        <f t="shared" si="44"/>
        <v>2110</v>
      </c>
      <c r="T143">
        <f t="shared" si="44"/>
        <v>1290</v>
      </c>
      <c r="U143">
        <f t="shared" si="44"/>
        <v>1070</v>
      </c>
      <c r="V143">
        <f t="shared" si="44"/>
        <v>281</v>
      </c>
      <c r="W143">
        <f t="shared" si="44"/>
        <v>561</v>
      </c>
    </row>
    <row r="144" spans="1:23" x14ac:dyDescent="0.25">
      <c r="A144" s="1">
        <v>5</v>
      </c>
      <c r="B144" s="25" t="s">
        <v>12</v>
      </c>
      <c r="C144" s="22">
        <v>1</v>
      </c>
      <c r="D144" s="24">
        <v>1</v>
      </c>
      <c r="E144" s="22">
        <v>1</v>
      </c>
      <c r="F144" s="24">
        <v>1</v>
      </c>
      <c r="G144" s="56">
        <f t="shared" si="45"/>
        <v>0</v>
      </c>
      <c r="H144" s="56">
        <f t="shared" si="46"/>
        <v>1</v>
      </c>
      <c r="I144" s="56">
        <f t="shared" si="47"/>
        <v>1</v>
      </c>
      <c r="J144" s="56">
        <f t="shared" si="48"/>
        <v>1</v>
      </c>
      <c r="K144" s="56">
        <f t="shared" si="49"/>
        <v>1</v>
      </c>
      <c r="L144" s="56">
        <f t="shared" si="50"/>
        <v>0</v>
      </c>
      <c r="M144" s="56">
        <f t="shared" si="51"/>
        <v>0</v>
      </c>
      <c r="N144">
        <f t="shared" si="52"/>
        <v>1</v>
      </c>
      <c r="P144" s="125" t="s">
        <v>171</v>
      </c>
      <c r="Q144" s="56">
        <v>0</v>
      </c>
      <c r="R144" s="56">
        <f t="shared" ref="R144:R162" si="53">ROUND(H144,3-(1+INT(LOG10(ABS(H144)))))</f>
        <v>1</v>
      </c>
      <c r="S144" s="56">
        <f t="shared" ref="S144:S162" si="54">ROUND(I144,3-(1+INT(LOG10(ABS(I144)))))</f>
        <v>1</v>
      </c>
      <c r="T144" s="56">
        <f t="shared" ref="T144:T162" si="55">ROUND(J144,3-(1+INT(LOG10(ABS(J144)))))</f>
        <v>1</v>
      </c>
      <c r="U144" s="56">
        <f t="shared" ref="U144:U162" si="56">ROUND(K144,3-(1+INT(LOG10(ABS(K144)))))</f>
        <v>1</v>
      </c>
      <c r="V144" s="56">
        <v>0</v>
      </c>
      <c r="W144" s="56">
        <v>0</v>
      </c>
    </row>
    <row r="145" spans="1:23" x14ac:dyDescent="0.25">
      <c r="A145" s="1">
        <v>6</v>
      </c>
      <c r="B145" s="25" t="s">
        <v>13</v>
      </c>
      <c r="C145" s="22">
        <v>1</v>
      </c>
      <c r="D145" s="24">
        <v>1</v>
      </c>
      <c r="E145" s="22">
        <v>1</v>
      </c>
      <c r="F145" s="24">
        <v>1</v>
      </c>
      <c r="G145" s="56">
        <f t="shared" si="45"/>
        <v>0</v>
      </c>
      <c r="H145" s="56">
        <f t="shared" si="46"/>
        <v>1</v>
      </c>
      <c r="I145" s="56">
        <f t="shared" si="47"/>
        <v>1</v>
      </c>
      <c r="J145" s="56">
        <f t="shared" si="48"/>
        <v>1</v>
      </c>
      <c r="K145" s="56">
        <f t="shared" si="49"/>
        <v>1</v>
      </c>
      <c r="L145" s="56">
        <f t="shared" si="50"/>
        <v>0</v>
      </c>
      <c r="M145" s="56">
        <f t="shared" si="51"/>
        <v>0</v>
      </c>
      <c r="N145">
        <f t="shared" si="52"/>
        <v>1</v>
      </c>
      <c r="P145" s="125" t="s">
        <v>172</v>
      </c>
      <c r="Q145" s="56">
        <v>0</v>
      </c>
      <c r="R145" s="56">
        <f t="shared" si="53"/>
        <v>1</v>
      </c>
      <c r="S145" s="56">
        <f t="shared" si="54"/>
        <v>1</v>
      </c>
      <c r="T145" s="56">
        <f t="shared" si="55"/>
        <v>1</v>
      </c>
      <c r="U145" s="56">
        <f t="shared" si="56"/>
        <v>1</v>
      </c>
      <c r="V145" s="56">
        <v>0</v>
      </c>
      <c r="W145" s="56">
        <v>0</v>
      </c>
    </row>
    <row r="146" spans="1:23" x14ac:dyDescent="0.25">
      <c r="A146" s="1">
        <v>7</v>
      </c>
      <c r="B146" s="9" t="s">
        <v>14</v>
      </c>
      <c r="C146" s="78">
        <v>1</v>
      </c>
      <c r="D146" s="80">
        <v>1</v>
      </c>
      <c r="E146" s="78">
        <v>1</v>
      </c>
      <c r="F146" s="80">
        <v>1</v>
      </c>
      <c r="G146">
        <f t="shared" si="45"/>
        <v>0</v>
      </c>
      <c r="H146">
        <f t="shared" si="46"/>
        <v>1</v>
      </c>
      <c r="I146">
        <f t="shared" si="47"/>
        <v>1</v>
      </c>
      <c r="J146">
        <f t="shared" si="48"/>
        <v>1</v>
      </c>
      <c r="K146">
        <f t="shared" si="49"/>
        <v>1</v>
      </c>
      <c r="L146">
        <f t="shared" si="50"/>
        <v>0</v>
      </c>
      <c r="M146">
        <f t="shared" si="51"/>
        <v>0</v>
      </c>
      <c r="N146">
        <f t="shared" si="52"/>
        <v>1</v>
      </c>
      <c r="P146" s="125" t="s">
        <v>173</v>
      </c>
      <c r="Q146">
        <v>0</v>
      </c>
      <c r="R146" s="74">
        <f t="shared" si="53"/>
        <v>1</v>
      </c>
      <c r="S146" s="74">
        <f t="shared" si="54"/>
        <v>1</v>
      </c>
      <c r="T146">
        <f t="shared" si="55"/>
        <v>1</v>
      </c>
      <c r="U146">
        <f t="shared" si="56"/>
        <v>1</v>
      </c>
      <c r="V146">
        <v>0</v>
      </c>
      <c r="W146">
        <v>0</v>
      </c>
    </row>
    <row r="147" spans="1:23" x14ac:dyDescent="0.25">
      <c r="A147" s="1">
        <v>8</v>
      </c>
      <c r="B147" s="9" t="s">
        <v>15</v>
      </c>
      <c r="C147" s="78">
        <v>1.907</v>
      </c>
      <c r="D147" s="80">
        <v>1.804</v>
      </c>
      <c r="E147" s="78">
        <v>3.6160000000000001</v>
      </c>
      <c r="F147" s="80">
        <v>4.5289999999999999</v>
      </c>
      <c r="G147">
        <f t="shared" si="45"/>
        <v>2.7249999999999996</v>
      </c>
      <c r="H147">
        <f t="shared" si="46"/>
        <v>1.804</v>
      </c>
      <c r="I147">
        <f t="shared" si="47"/>
        <v>4.5289999999999999</v>
      </c>
      <c r="J147">
        <f t="shared" si="48"/>
        <v>2.964</v>
      </c>
      <c r="K147">
        <f t="shared" si="49"/>
        <v>2.7614999999999998</v>
      </c>
      <c r="L147">
        <f t="shared" si="50"/>
        <v>0.66690691504387134</v>
      </c>
      <c r="M147">
        <f t="shared" si="51"/>
        <v>1.3338138300877427</v>
      </c>
      <c r="N147">
        <f t="shared" si="52"/>
        <v>2.510532150776053</v>
      </c>
      <c r="P147" s="125" t="s">
        <v>174</v>
      </c>
      <c r="Q147">
        <f>ROUND(G147,3-(1+INT(LOG10(ABS(G147)))))</f>
        <v>2.73</v>
      </c>
      <c r="R147" s="74">
        <f t="shared" si="53"/>
        <v>1.8</v>
      </c>
      <c r="S147" s="74">
        <f t="shared" si="54"/>
        <v>4.53</v>
      </c>
      <c r="T147">
        <f t="shared" si="55"/>
        <v>2.96</v>
      </c>
      <c r="U147">
        <f t="shared" si="56"/>
        <v>2.76</v>
      </c>
      <c r="V147">
        <f t="shared" ref="V147:W151" si="57">ROUND(L147,3-(1+INT(LOG10(ABS(L147)))))</f>
        <v>0.66700000000000004</v>
      </c>
      <c r="W147">
        <f t="shared" si="57"/>
        <v>1.33</v>
      </c>
    </row>
    <row r="148" spans="1:23" x14ac:dyDescent="0.25">
      <c r="A148" s="1">
        <v>9</v>
      </c>
      <c r="B148" s="9" t="s">
        <v>16</v>
      </c>
      <c r="C148" s="78">
        <v>56.95</v>
      </c>
      <c r="D148" s="80">
        <v>42.24</v>
      </c>
      <c r="E148" s="78">
        <v>7.9139999999999997</v>
      </c>
      <c r="F148" s="80">
        <v>12.31</v>
      </c>
      <c r="G148">
        <f t="shared" si="45"/>
        <v>49.036000000000001</v>
      </c>
      <c r="H148">
        <f t="shared" si="46"/>
        <v>7.9139999999999997</v>
      </c>
      <c r="I148">
        <f t="shared" si="47"/>
        <v>56.95</v>
      </c>
      <c r="J148">
        <f t="shared" si="48"/>
        <v>29.8535</v>
      </c>
      <c r="K148">
        <f t="shared" si="49"/>
        <v>27.274999999999999</v>
      </c>
      <c r="L148">
        <f t="shared" si="50"/>
        <v>11.820750635358712</v>
      </c>
      <c r="M148">
        <f t="shared" si="51"/>
        <v>23.641501270717423</v>
      </c>
      <c r="N148" s="127">
        <f t="shared" si="52"/>
        <v>7.1961081627495584</v>
      </c>
      <c r="P148" s="125" t="s">
        <v>175</v>
      </c>
      <c r="Q148">
        <f>ROUND(G148,3-(1+INT(LOG10(ABS(G148)))))</f>
        <v>49</v>
      </c>
      <c r="R148" s="74">
        <f t="shared" si="53"/>
        <v>7.91</v>
      </c>
      <c r="S148" s="74">
        <f t="shared" si="54"/>
        <v>57</v>
      </c>
      <c r="T148">
        <f t="shared" si="55"/>
        <v>29.9</v>
      </c>
      <c r="U148">
        <f t="shared" si="56"/>
        <v>27.3</v>
      </c>
      <c r="V148">
        <f t="shared" si="57"/>
        <v>11.8</v>
      </c>
      <c r="W148">
        <f t="shared" si="57"/>
        <v>23.6</v>
      </c>
    </row>
    <row r="149" spans="1:23" x14ac:dyDescent="0.25">
      <c r="A149" s="1">
        <v>10</v>
      </c>
      <c r="B149" s="9" t="s">
        <v>17</v>
      </c>
      <c r="C149" s="12">
        <v>447</v>
      </c>
      <c r="D149" s="14">
        <v>505.4</v>
      </c>
      <c r="E149" s="12">
        <v>2932</v>
      </c>
      <c r="F149" s="14">
        <v>2992</v>
      </c>
      <c r="G149">
        <f t="shared" si="45"/>
        <v>2545</v>
      </c>
      <c r="H149">
        <f t="shared" si="46"/>
        <v>447</v>
      </c>
      <c r="I149">
        <f t="shared" si="47"/>
        <v>2992</v>
      </c>
      <c r="J149">
        <f t="shared" si="48"/>
        <v>1719.1</v>
      </c>
      <c r="K149">
        <f t="shared" si="49"/>
        <v>1718.6999999999998</v>
      </c>
      <c r="L149">
        <f t="shared" si="50"/>
        <v>717.79215422479149</v>
      </c>
      <c r="M149">
        <f t="shared" si="51"/>
        <v>1435.584308449583</v>
      </c>
      <c r="N149" s="127">
        <f t="shared" si="52"/>
        <v>6.6935123042505591</v>
      </c>
      <c r="P149" s="125" t="s">
        <v>176</v>
      </c>
      <c r="Q149">
        <f>ROUND(G149,3-(1+INT(LOG10(ABS(G149)))))</f>
        <v>2550</v>
      </c>
      <c r="R149" s="74">
        <f t="shared" si="53"/>
        <v>447</v>
      </c>
      <c r="S149" s="74">
        <f t="shared" si="54"/>
        <v>2990</v>
      </c>
      <c r="T149">
        <f t="shared" si="55"/>
        <v>1720</v>
      </c>
      <c r="U149">
        <f t="shared" si="56"/>
        <v>1720</v>
      </c>
      <c r="V149">
        <f t="shared" si="57"/>
        <v>718</v>
      </c>
      <c r="W149">
        <f t="shared" si="57"/>
        <v>1440</v>
      </c>
    </row>
    <row r="150" spans="1:23" x14ac:dyDescent="0.25">
      <c r="A150" s="1">
        <v>11</v>
      </c>
      <c r="B150" s="9" t="s">
        <v>18</v>
      </c>
      <c r="C150" s="12">
        <v>219.9</v>
      </c>
      <c r="D150" s="14">
        <v>228.9</v>
      </c>
      <c r="E150" s="75">
        <v>289</v>
      </c>
      <c r="F150" s="76">
        <v>364.4</v>
      </c>
      <c r="G150">
        <f t="shared" si="45"/>
        <v>144.49999999999997</v>
      </c>
      <c r="H150">
        <f t="shared" si="46"/>
        <v>219.9</v>
      </c>
      <c r="I150">
        <f t="shared" si="47"/>
        <v>364.4</v>
      </c>
      <c r="J150">
        <f t="shared" si="48"/>
        <v>275.54999999999995</v>
      </c>
      <c r="K150">
        <f t="shared" si="49"/>
        <v>258.95</v>
      </c>
      <c r="L150">
        <f t="shared" si="50"/>
        <v>33.35212387040248</v>
      </c>
      <c r="M150">
        <f t="shared" si="51"/>
        <v>66.704247740804959</v>
      </c>
      <c r="N150">
        <f t="shared" si="52"/>
        <v>1.6571168713051385</v>
      </c>
      <c r="P150" s="125" t="s">
        <v>177</v>
      </c>
      <c r="Q150">
        <f>ROUND(G150,3-(1+INT(LOG10(ABS(G150)))))</f>
        <v>145</v>
      </c>
      <c r="R150" s="74">
        <f t="shared" si="53"/>
        <v>220</v>
      </c>
      <c r="S150" s="74">
        <f t="shared" si="54"/>
        <v>364</v>
      </c>
      <c r="T150">
        <f t="shared" si="55"/>
        <v>276</v>
      </c>
      <c r="U150">
        <f t="shared" si="56"/>
        <v>259</v>
      </c>
      <c r="V150">
        <f t="shared" si="57"/>
        <v>33.4</v>
      </c>
      <c r="W150">
        <f t="shared" si="57"/>
        <v>66.7</v>
      </c>
    </row>
    <row r="151" spans="1:23" x14ac:dyDescent="0.25">
      <c r="A151" s="1">
        <v>12</v>
      </c>
      <c r="B151" s="9" t="s">
        <v>19</v>
      </c>
      <c r="C151" s="12">
        <v>143.5</v>
      </c>
      <c r="D151" s="14">
        <v>147.6</v>
      </c>
      <c r="E151" s="12">
        <v>1.278</v>
      </c>
      <c r="F151" s="14">
        <v>2.0529999999999999</v>
      </c>
      <c r="G151">
        <f t="shared" si="45"/>
        <v>146.322</v>
      </c>
      <c r="H151">
        <f t="shared" si="46"/>
        <v>1.278</v>
      </c>
      <c r="I151">
        <f t="shared" si="47"/>
        <v>147.6</v>
      </c>
      <c r="J151">
        <f t="shared" si="48"/>
        <v>73.60775000000001</v>
      </c>
      <c r="K151">
        <f t="shared" si="49"/>
        <v>72.776499999999999</v>
      </c>
      <c r="L151">
        <f t="shared" si="50"/>
        <v>41.544609209810027</v>
      </c>
      <c r="M151">
        <f t="shared" si="51"/>
        <v>83.089218419620053</v>
      </c>
      <c r="N151" s="128">
        <f t="shared" si="52"/>
        <v>115.49295774647887</v>
      </c>
      <c r="P151" s="125" t="s">
        <v>178</v>
      </c>
      <c r="Q151">
        <f>ROUND(G151,3-(1+INT(LOG10(ABS(G151)))))</f>
        <v>146</v>
      </c>
      <c r="R151" s="74">
        <f t="shared" si="53"/>
        <v>1.28</v>
      </c>
      <c r="S151" s="74">
        <f t="shared" si="54"/>
        <v>148</v>
      </c>
      <c r="T151">
        <f t="shared" si="55"/>
        <v>73.599999999999994</v>
      </c>
      <c r="U151">
        <f t="shared" si="56"/>
        <v>72.8</v>
      </c>
      <c r="V151">
        <f t="shared" si="57"/>
        <v>41.5</v>
      </c>
      <c r="W151">
        <f t="shared" si="57"/>
        <v>83.1</v>
      </c>
    </row>
    <row r="152" spans="1:23" x14ac:dyDescent="0.25">
      <c r="A152" s="1">
        <v>13</v>
      </c>
      <c r="B152" s="25" t="s">
        <v>20</v>
      </c>
      <c r="C152" s="22">
        <v>1</v>
      </c>
      <c r="D152" s="24">
        <v>1</v>
      </c>
      <c r="E152" s="22">
        <v>1</v>
      </c>
      <c r="F152" s="24">
        <v>1</v>
      </c>
      <c r="G152" s="56">
        <f t="shared" si="45"/>
        <v>0</v>
      </c>
      <c r="H152" s="56">
        <f t="shared" si="46"/>
        <v>1</v>
      </c>
      <c r="I152" s="56">
        <f t="shared" si="47"/>
        <v>1</v>
      </c>
      <c r="J152" s="56">
        <f t="shared" si="48"/>
        <v>1</v>
      </c>
      <c r="K152" s="56">
        <f t="shared" si="49"/>
        <v>1</v>
      </c>
      <c r="L152" s="56">
        <f t="shared" si="50"/>
        <v>0</v>
      </c>
      <c r="M152" s="56">
        <f t="shared" si="51"/>
        <v>0</v>
      </c>
      <c r="N152">
        <f t="shared" si="52"/>
        <v>1</v>
      </c>
      <c r="P152" s="125" t="s">
        <v>179</v>
      </c>
      <c r="Q152" s="56">
        <v>0</v>
      </c>
      <c r="R152" s="56">
        <f t="shared" si="53"/>
        <v>1</v>
      </c>
      <c r="S152" s="56">
        <f t="shared" si="54"/>
        <v>1</v>
      </c>
      <c r="T152" s="56">
        <f t="shared" si="55"/>
        <v>1</v>
      </c>
      <c r="U152" s="56">
        <f t="shared" si="56"/>
        <v>1</v>
      </c>
      <c r="V152" s="56">
        <v>0</v>
      </c>
      <c r="W152" s="56">
        <v>0</v>
      </c>
    </row>
    <row r="153" spans="1:23" x14ac:dyDescent="0.25">
      <c r="A153" s="1">
        <v>14</v>
      </c>
      <c r="B153" s="9" t="s">
        <v>21</v>
      </c>
      <c r="C153" s="12">
        <v>193.2</v>
      </c>
      <c r="D153" s="14">
        <v>197.8</v>
      </c>
      <c r="E153" s="12">
        <v>247.3</v>
      </c>
      <c r="F153" s="14">
        <v>275.10000000000002</v>
      </c>
      <c r="G153">
        <f t="shared" si="45"/>
        <v>81.900000000000034</v>
      </c>
      <c r="H153">
        <f t="shared" si="46"/>
        <v>193.2</v>
      </c>
      <c r="I153">
        <f t="shared" si="47"/>
        <v>275.10000000000002</v>
      </c>
      <c r="J153">
        <f t="shared" si="48"/>
        <v>228.35</v>
      </c>
      <c r="K153">
        <f t="shared" si="49"/>
        <v>222.55</v>
      </c>
      <c r="L153">
        <f t="shared" si="50"/>
        <v>19.818951368156061</v>
      </c>
      <c r="M153">
        <f t="shared" si="51"/>
        <v>39.637902736312121</v>
      </c>
      <c r="N153">
        <f t="shared" si="52"/>
        <v>1.423913043478261</v>
      </c>
      <c r="P153" s="125" t="s">
        <v>180</v>
      </c>
      <c r="Q153">
        <f>ROUND(G153,3-(1+INT(LOG10(ABS(G153)))))</f>
        <v>81.900000000000006</v>
      </c>
      <c r="R153" s="74">
        <f t="shared" si="53"/>
        <v>193</v>
      </c>
      <c r="S153" s="74">
        <f t="shared" si="54"/>
        <v>275</v>
      </c>
      <c r="T153">
        <f t="shared" si="55"/>
        <v>228</v>
      </c>
      <c r="U153">
        <f t="shared" si="56"/>
        <v>223</v>
      </c>
      <c r="V153">
        <f>ROUND(L153,3-(1+INT(LOG10(ABS(L153)))))</f>
        <v>19.8</v>
      </c>
      <c r="W153">
        <f>ROUND(M153,3-(1+INT(LOG10(ABS(M153)))))</f>
        <v>39.6</v>
      </c>
    </row>
    <row r="154" spans="1:23" x14ac:dyDescent="0.25">
      <c r="A154" s="1">
        <v>15</v>
      </c>
      <c r="B154" s="25" t="s">
        <v>22</v>
      </c>
      <c r="C154" s="22">
        <v>1</v>
      </c>
      <c r="D154" s="24">
        <v>1</v>
      </c>
      <c r="E154" s="22">
        <v>1</v>
      </c>
      <c r="F154" s="24">
        <v>1</v>
      </c>
      <c r="G154" s="56">
        <f t="shared" si="45"/>
        <v>0</v>
      </c>
      <c r="H154" s="56">
        <f t="shared" si="46"/>
        <v>1</v>
      </c>
      <c r="I154" s="56">
        <f t="shared" si="47"/>
        <v>1</v>
      </c>
      <c r="J154" s="56">
        <f t="shared" si="48"/>
        <v>1</v>
      </c>
      <c r="K154" s="56">
        <f t="shared" si="49"/>
        <v>1</v>
      </c>
      <c r="L154" s="56">
        <f t="shared" si="50"/>
        <v>0</v>
      </c>
      <c r="M154" s="56">
        <f t="shared" si="51"/>
        <v>0</v>
      </c>
      <c r="N154">
        <f t="shared" si="52"/>
        <v>1</v>
      </c>
      <c r="P154" s="125" t="s">
        <v>181</v>
      </c>
      <c r="Q154" s="56">
        <v>0</v>
      </c>
      <c r="R154" s="56">
        <f t="shared" si="53"/>
        <v>1</v>
      </c>
      <c r="S154" s="56">
        <f t="shared" si="54"/>
        <v>1</v>
      </c>
      <c r="T154" s="56">
        <f t="shared" si="55"/>
        <v>1</v>
      </c>
      <c r="U154" s="56">
        <f t="shared" si="56"/>
        <v>1</v>
      </c>
      <c r="V154" s="56">
        <v>0</v>
      </c>
      <c r="W154" s="56">
        <v>0</v>
      </c>
    </row>
    <row r="155" spans="1:23" x14ac:dyDescent="0.25">
      <c r="A155" s="1">
        <v>16</v>
      </c>
      <c r="B155" s="9" t="s">
        <v>23</v>
      </c>
      <c r="C155" s="78">
        <v>330.8</v>
      </c>
      <c r="D155" s="80">
        <v>344.2</v>
      </c>
      <c r="E155" s="75">
        <v>288</v>
      </c>
      <c r="F155" s="76">
        <v>393.6</v>
      </c>
      <c r="G155">
        <f t="shared" si="45"/>
        <v>105.60000000000002</v>
      </c>
      <c r="H155">
        <f t="shared" si="46"/>
        <v>288</v>
      </c>
      <c r="I155">
        <f t="shared" si="47"/>
        <v>393.6</v>
      </c>
      <c r="J155">
        <f t="shared" si="48"/>
        <v>339.15</v>
      </c>
      <c r="K155">
        <f t="shared" si="49"/>
        <v>337.5</v>
      </c>
      <c r="L155">
        <f t="shared" si="50"/>
        <v>21.749233702976166</v>
      </c>
      <c r="M155">
        <f t="shared" si="51"/>
        <v>43.498467405952333</v>
      </c>
      <c r="N155">
        <f t="shared" si="52"/>
        <v>1.3666666666666667</v>
      </c>
      <c r="P155" s="125" t="s">
        <v>182</v>
      </c>
      <c r="Q155">
        <f t="shared" ref="Q155:Q162" si="58">ROUND(G155,3-(1+INT(LOG10(ABS(G155)))))</f>
        <v>106</v>
      </c>
      <c r="R155" s="74">
        <f t="shared" si="53"/>
        <v>288</v>
      </c>
      <c r="S155" s="74">
        <f t="shared" si="54"/>
        <v>394</v>
      </c>
      <c r="T155">
        <f t="shared" si="55"/>
        <v>339</v>
      </c>
      <c r="U155">
        <f t="shared" si="56"/>
        <v>338</v>
      </c>
      <c r="V155">
        <f t="shared" ref="V155:W162" si="59">ROUND(L155,3-(1+INT(LOG10(ABS(L155)))))</f>
        <v>21.7</v>
      </c>
      <c r="W155">
        <f t="shared" si="59"/>
        <v>43.5</v>
      </c>
    </row>
    <row r="156" spans="1:23" x14ac:dyDescent="0.25">
      <c r="A156" s="1">
        <v>17</v>
      </c>
      <c r="B156" s="9" t="s">
        <v>24</v>
      </c>
      <c r="C156" s="78">
        <v>1</v>
      </c>
      <c r="D156" s="80">
        <v>1</v>
      </c>
      <c r="E156" s="78">
        <v>1</v>
      </c>
      <c r="F156" s="80">
        <v>1.018</v>
      </c>
      <c r="G156">
        <f t="shared" si="45"/>
        <v>1.8000000000000016E-2</v>
      </c>
      <c r="H156">
        <f t="shared" si="46"/>
        <v>1</v>
      </c>
      <c r="I156">
        <f t="shared" si="47"/>
        <v>1.018</v>
      </c>
      <c r="J156">
        <f t="shared" si="48"/>
        <v>1.0044999999999999</v>
      </c>
      <c r="K156">
        <f t="shared" si="49"/>
        <v>1</v>
      </c>
      <c r="L156">
        <f t="shared" si="50"/>
        <v>4.500000000000004E-3</v>
      </c>
      <c r="M156">
        <f t="shared" si="51"/>
        <v>9.000000000000008E-3</v>
      </c>
      <c r="N156">
        <f t="shared" si="52"/>
        <v>1.018</v>
      </c>
      <c r="P156" s="125" t="s">
        <v>183</v>
      </c>
      <c r="Q156">
        <f t="shared" si="58"/>
        <v>1.7999999999999999E-2</v>
      </c>
      <c r="R156" s="74">
        <f t="shared" si="53"/>
        <v>1</v>
      </c>
      <c r="S156" s="74">
        <f t="shared" si="54"/>
        <v>1.02</v>
      </c>
      <c r="T156">
        <f t="shared" si="55"/>
        <v>1</v>
      </c>
      <c r="U156">
        <f t="shared" si="56"/>
        <v>1</v>
      </c>
      <c r="V156">
        <f t="shared" si="59"/>
        <v>4.4999999999999997E-3</v>
      </c>
      <c r="W156">
        <f t="shared" si="59"/>
        <v>8.9999999999999993E-3</v>
      </c>
    </row>
    <row r="157" spans="1:23" x14ac:dyDescent="0.25">
      <c r="A157" s="1">
        <v>18</v>
      </c>
      <c r="B157" s="9" t="s">
        <v>25</v>
      </c>
      <c r="C157" s="75">
        <v>70.83</v>
      </c>
      <c r="D157" s="76">
        <v>44.32</v>
      </c>
      <c r="E157" s="75">
        <v>53.73</v>
      </c>
      <c r="F157" s="76">
        <v>80.45</v>
      </c>
      <c r="G157">
        <f t="shared" si="45"/>
        <v>36.130000000000003</v>
      </c>
      <c r="H157">
        <f t="shared" si="46"/>
        <v>44.32</v>
      </c>
      <c r="I157">
        <f t="shared" si="47"/>
        <v>80.45</v>
      </c>
      <c r="J157">
        <f t="shared" si="48"/>
        <v>62.332499999999996</v>
      </c>
      <c r="K157">
        <f t="shared" si="49"/>
        <v>62.28</v>
      </c>
      <c r="L157">
        <f t="shared" si="50"/>
        <v>8.159373316417561</v>
      </c>
      <c r="M157">
        <f t="shared" si="51"/>
        <v>16.318746632835122</v>
      </c>
      <c r="N157">
        <f t="shared" si="52"/>
        <v>1.8152075812274369</v>
      </c>
      <c r="P157" s="125" t="s">
        <v>184</v>
      </c>
      <c r="Q157">
        <f t="shared" si="58"/>
        <v>36.1</v>
      </c>
      <c r="R157" s="74">
        <f t="shared" si="53"/>
        <v>44.3</v>
      </c>
      <c r="S157" s="74">
        <f t="shared" si="54"/>
        <v>80.5</v>
      </c>
      <c r="T157">
        <f t="shared" si="55"/>
        <v>62.3</v>
      </c>
      <c r="U157">
        <f t="shared" si="56"/>
        <v>62.3</v>
      </c>
      <c r="V157">
        <f t="shared" si="59"/>
        <v>8.16</v>
      </c>
      <c r="W157">
        <f t="shared" si="59"/>
        <v>16.3</v>
      </c>
    </row>
    <row r="158" spans="1:23" x14ac:dyDescent="0.25">
      <c r="A158" s="1">
        <v>19</v>
      </c>
      <c r="B158" s="9" t="s">
        <v>26</v>
      </c>
      <c r="C158" s="78">
        <v>6.58</v>
      </c>
      <c r="D158" s="80">
        <v>6.6529999999999996</v>
      </c>
      <c r="E158" s="78">
        <v>3.9319999999999999</v>
      </c>
      <c r="F158" s="80">
        <v>4.6639999999999997</v>
      </c>
      <c r="G158">
        <f t="shared" si="45"/>
        <v>2.7209999999999996</v>
      </c>
      <c r="H158">
        <f t="shared" si="46"/>
        <v>3.9319999999999999</v>
      </c>
      <c r="I158">
        <f t="shared" si="47"/>
        <v>6.6529999999999996</v>
      </c>
      <c r="J158">
        <f t="shared" si="48"/>
        <v>5.4572500000000002</v>
      </c>
      <c r="K158">
        <f t="shared" si="49"/>
        <v>5.6219999999999999</v>
      </c>
      <c r="L158">
        <f t="shared" si="50"/>
        <v>0.6859311645493289</v>
      </c>
      <c r="M158">
        <f t="shared" si="51"/>
        <v>1.3718623290986578</v>
      </c>
      <c r="N158">
        <f t="shared" si="52"/>
        <v>1.6920142421159714</v>
      </c>
      <c r="P158" s="125" t="s">
        <v>185</v>
      </c>
      <c r="Q158">
        <f t="shared" si="58"/>
        <v>2.72</v>
      </c>
      <c r="R158" s="74">
        <f t="shared" si="53"/>
        <v>3.93</v>
      </c>
      <c r="S158" s="74">
        <f t="shared" si="54"/>
        <v>6.65</v>
      </c>
      <c r="T158">
        <f t="shared" si="55"/>
        <v>5.46</v>
      </c>
      <c r="U158">
        <f t="shared" si="56"/>
        <v>5.62</v>
      </c>
      <c r="V158">
        <f t="shared" si="59"/>
        <v>0.68600000000000005</v>
      </c>
      <c r="W158">
        <f t="shared" si="59"/>
        <v>1.37</v>
      </c>
    </row>
    <row r="159" spans="1:23" x14ac:dyDescent="0.25">
      <c r="A159" s="1">
        <v>20</v>
      </c>
      <c r="B159" s="9" t="s">
        <v>27</v>
      </c>
      <c r="C159" s="78">
        <v>11.3</v>
      </c>
      <c r="D159" s="80">
        <v>10.25</v>
      </c>
      <c r="E159" s="75">
        <v>47.33</v>
      </c>
      <c r="F159" s="76">
        <v>81.09</v>
      </c>
      <c r="G159">
        <f t="shared" si="45"/>
        <v>70.84</v>
      </c>
      <c r="H159">
        <f t="shared" si="46"/>
        <v>10.25</v>
      </c>
      <c r="I159">
        <f t="shared" si="47"/>
        <v>81.09</v>
      </c>
      <c r="J159">
        <f t="shared" si="48"/>
        <v>37.4925</v>
      </c>
      <c r="K159">
        <f t="shared" si="49"/>
        <v>29.315000000000001</v>
      </c>
      <c r="L159">
        <f t="shared" si="50"/>
        <v>16.896052978432568</v>
      </c>
      <c r="M159">
        <f t="shared" si="51"/>
        <v>33.792105956865136</v>
      </c>
      <c r="N159" s="127">
        <f t="shared" si="52"/>
        <v>7.9112195121951219</v>
      </c>
      <c r="P159" s="125" t="s">
        <v>186</v>
      </c>
      <c r="Q159">
        <f t="shared" si="58"/>
        <v>70.8</v>
      </c>
      <c r="R159" s="74">
        <f t="shared" si="53"/>
        <v>10.3</v>
      </c>
      <c r="S159" s="74">
        <f t="shared" si="54"/>
        <v>81.099999999999994</v>
      </c>
      <c r="T159">
        <f t="shared" si="55"/>
        <v>37.5</v>
      </c>
      <c r="U159">
        <f t="shared" si="56"/>
        <v>29.3</v>
      </c>
      <c r="V159">
        <f t="shared" si="59"/>
        <v>16.899999999999999</v>
      </c>
      <c r="W159">
        <f t="shared" si="59"/>
        <v>33.799999999999997</v>
      </c>
    </row>
    <row r="160" spans="1:23" x14ac:dyDescent="0.25">
      <c r="A160" s="27">
        <v>21</v>
      </c>
      <c r="B160" s="47" t="s">
        <v>28</v>
      </c>
      <c r="C160" s="67">
        <v>46.643000000000001</v>
      </c>
      <c r="D160" s="70">
        <v>46.548999999999999</v>
      </c>
      <c r="E160" s="67">
        <v>46.433</v>
      </c>
      <c r="F160" s="70">
        <v>46.101999999999997</v>
      </c>
      <c r="G160">
        <f t="shared" si="45"/>
        <v>0.54100000000000392</v>
      </c>
      <c r="H160">
        <f t="shared" si="46"/>
        <v>46.101999999999997</v>
      </c>
      <c r="I160">
        <f t="shared" si="47"/>
        <v>46.643000000000001</v>
      </c>
      <c r="J160">
        <f t="shared" si="48"/>
        <v>46.431750000000001</v>
      </c>
      <c r="K160">
        <f t="shared" si="49"/>
        <v>46.491</v>
      </c>
      <c r="L160">
        <f t="shared" si="50"/>
        <v>0.1180080329186684</v>
      </c>
      <c r="M160">
        <f t="shared" si="51"/>
        <v>0.23601606583733681</v>
      </c>
      <c r="N160">
        <f t="shared" si="52"/>
        <v>1.0117348488135005</v>
      </c>
      <c r="P160" s="125" t="s">
        <v>28</v>
      </c>
      <c r="Q160">
        <f t="shared" si="58"/>
        <v>0.54100000000000004</v>
      </c>
      <c r="R160" s="74">
        <f t="shared" si="53"/>
        <v>46.1</v>
      </c>
      <c r="S160" s="74">
        <f t="shared" si="54"/>
        <v>46.6</v>
      </c>
      <c r="T160">
        <f t="shared" si="55"/>
        <v>46.4</v>
      </c>
      <c r="U160">
        <f t="shared" si="56"/>
        <v>46.5</v>
      </c>
      <c r="V160">
        <f t="shared" si="59"/>
        <v>0.11799999999999999</v>
      </c>
      <c r="W160">
        <f t="shared" si="59"/>
        <v>0.23599999999999999</v>
      </c>
    </row>
    <row r="161" spans="1:23" x14ac:dyDescent="0.25">
      <c r="A161" s="98">
        <v>22</v>
      </c>
      <c r="B161" s="48" t="s">
        <v>29</v>
      </c>
      <c r="C161" s="67">
        <v>6.3879999999999999</v>
      </c>
      <c r="D161" s="70">
        <v>6.2750000000000004</v>
      </c>
      <c r="E161" s="67">
        <v>6.2130000000000001</v>
      </c>
      <c r="F161" s="70">
        <v>5.9989999999999997</v>
      </c>
      <c r="G161">
        <f t="shared" si="45"/>
        <v>0.38900000000000023</v>
      </c>
      <c r="H161">
        <f t="shared" si="46"/>
        <v>5.9989999999999997</v>
      </c>
      <c r="I161">
        <f t="shared" si="47"/>
        <v>6.3879999999999999</v>
      </c>
      <c r="J161">
        <f t="shared" si="48"/>
        <v>6.21875</v>
      </c>
      <c r="K161">
        <f t="shared" si="49"/>
        <v>6.2439999999999998</v>
      </c>
      <c r="L161">
        <f t="shared" si="50"/>
        <v>8.1717373713713293E-2</v>
      </c>
      <c r="M161">
        <f t="shared" si="51"/>
        <v>0.16343474742742659</v>
      </c>
      <c r="N161">
        <f t="shared" si="52"/>
        <v>1.064844140690115</v>
      </c>
      <c r="P161" s="125" t="s">
        <v>29</v>
      </c>
      <c r="Q161">
        <f t="shared" si="58"/>
        <v>0.38900000000000001</v>
      </c>
      <c r="R161" s="74">
        <f t="shared" si="53"/>
        <v>6</v>
      </c>
      <c r="S161" s="74">
        <f t="shared" si="54"/>
        <v>6.39</v>
      </c>
      <c r="T161">
        <f t="shared" si="55"/>
        <v>6.22</v>
      </c>
      <c r="U161">
        <f t="shared" si="56"/>
        <v>6.24</v>
      </c>
      <c r="V161">
        <f t="shared" si="59"/>
        <v>8.1699999999999995E-2</v>
      </c>
      <c r="W161">
        <f t="shared" si="59"/>
        <v>0.16300000000000001</v>
      </c>
    </row>
    <row r="162" spans="1:23" ht="15.75" thickBot="1" x14ac:dyDescent="0.3">
      <c r="A162" s="98">
        <v>23</v>
      </c>
      <c r="B162" s="48" t="s">
        <v>30</v>
      </c>
      <c r="C162" s="71">
        <v>0.46</v>
      </c>
      <c r="D162" s="72">
        <v>0.17</v>
      </c>
      <c r="E162" s="71">
        <v>0.19900000000000001</v>
      </c>
      <c r="F162" s="72">
        <v>0.33400000000000002</v>
      </c>
      <c r="G162">
        <f t="shared" si="45"/>
        <v>0.29000000000000004</v>
      </c>
      <c r="H162">
        <f t="shared" si="46"/>
        <v>0.17</v>
      </c>
      <c r="I162">
        <f t="shared" si="47"/>
        <v>0.46</v>
      </c>
      <c r="J162">
        <f t="shared" si="48"/>
        <v>0.29075000000000001</v>
      </c>
      <c r="K162">
        <f t="shared" si="49"/>
        <v>0.26650000000000001</v>
      </c>
      <c r="L162">
        <f t="shared" si="50"/>
        <v>6.6779955825082726E-2</v>
      </c>
      <c r="M162">
        <f t="shared" si="51"/>
        <v>0.13355991165016545</v>
      </c>
      <c r="N162">
        <f t="shared" si="52"/>
        <v>2.7058823529411762</v>
      </c>
      <c r="P162" s="125" t="s">
        <v>30</v>
      </c>
      <c r="Q162">
        <f t="shared" si="58"/>
        <v>0.28999999999999998</v>
      </c>
      <c r="R162" s="74">
        <f t="shared" si="53"/>
        <v>0.17</v>
      </c>
      <c r="S162" s="74">
        <f t="shared" si="54"/>
        <v>0.46</v>
      </c>
      <c r="T162">
        <f t="shared" si="55"/>
        <v>0.29099999999999998</v>
      </c>
      <c r="U162">
        <f t="shared" si="56"/>
        <v>0.26700000000000002</v>
      </c>
      <c r="V162">
        <f t="shared" si="59"/>
        <v>6.6799999999999998E-2</v>
      </c>
      <c r="W162">
        <f t="shared" si="59"/>
        <v>0.13400000000000001</v>
      </c>
    </row>
    <row r="163" spans="1:23" x14ac:dyDescent="0.25">
      <c r="A163" s="55" t="s">
        <v>96</v>
      </c>
    </row>
    <row r="164" spans="1:23" x14ac:dyDescent="0.25">
      <c r="A164" s="9" t="s">
        <v>0</v>
      </c>
      <c r="B164" s="9" t="s">
        <v>1</v>
      </c>
      <c r="C164" s="9" t="s">
        <v>97</v>
      </c>
      <c r="D164" s="9" t="s">
        <v>98</v>
      </c>
      <c r="E164" s="9" t="s">
        <v>99</v>
      </c>
      <c r="F164" s="9" t="s">
        <v>100</v>
      </c>
    </row>
    <row r="165" spans="1:23" x14ac:dyDescent="0.25">
      <c r="A165" s="9" t="s">
        <v>3</v>
      </c>
      <c r="B165" s="9" t="s">
        <v>5</v>
      </c>
      <c r="C165" s="9" t="s">
        <v>5</v>
      </c>
      <c r="D165" s="9" t="s">
        <v>6</v>
      </c>
      <c r="E165" s="9" t="s">
        <v>5</v>
      </c>
      <c r="F165" s="9" t="s">
        <v>5</v>
      </c>
    </row>
    <row r="166" spans="1:23" x14ac:dyDescent="0.25">
      <c r="A166" s="9"/>
      <c r="B166" s="9"/>
      <c r="C166" s="9"/>
      <c r="D166" s="9"/>
      <c r="E166" s="9"/>
      <c r="F166" s="9"/>
      <c r="G166" s="103" t="s">
        <v>36</v>
      </c>
      <c r="H166" s="55" t="s">
        <v>37</v>
      </c>
      <c r="I166" s="55" t="s">
        <v>32</v>
      </c>
      <c r="J166" s="55" t="s">
        <v>34</v>
      </c>
      <c r="K166" s="55" t="s">
        <v>35</v>
      </c>
      <c r="L166" s="101" t="s">
        <v>102</v>
      </c>
      <c r="M166" s="101" t="s">
        <v>103</v>
      </c>
      <c r="N166" s="55" t="s">
        <v>189</v>
      </c>
    </row>
    <row r="167" spans="1:23" x14ac:dyDescent="0.25">
      <c r="A167" s="9">
        <v>1</v>
      </c>
      <c r="B167" s="9" t="s">
        <v>8</v>
      </c>
      <c r="C167" s="9">
        <v>24.22</v>
      </c>
      <c r="D167" s="9">
        <v>16.010000000000002</v>
      </c>
      <c r="E167" s="9">
        <v>16.670000000000002</v>
      </c>
      <c r="F167" s="9">
        <v>944.5</v>
      </c>
      <c r="G167" s="99">
        <f>MAX(C167:F167)-MIN(C167:F167)</f>
        <v>928.49</v>
      </c>
      <c r="H167">
        <f>MIN(C167:F167)</f>
        <v>16.010000000000002</v>
      </c>
      <c r="I167">
        <f>MAX(C167:F167)</f>
        <v>944.5</v>
      </c>
      <c r="J167">
        <f>AVERAGE(C167:F167)</f>
        <v>250.35</v>
      </c>
      <c r="K167">
        <f>MEDIAN(C167:F167)</f>
        <v>20.445</v>
      </c>
      <c r="L167">
        <f>STDEV(C167:F167)/(SQRT(COUNT(C167:F167)))</f>
        <v>231.39082692132232</v>
      </c>
      <c r="M167">
        <f>STDEV(C167:F167)</f>
        <v>462.78165384264463</v>
      </c>
      <c r="N167" s="128">
        <f>MAX(C167:F167)/MIN(C167:F167)</f>
        <v>58.994378513429098</v>
      </c>
    </row>
    <row r="168" spans="1:23" x14ac:dyDescent="0.25">
      <c r="A168" s="9">
        <v>2</v>
      </c>
      <c r="B168" s="9" t="s">
        <v>9</v>
      </c>
      <c r="C168" s="9">
        <v>2.5710000000000002</v>
      </c>
      <c r="D168" s="9">
        <v>3.5019999999999998</v>
      </c>
      <c r="E168" s="9">
        <v>4.1459999999999999</v>
      </c>
      <c r="F168" s="9">
        <v>3.5150000000000001</v>
      </c>
      <c r="G168" s="99">
        <f t="shared" ref="G168:G189" si="60">MAX(C168:F168)-MIN(C168:F168)</f>
        <v>1.5749999999999997</v>
      </c>
      <c r="H168">
        <f t="shared" ref="H168:H189" si="61">MIN(C168:F168)</f>
        <v>2.5710000000000002</v>
      </c>
      <c r="I168">
        <f t="shared" ref="I168:I189" si="62">MAX(C168:F168)</f>
        <v>4.1459999999999999</v>
      </c>
      <c r="J168">
        <f t="shared" ref="J168:J189" si="63">AVERAGE(C168:F168)</f>
        <v>3.4335000000000004</v>
      </c>
      <c r="K168">
        <f t="shared" ref="K168:K189" si="64">MEDIAN(C168:F168)</f>
        <v>3.5084999999999997</v>
      </c>
      <c r="L168">
        <f>STDEV(C168:F168)/(SQRT(COUNT(C168:F168)))</f>
        <v>0.32440933504858682</v>
      </c>
      <c r="M168">
        <f t="shared" ref="M168:M189" si="65">STDEV(C168:F168)</f>
        <v>0.64881867009717364</v>
      </c>
      <c r="N168">
        <f t="shared" ref="N168:N189" si="66">MAX(C168:F168)/MIN(C168:F168)</f>
        <v>1.6126021003500581</v>
      </c>
    </row>
    <row r="169" spans="1:23" x14ac:dyDescent="0.25">
      <c r="A169" s="9">
        <v>3</v>
      </c>
      <c r="B169" s="9" t="s">
        <v>10</v>
      </c>
      <c r="C169" s="9">
        <v>7.81</v>
      </c>
      <c r="D169" s="9">
        <v>9.7569999999999997</v>
      </c>
      <c r="E169" s="9">
        <v>4.4130000000000003</v>
      </c>
      <c r="F169" s="9">
        <v>11.78</v>
      </c>
      <c r="G169" s="99">
        <f t="shared" si="60"/>
        <v>7.3669999999999991</v>
      </c>
      <c r="H169">
        <f t="shared" si="61"/>
        <v>4.4130000000000003</v>
      </c>
      <c r="I169">
        <f t="shared" si="62"/>
        <v>11.78</v>
      </c>
      <c r="J169">
        <f t="shared" si="63"/>
        <v>8.44</v>
      </c>
      <c r="K169">
        <f t="shared" si="64"/>
        <v>8.7835000000000001</v>
      </c>
      <c r="L169">
        <f t="shared" ref="L169:L188" si="67">STDEV(C169:F169)/(SQRT(COUNT(C169:F169)))</f>
        <v>1.5680061118078163</v>
      </c>
      <c r="M169">
        <f t="shared" si="65"/>
        <v>3.1360122236156327</v>
      </c>
      <c r="N169">
        <f t="shared" si="66"/>
        <v>2.6693859052798548</v>
      </c>
    </row>
    <row r="170" spans="1:23" x14ac:dyDescent="0.25">
      <c r="A170" s="9">
        <v>4</v>
      </c>
      <c r="B170" s="9" t="s">
        <v>11</v>
      </c>
      <c r="C170" s="9">
        <v>918.6</v>
      </c>
      <c r="D170" s="9">
        <v>860.8</v>
      </c>
      <c r="E170" s="9">
        <v>606.20000000000005</v>
      </c>
      <c r="F170" s="9">
        <v>2642</v>
      </c>
      <c r="G170" s="99">
        <f t="shared" si="60"/>
        <v>2035.8</v>
      </c>
      <c r="H170">
        <f t="shared" si="61"/>
        <v>606.20000000000005</v>
      </c>
      <c r="I170">
        <f t="shared" si="62"/>
        <v>2642</v>
      </c>
      <c r="J170">
        <f t="shared" si="63"/>
        <v>1256.9000000000001</v>
      </c>
      <c r="K170">
        <f t="shared" si="64"/>
        <v>889.7</v>
      </c>
      <c r="L170">
        <f t="shared" si="67"/>
        <v>466.6596368518135</v>
      </c>
      <c r="M170">
        <f t="shared" si="65"/>
        <v>933.319273703627</v>
      </c>
      <c r="N170">
        <f t="shared" si="66"/>
        <v>4.3582975915539421</v>
      </c>
    </row>
    <row r="171" spans="1:23" x14ac:dyDescent="0.25">
      <c r="A171" s="9">
        <v>5</v>
      </c>
      <c r="B171" s="25" t="s">
        <v>12</v>
      </c>
      <c r="C171" s="25">
        <v>0.65820000000000001</v>
      </c>
      <c r="D171" s="25">
        <v>0.32540000000000002</v>
      </c>
      <c r="E171" s="25">
        <v>1.0649999999999999</v>
      </c>
      <c r="F171" s="25">
        <v>0.79339999999999999</v>
      </c>
      <c r="G171" s="100">
        <f t="shared" si="60"/>
        <v>0.73959999999999992</v>
      </c>
      <c r="H171" s="56">
        <f t="shared" si="61"/>
        <v>0.32540000000000002</v>
      </c>
      <c r="I171" s="56">
        <f t="shared" si="62"/>
        <v>1.0649999999999999</v>
      </c>
      <c r="J171" s="56">
        <f t="shared" si="63"/>
        <v>0.71050000000000002</v>
      </c>
      <c r="K171" s="56">
        <f t="shared" si="64"/>
        <v>0.7258</v>
      </c>
      <c r="L171" s="56">
        <f t="shared" si="67"/>
        <v>0.15372593578616892</v>
      </c>
      <c r="M171" s="56">
        <f t="shared" si="65"/>
        <v>0.30745187157233783</v>
      </c>
      <c r="N171">
        <f t="shared" si="66"/>
        <v>3.2728948985863551</v>
      </c>
    </row>
    <row r="172" spans="1:23" x14ac:dyDescent="0.25">
      <c r="A172" s="9">
        <v>6</v>
      </c>
      <c r="B172" s="25" t="s">
        <v>13</v>
      </c>
      <c r="C172" s="25">
        <v>0.25419999999999998</v>
      </c>
      <c r="D172" s="25">
        <v>0.56030000000000002</v>
      </c>
      <c r="E172" s="25">
        <v>0.92979999999999996</v>
      </c>
      <c r="F172" s="25">
        <v>0.20549999999999999</v>
      </c>
      <c r="G172" s="100">
        <f t="shared" si="60"/>
        <v>0.72429999999999994</v>
      </c>
      <c r="H172" s="56">
        <f t="shared" si="61"/>
        <v>0.20549999999999999</v>
      </c>
      <c r="I172" s="56">
        <f t="shared" si="62"/>
        <v>0.92979999999999996</v>
      </c>
      <c r="J172" s="56">
        <f t="shared" si="63"/>
        <v>0.48744999999999999</v>
      </c>
      <c r="K172" s="56">
        <f t="shared" si="64"/>
        <v>0.40725</v>
      </c>
      <c r="L172" s="56">
        <f t="shared" si="67"/>
        <v>0.16705338717507845</v>
      </c>
      <c r="M172" s="56">
        <f t="shared" si="65"/>
        <v>0.3341067743501569</v>
      </c>
      <c r="N172">
        <f t="shared" si="66"/>
        <v>4.5245742092457419</v>
      </c>
    </row>
    <row r="173" spans="1:23" x14ac:dyDescent="0.25">
      <c r="A173" s="9">
        <v>7</v>
      </c>
      <c r="B173" s="9" t="s">
        <v>14</v>
      </c>
      <c r="C173" s="9">
        <v>1.274</v>
      </c>
      <c r="D173" s="81">
        <v>0.83379999999999999</v>
      </c>
      <c r="E173" s="81">
        <v>0.57240000000000002</v>
      </c>
      <c r="F173" s="9">
        <v>1.2010000000000001</v>
      </c>
      <c r="G173" s="99">
        <f t="shared" si="60"/>
        <v>0.7016</v>
      </c>
      <c r="H173">
        <f t="shared" si="61"/>
        <v>0.57240000000000002</v>
      </c>
      <c r="I173">
        <f t="shared" si="62"/>
        <v>1.274</v>
      </c>
      <c r="J173">
        <f t="shared" si="63"/>
        <v>0.97030000000000005</v>
      </c>
      <c r="K173">
        <f t="shared" si="64"/>
        <v>1.0174000000000001</v>
      </c>
      <c r="L173">
        <f t="shared" si="67"/>
        <v>0.16391380865157967</v>
      </c>
      <c r="M173">
        <f t="shared" si="65"/>
        <v>0.32782761730315935</v>
      </c>
      <c r="N173">
        <f t="shared" si="66"/>
        <v>2.225716282320056</v>
      </c>
    </row>
    <row r="174" spans="1:23" x14ac:dyDescent="0.25">
      <c r="A174" s="9">
        <v>8</v>
      </c>
      <c r="B174" s="9" t="s">
        <v>15</v>
      </c>
      <c r="C174" s="9">
        <v>1.7889999999999999</v>
      </c>
      <c r="D174" s="81">
        <v>0.72360000000000002</v>
      </c>
      <c r="E174" s="81">
        <v>1.0660000000000001</v>
      </c>
      <c r="F174" s="9">
        <v>2.8330000000000002</v>
      </c>
      <c r="G174" s="99">
        <f t="shared" si="60"/>
        <v>2.1093999999999999</v>
      </c>
      <c r="H174">
        <f t="shared" si="61"/>
        <v>0.72360000000000002</v>
      </c>
      <c r="I174">
        <f t="shared" si="62"/>
        <v>2.8330000000000002</v>
      </c>
      <c r="J174">
        <f t="shared" si="63"/>
        <v>1.6029</v>
      </c>
      <c r="K174">
        <f t="shared" si="64"/>
        <v>1.4275</v>
      </c>
      <c r="L174">
        <f t="shared" si="67"/>
        <v>0.46629830580863163</v>
      </c>
      <c r="M174">
        <f t="shared" si="65"/>
        <v>0.93259661161726326</v>
      </c>
      <c r="N174">
        <f t="shared" si="66"/>
        <v>3.9151464897733557</v>
      </c>
    </row>
    <row r="175" spans="1:23" x14ac:dyDescent="0.25">
      <c r="A175" s="9">
        <v>9</v>
      </c>
      <c r="B175" s="9" t="s">
        <v>16</v>
      </c>
      <c r="C175" s="9">
        <v>13.66</v>
      </c>
      <c r="D175" s="81">
        <v>7.6790000000000003</v>
      </c>
      <c r="E175" s="81">
        <v>13.27</v>
      </c>
      <c r="F175" s="9">
        <v>230.9</v>
      </c>
      <c r="G175" s="99">
        <f t="shared" si="60"/>
        <v>223.221</v>
      </c>
      <c r="H175">
        <f t="shared" si="61"/>
        <v>7.6790000000000003</v>
      </c>
      <c r="I175">
        <f t="shared" si="62"/>
        <v>230.9</v>
      </c>
      <c r="J175">
        <f t="shared" si="63"/>
        <v>66.377250000000004</v>
      </c>
      <c r="K175">
        <f t="shared" si="64"/>
        <v>13.465</v>
      </c>
      <c r="L175">
        <f t="shared" si="67"/>
        <v>54.857928833449719</v>
      </c>
      <c r="M175">
        <f t="shared" si="65"/>
        <v>109.71585766689944</v>
      </c>
      <c r="N175" s="128">
        <f t="shared" si="66"/>
        <v>30.069019403568173</v>
      </c>
    </row>
    <row r="176" spans="1:23" x14ac:dyDescent="0.25">
      <c r="A176" s="9">
        <v>10</v>
      </c>
      <c r="B176" s="9" t="s">
        <v>17</v>
      </c>
      <c r="C176" s="9">
        <v>1251</v>
      </c>
      <c r="D176" s="9">
        <v>951.6</v>
      </c>
      <c r="E176" s="9">
        <v>1295</v>
      </c>
      <c r="F176" s="9">
        <v>1105</v>
      </c>
      <c r="G176" s="99">
        <f t="shared" si="60"/>
        <v>343.4</v>
      </c>
      <c r="H176">
        <f t="shared" si="61"/>
        <v>951.6</v>
      </c>
      <c r="I176">
        <f t="shared" si="62"/>
        <v>1295</v>
      </c>
      <c r="J176">
        <f t="shared" si="63"/>
        <v>1150.6500000000001</v>
      </c>
      <c r="K176">
        <f t="shared" si="64"/>
        <v>1178</v>
      </c>
      <c r="L176">
        <f t="shared" si="67"/>
        <v>77.788104274796908</v>
      </c>
      <c r="M176">
        <f t="shared" si="65"/>
        <v>155.57620854959382</v>
      </c>
      <c r="N176">
        <f t="shared" si="66"/>
        <v>1.3608659100462379</v>
      </c>
    </row>
    <row r="177" spans="1:17" x14ac:dyDescent="0.25">
      <c r="A177" s="9">
        <v>11</v>
      </c>
      <c r="B177" s="9" t="s">
        <v>18</v>
      </c>
      <c r="C177" s="9">
        <v>330.5</v>
      </c>
      <c r="D177" s="9">
        <v>201.9</v>
      </c>
      <c r="E177" s="9">
        <v>111.6</v>
      </c>
      <c r="F177" s="9">
        <v>274.10000000000002</v>
      </c>
      <c r="G177" s="99">
        <f t="shared" si="60"/>
        <v>218.9</v>
      </c>
      <c r="H177">
        <f t="shared" si="61"/>
        <v>111.6</v>
      </c>
      <c r="I177">
        <f t="shared" si="62"/>
        <v>330.5</v>
      </c>
      <c r="J177">
        <f t="shared" si="63"/>
        <v>229.52500000000001</v>
      </c>
      <c r="K177">
        <f t="shared" si="64"/>
        <v>238</v>
      </c>
      <c r="L177">
        <f t="shared" si="67"/>
        <v>47.304269979921813</v>
      </c>
      <c r="M177">
        <f t="shared" si="65"/>
        <v>94.608539959843625</v>
      </c>
      <c r="N177">
        <f t="shared" si="66"/>
        <v>2.9614695340501793</v>
      </c>
    </row>
    <row r="178" spans="1:17" x14ac:dyDescent="0.25">
      <c r="A178" s="9">
        <v>12</v>
      </c>
      <c r="B178" s="9" t="s">
        <v>19</v>
      </c>
      <c r="C178" s="9">
        <v>55.61</v>
      </c>
      <c r="D178" s="9">
        <v>89.85</v>
      </c>
      <c r="E178" s="9">
        <v>55.75</v>
      </c>
      <c r="F178" s="9">
        <v>51.15</v>
      </c>
      <c r="G178" s="99">
        <f t="shared" si="60"/>
        <v>38.699999999999996</v>
      </c>
      <c r="H178">
        <f t="shared" si="61"/>
        <v>51.15</v>
      </c>
      <c r="I178">
        <f t="shared" si="62"/>
        <v>89.85</v>
      </c>
      <c r="J178">
        <f t="shared" si="63"/>
        <v>63.089999999999996</v>
      </c>
      <c r="K178">
        <f t="shared" si="64"/>
        <v>55.68</v>
      </c>
      <c r="L178">
        <f t="shared" si="67"/>
        <v>8.9837223168721376</v>
      </c>
      <c r="M178">
        <f t="shared" si="65"/>
        <v>17.967444633744275</v>
      </c>
      <c r="N178">
        <f t="shared" si="66"/>
        <v>1.7565982404692082</v>
      </c>
    </row>
    <row r="179" spans="1:17" x14ac:dyDescent="0.25">
      <c r="A179" s="9">
        <v>13</v>
      </c>
      <c r="B179" s="25" t="s">
        <v>20</v>
      </c>
      <c r="C179" s="25">
        <v>0.44840000000000002</v>
      </c>
      <c r="D179" s="25">
        <v>0.28000000000000003</v>
      </c>
      <c r="E179" s="25">
        <v>7.5350000000000001</v>
      </c>
      <c r="F179" s="25">
        <v>1.512</v>
      </c>
      <c r="G179" s="100">
        <f t="shared" si="60"/>
        <v>7.2549999999999999</v>
      </c>
      <c r="H179" s="56">
        <f t="shared" si="61"/>
        <v>0.28000000000000003</v>
      </c>
      <c r="I179" s="56">
        <f t="shared" si="62"/>
        <v>7.5350000000000001</v>
      </c>
      <c r="J179" s="56">
        <f t="shared" si="63"/>
        <v>2.4438500000000003</v>
      </c>
      <c r="K179" s="56">
        <f t="shared" si="64"/>
        <v>0.98020000000000007</v>
      </c>
      <c r="L179" s="56">
        <f t="shared" si="67"/>
        <v>1.7188227625810248</v>
      </c>
      <c r="M179" s="56">
        <f t="shared" si="65"/>
        <v>3.4376455251620497</v>
      </c>
      <c r="N179" s="128">
        <f t="shared" si="66"/>
        <v>26.910714285714285</v>
      </c>
    </row>
    <row r="180" spans="1:17" x14ac:dyDescent="0.25">
      <c r="A180" s="9">
        <v>14</v>
      </c>
      <c r="B180" s="9" t="s">
        <v>21</v>
      </c>
      <c r="C180" s="9">
        <v>100.3</v>
      </c>
      <c r="D180" s="9">
        <v>143.30000000000001</v>
      </c>
      <c r="E180" s="9">
        <v>3595</v>
      </c>
      <c r="F180" s="9">
        <v>302.2</v>
      </c>
      <c r="G180" s="99">
        <f t="shared" si="60"/>
        <v>3494.7</v>
      </c>
      <c r="H180">
        <f t="shared" si="61"/>
        <v>100.3</v>
      </c>
      <c r="I180">
        <f t="shared" si="62"/>
        <v>3595</v>
      </c>
      <c r="J180">
        <f t="shared" si="63"/>
        <v>1035.2</v>
      </c>
      <c r="K180">
        <f t="shared" si="64"/>
        <v>222.75</v>
      </c>
      <c r="L180">
        <f t="shared" si="67"/>
        <v>854.37056070536516</v>
      </c>
      <c r="M180">
        <f t="shared" si="65"/>
        <v>1708.7411214107303</v>
      </c>
      <c r="N180" s="128">
        <f t="shared" si="66"/>
        <v>35.842472582253244</v>
      </c>
    </row>
    <row r="181" spans="1:17" x14ac:dyDescent="0.25">
      <c r="A181" s="9">
        <v>15</v>
      </c>
      <c r="B181" s="25" t="s">
        <v>22</v>
      </c>
      <c r="C181" s="25">
        <v>0.70709999999999995</v>
      </c>
      <c r="D181" s="25">
        <v>0.47460000000000002</v>
      </c>
      <c r="E181" s="25">
        <v>0.45760000000000001</v>
      </c>
      <c r="F181" s="25">
        <v>0.53569999999999995</v>
      </c>
      <c r="G181" s="100">
        <f t="shared" si="60"/>
        <v>0.24949999999999994</v>
      </c>
      <c r="H181" s="56">
        <f t="shared" si="61"/>
        <v>0.45760000000000001</v>
      </c>
      <c r="I181" s="56">
        <f t="shared" si="62"/>
        <v>0.70709999999999995</v>
      </c>
      <c r="J181" s="56">
        <f t="shared" si="63"/>
        <v>0.54374999999999996</v>
      </c>
      <c r="K181" s="56">
        <f t="shared" si="64"/>
        <v>0.50514999999999999</v>
      </c>
      <c r="L181" s="56">
        <f t="shared" si="67"/>
        <v>5.697336365940394E-2</v>
      </c>
      <c r="M181" s="56">
        <f t="shared" si="65"/>
        <v>0.11394672731880788</v>
      </c>
      <c r="N181">
        <f t="shared" si="66"/>
        <v>1.545236013986014</v>
      </c>
    </row>
    <row r="182" spans="1:17" x14ac:dyDescent="0.25">
      <c r="A182" s="9">
        <v>16</v>
      </c>
      <c r="B182" s="9" t="s">
        <v>23</v>
      </c>
      <c r="C182" s="9">
        <v>368.5</v>
      </c>
      <c r="D182" s="9">
        <v>138</v>
      </c>
      <c r="E182" s="9">
        <v>45.08</v>
      </c>
      <c r="F182" s="9">
        <v>512.6</v>
      </c>
      <c r="G182" s="99">
        <f t="shared" si="60"/>
        <v>467.52000000000004</v>
      </c>
      <c r="H182">
        <f t="shared" si="61"/>
        <v>45.08</v>
      </c>
      <c r="I182">
        <f t="shared" si="62"/>
        <v>512.6</v>
      </c>
      <c r="J182">
        <f t="shared" si="63"/>
        <v>266.04500000000002</v>
      </c>
      <c r="K182">
        <f t="shared" si="64"/>
        <v>253.25</v>
      </c>
      <c r="L182">
        <f t="shared" si="67"/>
        <v>106.65655484622904</v>
      </c>
      <c r="M182">
        <f t="shared" si="65"/>
        <v>213.31310969245808</v>
      </c>
      <c r="N182" s="128">
        <f t="shared" si="66"/>
        <v>11.370896184560781</v>
      </c>
    </row>
    <row r="183" spans="1:17" x14ac:dyDescent="0.25">
      <c r="A183" s="9">
        <v>17</v>
      </c>
      <c r="B183" s="9" t="s">
        <v>24</v>
      </c>
      <c r="C183" s="81">
        <v>6.4199999999999993E-2</v>
      </c>
      <c r="D183" s="81">
        <v>-0.17299999999999999</v>
      </c>
      <c r="E183" s="81">
        <v>0.79590000000000005</v>
      </c>
      <c r="F183" s="9">
        <v>19.72</v>
      </c>
      <c r="G183" s="99">
        <f t="shared" si="60"/>
        <v>19.892999999999997</v>
      </c>
      <c r="H183">
        <f t="shared" si="61"/>
        <v>-0.17299999999999999</v>
      </c>
      <c r="I183">
        <f t="shared" si="62"/>
        <v>19.72</v>
      </c>
      <c r="J183">
        <f t="shared" si="63"/>
        <v>5.1017749999999999</v>
      </c>
      <c r="K183">
        <f t="shared" si="64"/>
        <v>0.43004999999999999</v>
      </c>
      <c r="L183">
        <f t="shared" si="67"/>
        <v>4.8771018959991324</v>
      </c>
      <c r="M183">
        <f t="shared" si="65"/>
        <v>9.7542037919982647</v>
      </c>
      <c r="N183">
        <f t="shared" si="66"/>
        <v>-113.98843930635839</v>
      </c>
    </row>
    <row r="184" spans="1:17" x14ac:dyDescent="0.25">
      <c r="A184" s="9">
        <v>18</v>
      </c>
      <c r="B184" s="9" t="s">
        <v>25</v>
      </c>
      <c r="C184" s="9">
        <v>15.08</v>
      </c>
      <c r="D184" s="9">
        <v>2.2610000000000001</v>
      </c>
      <c r="E184" s="9">
        <v>23.72</v>
      </c>
      <c r="F184" s="9">
        <v>382.9</v>
      </c>
      <c r="G184" s="99">
        <f t="shared" si="60"/>
        <v>380.63899999999995</v>
      </c>
      <c r="H184">
        <f t="shared" si="61"/>
        <v>2.2610000000000001</v>
      </c>
      <c r="I184">
        <f t="shared" si="62"/>
        <v>382.9</v>
      </c>
      <c r="J184">
        <f t="shared" si="63"/>
        <v>105.99024999999999</v>
      </c>
      <c r="K184">
        <f t="shared" si="64"/>
        <v>19.399999999999999</v>
      </c>
      <c r="L184">
        <f t="shared" si="67"/>
        <v>92.408438711313039</v>
      </c>
      <c r="M184">
        <f t="shared" si="65"/>
        <v>184.81687742262608</v>
      </c>
      <c r="N184" s="128">
        <f t="shared" si="66"/>
        <v>169.34984520123837</v>
      </c>
    </row>
    <row r="185" spans="1:17" x14ac:dyDescent="0.25">
      <c r="A185" s="9">
        <v>19</v>
      </c>
      <c r="B185" s="9" t="s">
        <v>26</v>
      </c>
      <c r="C185" s="9">
        <v>3.6629999999999998</v>
      </c>
      <c r="D185" s="9">
        <v>6.4050000000000002</v>
      </c>
      <c r="E185" s="9">
        <v>2.3239999999999998</v>
      </c>
      <c r="F185" s="9">
        <v>6.7919999999999998</v>
      </c>
      <c r="G185" s="99">
        <f t="shared" si="60"/>
        <v>4.468</v>
      </c>
      <c r="H185">
        <f t="shared" si="61"/>
        <v>2.3239999999999998</v>
      </c>
      <c r="I185">
        <f t="shared" si="62"/>
        <v>6.7919999999999998</v>
      </c>
      <c r="J185">
        <f t="shared" si="63"/>
        <v>4.7959999999999994</v>
      </c>
      <c r="K185">
        <f t="shared" si="64"/>
        <v>5.0339999999999998</v>
      </c>
      <c r="L185">
        <f t="shared" si="67"/>
        <v>1.0788639858666158</v>
      </c>
      <c r="M185">
        <f t="shared" si="65"/>
        <v>2.1577279717332316</v>
      </c>
      <c r="N185">
        <f t="shared" si="66"/>
        <v>2.9225473321858866</v>
      </c>
    </row>
    <row r="186" spans="1:17" x14ac:dyDescent="0.25">
      <c r="A186" s="9">
        <v>20</v>
      </c>
      <c r="B186" s="9" t="s">
        <v>27</v>
      </c>
      <c r="C186" s="9">
        <v>22.95</v>
      </c>
      <c r="D186" s="9">
        <v>15.66</v>
      </c>
      <c r="E186" s="9">
        <v>1354</v>
      </c>
      <c r="F186" s="9">
        <v>49.66</v>
      </c>
      <c r="G186" s="99">
        <f t="shared" si="60"/>
        <v>1338.34</v>
      </c>
      <c r="H186">
        <f t="shared" si="61"/>
        <v>15.66</v>
      </c>
      <c r="I186">
        <f t="shared" si="62"/>
        <v>1354</v>
      </c>
      <c r="J186">
        <f t="shared" si="63"/>
        <v>360.5675</v>
      </c>
      <c r="K186">
        <f t="shared" si="64"/>
        <v>36.305</v>
      </c>
      <c r="L186">
        <f t="shared" si="67"/>
        <v>331.22479344032104</v>
      </c>
      <c r="M186">
        <f t="shared" si="65"/>
        <v>662.44958688064207</v>
      </c>
      <c r="N186" s="128">
        <f t="shared" si="66"/>
        <v>86.46232439335887</v>
      </c>
    </row>
    <row r="187" spans="1:17" x14ac:dyDescent="0.25">
      <c r="A187" s="9">
        <v>21</v>
      </c>
      <c r="B187" s="47" t="s">
        <v>28</v>
      </c>
      <c r="C187" s="9">
        <v>48.325000000000003</v>
      </c>
      <c r="D187" s="9">
        <v>48.06</v>
      </c>
      <c r="E187" s="9">
        <v>48.171999999999997</v>
      </c>
      <c r="F187" s="9">
        <v>46.488999999999997</v>
      </c>
      <c r="G187" s="99">
        <f t="shared" si="60"/>
        <v>1.8360000000000056</v>
      </c>
      <c r="H187">
        <f t="shared" si="61"/>
        <v>46.488999999999997</v>
      </c>
      <c r="I187">
        <f t="shared" si="62"/>
        <v>48.325000000000003</v>
      </c>
      <c r="J187">
        <f t="shared" si="63"/>
        <v>47.761500000000005</v>
      </c>
      <c r="K187">
        <f t="shared" si="64"/>
        <v>48.116</v>
      </c>
      <c r="L187">
        <f t="shared" si="67"/>
        <v>0.42762922023641087</v>
      </c>
      <c r="M187">
        <f t="shared" si="65"/>
        <v>0.85525844047282173</v>
      </c>
      <c r="N187">
        <f t="shared" si="66"/>
        <v>1.0394932134483428</v>
      </c>
    </row>
    <row r="188" spans="1:17" x14ac:dyDescent="0.25">
      <c r="A188" s="9">
        <v>22</v>
      </c>
      <c r="B188" s="48" t="s">
        <v>29</v>
      </c>
      <c r="C188" s="9">
        <v>6.3230000000000004</v>
      </c>
      <c r="D188" s="9">
        <v>5.9930000000000003</v>
      </c>
      <c r="E188" s="9">
        <v>6.2530000000000001</v>
      </c>
      <c r="F188" s="9">
        <v>5.46</v>
      </c>
      <c r="G188" s="99">
        <f t="shared" si="60"/>
        <v>0.86300000000000043</v>
      </c>
      <c r="H188">
        <f t="shared" si="61"/>
        <v>5.46</v>
      </c>
      <c r="I188">
        <f t="shared" si="62"/>
        <v>6.3230000000000004</v>
      </c>
      <c r="J188">
        <f t="shared" si="63"/>
        <v>6.0072500000000009</v>
      </c>
      <c r="K188">
        <f t="shared" si="64"/>
        <v>6.1230000000000002</v>
      </c>
      <c r="L188">
        <f t="shared" si="67"/>
        <v>0.19574148555343779</v>
      </c>
      <c r="M188">
        <f t="shared" si="65"/>
        <v>0.39148297110687558</v>
      </c>
      <c r="N188">
        <f t="shared" si="66"/>
        <v>1.1580586080586082</v>
      </c>
    </row>
    <row r="189" spans="1:17" x14ac:dyDescent="0.25">
      <c r="A189" s="9">
        <v>23</v>
      </c>
      <c r="B189" s="48" t="s">
        <v>30</v>
      </c>
      <c r="C189" s="9">
        <v>0.35299999999999998</v>
      </c>
      <c r="D189" s="9">
        <v>0.09</v>
      </c>
      <c r="E189" s="9">
        <v>0.13300000000000001</v>
      </c>
      <c r="F189" s="9">
        <v>0.90700000000000003</v>
      </c>
      <c r="G189" s="99">
        <f t="shared" si="60"/>
        <v>0.81700000000000006</v>
      </c>
      <c r="H189">
        <f t="shared" si="61"/>
        <v>0.09</v>
      </c>
      <c r="I189">
        <f t="shared" si="62"/>
        <v>0.90700000000000003</v>
      </c>
      <c r="J189">
        <f t="shared" si="63"/>
        <v>0.37075000000000002</v>
      </c>
      <c r="K189">
        <f t="shared" si="64"/>
        <v>0.24299999999999999</v>
      </c>
      <c r="L189">
        <f>STDEV(C189:F189)/(SQRT(COUNT(C189:F189)))</f>
        <v>0.18779970491634609</v>
      </c>
      <c r="M189">
        <f t="shared" si="65"/>
        <v>0.37559940983269219</v>
      </c>
      <c r="N189" s="128">
        <f t="shared" si="66"/>
        <v>10.077777777777779</v>
      </c>
    </row>
    <row r="190" spans="1:17" x14ac:dyDescent="0.25">
      <c r="A190" s="55" t="s">
        <v>101</v>
      </c>
    </row>
    <row r="191" spans="1:17" x14ac:dyDescent="0.25">
      <c r="A191" s="9" t="s">
        <v>0</v>
      </c>
      <c r="B191" s="9" t="s">
        <v>1</v>
      </c>
      <c r="C191" s="9" t="s">
        <v>97</v>
      </c>
      <c r="D191" s="9" t="s">
        <v>98</v>
      </c>
      <c r="E191" s="9" t="s">
        <v>99</v>
      </c>
      <c r="F191" s="9" t="s">
        <v>100</v>
      </c>
    </row>
    <row r="192" spans="1:17" x14ac:dyDescent="0.25">
      <c r="A192" s="9" t="s">
        <v>3</v>
      </c>
      <c r="B192" s="9" t="s">
        <v>5</v>
      </c>
      <c r="C192" s="9" t="s">
        <v>5</v>
      </c>
      <c r="D192" s="9" t="s">
        <v>6</v>
      </c>
      <c r="E192" s="9" t="s">
        <v>5</v>
      </c>
      <c r="F192" s="9" t="s">
        <v>5</v>
      </c>
      <c r="Q192" t="s">
        <v>160</v>
      </c>
    </row>
    <row r="193" spans="1:26" x14ac:dyDescent="0.25">
      <c r="A193" s="9"/>
      <c r="B193" s="9"/>
      <c r="C193" s="9"/>
      <c r="D193" s="9"/>
      <c r="E193" s="9"/>
      <c r="F193" s="9"/>
      <c r="G193" s="103" t="s">
        <v>36</v>
      </c>
      <c r="H193" s="55" t="s">
        <v>37</v>
      </c>
      <c r="I193" s="55" t="s">
        <v>32</v>
      </c>
      <c r="J193" s="55" t="s">
        <v>34</v>
      </c>
      <c r="K193" s="55" t="s">
        <v>35</v>
      </c>
      <c r="L193" s="101" t="s">
        <v>102</v>
      </c>
      <c r="M193" s="101" t="s">
        <v>103</v>
      </c>
      <c r="N193" s="55" t="s">
        <v>189</v>
      </c>
      <c r="P193" s="101" t="s">
        <v>167</v>
      </c>
      <c r="Q193" s="92" t="s">
        <v>7</v>
      </c>
      <c r="R193" s="93" t="s">
        <v>31</v>
      </c>
      <c r="S193" s="93" t="s">
        <v>32</v>
      </c>
      <c r="T193" s="93" t="s">
        <v>34</v>
      </c>
      <c r="U193" s="93" t="s">
        <v>35</v>
      </c>
      <c r="V193" s="101" t="s">
        <v>102</v>
      </c>
      <c r="W193" s="101" t="s">
        <v>103</v>
      </c>
    </row>
    <row r="194" spans="1:26" x14ac:dyDescent="0.25">
      <c r="A194" s="9">
        <v>1</v>
      </c>
      <c r="B194" s="9" t="s">
        <v>8</v>
      </c>
      <c r="C194" s="9">
        <v>24.22</v>
      </c>
      <c r="D194" s="9">
        <v>16.010000000000002</v>
      </c>
      <c r="E194" s="9">
        <v>16.670000000000002</v>
      </c>
      <c r="F194" s="9">
        <v>944.5</v>
      </c>
      <c r="G194" s="99">
        <f>MAX(C194:F194)-MIN(C194:F194)</f>
        <v>928.49</v>
      </c>
      <c r="H194">
        <f>MIN(C194:F194)</f>
        <v>16.010000000000002</v>
      </c>
      <c r="I194">
        <f>MAX(C194:F194)</f>
        <v>944.5</v>
      </c>
      <c r="J194">
        <f>AVERAGE(C194:F194)</f>
        <v>250.35</v>
      </c>
      <c r="K194">
        <f>MEDIAN(C194:F194)</f>
        <v>20.445</v>
      </c>
      <c r="L194">
        <f>STDEV(C194:F194)/(SQRT(COUNT(C194:F194)))</f>
        <v>231.39082692132232</v>
      </c>
      <c r="M194">
        <f>STDEV(C194:F194)</f>
        <v>462.78165384264463</v>
      </c>
      <c r="N194" s="128">
        <f>MAX(C194:F194)/MIN(C194:F194)</f>
        <v>58.994378513429098</v>
      </c>
      <c r="P194" s="125" t="s">
        <v>168</v>
      </c>
      <c r="Q194">
        <f t="shared" ref="Q194:W198" si="68">ROUND(G194,3-(1+INT(LOG10(ABS(G194)))))</f>
        <v>928</v>
      </c>
      <c r="R194" s="74">
        <f t="shared" si="68"/>
        <v>16</v>
      </c>
      <c r="S194" s="74">
        <f t="shared" si="68"/>
        <v>945</v>
      </c>
      <c r="T194">
        <f t="shared" si="68"/>
        <v>250</v>
      </c>
      <c r="U194">
        <f t="shared" si="68"/>
        <v>20.399999999999999</v>
      </c>
      <c r="V194">
        <f t="shared" si="68"/>
        <v>231</v>
      </c>
      <c r="W194">
        <f t="shared" si="68"/>
        <v>463</v>
      </c>
    </row>
    <row r="195" spans="1:26" x14ac:dyDescent="0.25">
      <c r="A195" s="9">
        <v>2</v>
      </c>
      <c r="B195" s="9" t="s">
        <v>9</v>
      </c>
      <c r="C195" s="9">
        <v>2.5710000000000002</v>
      </c>
      <c r="D195" s="9">
        <v>3.5019999999999998</v>
      </c>
      <c r="E195" s="9">
        <v>4.1459999999999999</v>
      </c>
      <c r="F195" s="9">
        <v>3.5150000000000001</v>
      </c>
      <c r="G195" s="99">
        <f t="shared" ref="G195:G216" si="69">MAX(C195:F195)-MIN(C195:F195)</f>
        <v>1.5749999999999997</v>
      </c>
      <c r="H195">
        <f t="shared" ref="H195:H216" si="70">MIN(C195:F195)</f>
        <v>2.5710000000000002</v>
      </c>
      <c r="I195">
        <f t="shared" ref="I195:I216" si="71">MAX(C195:F195)</f>
        <v>4.1459999999999999</v>
      </c>
      <c r="J195">
        <f t="shared" ref="J195:J216" si="72">AVERAGE(C195:F195)</f>
        <v>3.4335000000000004</v>
      </c>
      <c r="K195">
        <f t="shared" ref="K195:K216" si="73">MEDIAN(C195:F195)</f>
        <v>3.5084999999999997</v>
      </c>
      <c r="L195">
        <f t="shared" ref="L195:L216" si="74">STDEV(C195:F195)/(SQRT(COUNT(C195:F195)))</f>
        <v>0.32440933504858682</v>
      </c>
      <c r="M195">
        <f t="shared" ref="M195:M216" si="75">STDEV(C195:F195)</f>
        <v>0.64881867009717364</v>
      </c>
      <c r="N195">
        <f t="shared" ref="N195:N216" si="76">MAX(C195:F195)/MIN(C195:F195)</f>
        <v>1.6126021003500581</v>
      </c>
      <c r="P195" s="125" t="s">
        <v>2</v>
      </c>
      <c r="Q195">
        <f t="shared" si="68"/>
        <v>1.58</v>
      </c>
      <c r="R195" s="74">
        <f t="shared" si="68"/>
        <v>2.57</v>
      </c>
      <c r="S195" s="74">
        <f t="shared" si="68"/>
        <v>4.1500000000000004</v>
      </c>
      <c r="T195">
        <f t="shared" si="68"/>
        <v>3.43</v>
      </c>
      <c r="U195">
        <f t="shared" si="68"/>
        <v>3.51</v>
      </c>
      <c r="V195">
        <f t="shared" si="68"/>
        <v>0.32400000000000001</v>
      </c>
      <c r="W195">
        <f t="shared" si="68"/>
        <v>0.64900000000000002</v>
      </c>
    </row>
    <row r="196" spans="1:26" x14ac:dyDescent="0.25">
      <c r="A196" s="9">
        <v>3</v>
      </c>
      <c r="B196" s="9" t="s">
        <v>10</v>
      </c>
      <c r="C196" s="9">
        <v>7.81</v>
      </c>
      <c r="D196" s="9">
        <v>9.7569999999999997</v>
      </c>
      <c r="E196" s="9">
        <v>4.4130000000000003</v>
      </c>
      <c r="F196" s="9">
        <v>11.78</v>
      </c>
      <c r="G196" s="99">
        <f t="shared" si="69"/>
        <v>7.3669999999999991</v>
      </c>
      <c r="H196">
        <f t="shared" si="70"/>
        <v>4.4130000000000003</v>
      </c>
      <c r="I196">
        <f t="shared" si="71"/>
        <v>11.78</v>
      </c>
      <c r="J196">
        <f t="shared" si="72"/>
        <v>8.44</v>
      </c>
      <c r="K196">
        <f t="shared" si="73"/>
        <v>8.7835000000000001</v>
      </c>
      <c r="L196">
        <f t="shared" si="74"/>
        <v>1.5680061118078163</v>
      </c>
      <c r="M196">
        <f t="shared" si="75"/>
        <v>3.1360122236156327</v>
      </c>
      <c r="N196">
        <f t="shared" si="76"/>
        <v>2.6693859052798548</v>
      </c>
      <c r="P196" s="125" t="s">
        <v>169</v>
      </c>
      <c r="Q196">
        <f t="shared" si="68"/>
        <v>7.37</v>
      </c>
      <c r="R196" s="74">
        <f t="shared" si="68"/>
        <v>4.41</v>
      </c>
      <c r="S196" s="74">
        <f t="shared" si="68"/>
        <v>11.8</v>
      </c>
      <c r="T196">
        <f t="shared" si="68"/>
        <v>8.44</v>
      </c>
      <c r="U196">
        <f t="shared" si="68"/>
        <v>8.7799999999999994</v>
      </c>
      <c r="V196">
        <f t="shared" si="68"/>
        <v>1.57</v>
      </c>
      <c r="W196">
        <f t="shared" si="68"/>
        <v>3.14</v>
      </c>
    </row>
    <row r="197" spans="1:26" x14ac:dyDescent="0.25">
      <c r="A197" s="9">
        <v>4</v>
      </c>
      <c r="B197" s="9" t="s">
        <v>11</v>
      </c>
      <c r="C197" s="9">
        <v>918.6</v>
      </c>
      <c r="D197" s="9">
        <v>860.8</v>
      </c>
      <c r="E197" s="9">
        <v>606.20000000000005</v>
      </c>
      <c r="F197" s="9">
        <v>2642</v>
      </c>
      <c r="G197" s="99">
        <f t="shared" si="69"/>
        <v>2035.8</v>
      </c>
      <c r="H197">
        <f t="shared" si="70"/>
        <v>606.20000000000005</v>
      </c>
      <c r="I197">
        <f t="shared" si="71"/>
        <v>2642</v>
      </c>
      <c r="J197">
        <f t="shared" si="72"/>
        <v>1256.9000000000001</v>
      </c>
      <c r="K197">
        <f t="shared" si="73"/>
        <v>889.7</v>
      </c>
      <c r="L197">
        <f t="shared" si="74"/>
        <v>466.6596368518135</v>
      </c>
      <c r="M197">
        <f t="shared" si="75"/>
        <v>933.319273703627</v>
      </c>
      <c r="N197">
        <f t="shared" si="76"/>
        <v>4.3582975915539421</v>
      </c>
      <c r="P197" s="125" t="s">
        <v>170</v>
      </c>
      <c r="Q197">
        <f t="shared" si="68"/>
        <v>2040</v>
      </c>
      <c r="R197" s="74">
        <f t="shared" si="68"/>
        <v>606</v>
      </c>
      <c r="S197" s="74">
        <f t="shared" si="68"/>
        <v>2640</v>
      </c>
      <c r="T197">
        <f t="shared" si="68"/>
        <v>1260</v>
      </c>
      <c r="U197">
        <f t="shared" si="68"/>
        <v>890</v>
      </c>
      <c r="V197">
        <f t="shared" si="68"/>
        <v>467</v>
      </c>
      <c r="W197">
        <f t="shared" si="68"/>
        <v>933</v>
      </c>
    </row>
    <row r="198" spans="1:26" x14ac:dyDescent="0.25">
      <c r="A198" s="9">
        <v>5</v>
      </c>
      <c r="B198" s="25" t="s">
        <v>12</v>
      </c>
      <c r="C198" s="25">
        <v>1</v>
      </c>
      <c r="D198" s="25">
        <v>1</v>
      </c>
      <c r="E198" s="25">
        <v>1.0649999999999999</v>
      </c>
      <c r="F198" s="25">
        <v>1</v>
      </c>
      <c r="G198" s="100">
        <f t="shared" si="69"/>
        <v>6.4999999999999947E-2</v>
      </c>
      <c r="H198" s="56">
        <f t="shared" si="70"/>
        <v>1</v>
      </c>
      <c r="I198" s="56">
        <f t="shared" si="71"/>
        <v>1.0649999999999999</v>
      </c>
      <c r="J198" s="56">
        <f t="shared" si="72"/>
        <v>1.0162499999999999</v>
      </c>
      <c r="K198" s="56">
        <f t="shared" si="73"/>
        <v>1</v>
      </c>
      <c r="L198" s="56">
        <f t="shared" si="74"/>
        <v>1.6249999999999987E-2</v>
      </c>
      <c r="M198" s="56">
        <f t="shared" si="75"/>
        <v>3.2499999999999973E-2</v>
      </c>
      <c r="N198">
        <f t="shared" si="76"/>
        <v>1.0649999999999999</v>
      </c>
      <c r="P198" s="126" t="s">
        <v>171</v>
      </c>
      <c r="Q198" s="56">
        <f t="shared" si="68"/>
        <v>6.5000000000000002E-2</v>
      </c>
      <c r="R198" s="56">
        <f t="shared" si="68"/>
        <v>1</v>
      </c>
      <c r="S198" s="56">
        <f t="shared" si="68"/>
        <v>1.07</v>
      </c>
      <c r="T198" s="56">
        <f t="shared" si="68"/>
        <v>1.02</v>
      </c>
      <c r="U198" s="56">
        <f t="shared" si="68"/>
        <v>1</v>
      </c>
      <c r="V198" s="56">
        <f t="shared" si="68"/>
        <v>1.6299999999999999E-2</v>
      </c>
      <c r="W198" s="56">
        <f t="shared" si="68"/>
        <v>3.2500000000000001E-2</v>
      </c>
    </row>
    <row r="199" spans="1:26" x14ac:dyDescent="0.25">
      <c r="A199" s="9">
        <v>6</v>
      </c>
      <c r="B199" s="25" t="s">
        <v>13</v>
      </c>
      <c r="C199" s="25">
        <v>1</v>
      </c>
      <c r="D199" s="25">
        <v>1</v>
      </c>
      <c r="E199" s="25">
        <v>1</v>
      </c>
      <c r="F199" s="25">
        <v>1</v>
      </c>
      <c r="G199" s="100">
        <f t="shared" si="69"/>
        <v>0</v>
      </c>
      <c r="H199" s="56">
        <f t="shared" si="70"/>
        <v>1</v>
      </c>
      <c r="I199" s="56">
        <f t="shared" si="71"/>
        <v>1</v>
      </c>
      <c r="J199" s="56">
        <f t="shared" si="72"/>
        <v>1</v>
      </c>
      <c r="K199" s="56">
        <f t="shared" si="73"/>
        <v>1</v>
      </c>
      <c r="L199" s="56">
        <f t="shared" si="74"/>
        <v>0</v>
      </c>
      <c r="M199" s="56">
        <f t="shared" si="75"/>
        <v>0</v>
      </c>
      <c r="N199">
        <f t="shared" si="76"/>
        <v>1</v>
      </c>
      <c r="P199" s="126" t="s">
        <v>172</v>
      </c>
      <c r="Q199" s="56">
        <v>0</v>
      </c>
      <c r="R199" s="56">
        <f t="shared" ref="R199:R216" si="77">ROUND(H199,3-(1+INT(LOG10(ABS(H199)))))</f>
        <v>1</v>
      </c>
      <c r="S199" s="56">
        <f t="shared" ref="S199:S216" si="78">ROUND(I199,3-(1+INT(LOG10(ABS(I199)))))</f>
        <v>1</v>
      </c>
      <c r="T199" s="56">
        <f t="shared" ref="T199:T216" si="79">ROUND(J199,3-(1+INT(LOG10(ABS(J199)))))</f>
        <v>1</v>
      </c>
      <c r="U199" s="56">
        <f t="shared" ref="U199:U216" si="80">ROUND(K199,3-(1+INT(LOG10(ABS(K199)))))</f>
        <v>1</v>
      </c>
      <c r="V199" s="56">
        <v>0</v>
      </c>
      <c r="W199" s="56">
        <v>0</v>
      </c>
    </row>
    <row r="200" spans="1:26" x14ac:dyDescent="0.25">
      <c r="A200" s="9">
        <v>7</v>
      </c>
      <c r="B200" s="9" t="s">
        <v>14</v>
      </c>
      <c r="C200" s="9">
        <v>1.274</v>
      </c>
      <c r="D200" s="81">
        <v>1</v>
      </c>
      <c r="E200" s="81">
        <v>1</v>
      </c>
      <c r="F200" s="9">
        <v>1.2010000000000001</v>
      </c>
      <c r="G200" s="99">
        <f t="shared" si="69"/>
        <v>0.27400000000000002</v>
      </c>
      <c r="H200">
        <f t="shared" si="70"/>
        <v>1</v>
      </c>
      <c r="I200">
        <f t="shared" si="71"/>
        <v>1.274</v>
      </c>
      <c r="J200">
        <f t="shared" si="72"/>
        <v>1.1187499999999999</v>
      </c>
      <c r="K200">
        <f t="shared" si="73"/>
        <v>1.1005</v>
      </c>
      <c r="L200">
        <f t="shared" si="74"/>
        <v>7.0160975620355212E-2</v>
      </c>
      <c r="M200">
        <f t="shared" si="75"/>
        <v>0.14032195124071042</v>
      </c>
      <c r="N200">
        <f t="shared" si="76"/>
        <v>1.274</v>
      </c>
      <c r="P200" s="125" t="s">
        <v>173</v>
      </c>
      <c r="Q200">
        <f t="shared" ref="Q200:Q207" si="81">ROUND(G200,3-(1+INT(LOG10(ABS(G200)))))</f>
        <v>0.27400000000000002</v>
      </c>
      <c r="R200" s="74">
        <f t="shared" si="77"/>
        <v>1</v>
      </c>
      <c r="S200" s="74">
        <f t="shared" si="78"/>
        <v>1.27</v>
      </c>
      <c r="T200">
        <f t="shared" si="79"/>
        <v>1.1200000000000001</v>
      </c>
      <c r="U200">
        <f t="shared" si="80"/>
        <v>1.1000000000000001</v>
      </c>
      <c r="V200">
        <f t="shared" ref="V200:W207" si="82">ROUND(L200,3-(1+INT(LOG10(ABS(L200)))))</f>
        <v>7.0199999999999999E-2</v>
      </c>
      <c r="W200">
        <f t="shared" si="82"/>
        <v>0.14000000000000001</v>
      </c>
    </row>
    <row r="201" spans="1:26" x14ac:dyDescent="0.25">
      <c r="A201" s="9">
        <v>8</v>
      </c>
      <c r="B201" s="9" t="s">
        <v>15</v>
      </c>
      <c r="C201" s="9">
        <v>1.7889999999999999</v>
      </c>
      <c r="D201" s="81">
        <v>1</v>
      </c>
      <c r="E201" s="81">
        <v>1.0660000000000001</v>
      </c>
      <c r="F201" s="9">
        <v>2.8330000000000002</v>
      </c>
      <c r="G201" s="99">
        <f t="shared" si="69"/>
        <v>1.8330000000000002</v>
      </c>
      <c r="H201">
        <f t="shared" si="70"/>
        <v>1</v>
      </c>
      <c r="I201">
        <f t="shared" si="71"/>
        <v>2.8330000000000002</v>
      </c>
      <c r="J201">
        <f t="shared" si="72"/>
        <v>1.6719999999999999</v>
      </c>
      <c r="K201">
        <f t="shared" si="73"/>
        <v>1.4275</v>
      </c>
      <c r="L201">
        <f t="shared" si="74"/>
        <v>0.42626576217191087</v>
      </c>
      <c r="M201">
        <f t="shared" si="75"/>
        <v>0.85253152434382173</v>
      </c>
      <c r="N201">
        <f t="shared" si="76"/>
        <v>2.8330000000000002</v>
      </c>
      <c r="P201" s="125" t="s">
        <v>174</v>
      </c>
      <c r="Q201">
        <f t="shared" si="81"/>
        <v>1.83</v>
      </c>
      <c r="R201" s="74">
        <f t="shared" si="77"/>
        <v>1</v>
      </c>
      <c r="S201" s="74">
        <f t="shared" si="78"/>
        <v>2.83</v>
      </c>
      <c r="T201">
        <f t="shared" si="79"/>
        <v>1.67</v>
      </c>
      <c r="U201">
        <f t="shared" si="80"/>
        <v>1.43</v>
      </c>
      <c r="V201">
        <f t="shared" si="82"/>
        <v>0.42599999999999999</v>
      </c>
      <c r="W201">
        <f t="shared" si="82"/>
        <v>0.85299999999999998</v>
      </c>
      <c r="Z201" t="s">
        <v>188</v>
      </c>
    </row>
    <row r="202" spans="1:26" x14ac:dyDescent="0.25">
      <c r="A202" s="9">
        <v>9</v>
      </c>
      <c r="B202" s="9" t="s">
        <v>16</v>
      </c>
      <c r="C202" s="9">
        <v>13.66</v>
      </c>
      <c r="D202" s="81">
        <v>7.6790000000000003</v>
      </c>
      <c r="E202" s="81">
        <v>13.27</v>
      </c>
      <c r="F202" s="9">
        <v>230.9</v>
      </c>
      <c r="G202" s="99">
        <f t="shared" si="69"/>
        <v>223.221</v>
      </c>
      <c r="H202">
        <f t="shared" si="70"/>
        <v>7.6790000000000003</v>
      </c>
      <c r="I202">
        <f t="shared" si="71"/>
        <v>230.9</v>
      </c>
      <c r="J202">
        <f t="shared" si="72"/>
        <v>66.377250000000004</v>
      </c>
      <c r="K202">
        <f t="shared" si="73"/>
        <v>13.465</v>
      </c>
      <c r="L202">
        <f t="shared" si="74"/>
        <v>54.857928833449719</v>
      </c>
      <c r="M202">
        <f t="shared" si="75"/>
        <v>109.71585766689944</v>
      </c>
      <c r="N202" s="128">
        <f t="shared" si="76"/>
        <v>30.069019403568173</v>
      </c>
      <c r="P202" s="125" t="s">
        <v>175</v>
      </c>
      <c r="Q202">
        <f t="shared" si="81"/>
        <v>223</v>
      </c>
      <c r="R202" s="74">
        <f t="shared" si="77"/>
        <v>7.68</v>
      </c>
      <c r="S202" s="74">
        <f t="shared" si="78"/>
        <v>231</v>
      </c>
      <c r="T202">
        <f t="shared" si="79"/>
        <v>66.400000000000006</v>
      </c>
      <c r="U202">
        <f t="shared" si="80"/>
        <v>13.5</v>
      </c>
      <c r="V202">
        <f t="shared" si="82"/>
        <v>54.9</v>
      </c>
      <c r="W202">
        <f t="shared" si="82"/>
        <v>110</v>
      </c>
    </row>
    <row r="203" spans="1:26" x14ac:dyDescent="0.25">
      <c r="A203" s="9">
        <v>10</v>
      </c>
      <c r="B203" s="9" t="s">
        <v>17</v>
      </c>
      <c r="C203" s="9">
        <v>1251</v>
      </c>
      <c r="D203" s="9">
        <v>951.6</v>
      </c>
      <c r="E203" s="9">
        <v>1295</v>
      </c>
      <c r="F203" s="9">
        <v>1105</v>
      </c>
      <c r="G203" s="99">
        <f t="shared" si="69"/>
        <v>343.4</v>
      </c>
      <c r="H203">
        <f t="shared" si="70"/>
        <v>951.6</v>
      </c>
      <c r="I203">
        <f t="shared" si="71"/>
        <v>1295</v>
      </c>
      <c r="J203">
        <f t="shared" si="72"/>
        <v>1150.6500000000001</v>
      </c>
      <c r="K203">
        <f t="shared" si="73"/>
        <v>1178</v>
      </c>
      <c r="L203">
        <f t="shared" si="74"/>
        <v>77.788104274796908</v>
      </c>
      <c r="M203">
        <f t="shared" si="75"/>
        <v>155.57620854959382</v>
      </c>
      <c r="N203">
        <f t="shared" si="76"/>
        <v>1.3608659100462379</v>
      </c>
      <c r="P203" s="125" t="s">
        <v>176</v>
      </c>
      <c r="Q203">
        <f t="shared" si="81"/>
        <v>343</v>
      </c>
      <c r="R203" s="74">
        <f t="shared" si="77"/>
        <v>952</v>
      </c>
      <c r="S203" s="74">
        <f t="shared" si="78"/>
        <v>1300</v>
      </c>
      <c r="T203">
        <f t="shared" si="79"/>
        <v>1150</v>
      </c>
      <c r="U203">
        <f t="shared" si="80"/>
        <v>1180</v>
      </c>
      <c r="V203">
        <f t="shared" si="82"/>
        <v>77.8</v>
      </c>
      <c r="W203">
        <f t="shared" si="82"/>
        <v>156</v>
      </c>
    </row>
    <row r="204" spans="1:26" x14ac:dyDescent="0.25">
      <c r="A204" s="9">
        <v>11</v>
      </c>
      <c r="B204" s="9" t="s">
        <v>18</v>
      </c>
      <c r="C204" s="9">
        <v>330.5</v>
      </c>
      <c r="D204" s="9">
        <v>201.9</v>
      </c>
      <c r="E204" s="9">
        <v>111.6</v>
      </c>
      <c r="F204" s="9">
        <v>274.10000000000002</v>
      </c>
      <c r="G204" s="99">
        <f t="shared" si="69"/>
        <v>218.9</v>
      </c>
      <c r="H204">
        <f t="shared" si="70"/>
        <v>111.6</v>
      </c>
      <c r="I204">
        <f t="shared" si="71"/>
        <v>330.5</v>
      </c>
      <c r="J204">
        <f t="shared" si="72"/>
        <v>229.52500000000001</v>
      </c>
      <c r="K204">
        <f t="shared" si="73"/>
        <v>238</v>
      </c>
      <c r="L204">
        <f t="shared" si="74"/>
        <v>47.304269979921813</v>
      </c>
      <c r="M204">
        <f t="shared" si="75"/>
        <v>94.608539959843625</v>
      </c>
      <c r="N204">
        <f t="shared" si="76"/>
        <v>2.9614695340501793</v>
      </c>
      <c r="P204" s="125" t="s">
        <v>177</v>
      </c>
      <c r="Q204">
        <f t="shared" si="81"/>
        <v>219</v>
      </c>
      <c r="R204" s="74">
        <f t="shared" si="77"/>
        <v>112</v>
      </c>
      <c r="S204" s="74">
        <f t="shared" si="78"/>
        <v>331</v>
      </c>
      <c r="T204">
        <f t="shared" si="79"/>
        <v>230</v>
      </c>
      <c r="U204">
        <f t="shared" si="80"/>
        <v>238</v>
      </c>
      <c r="V204">
        <f t="shared" si="82"/>
        <v>47.3</v>
      </c>
      <c r="W204">
        <f t="shared" si="82"/>
        <v>94.6</v>
      </c>
    </row>
    <row r="205" spans="1:26" x14ac:dyDescent="0.25">
      <c r="A205" s="9">
        <v>12</v>
      </c>
      <c r="B205" s="9" t="s">
        <v>19</v>
      </c>
      <c r="C205" s="9">
        <v>55.61</v>
      </c>
      <c r="D205" s="9">
        <v>89.85</v>
      </c>
      <c r="E205" s="9">
        <v>55.75</v>
      </c>
      <c r="F205" s="9">
        <v>51.15</v>
      </c>
      <c r="G205" s="99">
        <f t="shared" si="69"/>
        <v>38.699999999999996</v>
      </c>
      <c r="H205">
        <f t="shared" si="70"/>
        <v>51.15</v>
      </c>
      <c r="I205">
        <f t="shared" si="71"/>
        <v>89.85</v>
      </c>
      <c r="J205">
        <f t="shared" si="72"/>
        <v>63.089999999999996</v>
      </c>
      <c r="K205">
        <f t="shared" si="73"/>
        <v>55.68</v>
      </c>
      <c r="L205">
        <f t="shared" si="74"/>
        <v>8.9837223168721376</v>
      </c>
      <c r="M205">
        <f t="shared" si="75"/>
        <v>17.967444633744275</v>
      </c>
      <c r="N205">
        <f t="shared" si="76"/>
        <v>1.7565982404692082</v>
      </c>
      <c r="P205" s="125" t="s">
        <v>178</v>
      </c>
      <c r="Q205">
        <f t="shared" si="81"/>
        <v>38.700000000000003</v>
      </c>
      <c r="R205" s="74">
        <f t="shared" si="77"/>
        <v>51.2</v>
      </c>
      <c r="S205" s="74">
        <f t="shared" si="78"/>
        <v>89.9</v>
      </c>
      <c r="T205">
        <f t="shared" si="79"/>
        <v>63.1</v>
      </c>
      <c r="U205">
        <f t="shared" si="80"/>
        <v>55.7</v>
      </c>
      <c r="V205">
        <f t="shared" si="82"/>
        <v>8.98</v>
      </c>
      <c r="W205">
        <f t="shared" si="82"/>
        <v>18</v>
      </c>
    </row>
    <row r="206" spans="1:26" x14ac:dyDescent="0.25">
      <c r="A206" s="9">
        <v>13</v>
      </c>
      <c r="B206" s="25" t="s">
        <v>20</v>
      </c>
      <c r="C206" s="25">
        <v>1</v>
      </c>
      <c r="D206" s="25">
        <v>1</v>
      </c>
      <c r="E206" s="25">
        <v>7.5350000000000001</v>
      </c>
      <c r="F206" s="25">
        <v>1.512</v>
      </c>
      <c r="G206" s="100">
        <f t="shared" si="69"/>
        <v>6.5350000000000001</v>
      </c>
      <c r="H206" s="56">
        <f t="shared" si="70"/>
        <v>1</v>
      </c>
      <c r="I206" s="56">
        <f t="shared" si="71"/>
        <v>7.5350000000000001</v>
      </c>
      <c r="J206" s="56">
        <f t="shared" si="72"/>
        <v>2.7617500000000001</v>
      </c>
      <c r="K206" s="56">
        <f t="shared" si="73"/>
        <v>1.256</v>
      </c>
      <c r="L206" s="56">
        <f t="shared" si="74"/>
        <v>1.5956533862862154</v>
      </c>
      <c r="M206" s="56">
        <f t="shared" si="75"/>
        <v>3.1913067725724309</v>
      </c>
      <c r="N206">
        <f t="shared" si="76"/>
        <v>7.5350000000000001</v>
      </c>
      <c r="P206" s="125" t="s">
        <v>179</v>
      </c>
      <c r="Q206" s="56">
        <f t="shared" si="81"/>
        <v>6.54</v>
      </c>
      <c r="R206" s="56">
        <f t="shared" si="77"/>
        <v>1</v>
      </c>
      <c r="S206" s="56">
        <f t="shared" si="78"/>
        <v>7.54</v>
      </c>
      <c r="T206" s="56">
        <f t="shared" si="79"/>
        <v>2.76</v>
      </c>
      <c r="U206" s="56">
        <f t="shared" si="80"/>
        <v>1.26</v>
      </c>
      <c r="V206" s="56">
        <f t="shared" si="82"/>
        <v>1.6</v>
      </c>
      <c r="W206" s="56">
        <f t="shared" si="82"/>
        <v>3.19</v>
      </c>
    </row>
    <row r="207" spans="1:26" x14ac:dyDescent="0.25">
      <c r="A207" s="9">
        <v>14</v>
      </c>
      <c r="B207" s="9" t="s">
        <v>21</v>
      </c>
      <c r="C207" s="9">
        <v>100.3</v>
      </c>
      <c r="D207" s="9">
        <v>143.30000000000001</v>
      </c>
      <c r="E207" s="9">
        <v>3595</v>
      </c>
      <c r="F207" s="9">
        <v>302.2</v>
      </c>
      <c r="G207" s="99">
        <f t="shared" si="69"/>
        <v>3494.7</v>
      </c>
      <c r="H207">
        <f t="shared" si="70"/>
        <v>100.3</v>
      </c>
      <c r="I207">
        <f t="shared" si="71"/>
        <v>3595</v>
      </c>
      <c r="J207">
        <f t="shared" si="72"/>
        <v>1035.2</v>
      </c>
      <c r="K207">
        <f t="shared" si="73"/>
        <v>222.75</v>
      </c>
      <c r="L207">
        <f t="shared" si="74"/>
        <v>854.37056070536516</v>
      </c>
      <c r="M207">
        <f t="shared" si="75"/>
        <v>1708.7411214107303</v>
      </c>
      <c r="N207" s="128">
        <f t="shared" si="76"/>
        <v>35.842472582253244</v>
      </c>
      <c r="P207" s="125" t="s">
        <v>180</v>
      </c>
      <c r="Q207">
        <f t="shared" si="81"/>
        <v>3490</v>
      </c>
      <c r="R207" s="74">
        <f t="shared" si="77"/>
        <v>100</v>
      </c>
      <c r="S207" s="74">
        <f t="shared" si="78"/>
        <v>3600</v>
      </c>
      <c r="T207">
        <f t="shared" si="79"/>
        <v>1040</v>
      </c>
      <c r="U207">
        <f t="shared" si="80"/>
        <v>223</v>
      </c>
      <c r="V207">
        <f t="shared" si="82"/>
        <v>854</v>
      </c>
      <c r="W207">
        <f t="shared" si="82"/>
        <v>1710</v>
      </c>
    </row>
    <row r="208" spans="1:26" x14ac:dyDescent="0.25">
      <c r="A208" s="9">
        <v>15</v>
      </c>
      <c r="B208" s="25" t="s">
        <v>22</v>
      </c>
      <c r="C208" s="25">
        <v>1</v>
      </c>
      <c r="D208" s="25">
        <v>1</v>
      </c>
      <c r="E208" s="25">
        <v>1</v>
      </c>
      <c r="F208" s="25">
        <v>1</v>
      </c>
      <c r="G208" s="100">
        <f t="shared" si="69"/>
        <v>0</v>
      </c>
      <c r="H208" s="56">
        <f t="shared" si="70"/>
        <v>1</v>
      </c>
      <c r="I208" s="56">
        <f t="shared" si="71"/>
        <v>1</v>
      </c>
      <c r="J208" s="56">
        <f t="shared" si="72"/>
        <v>1</v>
      </c>
      <c r="K208" s="56">
        <f t="shared" si="73"/>
        <v>1</v>
      </c>
      <c r="L208" s="56">
        <f t="shared" si="74"/>
        <v>0</v>
      </c>
      <c r="M208" s="56">
        <f t="shared" si="75"/>
        <v>0</v>
      </c>
      <c r="N208">
        <f t="shared" si="76"/>
        <v>1</v>
      </c>
      <c r="P208" s="125" t="s">
        <v>181</v>
      </c>
      <c r="Q208" s="56">
        <v>0</v>
      </c>
      <c r="R208" s="56">
        <f t="shared" si="77"/>
        <v>1</v>
      </c>
      <c r="S208" s="56">
        <f t="shared" si="78"/>
        <v>1</v>
      </c>
      <c r="T208" s="56">
        <f t="shared" si="79"/>
        <v>1</v>
      </c>
      <c r="U208" s="56">
        <f t="shared" si="80"/>
        <v>1</v>
      </c>
      <c r="V208" s="56">
        <v>0</v>
      </c>
      <c r="W208" s="56">
        <v>0</v>
      </c>
    </row>
    <row r="209" spans="1:23" x14ac:dyDescent="0.25">
      <c r="A209" s="9">
        <v>16</v>
      </c>
      <c r="B209" s="9" t="s">
        <v>23</v>
      </c>
      <c r="C209" s="9">
        <v>368.5</v>
      </c>
      <c r="D209" s="9">
        <v>138</v>
      </c>
      <c r="E209" s="9">
        <v>45.08</v>
      </c>
      <c r="F209" s="9">
        <v>512.6</v>
      </c>
      <c r="G209" s="99">
        <f t="shared" si="69"/>
        <v>467.52000000000004</v>
      </c>
      <c r="H209">
        <f t="shared" si="70"/>
        <v>45.08</v>
      </c>
      <c r="I209">
        <f t="shared" si="71"/>
        <v>512.6</v>
      </c>
      <c r="J209">
        <f t="shared" si="72"/>
        <v>266.04500000000002</v>
      </c>
      <c r="K209">
        <f t="shared" si="73"/>
        <v>253.25</v>
      </c>
      <c r="L209">
        <f t="shared" si="74"/>
        <v>106.65655484622904</v>
      </c>
      <c r="M209">
        <f t="shared" si="75"/>
        <v>213.31310969245808</v>
      </c>
      <c r="N209" s="128">
        <f t="shared" si="76"/>
        <v>11.370896184560781</v>
      </c>
      <c r="P209" s="125" t="s">
        <v>182</v>
      </c>
      <c r="Q209">
        <f t="shared" ref="Q209:Q216" si="83">ROUND(G209,3-(1+INT(LOG10(ABS(G209)))))</f>
        <v>468</v>
      </c>
      <c r="R209" s="74">
        <f t="shared" si="77"/>
        <v>45.1</v>
      </c>
      <c r="S209" s="74">
        <f t="shared" si="78"/>
        <v>513</v>
      </c>
      <c r="T209">
        <f t="shared" si="79"/>
        <v>266</v>
      </c>
      <c r="U209">
        <f t="shared" si="80"/>
        <v>253</v>
      </c>
      <c r="V209">
        <f t="shared" ref="V209:W216" si="84">ROUND(L209,3-(1+INT(LOG10(ABS(L209)))))</f>
        <v>107</v>
      </c>
      <c r="W209">
        <f t="shared" si="84"/>
        <v>213</v>
      </c>
    </row>
    <row r="210" spans="1:23" x14ac:dyDescent="0.25">
      <c r="A210" s="9">
        <v>17</v>
      </c>
      <c r="B210" s="9" t="s">
        <v>24</v>
      </c>
      <c r="C210" s="81">
        <v>1</v>
      </c>
      <c r="D210" s="81">
        <v>1</v>
      </c>
      <c r="E210" s="81">
        <v>1</v>
      </c>
      <c r="F210" s="9">
        <v>19.72</v>
      </c>
      <c r="G210" s="99">
        <f t="shared" si="69"/>
        <v>18.72</v>
      </c>
      <c r="H210">
        <f t="shared" si="70"/>
        <v>1</v>
      </c>
      <c r="I210">
        <f t="shared" si="71"/>
        <v>19.72</v>
      </c>
      <c r="J210">
        <f t="shared" si="72"/>
        <v>5.68</v>
      </c>
      <c r="K210">
        <f t="shared" si="73"/>
        <v>1</v>
      </c>
      <c r="L210">
        <f t="shared" si="74"/>
        <v>4.68</v>
      </c>
      <c r="M210">
        <f t="shared" si="75"/>
        <v>9.36</v>
      </c>
      <c r="N210" s="128">
        <f t="shared" si="76"/>
        <v>19.72</v>
      </c>
      <c r="P210" s="125" t="s">
        <v>183</v>
      </c>
      <c r="Q210">
        <f t="shared" si="83"/>
        <v>18.7</v>
      </c>
      <c r="R210" s="74">
        <f t="shared" si="77"/>
        <v>1</v>
      </c>
      <c r="S210" s="74">
        <f t="shared" si="78"/>
        <v>19.7</v>
      </c>
      <c r="T210">
        <f t="shared" si="79"/>
        <v>5.68</v>
      </c>
      <c r="U210">
        <f t="shared" si="80"/>
        <v>1</v>
      </c>
      <c r="V210">
        <f t="shared" si="84"/>
        <v>4.68</v>
      </c>
      <c r="W210">
        <f t="shared" si="84"/>
        <v>9.36</v>
      </c>
    </row>
    <row r="211" spans="1:23" x14ac:dyDescent="0.25">
      <c r="A211" s="9">
        <v>18</v>
      </c>
      <c r="B211" s="9" t="s">
        <v>25</v>
      </c>
      <c r="C211" s="9">
        <v>15.08</v>
      </c>
      <c r="D211" s="9">
        <v>2.2610000000000001</v>
      </c>
      <c r="E211" s="9">
        <v>23.72</v>
      </c>
      <c r="F211" s="9">
        <v>382.9</v>
      </c>
      <c r="G211" s="99">
        <f t="shared" si="69"/>
        <v>380.63899999999995</v>
      </c>
      <c r="H211">
        <f t="shared" si="70"/>
        <v>2.2610000000000001</v>
      </c>
      <c r="I211">
        <f t="shared" si="71"/>
        <v>382.9</v>
      </c>
      <c r="J211">
        <f t="shared" si="72"/>
        <v>105.99024999999999</v>
      </c>
      <c r="K211">
        <f t="shared" si="73"/>
        <v>19.399999999999999</v>
      </c>
      <c r="L211">
        <f t="shared" si="74"/>
        <v>92.408438711313039</v>
      </c>
      <c r="M211">
        <f t="shared" si="75"/>
        <v>184.81687742262608</v>
      </c>
      <c r="N211" s="128">
        <f t="shared" si="76"/>
        <v>169.34984520123837</v>
      </c>
      <c r="P211" s="125" t="s">
        <v>184</v>
      </c>
      <c r="Q211">
        <f t="shared" si="83"/>
        <v>381</v>
      </c>
      <c r="R211" s="74">
        <f t="shared" si="77"/>
        <v>2.2599999999999998</v>
      </c>
      <c r="S211" s="74">
        <f t="shared" si="78"/>
        <v>383</v>
      </c>
      <c r="T211">
        <f t="shared" si="79"/>
        <v>106</v>
      </c>
      <c r="U211">
        <f t="shared" si="80"/>
        <v>19.399999999999999</v>
      </c>
      <c r="V211">
        <f t="shared" si="84"/>
        <v>92.4</v>
      </c>
      <c r="W211">
        <f t="shared" si="84"/>
        <v>185</v>
      </c>
    </row>
    <row r="212" spans="1:23" x14ac:dyDescent="0.25">
      <c r="A212" s="9">
        <v>19</v>
      </c>
      <c r="B212" s="9" t="s">
        <v>26</v>
      </c>
      <c r="C212" s="9">
        <v>3.6629999999999998</v>
      </c>
      <c r="D212" s="9">
        <v>6.4050000000000002</v>
      </c>
      <c r="E212" s="9">
        <v>2.3239999999999998</v>
      </c>
      <c r="F212" s="9">
        <v>6.7919999999999998</v>
      </c>
      <c r="G212" s="99">
        <f t="shared" si="69"/>
        <v>4.468</v>
      </c>
      <c r="H212">
        <f t="shared" si="70"/>
        <v>2.3239999999999998</v>
      </c>
      <c r="I212">
        <f t="shared" si="71"/>
        <v>6.7919999999999998</v>
      </c>
      <c r="J212">
        <f t="shared" si="72"/>
        <v>4.7959999999999994</v>
      </c>
      <c r="K212">
        <f t="shared" si="73"/>
        <v>5.0339999999999998</v>
      </c>
      <c r="L212">
        <f t="shared" si="74"/>
        <v>1.0788639858666158</v>
      </c>
      <c r="M212">
        <f t="shared" si="75"/>
        <v>2.1577279717332316</v>
      </c>
      <c r="N212">
        <f t="shared" si="76"/>
        <v>2.9225473321858866</v>
      </c>
      <c r="P212" s="125" t="s">
        <v>185</v>
      </c>
      <c r="Q212">
        <f t="shared" si="83"/>
        <v>4.47</v>
      </c>
      <c r="R212" s="74">
        <f t="shared" si="77"/>
        <v>2.3199999999999998</v>
      </c>
      <c r="S212" s="74">
        <f t="shared" si="78"/>
        <v>6.79</v>
      </c>
      <c r="T212">
        <f t="shared" si="79"/>
        <v>4.8</v>
      </c>
      <c r="U212">
        <f t="shared" si="80"/>
        <v>5.03</v>
      </c>
      <c r="V212">
        <f t="shared" si="84"/>
        <v>1.08</v>
      </c>
      <c r="W212">
        <f t="shared" si="84"/>
        <v>2.16</v>
      </c>
    </row>
    <row r="213" spans="1:23" x14ac:dyDescent="0.25">
      <c r="A213" s="9">
        <v>20</v>
      </c>
      <c r="B213" s="9" t="s">
        <v>27</v>
      </c>
      <c r="C213" s="9">
        <v>22.95</v>
      </c>
      <c r="D213" s="9">
        <v>15.66</v>
      </c>
      <c r="E213" s="9">
        <v>1354</v>
      </c>
      <c r="F213" s="9">
        <v>49.66</v>
      </c>
      <c r="G213" s="99">
        <f t="shared" si="69"/>
        <v>1338.34</v>
      </c>
      <c r="H213">
        <f t="shared" si="70"/>
        <v>15.66</v>
      </c>
      <c r="I213">
        <f t="shared" si="71"/>
        <v>1354</v>
      </c>
      <c r="J213">
        <f t="shared" si="72"/>
        <v>360.5675</v>
      </c>
      <c r="K213">
        <f t="shared" si="73"/>
        <v>36.305</v>
      </c>
      <c r="L213">
        <f t="shared" si="74"/>
        <v>331.22479344032104</v>
      </c>
      <c r="M213">
        <f t="shared" si="75"/>
        <v>662.44958688064207</v>
      </c>
      <c r="N213" s="128">
        <f t="shared" si="76"/>
        <v>86.46232439335887</v>
      </c>
      <c r="P213" s="125" t="s">
        <v>186</v>
      </c>
      <c r="Q213">
        <f t="shared" si="83"/>
        <v>1340</v>
      </c>
      <c r="R213" s="74">
        <f t="shared" si="77"/>
        <v>15.7</v>
      </c>
      <c r="S213" s="74">
        <f t="shared" si="78"/>
        <v>1350</v>
      </c>
      <c r="T213">
        <f t="shared" si="79"/>
        <v>361</v>
      </c>
      <c r="U213">
        <f t="shared" si="80"/>
        <v>36.299999999999997</v>
      </c>
      <c r="V213">
        <f t="shared" si="84"/>
        <v>331</v>
      </c>
      <c r="W213">
        <f t="shared" si="84"/>
        <v>662</v>
      </c>
    </row>
    <row r="214" spans="1:23" x14ac:dyDescent="0.25">
      <c r="A214" s="9">
        <v>21</v>
      </c>
      <c r="B214" s="47" t="s">
        <v>28</v>
      </c>
      <c r="C214" s="9">
        <v>48.325000000000003</v>
      </c>
      <c r="D214" s="9">
        <v>48.06</v>
      </c>
      <c r="E214" s="9">
        <v>48.171999999999997</v>
      </c>
      <c r="F214" s="9">
        <v>46.488999999999997</v>
      </c>
      <c r="G214" s="99">
        <f t="shared" si="69"/>
        <v>1.8360000000000056</v>
      </c>
      <c r="H214">
        <f t="shared" si="70"/>
        <v>46.488999999999997</v>
      </c>
      <c r="I214">
        <f t="shared" si="71"/>
        <v>48.325000000000003</v>
      </c>
      <c r="J214">
        <f t="shared" si="72"/>
        <v>47.761500000000005</v>
      </c>
      <c r="K214">
        <f t="shared" si="73"/>
        <v>48.116</v>
      </c>
      <c r="L214">
        <f t="shared" si="74"/>
        <v>0.42762922023641087</v>
      </c>
      <c r="M214">
        <f t="shared" si="75"/>
        <v>0.85525844047282173</v>
      </c>
      <c r="N214">
        <f t="shared" si="76"/>
        <v>1.0394932134483428</v>
      </c>
      <c r="P214" s="125" t="s">
        <v>28</v>
      </c>
      <c r="Q214">
        <f t="shared" si="83"/>
        <v>1.84</v>
      </c>
      <c r="R214" s="74">
        <f t="shared" si="77"/>
        <v>46.5</v>
      </c>
      <c r="S214" s="74">
        <f t="shared" si="78"/>
        <v>48.3</v>
      </c>
      <c r="T214">
        <f t="shared" si="79"/>
        <v>47.8</v>
      </c>
      <c r="U214">
        <f t="shared" si="80"/>
        <v>48.1</v>
      </c>
      <c r="V214">
        <f t="shared" si="84"/>
        <v>0.42799999999999999</v>
      </c>
      <c r="W214">
        <f t="shared" si="84"/>
        <v>0.85499999999999998</v>
      </c>
    </row>
    <row r="215" spans="1:23" x14ac:dyDescent="0.25">
      <c r="A215" s="9">
        <v>22</v>
      </c>
      <c r="B215" s="48" t="s">
        <v>29</v>
      </c>
      <c r="C215" s="9">
        <v>6.3230000000000004</v>
      </c>
      <c r="D215" s="9">
        <v>5.9930000000000003</v>
      </c>
      <c r="E215" s="9">
        <v>6.2530000000000001</v>
      </c>
      <c r="F215" s="9">
        <v>5.46</v>
      </c>
      <c r="G215" s="99">
        <f t="shared" si="69"/>
        <v>0.86300000000000043</v>
      </c>
      <c r="H215">
        <f t="shared" si="70"/>
        <v>5.46</v>
      </c>
      <c r="I215">
        <f t="shared" si="71"/>
        <v>6.3230000000000004</v>
      </c>
      <c r="J215">
        <f t="shared" si="72"/>
        <v>6.0072500000000009</v>
      </c>
      <c r="K215">
        <f t="shared" si="73"/>
        <v>6.1230000000000002</v>
      </c>
      <c r="L215">
        <f t="shared" si="74"/>
        <v>0.19574148555343779</v>
      </c>
      <c r="M215">
        <f t="shared" si="75"/>
        <v>0.39148297110687558</v>
      </c>
      <c r="N215">
        <f t="shared" si="76"/>
        <v>1.1580586080586082</v>
      </c>
      <c r="P215" s="125" t="s">
        <v>29</v>
      </c>
      <c r="Q215">
        <f t="shared" si="83"/>
        <v>0.86299999999999999</v>
      </c>
      <c r="R215" s="74">
        <f t="shared" si="77"/>
        <v>5.46</v>
      </c>
      <c r="S215" s="74">
        <f t="shared" si="78"/>
        <v>6.32</v>
      </c>
      <c r="T215">
        <f t="shared" si="79"/>
        <v>6.01</v>
      </c>
      <c r="U215">
        <f t="shared" si="80"/>
        <v>6.12</v>
      </c>
      <c r="V215">
        <f t="shared" si="84"/>
        <v>0.19600000000000001</v>
      </c>
      <c r="W215">
        <f t="shared" si="84"/>
        <v>0.39100000000000001</v>
      </c>
    </row>
    <row r="216" spans="1:23" x14ac:dyDescent="0.25">
      <c r="A216" s="9">
        <v>23</v>
      </c>
      <c r="B216" s="48" t="s">
        <v>30</v>
      </c>
      <c r="C216" s="9">
        <v>0.35299999999999998</v>
      </c>
      <c r="D216" s="9">
        <v>0.09</v>
      </c>
      <c r="E216" s="9">
        <v>0.13300000000000001</v>
      </c>
      <c r="F216" s="9">
        <v>0.90700000000000003</v>
      </c>
      <c r="G216" s="99">
        <f t="shared" si="69"/>
        <v>0.81700000000000006</v>
      </c>
      <c r="H216">
        <f t="shared" si="70"/>
        <v>0.09</v>
      </c>
      <c r="I216">
        <f t="shared" si="71"/>
        <v>0.90700000000000003</v>
      </c>
      <c r="J216">
        <f t="shared" si="72"/>
        <v>0.37075000000000002</v>
      </c>
      <c r="K216">
        <f t="shared" si="73"/>
        <v>0.24299999999999999</v>
      </c>
      <c r="L216">
        <f t="shared" si="74"/>
        <v>0.18779970491634609</v>
      </c>
      <c r="M216">
        <f t="shared" si="75"/>
        <v>0.37559940983269219</v>
      </c>
      <c r="N216" s="128">
        <f t="shared" si="76"/>
        <v>10.077777777777779</v>
      </c>
      <c r="P216" s="125" t="s">
        <v>30</v>
      </c>
      <c r="Q216">
        <f t="shared" si="83"/>
        <v>0.81699999999999995</v>
      </c>
      <c r="R216" s="74">
        <f t="shared" si="77"/>
        <v>0.09</v>
      </c>
      <c r="S216" s="74">
        <f t="shared" si="78"/>
        <v>0.90700000000000003</v>
      </c>
      <c r="T216">
        <f t="shared" si="79"/>
        <v>0.371</v>
      </c>
      <c r="U216">
        <f t="shared" si="80"/>
        <v>0.24299999999999999</v>
      </c>
      <c r="V216">
        <f t="shared" si="84"/>
        <v>0.188</v>
      </c>
      <c r="W216">
        <f t="shared" si="84"/>
        <v>0.376</v>
      </c>
    </row>
    <row r="217" spans="1:23" ht="15.75" thickBot="1" x14ac:dyDescent="0.3">
      <c r="A217" t="s">
        <v>158</v>
      </c>
      <c r="N217" s="74"/>
    </row>
    <row r="218" spans="1:23" ht="15.75" thickBot="1" x14ac:dyDescent="0.3">
      <c r="C218" s="6" t="s">
        <v>85</v>
      </c>
      <c r="D218" s="7" t="s">
        <v>85</v>
      </c>
      <c r="E218" s="7" t="s">
        <v>85</v>
      </c>
      <c r="F218" s="8" t="s">
        <v>85</v>
      </c>
    </row>
    <row r="219" spans="1:23" x14ac:dyDescent="0.25">
      <c r="C219" s="12" t="s">
        <v>5</v>
      </c>
      <c r="D219" s="13" t="s">
        <v>5</v>
      </c>
      <c r="E219" s="13" t="s">
        <v>5</v>
      </c>
      <c r="F219" s="14" t="s">
        <v>6</v>
      </c>
      <c r="Q219" t="s">
        <v>160</v>
      </c>
    </row>
    <row r="220" spans="1:23" x14ac:dyDescent="0.25">
      <c r="C220" s="12"/>
      <c r="D220" s="13"/>
      <c r="E220" s="13"/>
      <c r="F220" s="14"/>
      <c r="G220" s="92" t="s">
        <v>7</v>
      </c>
      <c r="H220" s="93" t="s">
        <v>37</v>
      </c>
      <c r="I220" s="93" t="s">
        <v>32</v>
      </c>
      <c r="J220" s="93" t="s">
        <v>34</v>
      </c>
      <c r="K220" s="93" t="s">
        <v>35</v>
      </c>
      <c r="L220" s="101" t="s">
        <v>102</v>
      </c>
      <c r="M220" s="101" t="s">
        <v>103</v>
      </c>
      <c r="N220" s="101" t="s">
        <v>190</v>
      </c>
      <c r="P220" s="101" t="s">
        <v>187</v>
      </c>
      <c r="Q220" s="92" t="s">
        <v>7</v>
      </c>
      <c r="R220" s="93" t="s">
        <v>31</v>
      </c>
      <c r="S220" s="93" t="s">
        <v>32</v>
      </c>
      <c r="T220" s="93" t="s">
        <v>34</v>
      </c>
      <c r="U220" s="93" t="s">
        <v>35</v>
      </c>
      <c r="V220" s="101" t="s">
        <v>102</v>
      </c>
      <c r="W220" s="101" t="s">
        <v>103</v>
      </c>
    </row>
    <row r="221" spans="1:23" x14ac:dyDescent="0.25">
      <c r="A221">
        <v>1</v>
      </c>
      <c r="B221" t="s">
        <v>8</v>
      </c>
      <c r="C221" s="78">
        <v>16.5</v>
      </c>
      <c r="D221" s="79">
        <v>14.84</v>
      </c>
      <c r="E221" s="79">
        <v>78.47</v>
      </c>
      <c r="F221" s="80">
        <v>64.739999999999995</v>
      </c>
      <c r="G221">
        <f>MAX(C221:F221)-MIN(C221:F221)</f>
        <v>63.629999999999995</v>
      </c>
      <c r="H221">
        <f t="shared" ref="H221:H243" si="85">MIN(C221:F221)</f>
        <v>14.84</v>
      </c>
      <c r="I221">
        <f t="shared" ref="I221:I243" si="86">MAX(C221:F221)</f>
        <v>78.47</v>
      </c>
      <c r="J221">
        <f>AVERAGE(C221:F221)</f>
        <v>43.637500000000003</v>
      </c>
      <c r="K221">
        <f>MEDIAN(C221:F221)</f>
        <v>40.619999999999997</v>
      </c>
      <c r="L221">
        <f>STDEV(C221:F221)/(SQRT(COUNT(C221:F221)))</f>
        <v>16.391965702237581</v>
      </c>
      <c r="M221">
        <f>STDEV(C221:F221)</f>
        <v>32.783931404475162</v>
      </c>
      <c r="N221">
        <f>MAX(C221:F221)/MIN(C221:F221)</f>
        <v>5.2877358490566033</v>
      </c>
      <c r="P221" s="125" t="s">
        <v>168</v>
      </c>
      <c r="Q221">
        <f t="shared" ref="Q221:W224" si="87">ROUND(G221,3-(1+INT(LOG10(ABS(G221)))))</f>
        <v>63.6</v>
      </c>
      <c r="R221">
        <f t="shared" si="87"/>
        <v>14.8</v>
      </c>
      <c r="S221">
        <f t="shared" si="87"/>
        <v>78.5</v>
      </c>
      <c r="T221">
        <f t="shared" si="87"/>
        <v>43.6</v>
      </c>
      <c r="U221">
        <f t="shared" si="87"/>
        <v>40.6</v>
      </c>
      <c r="V221">
        <f t="shared" si="87"/>
        <v>16.399999999999999</v>
      </c>
      <c r="W221">
        <f t="shared" si="87"/>
        <v>32.799999999999997</v>
      </c>
    </row>
    <row r="222" spans="1:23" x14ac:dyDescent="0.25">
      <c r="A222">
        <v>2</v>
      </c>
      <c r="B222" t="s">
        <v>9</v>
      </c>
      <c r="C222" s="78">
        <v>54.79</v>
      </c>
      <c r="D222" s="79">
        <v>51.41</v>
      </c>
      <c r="E222" s="79">
        <v>60.89</v>
      </c>
      <c r="F222" s="80">
        <v>60.99</v>
      </c>
      <c r="G222">
        <f t="shared" ref="G222:G243" si="88">MAX(C222:F222)-MIN(C222:F222)</f>
        <v>9.5800000000000054</v>
      </c>
      <c r="H222">
        <f t="shared" si="85"/>
        <v>51.41</v>
      </c>
      <c r="I222">
        <f t="shared" si="86"/>
        <v>60.99</v>
      </c>
      <c r="J222">
        <f t="shared" ref="J222:J243" si="89">AVERAGE(C222:F222)</f>
        <v>57.019999999999996</v>
      </c>
      <c r="K222">
        <f t="shared" ref="K222:K243" si="90">MEDIAN(C222:F222)</f>
        <v>57.84</v>
      </c>
      <c r="L222">
        <f t="shared" ref="L222:L243" si="91">STDEV(C222:F222)/(SQRT(COUNT(C222:F222)))</f>
        <v>2.3661290469174903</v>
      </c>
      <c r="M222">
        <f t="shared" ref="M222:M243" si="92">STDEV(C222:F222)</f>
        <v>4.7322580938349805</v>
      </c>
      <c r="N222">
        <f t="shared" ref="N222:N243" si="93">MAX(C222:F222)/MIN(C222:F222)</f>
        <v>1.1863450690527135</v>
      </c>
      <c r="P222" s="125" t="s">
        <v>2</v>
      </c>
      <c r="Q222">
        <f t="shared" si="87"/>
        <v>9.58</v>
      </c>
      <c r="R222">
        <f t="shared" si="87"/>
        <v>51.4</v>
      </c>
      <c r="S222">
        <f t="shared" si="87"/>
        <v>61</v>
      </c>
      <c r="T222">
        <f t="shared" si="87"/>
        <v>57</v>
      </c>
      <c r="U222">
        <f t="shared" si="87"/>
        <v>57.8</v>
      </c>
      <c r="V222">
        <f t="shared" si="87"/>
        <v>2.37</v>
      </c>
      <c r="W222">
        <f t="shared" si="87"/>
        <v>4.7300000000000004</v>
      </c>
    </row>
    <row r="223" spans="1:23" x14ac:dyDescent="0.25">
      <c r="A223">
        <v>3</v>
      </c>
      <c r="B223" t="s">
        <v>10</v>
      </c>
      <c r="C223" s="78">
        <v>4.6260000000000003</v>
      </c>
      <c r="D223" s="79">
        <v>4.5149999999999997</v>
      </c>
      <c r="E223" s="79">
        <v>3.2610000000000001</v>
      </c>
      <c r="F223" s="80">
        <v>3.52</v>
      </c>
      <c r="G223">
        <f t="shared" si="88"/>
        <v>1.3650000000000002</v>
      </c>
      <c r="H223">
        <f t="shared" si="85"/>
        <v>3.2610000000000001</v>
      </c>
      <c r="I223">
        <f t="shared" si="86"/>
        <v>4.6260000000000003</v>
      </c>
      <c r="J223">
        <f t="shared" si="89"/>
        <v>3.9805000000000001</v>
      </c>
      <c r="K223">
        <f t="shared" si="90"/>
        <v>4.0175000000000001</v>
      </c>
      <c r="L223">
        <f t="shared" si="91"/>
        <v>0.34545875296480633</v>
      </c>
      <c r="M223">
        <f t="shared" si="92"/>
        <v>0.69091750592961265</v>
      </c>
      <c r="N223">
        <f t="shared" si="93"/>
        <v>1.4185832566697332</v>
      </c>
      <c r="P223" s="125" t="s">
        <v>169</v>
      </c>
      <c r="Q223">
        <f t="shared" si="87"/>
        <v>1.37</v>
      </c>
      <c r="R223">
        <f t="shared" si="87"/>
        <v>3.26</v>
      </c>
      <c r="S223">
        <f t="shared" si="87"/>
        <v>4.63</v>
      </c>
      <c r="T223">
        <f t="shared" si="87"/>
        <v>3.98</v>
      </c>
      <c r="U223">
        <f t="shared" si="87"/>
        <v>4.0199999999999996</v>
      </c>
      <c r="V223">
        <f t="shared" si="87"/>
        <v>0.34499999999999997</v>
      </c>
      <c r="W223">
        <f t="shared" si="87"/>
        <v>0.69099999999999995</v>
      </c>
    </row>
    <row r="224" spans="1:23" x14ac:dyDescent="0.25">
      <c r="A224">
        <v>4</v>
      </c>
      <c r="B224" t="s">
        <v>11</v>
      </c>
      <c r="C224" s="12">
        <v>1250</v>
      </c>
      <c r="D224" s="13">
        <v>1206</v>
      </c>
      <c r="E224" s="13">
        <v>1364</v>
      </c>
      <c r="F224" s="14">
        <v>1317</v>
      </c>
      <c r="G224">
        <f t="shared" si="88"/>
        <v>158</v>
      </c>
      <c r="H224">
        <f t="shared" si="85"/>
        <v>1206</v>
      </c>
      <c r="I224">
        <f t="shared" si="86"/>
        <v>1364</v>
      </c>
      <c r="J224">
        <f t="shared" si="89"/>
        <v>1284.25</v>
      </c>
      <c r="K224">
        <f t="shared" si="90"/>
        <v>1283.5</v>
      </c>
      <c r="L224">
        <f t="shared" si="91"/>
        <v>35.034209472076476</v>
      </c>
      <c r="M224">
        <f t="shared" si="92"/>
        <v>70.068418944152953</v>
      </c>
      <c r="N224">
        <f t="shared" si="93"/>
        <v>1.1310116086235489</v>
      </c>
      <c r="P224" s="125" t="s">
        <v>170</v>
      </c>
      <c r="Q224">
        <f t="shared" si="87"/>
        <v>158</v>
      </c>
      <c r="R224">
        <f t="shared" si="87"/>
        <v>1210</v>
      </c>
      <c r="S224">
        <f t="shared" si="87"/>
        <v>1360</v>
      </c>
      <c r="T224">
        <f t="shared" si="87"/>
        <v>1280</v>
      </c>
      <c r="U224">
        <f t="shared" si="87"/>
        <v>1280</v>
      </c>
      <c r="V224">
        <f t="shared" si="87"/>
        <v>35</v>
      </c>
      <c r="W224">
        <f t="shared" si="87"/>
        <v>70.099999999999994</v>
      </c>
    </row>
    <row r="225" spans="1:23" x14ac:dyDescent="0.25">
      <c r="A225">
        <v>5</v>
      </c>
      <c r="B225" t="s">
        <v>12</v>
      </c>
      <c r="C225" s="22">
        <v>1</v>
      </c>
      <c r="D225" s="23">
        <v>1</v>
      </c>
      <c r="E225" s="23">
        <v>1</v>
      </c>
      <c r="F225" s="24">
        <v>1</v>
      </c>
      <c r="G225" s="56">
        <f>MAX(C225:F225)-MIN(C225:F225)</f>
        <v>0</v>
      </c>
      <c r="H225" s="56">
        <f t="shared" si="85"/>
        <v>1</v>
      </c>
      <c r="I225" s="56">
        <f t="shared" si="86"/>
        <v>1</v>
      </c>
      <c r="J225" s="56">
        <f t="shared" si="89"/>
        <v>1</v>
      </c>
      <c r="K225" s="56">
        <f t="shared" si="90"/>
        <v>1</v>
      </c>
      <c r="L225" s="56">
        <f t="shared" si="91"/>
        <v>0</v>
      </c>
      <c r="M225" s="56">
        <f t="shared" si="92"/>
        <v>0</v>
      </c>
      <c r="N225">
        <f t="shared" si="93"/>
        <v>1</v>
      </c>
      <c r="P225" s="125" t="s">
        <v>171</v>
      </c>
      <c r="Q225" s="56">
        <v>0</v>
      </c>
      <c r="R225" s="56">
        <f t="shared" ref="R225:R243" si="94">ROUND(H225,3-(1+INT(LOG10(ABS(H225)))))</f>
        <v>1</v>
      </c>
      <c r="S225" s="56">
        <f t="shared" ref="S225:S243" si="95">ROUND(I225,3-(1+INT(LOG10(ABS(I225)))))</f>
        <v>1</v>
      </c>
      <c r="T225" s="56">
        <f t="shared" ref="T225:T243" si="96">ROUND(J225,3-(1+INT(LOG10(ABS(J225)))))</f>
        <v>1</v>
      </c>
      <c r="U225" s="56">
        <f t="shared" ref="U225:U243" si="97">ROUND(K225,3-(1+INT(LOG10(ABS(K225)))))</f>
        <v>1</v>
      </c>
      <c r="V225" s="56">
        <v>0</v>
      </c>
      <c r="W225" s="56">
        <v>0</v>
      </c>
    </row>
    <row r="226" spans="1:23" x14ac:dyDescent="0.25">
      <c r="A226">
        <v>6</v>
      </c>
      <c r="B226" t="s">
        <v>13</v>
      </c>
      <c r="C226" s="22">
        <v>1</v>
      </c>
      <c r="D226" s="23">
        <v>1</v>
      </c>
      <c r="E226" s="23">
        <v>1</v>
      </c>
      <c r="F226" s="24">
        <v>1</v>
      </c>
      <c r="G226" s="56">
        <f t="shared" si="88"/>
        <v>0</v>
      </c>
      <c r="H226" s="56">
        <f t="shared" si="85"/>
        <v>1</v>
      </c>
      <c r="I226" s="56">
        <f t="shared" si="86"/>
        <v>1</v>
      </c>
      <c r="J226" s="56">
        <f t="shared" si="89"/>
        <v>1</v>
      </c>
      <c r="K226" s="56">
        <f t="shared" si="90"/>
        <v>1</v>
      </c>
      <c r="L226" s="56">
        <f t="shared" si="91"/>
        <v>0</v>
      </c>
      <c r="M226" s="56">
        <f t="shared" si="92"/>
        <v>0</v>
      </c>
      <c r="N226">
        <f t="shared" si="93"/>
        <v>1</v>
      </c>
      <c r="P226" s="125" t="s">
        <v>172</v>
      </c>
      <c r="Q226" s="56">
        <v>0</v>
      </c>
      <c r="R226" s="56">
        <f t="shared" si="94"/>
        <v>1</v>
      </c>
      <c r="S226" s="56">
        <f t="shared" si="95"/>
        <v>1</v>
      </c>
      <c r="T226" s="56">
        <f t="shared" si="96"/>
        <v>1</v>
      </c>
      <c r="U226" s="56">
        <f t="shared" si="97"/>
        <v>1</v>
      </c>
      <c r="V226" s="56">
        <v>0</v>
      </c>
      <c r="W226" s="56">
        <v>0</v>
      </c>
    </row>
    <row r="227" spans="1:23" x14ac:dyDescent="0.25">
      <c r="A227">
        <v>7</v>
      </c>
      <c r="B227" t="s">
        <v>14</v>
      </c>
      <c r="C227" s="78">
        <v>1</v>
      </c>
      <c r="D227" s="79">
        <v>1</v>
      </c>
      <c r="E227" s="79">
        <v>1.0589999999999999</v>
      </c>
      <c r="F227" s="80">
        <v>1</v>
      </c>
      <c r="G227">
        <f t="shared" si="88"/>
        <v>5.8999999999999941E-2</v>
      </c>
      <c r="H227">
        <f t="shared" si="85"/>
        <v>1</v>
      </c>
      <c r="I227">
        <f t="shared" si="86"/>
        <v>1.0589999999999999</v>
      </c>
      <c r="J227">
        <f t="shared" si="89"/>
        <v>1.01475</v>
      </c>
      <c r="K227">
        <f t="shared" si="90"/>
        <v>1</v>
      </c>
      <c r="L227">
        <f t="shared" si="91"/>
        <v>1.4749999999999985E-2</v>
      </c>
      <c r="M227">
        <f t="shared" si="92"/>
        <v>2.9499999999999971E-2</v>
      </c>
      <c r="N227">
        <f t="shared" si="93"/>
        <v>1.0589999999999999</v>
      </c>
      <c r="P227" s="125" t="s">
        <v>173</v>
      </c>
      <c r="Q227">
        <f t="shared" ref="Q227:Q232" si="98">ROUND(G227,3-(1+INT(LOG10(ABS(G227)))))</f>
        <v>5.8999999999999997E-2</v>
      </c>
      <c r="R227">
        <f t="shared" si="94"/>
        <v>1</v>
      </c>
      <c r="S227">
        <f t="shared" si="95"/>
        <v>1.06</v>
      </c>
      <c r="T227">
        <f t="shared" si="96"/>
        <v>1.01</v>
      </c>
      <c r="U227">
        <f t="shared" si="97"/>
        <v>1</v>
      </c>
      <c r="V227">
        <f t="shared" ref="V227:W232" si="99">ROUND(L227,3-(1+INT(LOG10(ABS(L227)))))</f>
        <v>1.4800000000000001E-2</v>
      </c>
      <c r="W227">
        <f t="shared" si="99"/>
        <v>2.9499999999999998E-2</v>
      </c>
    </row>
    <row r="228" spans="1:23" x14ac:dyDescent="0.25">
      <c r="A228">
        <v>8</v>
      </c>
      <c r="B228" t="s">
        <v>15</v>
      </c>
      <c r="C228" s="78">
        <v>1.1060000000000001</v>
      </c>
      <c r="D228" s="79">
        <v>1.026</v>
      </c>
      <c r="E228" s="79">
        <v>1.363</v>
      </c>
      <c r="F228" s="80">
        <v>1.5129999999999999</v>
      </c>
      <c r="G228">
        <f t="shared" si="88"/>
        <v>0.48699999999999988</v>
      </c>
      <c r="H228">
        <f t="shared" si="85"/>
        <v>1.026</v>
      </c>
      <c r="I228">
        <f t="shared" si="86"/>
        <v>1.5129999999999999</v>
      </c>
      <c r="J228">
        <f t="shared" si="89"/>
        <v>1.252</v>
      </c>
      <c r="K228">
        <f t="shared" si="90"/>
        <v>1.2345000000000002</v>
      </c>
      <c r="L228">
        <f t="shared" si="91"/>
        <v>0.11285462625283332</v>
      </c>
      <c r="M228">
        <f t="shared" si="92"/>
        <v>0.22570925250566665</v>
      </c>
      <c r="N228">
        <f t="shared" si="93"/>
        <v>1.4746588693957114</v>
      </c>
      <c r="P228" s="125" t="s">
        <v>174</v>
      </c>
      <c r="Q228">
        <f t="shared" si="98"/>
        <v>0.48699999999999999</v>
      </c>
      <c r="R228">
        <f t="shared" si="94"/>
        <v>1.03</v>
      </c>
      <c r="S228">
        <f t="shared" si="95"/>
        <v>1.51</v>
      </c>
      <c r="T228">
        <f t="shared" si="96"/>
        <v>1.25</v>
      </c>
      <c r="U228">
        <f t="shared" si="97"/>
        <v>1.23</v>
      </c>
      <c r="V228">
        <f t="shared" si="99"/>
        <v>0.113</v>
      </c>
      <c r="W228">
        <f t="shared" si="99"/>
        <v>0.22600000000000001</v>
      </c>
    </row>
    <row r="229" spans="1:23" x14ac:dyDescent="0.25">
      <c r="A229">
        <v>9</v>
      </c>
      <c r="B229" t="s">
        <v>16</v>
      </c>
      <c r="C229" s="78">
        <v>18.48</v>
      </c>
      <c r="D229" s="79">
        <v>15.72</v>
      </c>
      <c r="E229" s="79">
        <v>26.21</v>
      </c>
      <c r="F229" s="80">
        <v>23.4</v>
      </c>
      <c r="G229">
        <f t="shared" si="88"/>
        <v>10.49</v>
      </c>
      <c r="H229">
        <f t="shared" si="85"/>
        <v>15.72</v>
      </c>
      <c r="I229">
        <f t="shared" si="86"/>
        <v>26.21</v>
      </c>
      <c r="J229">
        <f t="shared" si="89"/>
        <v>20.952500000000001</v>
      </c>
      <c r="K229">
        <f t="shared" si="90"/>
        <v>20.939999999999998</v>
      </c>
      <c r="L229">
        <f t="shared" si="91"/>
        <v>2.3650911716041731</v>
      </c>
      <c r="M229">
        <f t="shared" si="92"/>
        <v>4.7301823432083463</v>
      </c>
      <c r="N229">
        <f t="shared" si="93"/>
        <v>1.6673027989821882</v>
      </c>
      <c r="P229" s="125" t="s">
        <v>175</v>
      </c>
      <c r="Q229">
        <f t="shared" si="98"/>
        <v>10.5</v>
      </c>
      <c r="R229">
        <f t="shared" si="94"/>
        <v>15.7</v>
      </c>
      <c r="S229">
        <f t="shared" si="95"/>
        <v>26.2</v>
      </c>
      <c r="T229">
        <f t="shared" si="96"/>
        <v>21</v>
      </c>
      <c r="U229">
        <f t="shared" si="97"/>
        <v>20.9</v>
      </c>
      <c r="V229">
        <f t="shared" si="99"/>
        <v>2.37</v>
      </c>
      <c r="W229">
        <f t="shared" si="99"/>
        <v>4.7300000000000004</v>
      </c>
    </row>
    <row r="230" spans="1:23" x14ac:dyDescent="0.25">
      <c r="A230">
        <v>10</v>
      </c>
      <c r="B230" t="s">
        <v>17</v>
      </c>
      <c r="C230" s="78">
        <v>1395</v>
      </c>
      <c r="D230" s="79">
        <v>1192</v>
      </c>
      <c r="E230" s="79">
        <v>1658</v>
      </c>
      <c r="F230" s="80">
        <v>1962</v>
      </c>
      <c r="G230">
        <f t="shared" si="88"/>
        <v>770</v>
      </c>
      <c r="H230">
        <f t="shared" si="85"/>
        <v>1192</v>
      </c>
      <c r="I230">
        <f t="shared" si="86"/>
        <v>1962</v>
      </c>
      <c r="J230">
        <f t="shared" si="89"/>
        <v>1551.75</v>
      </c>
      <c r="K230">
        <f t="shared" si="90"/>
        <v>1526.5</v>
      </c>
      <c r="L230">
        <f t="shared" si="91"/>
        <v>166.72950898586208</v>
      </c>
      <c r="M230">
        <f t="shared" si="92"/>
        <v>333.45901797172417</v>
      </c>
      <c r="N230">
        <f t="shared" si="93"/>
        <v>1.6459731543624161</v>
      </c>
      <c r="P230" s="125" t="s">
        <v>176</v>
      </c>
      <c r="Q230">
        <f t="shared" si="98"/>
        <v>770</v>
      </c>
      <c r="R230">
        <f t="shared" si="94"/>
        <v>1190</v>
      </c>
      <c r="S230">
        <f t="shared" si="95"/>
        <v>1960</v>
      </c>
      <c r="T230">
        <f t="shared" si="96"/>
        <v>1550</v>
      </c>
      <c r="U230">
        <f t="shared" si="97"/>
        <v>1530</v>
      </c>
      <c r="V230">
        <f t="shared" si="99"/>
        <v>167</v>
      </c>
      <c r="W230">
        <f t="shared" si="99"/>
        <v>333</v>
      </c>
    </row>
    <row r="231" spans="1:23" x14ac:dyDescent="0.25">
      <c r="A231">
        <v>11</v>
      </c>
      <c r="B231" t="s">
        <v>18</v>
      </c>
      <c r="C231" s="78">
        <v>259.89999999999998</v>
      </c>
      <c r="D231" s="79">
        <v>247.9</v>
      </c>
      <c r="E231" s="79">
        <v>280.39999999999998</v>
      </c>
      <c r="F231" s="80">
        <v>278.39999999999998</v>
      </c>
      <c r="G231">
        <f t="shared" si="88"/>
        <v>32.499999999999972</v>
      </c>
      <c r="H231">
        <f t="shared" si="85"/>
        <v>247.9</v>
      </c>
      <c r="I231">
        <f t="shared" si="86"/>
        <v>280.39999999999998</v>
      </c>
      <c r="J231">
        <f t="shared" si="89"/>
        <v>266.64999999999998</v>
      </c>
      <c r="K231">
        <f t="shared" si="90"/>
        <v>269.14999999999998</v>
      </c>
      <c r="L231">
        <f t="shared" si="91"/>
        <v>7.7687944152658961</v>
      </c>
      <c r="M231">
        <f t="shared" si="92"/>
        <v>15.537588830531792</v>
      </c>
      <c r="N231">
        <f t="shared" si="93"/>
        <v>1.1311012505042355</v>
      </c>
      <c r="P231" s="125" t="s">
        <v>177</v>
      </c>
      <c r="Q231">
        <f t="shared" si="98"/>
        <v>32.5</v>
      </c>
      <c r="R231">
        <f t="shared" si="94"/>
        <v>248</v>
      </c>
      <c r="S231">
        <f t="shared" si="95"/>
        <v>280</v>
      </c>
      <c r="T231">
        <f t="shared" si="96"/>
        <v>267</v>
      </c>
      <c r="U231">
        <f t="shared" si="97"/>
        <v>269</v>
      </c>
      <c r="V231">
        <f t="shared" si="99"/>
        <v>7.77</v>
      </c>
      <c r="W231">
        <f t="shared" si="99"/>
        <v>15.5</v>
      </c>
    </row>
    <row r="232" spans="1:23" x14ac:dyDescent="0.25">
      <c r="A232">
        <v>12</v>
      </c>
      <c r="B232" t="s">
        <v>19</v>
      </c>
      <c r="C232" s="78">
        <v>194.9</v>
      </c>
      <c r="D232" s="79">
        <v>190.4</v>
      </c>
      <c r="E232" s="79">
        <v>248.3</v>
      </c>
      <c r="F232" s="80">
        <v>236.6</v>
      </c>
      <c r="G232">
        <f t="shared" si="88"/>
        <v>57.900000000000006</v>
      </c>
      <c r="H232">
        <f t="shared" si="85"/>
        <v>190.4</v>
      </c>
      <c r="I232">
        <f t="shared" si="86"/>
        <v>248.3</v>
      </c>
      <c r="J232">
        <f t="shared" si="89"/>
        <v>217.55</v>
      </c>
      <c r="K232">
        <f t="shared" si="90"/>
        <v>215.75</v>
      </c>
      <c r="L232">
        <f t="shared" si="91"/>
        <v>14.601969045303488</v>
      </c>
      <c r="M232">
        <f t="shared" si="92"/>
        <v>29.203938090606975</v>
      </c>
      <c r="N232">
        <f t="shared" si="93"/>
        <v>1.3040966386554622</v>
      </c>
      <c r="P232" s="125" t="s">
        <v>178</v>
      </c>
      <c r="Q232">
        <f t="shared" si="98"/>
        <v>57.9</v>
      </c>
      <c r="R232">
        <f t="shared" si="94"/>
        <v>190</v>
      </c>
      <c r="S232">
        <f t="shared" si="95"/>
        <v>248</v>
      </c>
      <c r="T232">
        <f t="shared" si="96"/>
        <v>218</v>
      </c>
      <c r="U232">
        <f t="shared" si="97"/>
        <v>216</v>
      </c>
      <c r="V232">
        <f t="shared" si="99"/>
        <v>14.6</v>
      </c>
      <c r="W232">
        <f t="shared" si="99"/>
        <v>29.2</v>
      </c>
    </row>
    <row r="233" spans="1:23" x14ac:dyDescent="0.25">
      <c r="A233">
        <v>13</v>
      </c>
      <c r="B233" t="s">
        <v>20</v>
      </c>
      <c r="C233" s="22">
        <v>1</v>
      </c>
      <c r="D233" s="23">
        <v>1</v>
      </c>
      <c r="E233" s="23">
        <v>1</v>
      </c>
      <c r="F233" s="24">
        <v>1</v>
      </c>
      <c r="G233">
        <f t="shared" si="88"/>
        <v>0</v>
      </c>
      <c r="H233">
        <f t="shared" si="85"/>
        <v>1</v>
      </c>
      <c r="I233">
        <f t="shared" si="86"/>
        <v>1</v>
      </c>
      <c r="J233">
        <f t="shared" si="89"/>
        <v>1</v>
      </c>
      <c r="K233">
        <f t="shared" si="90"/>
        <v>1</v>
      </c>
      <c r="L233">
        <f t="shared" si="91"/>
        <v>0</v>
      </c>
      <c r="M233">
        <f t="shared" si="92"/>
        <v>0</v>
      </c>
      <c r="N233">
        <f t="shared" si="93"/>
        <v>1</v>
      </c>
      <c r="P233" s="125" t="s">
        <v>179</v>
      </c>
      <c r="Q233" s="56">
        <v>0</v>
      </c>
      <c r="R233" s="56">
        <f t="shared" si="94"/>
        <v>1</v>
      </c>
      <c r="S233" s="56">
        <f t="shared" si="95"/>
        <v>1</v>
      </c>
      <c r="T233" s="56">
        <f t="shared" si="96"/>
        <v>1</v>
      </c>
      <c r="U233" s="56">
        <f t="shared" si="97"/>
        <v>1</v>
      </c>
      <c r="V233" s="56">
        <v>0</v>
      </c>
      <c r="W233" s="56">
        <v>0</v>
      </c>
    </row>
    <row r="234" spans="1:23" x14ac:dyDescent="0.25">
      <c r="A234">
        <v>14</v>
      </c>
      <c r="B234" t="s">
        <v>21</v>
      </c>
      <c r="C234" s="78">
        <v>728.2</v>
      </c>
      <c r="D234" s="79">
        <v>656.8</v>
      </c>
      <c r="E234" s="79">
        <v>868.1</v>
      </c>
      <c r="F234" s="80">
        <v>1003</v>
      </c>
      <c r="G234">
        <f t="shared" si="88"/>
        <v>346.20000000000005</v>
      </c>
      <c r="H234">
        <f t="shared" si="85"/>
        <v>656.8</v>
      </c>
      <c r="I234">
        <f t="shared" si="86"/>
        <v>1003</v>
      </c>
      <c r="J234">
        <f t="shared" si="89"/>
        <v>814.02499999999998</v>
      </c>
      <c r="K234">
        <f t="shared" si="90"/>
        <v>798.15000000000009</v>
      </c>
      <c r="L234">
        <f t="shared" si="91"/>
        <v>76.768747710249954</v>
      </c>
      <c r="M234">
        <f t="shared" si="92"/>
        <v>153.53749542049991</v>
      </c>
      <c r="N234">
        <f t="shared" si="93"/>
        <v>1.5271010962241169</v>
      </c>
      <c r="P234" s="125" t="s">
        <v>180</v>
      </c>
      <c r="Q234">
        <f>ROUND(G234,3-(1+INT(LOG10(ABS(G234)))))</f>
        <v>346</v>
      </c>
      <c r="R234">
        <f t="shared" si="94"/>
        <v>657</v>
      </c>
      <c r="S234">
        <f t="shared" si="95"/>
        <v>1000</v>
      </c>
      <c r="T234">
        <f t="shared" si="96"/>
        <v>814</v>
      </c>
      <c r="U234">
        <f t="shared" si="97"/>
        <v>798</v>
      </c>
      <c r="V234">
        <f>ROUND(L234,3-(1+INT(LOG10(ABS(L234)))))</f>
        <v>76.8</v>
      </c>
      <c r="W234">
        <f>ROUND(M234,3-(1+INT(LOG10(ABS(M234)))))</f>
        <v>154</v>
      </c>
    </row>
    <row r="235" spans="1:23" x14ac:dyDescent="0.25">
      <c r="A235">
        <v>15</v>
      </c>
      <c r="B235" t="s">
        <v>22</v>
      </c>
      <c r="C235" s="22">
        <v>1</v>
      </c>
      <c r="D235" s="23">
        <v>1</v>
      </c>
      <c r="E235" s="23">
        <v>1</v>
      </c>
      <c r="F235" s="24">
        <v>1</v>
      </c>
      <c r="G235">
        <f t="shared" si="88"/>
        <v>0</v>
      </c>
      <c r="H235">
        <f t="shared" si="85"/>
        <v>1</v>
      </c>
      <c r="I235">
        <f t="shared" si="86"/>
        <v>1</v>
      </c>
      <c r="J235">
        <f t="shared" si="89"/>
        <v>1</v>
      </c>
      <c r="K235">
        <f t="shared" si="90"/>
        <v>1</v>
      </c>
      <c r="L235">
        <f t="shared" si="91"/>
        <v>0</v>
      </c>
      <c r="M235">
        <f t="shared" si="92"/>
        <v>0</v>
      </c>
      <c r="N235">
        <f t="shared" si="93"/>
        <v>1</v>
      </c>
      <c r="P235" s="125" t="s">
        <v>181</v>
      </c>
      <c r="Q235" s="56">
        <v>0</v>
      </c>
      <c r="R235" s="56">
        <f t="shared" si="94"/>
        <v>1</v>
      </c>
      <c r="S235" s="56">
        <f t="shared" si="95"/>
        <v>1</v>
      </c>
      <c r="T235" s="56">
        <f t="shared" si="96"/>
        <v>1</v>
      </c>
      <c r="U235" s="56">
        <f t="shared" si="97"/>
        <v>1</v>
      </c>
      <c r="V235" s="56">
        <v>0</v>
      </c>
      <c r="W235" s="56">
        <v>0</v>
      </c>
    </row>
    <row r="236" spans="1:23" x14ac:dyDescent="0.25">
      <c r="A236">
        <v>16</v>
      </c>
      <c r="B236" t="s">
        <v>23</v>
      </c>
      <c r="C236" s="78">
        <v>68.66</v>
      </c>
      <c r="D236" s="79">
        <v>63.76</v>
      </c>
      <c r="E236" s="79">
        <v>112.3</v>
      </c>
      <c r="F236" s="80">
        <v>99.3</v>
      </c>
      <c r="G236">
        <f t="shared" si="88"/>
        <v>48.54</v>
      </c>
      <c r="H236">
        <f t="shared" si="85"/>
        <v>63.76</v>
      </c>
      <c r="I236">
        <f t="shared" si="86"/>
        <v>112.3</v>
      </c>
      <c r="J236">
        <f t="shared" si="89"/>
        <v>86.004999999999995</v>
      </c>
      <c r="K236">
        <f t="shared" si="90"/>
        <v>83.97999999999999</v>
      </c>
      <c r="L236">
        <f t="shared" si="91"/>
        <v>11.775232127931352</v>
      </c>
      <c r="M236">
        <f t="shared" si="92"/>
        <v>23.550464255862703</v>
      </c>
      <c r="N236">
        <f t="shared" si="93"/>
        <v>1.7612923462986199</v>
      </c>
      <c r="P236" s="125" t="s">
        <v>182</v>
      </c>
      <c r="Q236">
        <f>ROUND(G236,3-(1+INT(LOG10(ABS(G236)))))</f>
        <v>48.5</v>
      </c>
      <c r="R236">
        <f t="shared" si="94"/>
        <v>63.8</v>
      </c>
      <c r="S236">
        <f t="shared" si="95"/>
        <v>112</v>
      </c>
      <c r="T236">
        <f t="shared" si="96"/>
        <v>86</v>
      </c>
      <c r="U236">
        <f t="shared" si="97"/>
        <v>84</v>
      </c>
      <c r="V236">
        <f>ROUND(L236,3-(1+INT(LOG10(ABS(L236)))))</f>
        <v>11.8</v>
      </c>
      <c r="W236">
        <f>ROUND(M236,3-(1+INT(LOG10(ABS(M236)))))</f>
        <v>23.6</v>
      </c>
    </row>
    <row r="237" spans="1:23" x14ac:dyDescent="0.25">
      <c r="A237">
        <v>17</v>
      </c>
      <c r="B237" t="s">
        <v>24</v>
      </c>
      <c r="C237" s="78">
        <v>1</v>
      </c>
      <c r="D237" s="79">
        <v>1</v>
      </c>
      <c r="E237" s="79">
        <v>1</v>
      </c>
      <c r="F237" s="80">
        <v>1</v>
      </c>
      <c r="G237">
        <f t="shared" si="88"/>
        <v>0</v>
      </c>
      <c r="H237">
        <f t="shared" si="85"/>
        <v>1</v>
      </c>
      <c r="I237">
        <f t="shared" si="86"/>
        <v>1</v>
      </c>
      <c r="J237">
        <f t="shared" si="89"/>
        <v>1</v>
      </c>
      <c r="K237">
        <f t="shared" si="90"/>
        <v>1</v>
      </c>
      <c r="L237">
        <f t="shared" si="91"/>
        <v>0</v>
      </c>
      <c r="M237">
        <f t="shared" si="92"/>
        <v>0</v>
      </c>
      <c r="N237">
        <f t="shared" si="93"/>
        <v>1</v>
      </c>
      <c r="P237" s="125" t="s">
        <v>183</v>
      </c>
      <c r="Q237">
        <v>0</v>
      </c>
      <c r="R237">
        <f t="shared" si="94"/>
        <v>1</v>
      </c>
      <c r="S237">
        <f t="shared" si="95"/>
        <v>1</v>
      </c>
      <c r="T237">
        <f t="shared" si="96"/>
        <v>1</v>
      </c>
      <c r="U237">
        <f t="shared" si="97"/>
        <v>1</v>
      </c>
      <c r="V237">
        <v>0</v>
      </c>
      <c r="W237">
        <v>0</v>
      </c>
    </row>
    <row r="238" spans="1:23" x14ac:dyDescent="0.25">
      <c r="A238">
        <v>18</v>
      </c>
      <c r="B238" t="s">
        <v>25</v>
      </c>
      <c r="C238" s="78">
        <v>1</v>
      </c>
      <c r="D238" s="79">
        <v>1</v>
      </c>
      <c r="E238" s="79">
        <v>39.94</v>
      </c>
      <c r="F238" s="80">
        <v>29.95</v>
      </c>
      <c r="G238">
        <f t="shared" si="88"/>
        <v>38.94</v>
      </c>
      <c r="H238">
        <f t="shared" si="85"/>
        <v>1</v>
      </c>
      <c r="I238">
        <f t="shared" si="86"/>
        <v>39.94</v>
      </c>
      <c r="J238">
        <f t="shared" si="89"/>
        <v>17.9725</v>
      </c>
      <c r="K238">
        <f t="shared" si="90"/>
        <v>15.475</v>
      </c>
      <c r="L238">
        <f t="shared" si="91"/>
        <v>10.009008754617012</v>
      </c>
      <c r="M238">
        <f t="shared" si="92"/>
        <v>20.018017509234024</v>
      </c>
      <c r="N238" s="128">
        <f t="shared" si="93"/>
        <v>39.94</v>
      </c>
      <c r="P238" s="125" t="s">
        <v>184</v>
      </c>
      <c r="Q238">
        <f t="shared" ref="Q238:Q243" si="100">ROUND(G238,3-(1+INT(LOG10(ABS(G238)))))</f>
        <v>38.9</v>
      </c>
      <c r="R238">
        <f t="shared" si="94"/>
        <v>1</v>
      </c>
      <c r="S238">
        <f t="shared" si="95"/>
        <v>39.9</v>
      </c>
      <c r="T238">
        <f t="shared" si="96"/>
        <v>18</v>
      </c>
      <c r="U238">
        <f t="shared" si="97"/>
        <v>15.5</v>
      </c>
      <c r="V238">
        <f t="shared" ref="V238:W243" si="101">ROUND(L238,3-(1+INT(LOG10(ABS(L238)))))</f>
        <v>10</v>
      </c>
      <c r="W238">
        <f t="shared" si="101"/>
        <v>20</v>
      </c>
    </row>
    <row r="239" spans="1:23" x14ac:dyDescent="0.25">
      <c r="A239">
        <v>19</v>
      </c>
      <c r="B239" t="s">
        <v>26</v>
      </c>
      <c r="C239" s="78">
        <v>9.1470000000000002</v>
      </c>
      <c r="D239" s="79">
        <v>8.8350000000000009</v>
      </c>
      <c r="E239" s="79">
        <v>6.7389999999999999</v>
      </c>
      <c r="F239" s="80">
        <v>7.1159999999999997</v>
      </c>
      <c r="G239">
        <f t="shared" si="88"/>
        <v>2.4080000000000004</v>
      </c>
      <c r="H239">
        <f t="shared" si="85"/>
        <v>6.7389999999999999</v>
      </c>
      <c r="I239">
        <f t="shared" si="86"/>
        <v>9.1470000000000002</v>
      </c>
      <c r="J239">
        <f t="shared" si="89"/>
        <v>7.9592499999999999</v>
      </c>
      <c r="K239">
        <f t="shared" si="90"/>
        <v>7.9755000000000003</v>
      </c>
      <c r="L239">
        <f t="shared" si="91"/>
        <v>0.60399839610714212</v>
      </c>
      <c r="M239">
        <f t="shared" si="92"/>
        <v>1.2079967922142842</v>
      </c>
      <c r="N239">
        <f t="shared" si="93"/>
        <v>1.3573230449621607</v>
      </c>
      <c r="P239" s="125" t="s">
        <v>185</v>
      </c>
      <c r="Q239">
        <f t="shared" si="100"/>
        <v>2.41</v>
      </c>
      <c r="R239">
        <f t="shared" si="94"/>
        <v>6.74</v>
      </c>
      <c r="S239">
        <f t="shared" si="95"/>
        <v>9.15</v>
      </c>
      <c r="T239">
        <f t="shared" si="96"/>
        <v>7.96</v>
      </c>
      <c r="U239">
        <f t="shared" si="97"/>
        <v>7.98</v>
      </c>
      <c r="V239">
        <f t="shared" si="101"/>
        <v>0.60399999999999998</v>
      </c>
      <c r="W239">
        <f t="shared" si="101"/>
        <v>1.21</v>
      </c>
    </row>
    <row r="240" spans="1:23" x14ac:dyDescent="0.25">
      <c r="A240">
        <v>20</v>
      </c>
      <c r="B240" t="s">
        <v>27</v>
      </c>
      <c r="C240" s="78">
        <v>7.3120000000000003</v>
      </c>
      <c r="D240" s="79">
        <v>3.8140000000000001</v>
      </c>
      <c r="E240" s="79">
        <v>6.7329999999999997</v>
      </c>
      <c r="F240" s="80">
        <v>5.7279999999999998</v>
      </c>
      <c r="G240">
        <f t="shared" si="88"/>
        <v>3.4980000000000002</v>
      </c>
      <c r="H240">
        <f t="shared" si="85"/>
        <v>3.8140000000000001</v>
      </c>
      <c r="I240">
        <f t="shared" si="86"/>
        <v>7.3120000000000003</v>
      </c>
      <c r="J240">
        <f t="shared" si="89"/>
        <v>5.8967500000000008</v>
      </c>
      <c r="K240">
        <f t="shared" si="90"/>
        <v>6.2304999999999993</v>
      </c>
      <c r="L240">
        <f t="shared" si="91"/>
        <v>0.76749434037001019</v>
      </c>
      <c r="M240">
        <f t="shared" si="92"/>
        <v>1.5349886807400204</v>
      </c>
      <c r="N240">
        <f t="shared" si="93"/>
        <v>1.9171473518615627</v>
      </c>
      <c r="P240" s="125" t="s">
        <v>186</v>
      </c>
      <c r="Q240">
        <f t="shared" si="100"/>
        <v>3.5</v>
      </c>
      <c r="R240">
        <f t="shared" si="94"/>
        <v>3.81</v>
      </c>
      <c r="S240">
        <f t="shared" si="95"/>
        <v>7.31</v>
      </c>
      <c r="T240">
        <f t="shared" si="96"/>
        <v>5.9</v>
      </c>
      <c r="U240">
        <f t="shared" si="97"/>
        <v>6.23</v>
      </c>
      <c r="V240">
        <f t="shared" si="101"/>
        <v>0.76700000000000002</v>
      </c>
      <c r="W240">
        <f t="shared" si="101"/>
        <v>1.53</v>
      </c>
    </row>
    <row r="241" spans="1:23" x14ac:dyDescent="0.25">
      <c r="A241">
        <v>21</v>
      </c>
      <c r="B241" t="s">
        <v>28</v>
      </c>
      <c r="C241" s="78">
        <v>51.71</v>
      </c>
      <c r="D241" s="79">
        <v>51.668999999999997</v>
      </c>
      <c r="E241" s="79">
        <v>51.362000000000002</v>
      </c>
      <c r="F241" s="80">
        <v>51.478999999999999</v>
      </c>
      <c r="G241">
        <f t="shared" si="88"/>
        <v>0.34799999999999898</v>
      </c>
      <c r="H241">
        <f t="shared" si="85"/>
        <v>51.362000000000002</v>
      </c>
      <c r="I241">
        <f t="shared" si="86"/>
        <v>51.71</v>
      </c>
      <c r="J241">
        <f t="shared" si="89"/>
        <v>51.554999999999993</v>
      </c>
      <c r="K241">
        <f t="shared" si="90"/>
        <v>51.573999999999998</v>
      </c>
      <c r="L241">
        <f t="shared" si="91"/>
        <v>8.1673128996016267E-2</v>
      </c>
      <c r="M241">
        <f t="shared" si="92"/>
        <v>0.16334625799203253</v>
      </c>
      <c r="N241">
        <f t="shared" si="93"/>
        <v>1.0067754370935711</v>
      </c>
      <c r="P241" s="125" t="s">
        <v>28</v>
      </c>
      <c r="Q241">
        <f t="shared" si="100"/>
        <v>0.34799999999999998</v>
      </c>
      <c r="R241">
        <f t="shared" si="94"/>
        <v>51.4</v>
      </c>
      <c r="S241">
        <f t="shared" si="95"/>
        <v>51.7</v>
      </c>
      <c r="T241">
        <f t="shared" si="96"/>
        <v>51.6</v>
      </c>
      <c r="U241">
        <f t="shared" si="97"/>
        <v>51.6</v>
      </c>
      <c r="V241">
        <f t="shared" si="101"/>
        <v>8.1699999999999995E-2</v>
      </c>
      <c r="W241">
        <f t="shared" si="101"/>
        <v>0.16300000000000001</v>
      </c>
    </row>
    <row r="242" spans="1:23" x14ac:dyDescent="0.25">
      <c r="A242">
        <v>22</v>
      </c>
      <c r="B242" t="s">
        <v>29</v>
      </c>
      <c r="C242" s="78">
        <v>5.6920000000000002</v>
      </c>
      <c r="D242" s="79">
        <v>5.6260000000000003</v>
      </c>
      <c r="E242" s="79">
        <v>5.6660000000000004</v>
      </c>
      <c r="F242" s="80">
        <v>5.5030000000000001</v>
      </c>
      <c r="G242">
        <f t="shared" si="88"/>
        <v>0.18900000000000006</v>
      </c>
      <c r="H242">
        <f t="shared" si="85"/>
        <v>5.5030000000000001</v>
      </c>
      <c r="I242">
        <f t="shared" si="86"/>
        <v>5.6920000000000002</v>
      </c>
      <c r="J242">
        <f t="shared" si="89"/>
        <v>5.6217500000000005</v>
      </c>
      <c r="K242">
        <f t="shared" si="90"/>
        <v>5.6460000000000008</v>
      </c>
      <c r="L242">
        <f t="shared" si="91"/>
        <v>4.1845698703689996E-2</v>
      </c>
      <c r="M242">
        <f t="shared" si="92"/>
        <v>8.3691397407379992E-2</v>
      </c>
      <c r="N242">
        <f t="shared" si="93"/>
        <v>1.0343449027803016</v>
      </c>
      <c r="P242" s="125" t="s">
        <v>29</v>
      </c>
      <c r="Q242">
        <f t="shared" si="100"/>
        <v>0.189</v>
      </c>
      <c r="R242">
        <f t="shared" si="94"/>
        <v>5.5</v>
      </c>
      <c r="S242">
        <f t="shared" si="95"/>
        <v>5.69</v>
      </c>
      <c r="T242">
        <f t="shared" si="96"/>
        <v>5.62</v>
      </c>
      <c r="U242">
        <f t="shared" si="97"/>
        <v>5.65</v>
      </c>
      <c r="V242">
        <f t="shared" si="101"/>
        <v>4.1799999999999997E-2</v>
      </c>
      <c r="W242">
        <f t="shared" si="101"/>
        <v>8.3699999999999997E-2</v>
      </c>
    </row>
    <row r="243" spans="1:23" ht="15.75" thickBot="1" x14ac:dyDescent="0.3">
      <c r="A243">
        <v>23</v>
      </c>
      <c r="B243" t="s">
        <v>30</v>
      </c>
      <c r="C243" s="35">
        <v>0.65</v>
      </c>
      <c r="D243" s="36">
        <v>0.14299999999999999</v>
      </c>
      <c r="E243" s="36">
        <v>0.16800000000000001</v>
      </c>
      <c r="F243" s="37">
        <v>0.61899999999999999</v>
      </c>
      <c r="G243">
        <f t="shared" si="88"/>
        <v>0.50700000000000001</v>
      </c>
      <c r="H243">
        <f t="shared" si="85"/>
        <v>0.14299999999999999</v>
      </c>
      <c r="I243">
        <f t="shared" si="86"/>
        <v>0.65</v>
      </c>
      <c r="J243">
        <f t="shared" si="89"/>
        <v>0.39500000000000002</v>
      </c>
      <c r="K243">
        <f t="shared" si="90"/>
        <v>0.39349999999999996</v>
      </c>
      <c r="L243">
        <f t="shared" si="91"/>
        <v>0.13851413886916619</v>
      </c>
      <c r="M243">
        <f t="shared" si="92"/>
        <v>0.27702827773833238</v>
      </c>
      <c r="N243">
        <f t="shared" si="93"/>
        <v>4.5454545454545459</v>
      </c>
      <c r="P243" s="125" t="s">
        <v>30</v>
      </c>
      <c r="Q243">
        <f t="shared" si="100"/>
        <v>0.50700000000000001</v>
      </c>
      <c r="R243">
        <f t="shared" si="94"/>
        <v>0.14299999999999999</v>
      </c>
      <c r="S243">
        <f t="shared" si="95"/>
        <v>0.65</v>
      </c>
      <c r="T243">
        <f t="shared" si="96"/>
        <v>0.39500000000000002</v>
      </c>
      <c r="U243">
        <f t="shared" si="97"/>
        <v>0.39400000000000002</v>
      </c>
      <c r="V243">
        <f t="shared" si="101"/>
        <v>0.13900000000000001</v>
      </c>
      <c r="W243">
        <f t="shared" si="101"/>
        <v>0.27700000000000002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97" workbookViewId="0">
      <selection activeCell="L36" sqref="L36"/>
    </sheetView>
  </sheetViews>
  <sheetFormatPr defaultRowHeight="15" x14ac:dyDescent="0.25"/>
  <cols>
    <col min="3" max="3" width="10" customWidth="1"/>
    <col min="6" max="6" width="13.85546875" bestFit="1" customWidth="1"/>
  </cols>
  <sheetData>
    <row r="1" spans="1:10" x14ac:dyDescent="0.25">
      <c r="A1" t="s">
        <v>127</v>
      </c>
      <c r="I1" s="19"/>
      <c r="J1" t="s">
        <v>38</v>
      </c>
    </row>
    <row r="2" spans="1:10" x14ac:dyDescent="0.25">
      <c r="A2" t="s">
        <v>115</v>
      </c>
    </row>
    <row r="3" spans="1:10" x14ac:dyDescent="0.25">
      <c r="A3" s="1"/>
      <c r="B3" s="2"/>
    </row>
    <row r="4" spans="1:10" ht="30" customHeight="1" x14ac:dyDescent="0.25">
      <c r="A4" s="113" t="s">
        <v>0</v>
      </c>
      <c r="B4" s="114" t="s">
        <v>1</v>
      </c>
      <c r="C4" s="115" t="s">
        <v>122</v>
      </c>
      <c r="D4" s="115" t="s">
        <v>118</v>
      </c>
      <c r="E4" s="113" t="s">
        <v>114</v>
      </c>
      <c r="F4" s="113" t="s">
        <v>117</v>
      </c>
      <c r="G4" s="115" t="s">
        <v>116</v>
      </c>
    </row>
    <row r="5" spans="1:10" x14ac:dyDescent="0.25">
      <c r="A5" s="1">
        <v>1</v>
      </c>
      <c r="B5" s="2" t="s">
        <v>8</v>
      </c>
      <c r="C5">
        <v>78.314999999999998</v>
      </c>
      <c r="D5">
        <v>810.7</v>
      </c>
      <c r="E5">
        <f>(C5-D5)/C5</f>
        <v>-9.3517844601928104</v>
      </c>
      <c r="F5">
        <f>E5*100</f>
        <v>-935.17844601928107</v>
      </c>
      <c r="G5">
        <f>ROUND(F5,0)</f>
        <v>-935</v>
      </c>
    </row>
    <row r="6" spans="1:10" x14ac:dyDescent="0.25">
      <c r="A6" s="1">
        <v>2</v>
      </c>
      <c r="B6" s="2" t="s">
        <v>9</v>
      </c>
      <c r="C6">
        <v>2.9824999999999999</v>
      </c>
      <c r="D6">
        <v>11.555</v>
      </c>
      <c r="E6">
        <f t="shared" ref="E6:E27" si="0">(C6-D6)/C6</f>
        <v>-2.8742665549036044</v>
      </c>
      <c r="F6">
        <f t="shared" ref="F6:F27" si="1">E6*100</f>
        <v>-287.42665549036042</v>
      </c>
      <c r="G6">
        <f t="shared" ref="G6:G27" si="2">ROUND(F6,0)</f>
        <v>-287</v>
      </c>
    </row>
    <row r="7" spans="1:10" x14ac:dyDescent="0.25">
      <c r="A7" s="1">
        <v>3</v>
      </c>
      <c r="B7" s="2" t="s">
        <v>10</v>
      </c>
      <c r="C7">
        <v>6.1040000000000001</v>
      </c>
      <c r="D7">
        <v>60.144999999999996</v>
      </c>
      <c r="E7">
        <f t="shared" si="0"/>
        <v>-8.8533748361729998</v>
      </c>
      <c r="F7">
        <f t="shared" si="1"/>
        <v>-885.33748361729999</v>
      </c>
      <c r="G7">
        <f t="shared" si="2"/>
        <v>-885</v>
      </c>
    </row>
    <row r="8" spans="1:10" x14ac:dyDescent="0.25">
      <c r="A8" s="1">
        <v>4</v>
      </c>
      <c r="B8" s="2" t="s">
        <v>11</v>
      </c>
      <c r="C8">
        <v>825.95</v>
      </c>
      <c r="D8">
        <v>5650</v>
      </c>
      <c r="E8">
        <f t="shared" si="0"/>
        <v>-5.8406077849748774</v>
      </c>
      <c r="F8">
        <f t="shared" si="1"/>
        <v>-584.06077849748772</v>
      </c>
      <c r="G8">
        <f t="shared" si="2"/>
        <v>-584</v>
      </c>
    </row>
    <row r="9" spans="1:10" x14ac:dyDescent="0.25">
      <c r="A9" s="1">
        <v>5</v>
      </c>
      <c r="B9" s="18" t="s">
        <v>12</v>
      </c>
      <c r="C9" s="56">
        <v>1</v>
      </c>
      <c r="D9" s="56">
        <v>1.496</v>
      </c>
      <c r="E9" s="56">
        <f t="shared" si="0"/>
        <v>-0.496</v>
      </c>
      <c r="F9" s="56">
        <f t="shared" si="1"/>
        <v>-49.6</v>
      </c>
      <c r="G9" s="56">
        <f t="shared" si="2"/>
        <v>-50</v>
      </c>
    </row>
    <row r="10" spans="1:10" x14ac:dyDescent="0.25">
      <c r="A10" s="1">
        <v>6</v>
      </c>
      <c r="B10" s="18" t="s">
        <v>13</v>
      </c>
      <c r="C10" s="56">
        <v>1</v>
      </c>
      <c r="D10" s="56">
        <v>1</v>
      </c>
      <c r="E10" s="56">
        <f t="shared" si="0"/>
        <v>0</v>
      </c>
      <c r="F10" s="56">
        <f t="shared" si="1"/>
        <v>0</v>
      </c>
      <c r="G10" s="56">
        <f t="shared" si="2"/>
        <v>0</v>
      </c>
    </row>
    <row r="11" spans="1:10" x14ac:dyDescent="0.25">
      <c r="A11" s="1">
        <v>7</v>
      </c>
      <c r="B11" s="2" t="s">
        <v>14</v>
      </c>
      <c r="C11">
        <v>9.5384999999999991</v>
      </c>
      <c r="D11">
        <v>3.0540000000000003</v>
      </c>
      <c r="E11">
        <f t="shared" si="0"/>
        <v>0.67982387167793668</v>
      </c>
      <c r="F11">
        <f t="shared" si="1"/>
        <v>67.982387167793661</v>
      </c>
      <c r="G11">
        <f>ROUND(F11,0)</f>
        <v>68</v>
      </c>
    </row>
    <row r="12" spans="1:10" x14ac:dyDescent="0.25">
      <c r="A12" s="1">
        <v>8</v>
      </c>
      <c r="B12" s="2" t="s">
        <v>15</v>
      </c>
      <c r="C12">
        <v>1.7755000000000001</v>
      </c>
      <c r="D12">
        <v>7.3689999999999998</v>
      </c>
      <c r="E12">
        <f t="shared" si="0"/>
        <v>-3.1503801745987041</v>
      </c>
      <c r="F12">
        <f t="shared" si="1"/>
        <v>-315.03801745987039</v>
      </c>
      <c r="G12">
        <f t="shared" si="2"/>
        <v>-315</v>
      </c>
    </row>
    <row r="13" spans="1:10" x14ac:dyDescent="0.25">
      <c r="A13" s="1">
        <v>9</v>
      </c>
      <c r="B13" s="2" t="s">
        <v>16</v>
      </c>
      <c r="C13">
        <v>110.85</v>
      </c>
      <c r="D13">
        <v>337.79999999999995</v>
      </c>
      <c r="E13">
        <f t="shared" si="0"/>
        <v>-2.0473612990527736</v>
      </c>
      <c r="F13">
        <f t="shared" si="1"/>
        <v>-204.73612990527735</v>
      </c>
      <c r="G13">
        <f t="shared" si="2"/>
        <v>-205</v>
      </c>
    </row>
    <row r="14" spans="1:10" x14ac:dyDescent="0.25">
      <c r="A14" s="1">
        <v>10</v>
      </c>
      <c r="B14" s="2" t="s">
        <v>17</v>
      </c>
      <c r="C14">
        <v>419.75</v>
      </c>
      <c r="D14">
        <v>1504.5</v>
      </c>
      <c r="E14">
        <f t="shared" si="0"/>
        <v>-2.5842763549731984</v>
      </c>
      <c r="F14">
        <f t="shared" si="1"/>
        <v>-258.42763549731984</v>
      </c>
      <c r="G14">
        <f t="shared" si="2"/>
        <v>-258</v>
      </c>
    </row>
    <row r="15" spans="1:10" x14ac:dyDescent="0.25">
      <c r="A15" s="1">
        <v>11</v>
      </c>
      <c r="B15" s="2" t="s">
        <v>18</v>
      </c>
      <c r="C15">
        <v>165</v>
      </c>
      <c r="D15">
        <v>1188</v>
      </c>
      <c r="E15">
        <f t="shared" si="0"/>
        <v>-6.2</v>
      </c>
      <c r="F15">
        <f t="shared" si="1"/>
        <v>-620</v>
      </c>
      <c r="G15">
        <f t="shared" si="2"/>
        <v>-620</v>
      </c>
    </row>
    <row r="16" spans="1:10" x14ac:dyDescent="0.25">
      <c r="A16" s="1">
        <v>12</v>
      </c>
      <c r="B16" s="2" t="s">
        <v>19</v>
      </c>
      <c r="C16">
        <v>61.63</v>
      </c>
      <c r="D16">
        <v>338.3</v>
      </c>
      <c r="E16">
        <f t="shared" si="0"/>
        <v>-4.4892098004218726</v>
      </c>
      <c r="F16">
        <f t="shared" si="1"/>
        <v>-448.92098004218724</v>
      </c>
      <c r="G16">
        <f t="shared" si="2"/>
        <v>-449</v>
      </c>
    </row>
    <row r="17" spans="1:7" x14ac:dyDescent="0.25">
      <c r="A17" s="1">
        <v>13</v>
      </c>
      <c r="B17" s="18" t="s">
        <v>20</v>
      </c>
      <c r="C17" s="56">
        <v>1</v>
      </c>
      <c r="D17" s="56">
        <v>3.45</v>
      </c>
      <c r="E17" s="56">
        <f t="shared" si="0"/>
        <v>-2.4500000000000002</v>
      </c>
      <c r="F17" s="56">
        <f t="shared" si="1"/>
        <v>-245.00000000000003</v>
      </c>
      <c r="G17" s="56">
        <f t="shared" si="2"/>
        <v>-245</v>
      </c>
    </row>
    <row r="18" spans="1:7" x14ac:dyDescent="0.25">
      <c r="A18" s="1">
        <v>14</v>
      </c>
      <c r="B18" s="28" t="s">
        <v>21</v>
      </c>
      <c r="C18">
        <v>57.040000000000006</v>
      </c>
      <c r="D18">
        <v>180.35</v>
      </c>
      <c r="E18">
        <f t="shared" si="0"/>
        <v>-2.1618162692847118</v>
      </c>
      <c r="F18">
        <f t="shared" si="1"/>
        <v>-216.18162692847119</v>
      </c>
      <c r="G18">
        <f t="shared" si="2"/>
        <v>-216</v>
      </c>
    </row>
    <row r="19" spans="1:7" x14ac:dyDescent="0.25">
      <c r="A19" s="1">
        <v>15</v>
      </c>
      <c r="B19" s="18" t="s">
        <v>22</v>
      </c>
      <c r="C19" s="56">
        <v>1.9645000000000001</v>
      </c>
      <c r="D19" s="56">
        <v>1.79</v>
      </c>
      <c r="E19" s="56">
        <f t="shared" si="0"/>
        <v>8.8826673453805086E-2</v>
      </c>
      <c r="F19" s="56">
        <f t="shared" si="1"/>
        <v>8.8826673453805078</v>
      </c>
      <c r="G19" s="56">
        <f t="shared" si="2"/>
        <v>9</v>
      </c>
    </row>
    <row r="20" spans="1:7" x14ac:dyDescent="0.25">
      <c r="A20" s="1">
        <v>16</v>
      </c>
      <c r="B20" s="2" t="s">
        <v>23</v>
      </c>
      <c r="C20">
        <v>52.344999999999999</v>
      </c>
      <c r="D20">
        <v>235.70000000000002</v>
      </c>
      <c r="E20">
        <f t="shared" si="0"/>
        <v>-3.5028178431559849</v>
      </c>
      <c r="F20">
        <f t="shared" si="1"/>
        <v>-350.28178431559849</v>
      </c>
      <c r="G20">
        <f t="shared" si="2"/>
        <v>-350</v>
      </c>
    </row>
    <row r="21" spans="1:7" x14ac:dyDescent="0.25">
      <c r="A21" s="1">
        <v>17</v>
      </c>
      <c r="B21" s="2" t="s">
        <v>24</v>
      </c>
      <c r="C21">
        <v>1.7504999999999999</v>
      </c>
      <c r="D21">
        <v>8.7910000000000004</v>
      </c>
      <c r="E21">
        <f t="shared" si="0"/>
        <v>-4.0219937160811199</v>
      </c>
      <c r="F21">
        <f t="shared" si="1"/>
        <v>-402.19937160811196</v>
      </c>
      <c r="G21">
        <f t="shared" si="2"/>
        <v>-402</v>
      </c>
    </row>
    <row r="22" spans="1:7" x14ac:dyDescent="0.25">
      <c r="A22" s="1">
        <v>18</v>
      </c>
      <c r="B22" s="2" t="s">
        <v>25</v>
      </c>
      <c r="C22">
        <v>107.55000000000001</v>
      </c>
      <c r="D22">
        <v>832.59999999999991</v>
      </c>
      <c r="E22">
        <f t="shared" si="0"/>
        <v>-6.7415155741515562</v>
      </c>
      <c r="F22">
        <f t="shared" si="1"/>
        <v>-674.15155741515559</v>
      </c>
      <c r="G22">
        <f t="shared" si="2"/>
        <v>-674</v>
      </c>
    </row>
    <row r="23" spans="1:7" x14ac:dyDescent="0.25">
      <c r="A23" s="1">
        <v>19</v>
      </c>
      <c r="B23" s="2" t="s">
        <v>26</v>
      </c>
      <c r="C23">
        <v>3.8520000000000003</v>
      </c>
      <c r="D23">
        <v>25.914999999999999</v>
      </c>
      <c r="E23">
        <f t="shared" si="0"/>
        <v>-5.7276739356178599</v>
      </c>
      <c r="F23">
        <f t="shared" si="1"/>
        <v>-572.76739356178598</v>
      </c>
      <c r="G23">
        <f t="shared" si="2"/>
        <v>-573</v>
      </c>
    </row>
    <row r="24" spans="1:7" x14ac:dyDescent="0.25">
      <c r="A24" s="1">
        <v>20</v>
      </c>
      <c r="B24" s="2" t="s">
        <v>27</v>
      </c>
      <c r="C24">
        <v>11.395</v>
      </c>
      <c r="D24">
        <v>65.34</v>
      </c>
      <c r="E24">
        <f t="shared" si="0"/>
        <v>-4.7340939008336997</v>
      </c>
      <c r="F24">
        <f t="shared" si="1"/>
        <v>-473.40939008337</v>
      </c>
      <c r="G24">
        <f t="shared" si="2"/>
        <v>-473</v>
      </c>
    </row>
    <row r="25" spans="1:7" x14ac:dyDescent="0.25">
      <c r="A25" s="27">
        <v>21</v>
      </c>
      <c r="B25" s="28" t="s">
        <v>28</v>
      </c>
      <c r="C25">
        <v>47.78</v>
      </c>
      <c r="D25">
        <v>48.132000000000005</v>
      </c>
      <c r="E25">
        <f t="shared" si="0"/>
        <v>-7.3670992046882345E-3</v>
      </c>
      <c r="F25">
        <f t="shared" si="1"/>
        <v>-0.73670992046882344</v>
      </c>
      <c r="G25">
        <f t="shared" si="2"/>
        <v>-1</v>
      </c>
    </row>
    <row r="26" spans="1:7" x14ac:dyDescent="0.25">
      <c r="A26" s="98">
        <v>22</v>
      </c>
      <c r="B26" s="32" t="s">
        <v>29</v>
      </c>
      <c r="C26">
        <v>6.4024999999999999</v>
      </c>
      <c r="D26">
        <v>5.5945</v>
      </c>
      <c r="E26">
        <f t="shared" si="0"/>
        <v>0.12620070285044901</v>
      </c>
      <c r="F26">
        <f t="shared" si="1"/>
        <v>12.620070285044902</v>
      </c>
      <c r="G26">
        <f t="shared" si="2"/>
        <v>13</v>
      </c>
    </row>
    <row r="27" spans="1:7" x14ac:dyDescent="0.25">
      <c r="A27" s="98">
        <v>23</v>
      </c>
      <c r="B27" s="32" t="s">
        <v>30</v>
      </c>
      <c r="C27">
        <v>0.128</v>
      </c>
      <c r="D27">
        <v>0.74099999999999999</v>
      </c>
      <c r="E27">
        <f t="shared" si="0"/>
        <v>-4.7890625</v>
      </c>
      <c r="F27">
        <f t="shared" si="1"/>
        <v>-478.90625</v>
      </c>
      <c r="G27">
        <f t="shared" si="2"/>
        <v>-479</v>
      </c>
    </row>
    <row r="29" spans="1:7" ht="30" x14ac:dyDescent="0.25">
      <c r="A29" s="113" t="s">
        <v>0</v>
      </c>
      <c r="B29" s="114" t="s">
        <v>1</v>
      </c>
      <c r="C29" s="115" t="s">
        <v>123</v>
      </c>
      <c r="D29" s="115" t="s">
        <v>119</v>
      </c>
      <c r="E29" s="113" t="s">
        <v>114</v>
      </c>
      <c r="F29" s="113" t="s">
        <v>117</v>
      </c>
      <c r="G29" s="115" t="s">
        <v>116</v>
      </c>
    </row>
    <row r="30" spans="1:7" x14ac:dyDescent="0.25">
      <c r="A30" s="1">
        <v>1</v>
      </c>
      <c r="B30" s="2" t="s">
        <v>8</v>
      </c>
      <c r="C30">
        <v>78.314999999999998</v>
      </c>
      <c r="D30">
        <v>925.05</v>
      </c>
      <c r="E30">
        <f>(C30-D30)/C30</f>
        <v>-10.811913426546637</v>
      </c>
      <c r="F30">
        <f>E30*100</f>
        <v>-1081.1913426546637</v>
      </c>
      <c r="G30">
        <f>ROUND(F30,0)</f>
        <v>-1081</v>
      </c>
    </row>
    <row r="31" spans="1:7" x14ac:dyDescent="0.25">
      <c r="A31" s="1">
        <v>2</v>
      </c>
      <c r="B31" s="2" t="s">
        <v>9</v>
      </c>
      <c r="C31">
        <v>2.9824999999999999</v>
      </c>
      <c r="D31">
        <v>4.2690000000000001</v>
      </c>
      <c r="E31">
        <f t="shared" ref="E31:E52" si="3">(C31-D31)/C31</f>
        <v>-0.43134953897736805</v>
      </c>
      <c r="F31">
        <f t="shared" ref="F31:F52" si="4">E31*100</f>
        <v>-43.134953897736807</v>
      </c>
      <c r="G31">
        <f t="shared" ref="G31:G52" si="5">ROUND(F31,0)</f>
        <v>-43</v>
      </c>
    </row>
    <row r="32" spans="1:7" x14ac:dyDescent="0.25">
      <c r="A32" s="1">
        <v>3</v>
      </c>
      <c r="B32" s="2" t="s">
        <v>10</v>
      </c>
      <c r="C32">
        <v>6.1040000000000001</v>
      </c>
      <c r="D32">
        <v>25.765000000000001</v>
      </c>
      <c r="E32">
        <f t="shared" si="3"/>
        <v>-3.2210026212319791</v>
      </c>
      <c r="F32">
        <f t="shared" si="4"/>
        <v>-322.10026212319792</v>
      </c>
      <c r="G32">
        <f>ROUND(F32,0)</f>
        <v>-322</v>
      </c>
    </row>
    <row r="33" spans="1:7" x14ac:dyDescent="0.25">
      <c r="A33" s="1">
        <v>4</v>
      </c>
      <c r="B33" s="2" t="s">
        <v>11</v>
      </c>
      <c r="C33">
        <v>825.95</v>
      </c>
      <c r="D33">
        <v>1898.5</v>
      </c>
      <c r="E33">
        <f t="shared" si="3"/>
        <v>-1.2985652884557175</v>
      </c>
      <c r="F33">
        <f t="shared" si="4"/>
        <v>-129.85652884557175</v>
      </c>
      <c r="G33">
        <f t="shared" si="5"/>
        <v>-130</v>
      </c>
    </row>
    <row r="34" spans="1:7" x14ac:dyDescent="0.25">
      <c r="A34" s="1">
        <v>5</v>
      </c>
      <c r="B34" s="18" t="s">
        <v>12</v>
      </c>
      <c r="C34" s="56">
        <v>1</v>
      </c>
      <c r="D34" s="56">
        <v>1</v>
      </c>
      <c r="E34" s="56">
        <f t="shared" si="3"/>
        <v>0</v>
      </c>
      <c r="F34" s="56">
        <f t="shared" si="4"/>
        <v>0</v>
      </c>
      <c r="G34" s="56">
        <f t="shared" si="5"/>
        <v>0</v>
      </c>
    </row>
    <row r="35" spans="1:7" x14ac:dyDescent="0.25">
      <c r="A35" s="1">
        <v>6</v>
      </c>
      <c r="B35" s="18" t="s">
        <v>13</v>
      </c>
      <c r="C35" s="56">
        <v>1</v>
      </c>
      <c r="D35" s="56">
        <v>1</v>
      </c>
      <c r="E35" s="56">
        <f t="shared" si="3"/>
        <v>0</v>
      </c>
      <c r="F35" s="56">
        <f t="shared" si="4"/>
        <v>0</v>
      </c>
      <c r="G35" s="56">
        <f t="shared" si="5"/>
        <v>0</v>
      </c>
    </row>
    <row r="36" spans="1:7" x14ac:dyDescent="0.25">
      <c r="A36" s="1">
        <v>7</v>
      </c>
      <c r="B36" s="2" t="s">
        <v>14</v>
      </c>
      <c r="C36">
        <v>9.5384999999999991</v>
      </c>
      <c r="D36">
        <v>1.0245</v>
      </c>
      <c r="E36">
        <f t="shared" si="3"/>
        <v>0.89259317502752011</v>
      </c>
      <c r="F36">
        <f t="shared" si="4"/>
        <v>89.259317502752012</v>
      </c>
      <c r="G36">
        <f t="shared" si="5"/>
        <v>89</v>
      </c>
    </row>
    <row r="37" spans="1:7" x14ac:dyDescent="0.25">
      <c r="A37" s="1">
        <v>8</v>
      </c>
      <c r="B37" s="2" t="s">
        <v>15</v>
      </c>
      <c r="C37">
        <v>1.7755000000000001</v>
      </c>
      <c r="D37">
        <v>2.3645</v>
      </c>
      <c r="E37">
        <f t="shared" si="3"/>
        <v>-0.33173753872148687</v>
      </c>
      <c r="F37">
        <f t="shared" si="4"/>
        <v>-33.173753872148687</v>
      </c>
      <c r="G37">
        <f t="shared" si="5"/>
        <v>-33</v>
      </c>
    </row>
    <row r="38" spans="1:7" x14ac:dyDescent="0.25">
      <c r="A38" s="1">
        <v>9</v>
      </c>
      <c r="B38" s="2" t="s">
        <v>16</v>
      </c>
      <c r="C38">
        <v>110.85</v>
      </c>
      <c r="D38">
        <v>408.25</v>
      </c>
      <c r="E38">
        <f t="shared" si="3"/>
        <v>-2.6829048263419035</v>
      </c>
      <c r="F38">
        <f t="shared" si="4"/>
        <v>-268.29048263419037</v>
      </c>
      <c r="G38">
        <f t="shared" si="5"/>
        <v>-268</v>
      </c>
    </row>
    <row r="39" spans="1:7" x14ac:dyDescent="0.25">
      <c r="A39" s="1">
        <v>10</v>
      </c>
      <c r="B39" s="2" t="s">
        <v>17</v>
      </c>
      <c r="C39">
        <v>419.75</v>
      </c>
      <c r="D39">
        <v>649.70000000000005</v>
      </c>
      <c r="E39">
        <f t="shared" si="3"/>
        <v>-0.5478260869565218</v>
      </c>
      <c r="F39">
        <f t="shared" si="4"/>
        <v>-54.782608695652179</v>
      </c>
      <c r="G39">
        <f t="shared" si="5"/>
        <v>-55</v>
      </c>
    </row>
    <row r="40" spans="1:7" x14ac:dyDescent="0.25">
      <c r="A40" s="1">
        <v>11</v>
      </c>
      <c r="B40" s="2" t="s">
        <v>18</v>
      </c>
      <c r="C40">
        <v>165</v>
      </c>
      <c r="D40">
        <v>545.9</v>
      </c>
      <c r="E40">
        <f t="shared" si="3"/>
        <v>-2.3084848484848481</v>
      </c>
      <c r="F40">
        <f t="shared" si="4"/>
        <v>-230.84848484848482</v>
      </c>
      <c r="G40">
        <f t="shared" si="5"/>
        <v>-231</v>
      </c>
    </row>
    <row r="41" spans="1:7" x14ac:dyDescent="0.25">
      <c r="A41" s="1">
        <v>12</v>
      </c>
      <c r="B41" s="2" t="s">
        <v>19</v>
      </c>
      <c r="C41">
        <v>61.63</v>
      </c>
      <c r="D41">
        <v>174.10000000000002</v>
      </c>
      <c r="E41">
        <f t="shared" si="3"/>
        <v>-1.8249229271458709</v>
      </c>
      <c r="F41">
        <f t="shared" si="4"/>
        <v>-182.49229271458708</v>
      </c>
      <c r="G41">
        <f t="shared" si="5"/>
        <v>-182</v>
      </c>
    </row>
    <row r="42" spans="1:7" x14ac:dyDescent="0.25">
      <c r="A42" s="1">
        <v>13</v>
      </c>
      <c r="B42" s="18" t="s">
        <v>20</v>
      </c>
      <c r="C42" s="56">
        <v>1</v>
      </c>
      <c r="D42" s="56">
        <v>2.4624999999999999</v>
      </c>
      <c r="E42" s="56">
        <f t="shared" si="3"/>
        <v>-1.4624999999999999</v>
      </c>
      <c r="F42" s="56">
        <f t="shared" si="4"/>
        <v>-146.25</v>
      </c>
      <c r="G42" s="56">
        <f t="shared" si="5"/>
        <v>-146</v>
      </c>
    </row>
    <row r="43" spans="1:7" x14ac:dyDescent="0.25">
      <c r="A43" s="1">
        <v>14</v>
      </c>
      <c r="B43" s="28" t="s">
        <v>21</v>
      </c>
      <c r="C43">
        <v>57.040000000000006</v>
      </c>
      <c r="D43">
        <v>62.81</v>
      </c>
      <c r="E43">
        <f t="shared" si="3"/>
        <v>-0.10115708274894802</v>
      </c>
      <c r="F43">
        <f t="shared" si="4"/>
        <v>-10.115708274894802</v>
      </c>
      <c r="G43">
        <f t="shared" si="5"/>
        <v>-10</v>
      </c>
    </row>
    <row r="44" spans="1:7" x14ac:dyDescent="0.25">
      <c r="A44" s="1">
        <v>15</v>
      </c>
      <c r="B44" s="18" t="s">
        <v>22</v>
      </c>
      <c r="C44" s="56">
        <v>1.9645000000000001</v>
      </c>
      <c r="D44" s="56">
        <v>1</v>
      </c>
      <c r="E44" s="56">
        <f t="shared" si="3"/>
        <v>0.49096462204123192</v>
      </c>
      <c r="F44" s="56">
        <f t="shared" si="4"/>
        <v>49.096462204123192</v>
      </c>
      <c r="G44" s="56">
        <f t="shared" si="5"/>
        <v>49</v>
      </c>
    </row>
    <row r="45" spans="1:7" x14ac:dyDescent="0.25">
      <c r="A45" s="1">
        <v>16</v>
      </c>
      <c r="B45" s="2" t="s">
        <v>23</v>
      </c>
      <c r="C45">
        <v>52.344999999999999</v>
      </c>
      <c r="D45">
        <v>97.844999999999999</v>
      </c>
      <c r="E45">
        <f t="shared" si="3"/>
        <v>-0.86923297354093043</v>
      </c>
      <c r="F45">
        <f t="shared" si="4"/>
        <v>-86.923297354093037</v>
      </c>
      <c r="G45">
        <f t="shared" si="5"/>
        <v>-87</v>
      </c>
    </row>
    <row r="46" spans="1:7" x14ac:dyDescent="0.25">
      <c r="A46" s="1">
        <v>17</v>
      </c>
      <c r="B46" s="2" t="s">
        <v>24</v>
      </c>
      <c r="C46">
        <v>1.7504999999999999</v>
      </c>
      <c r="D46">
        <v>6.258</v>
      </c>
      <c r="E46">
        <f t="shared" si="3"/>
        <v>-2.5749785775492717</v>
      </c>
      <c r="F46">
        <f t="shared" si="4"/>
        <v>-257.49785775492717</v>
      </c>
      <c r="G46">
        <f t="shared" si="5"/>
        <v>-257</v>
      </c>
    </row>
    <row r="47" spans="1:7" x14ac:dyDescent="0.25">
      <c r="A47" s="1">
        <v>18</v>
      </c>
      <c r="B47" s="2" t="s">
        <v>25</v>
      </c>
      <c r="C47">
        <v>107.55000000000001</v>
      </c>
      <c r="D47">
        <v>575.59999999999991</v>
      </c>
      <c r="E47">
        <f t="shared" si="3"/>
        <v>-4.3519293351929322</v>
      </c>
      <c r="F47">
        <f t="shared" si="4"/>
        <v>-435.19293351929321</v>
      </c>
      <c r="G47">
        <f t="shared" si="5"/>
        <v>-435</v>
      </c>
    </row>
    <row r="48" spans="1:7" x14ac:dyDescent="0.25">
      <c r="A48" s="1">
        <v>19</v>
      </c>
      <c r="B48" s="2" t="s">
        <v>26</v>
      </c>
      <c r="C48">
        <v>3.8520000000000003</v>
      </c>
      <c r="D48">
        <v>10.35</v>
      </c>
      <c r="E48">
        <f t="shared" si="3"/>
        <v>-1.6869158878504671</v>
      </c>
      <c r="F48">
        <f t="shared" si="4"/>
        <v>-168.69158878504672</v>
      </c>
      <c r="G48">
        <f t="shared" si="5"/>
        <v>-169</v>
      </c>
    </row>
    <row r="49" spans="1:7" x14ac:dyDescent="0.25">
      <c r="A49" s="1">
        <v>20</v>
      </c>
      <c r="B49" s="2" t="s">
        <v>27</v>
      </c>
      <c r="C49">
        <v>11.395</v>
      </c>
      <c r="D49">
        <v>32.385000000000005</v>
      </c>
      <c r="E49">
        <f t="shared" si="3"/>
        <v>-1.8420359806932871</v>
      </c>
      <c r="F49">
        <f t="shared" si="4"/>
        <v>-184.20359806932871</v>
      </c>
      <c r="G49">
        <f t="shared" si="5"/>
        <v>-184</v>
      </c>
    </row>
    <row r="50" spans="1:7" x14ac:dyDescent="0.25">
      <c r="A50" s="27">
        <v>21</v>
      </c>
      <c r="B50" s="28" t="s">
        <v>28</v>
      </c>
      <c r="C50">
        <v>47.78</v>
      </c>
      <c r="D50">
        <v>50.1</v>
      </c>
      <c r="E50">
        <f t="shared" si="3"/>
        <v>-4.8555881121808295E-2</v>
      </c>
      <c r="F50">
        <f t="shared" si="4"/>
        <v>-4.8555881121808291</v>
      </c>
      <c r="G50">
        <f t="shared" si="5"/>
        <v>-5</v>
      </c>
    </row>
    <row r="51" spans="1:7" x14ac:dyDescent="0.25">
      <c r="A51" s="98">
        <v>22</v>
      </c>
      <c r="B51" s="32" t="s">
        <v>29</v>
      </c>
      <c r="C51">
        <v>6.4024999999999999</v>
      </c>
      <c r="D51">
        <v>5.6174999999999997</v>
      </c>
      <c r="E51">
        <f t="shared" si="3"/>
        <v>0.12260835611089421</v>
      </c>
      <c r="F51">
        <f t="shared" si="4"/>
        <v>12.260835611089421</v>
      </c>
      <c r="G51">
        <f t="shared" si="5"/>
        <v>12</v>
      </c>
    </row>
    <row r="52" spans="1:7" x14ac:dyDescent="0.25">
      <c r="A52" s="98">
        <v>23</v>
      </c>
      <c r="B52" s="32" t="s">
        <v>30</v>
      </c>
      <c r="C52">
        <v>0.128</v>
      </c>
      <c r="D52">
        <v>0.28600000000000003</v>
      </c>
      <c r="E52">
        <f t="shared" si="3"/>
        <v>-1.2343750000000002</v>
      </c>
      <c r="F52">
        <f t="shared" si="4"/>
        <v>-123.43750000000003</v>
      </c>
      <c r="G52">
        <f t="shared" si="5"/>
        <v>-123</v>
      </c>
    </row>
    <row r="54" spans="1:7" ht="30" x14ac:dyDescent="0.25">
      <c r="A54" s="113" t="s">
        <v>0</v>
      </c>
      <c r="B54" s="114" t="s">
        <v>1</v>
      </c>
      <c r="C54" s="115" t="s">
        <v>123</v>
      </c>
      <c r="D54" s="115" t="s">
        <v>120</v>
      </c>
      <c r="E54" s="113" t="s">
        <v>114</v>
      </c>
      <c r="F54" s="113" t="s">
        <v>117</v>
      </c>
      <c r="G54" s="115" t="s">
        <v>116</v>
      </c>
    </row>
    <row r="55" spans="1:7" x14ac:dyDescent="0.25">
      <c r="A55" s="1">
        <v>1</v>
      </c>
      <c r="B55" s="2" t="s">
        <v>8</v>
      </c>
      <c r="C55">
        <v>78.314999999999998</v>
      </c>
      <c r="D55">
        <v>59.06</v>
      </c>
      <c r="E55">
        <f>(C55-D55)/C55</f>
        <v>0.24586605375726228</v>
      </c>
      <c r="F55">
        <f>E55*100</f>
        <v>24.586605375726229</v>
      </c>
      <c r="G55">
        <f>ROUND(F55,0)</f>
        <v>25</v>
      </c>
    </row>
    <row r="56" spans="1:7" x14ac:dyDescent="0.25">
      <c r="A56" s="1">
        <v>2</v>
      </c>
      <c r="B56" s="2" t="s">
        <v>9</v>
      </c>
      <c r="C56">
        <v>2.9824999999999999</v>
      </c>
      <c r="D56">
        <v>3.6429999999999998</v>
      </c>
      <c r="E56">
        <f t="shared" ref="E56:E77" si="6">(C56-D56)/C56</f>
        <v>-0.22145850796311814</v>
      </c>
      <c r="F56">
        <f t="shared" ref="F56:F77" si="7">E56*100</f>
        <v>-22.145850796311812</v>
      </c>
      <c r="G56">
        <f t="shared" ref="G56:G77" si="8">ROUND(F56,0)</f>
        <v>-22</v>
      </c>
    </row>
    <row r="57" spans="1:7" x14ac:dyDescent="0.25">
      <c r="A57" s="1">
        <v>3</v>
      </c>
      <c r="B57" s="2" t="s">
        <v>10</v>
      </c>
      <c r="C57">
        <v>6.1040000000000001</v>
      </c>
      <c r="D57">
        <v>12.27</v>
      </c>
      <c r="E57">
        <f t="shared" si="6"/>
        <v>-1.0101572739187417</v>
      </c>
      <c r="F57">
        <f t="shared" si="7"/>
        <v>-101.01572739187417</v>
      </c>
      <c r="G57">
        <f t="shared" si="8"/>
        <v>-101</v>
      </c>
    </row>
    <row r="58" spans="1:7" x14ac:dyDescent="0.25">
      <c r="A58" s="1">
        <v>4</v>
      </c>
      <c r="B58" s="2" t="s">
        <v>11</v>
      </c>
      <c r="C58">
        <v>825.95</v>
      </c>
      <c r="D58">
        <v>1971</v>
      </c>
      <c r="E58">
        <f t="shared" si="6"/>
        <v>-1.386342998970882</v>
      </c>
      <c r="F58">
        <f t="shared" si="7"/>
        <v>-138.6342998970882</v>
      </c>
      <c r="G58">
        <f t="shared" si="8"/>
        <v>-139</v>
      </c>
    </row>
    <row r="59" spans="1:7" x14ac:dyDescent="0.25">
      <c r="A59" s="1">
        <v>5</v>
      </c>
      <c r="B59" s="18" t="s">
        <v>12</v>
      </c>
      <c r="C59" s="56">
        <v>1</v>
      </c>
      <c r="D59" s="56">
        <v>1</v>
      </c>
      <c r="E59" s="56">
        <f t="shared" si="6"/>
        <v>0</v>
      </c>
      <c r="F59" s="56">
        <f t="shared" si="7"/>
        <v>0</v>
      </c>
      <c r="G59" s="56">
        <f t="shared" si="8"/>
        <v>0</v>
      </c>
    </row>
    <row r="60" spans="1:7" x14ac:dyDescent="0.25">
      <c r="A60" s="1">
        <v>6</v>
      </c>
      <c r="B60" s="18" t="s">
        <v>13</v>
      </c>
      <c r="C60" s="56">
        <v>1</v>
      </c>
      <c r="D60" s="56">
        <v>1</v>
      </c>
      <c r="E60" s="56">
        <f t="shared" si="6"/>
        <v>0</v>
      </c>
      <c r="F60" s="56">
        <f t="shared" si="7"/>
        <v>0</v>
      </c>
      <c r="G60" s="56">
        <f t="shared" si="8"/>
        <v>0</v>
      </c>
    </row>
    <row r="61" spans="1:7" x14ac:dyDescent="0.25">
      <c r="A61" s="1">
        <v>7</v>
      </c>
      <c r="B61" s="2" t="s">
        <v>14</v>
      </c>
      <c r="C61">
        <v>9.5384999999999991</v>
      </c>
      <c r="D61">
        <v>1.3149999999999999</v>
      </c>
      <c r="E61">
        <f t="shared" si="6"/>
        <v>0.86213765267075537</v>
      </c>
      <c r="F61">
        <f t="shared" si="7"/>
        <v>86.21376526707553</v>
      </c>
      <c r="G61">
        <f t="shared" si="8"/>
        <v>86</v>
      </c>
    </row>
    <row r="62" spans="1:7" x14ac:dyDescent="0.25">
      <c r="A62" s="1">
        <v>8</v>
      </c>
      <c r="B62" s="2" t="s">
        <v>15</v>
      </c>
      <c r="C62">
        <v>1.7755000000000001</v>
      </c>
      <c r="D62">
        <v>2.39</v>
      </c>
      <c r="E62">
        <f t="shared" si="6"/>
        <v>-0.34609969022810477</v>
      </c>
      <c r="F62">
        <f t="shared" si="7"/>
        <v>-34.609969022810475</v>
      </c>
      <c r="G62">
        <f t="shared" si="8"/>
        <v>-35</v>
      </c>
    </row>
    <row r="63" spans="1:7" x14ac:dyDescent="0.25">
      <c r="A63" s="1">
        <v>9</v>
      </c>
      <c r="B63" s="2" t="s">
        <v>16</v>
      </c>
      <c r="C63">
        <v>110.85</v>
      </c>
      <c r="D63">
        <v>20.96</v>
      </c>
      <c r="E63">
        <f t="shared" si="6"/>
        <v>0.8109156517816869</v>
      </c>
      <c r="F63">
        <f t="shared" si="7"/>
        <v>81.091565178168693</v>
      </c>
      <c r="G63">
        <f t="shared" si="8"/>
        <v>81</v>
      </c>
    </row>
    <row r="64" spans="1:7" x14ac:dyDescent="0.25">
      <c r="A64" s="1">
        <v>10</v>
      </c>
      <c r="B64" s="2" t="s">
        <v>17</v>
      </c>
      <c r="C64">
        <v>419.75</v>
      </c>
      <c r="D64">
        <v>495.6</v>
      </c>
      <c r="E64">
        <f t="shared" si="6"/>
        <v>-0.18070279928528893</v>
      </c>
      <c r="F64">
        <f t="shared" si="7"/>
        <v>-18.070279928528894</v>
      </c>
      <c r="G64">
        <f t="shared" si="8"/>
        <v>-18</v>
      </c>
    </row>
    <row r="65" spans="1:7" x14ac:dyDescent="0.25">
      <c r="A65" s="1">
        <v>11</v>
      </c>
      <c r="B65" s="2" t="s">
        <v>18</v>
      </c>
      <c r="C65">
        <v>165</v>
      </c>
      <c r="D65">
        <v>444.5</v>
      </c>
      <c r="E65">
        <f t="shared" si="6"/>
        <v>-1.6939393939393939</v>
      </c>
      <c r="F65">
        <f t="shared" si="7"/>
        <v>-169.39393939393938</v>
      </c>
      <c r="G65">
        <f t="shared" si="8"/>
        <v>-169</v>
      </c>
    </row>
    <row r="66" spans="1:7" x14ac:dyDescent="0.25">
      <c r="A66" s="1">
        <v>12</v>
      </c>
      <c r="B66" s="2" t="s">
        <v>19</v>
      </c>
      <c r="C66">
        <v>61.63</v>
      </c>
      <c r="D66">
        <v>147.4</v>
      </c>
      <c r="E66">
        <f t="shared" si="6"/>
        <v>-1.3916923576180433</v>
      </c>
      <c r="F66">
        <f t="shared" si="7"/>
        <v>-139.16923576180434</v>
      </c>
      <c r="G66">
        <f t="shared" si="8"/>
        <v>-139</v>
      </c>
    </row>
    <row r="67" spans="1:7" x14ac:dyDescent="0.25">
      <c r="A67" s="1">
        <v>13</v>
      </c>
      <c r="B67" s="18" t="s">
        <v>20</v>
      </c>
      <c r="C67" s="56">
        <v>1</v>
      </c>
      <c r="D67" s="56">
        <v>1</v>
      </c>
      <c r="E67" s="56">
        <f t="shared" si="6"/>
        <v>0</v>
      </c>
      <c r="F67" s="56">
        <f t="shared" si="7"/>
        <v>0</v>
      </c>
      <c r="G67" s="56">
        <f t="shared" si="8"/>
        <v>0</v>
      </c>
    </row>
    <row r="68" spans="1:7" x14ac:dyDescent="0.25">
      <c r="A68" s="1">
        <v>14</v>
      </c>
      <c r="B68" s="28" t="s">
        <v>21</v>
      </c>
      <c r="C68">
        <v>57.040000000000006</v>
      </c>
      <c r="D68">
        <v>160.6</v>
      </c>
      <c r="E68">
        <f t="shared" si="6"/>
        <v>-1.8155680224403923</v>
      </c>
      <c r="F68">
        <f t="shared" si="7"/>
        <v>-181.55680224403923</v>
      </c>
      <c r="G68">
        <f t="shared" si="8"/>
        <v>-182</v>
      </c>
    </row>
    <row r="69" spans="1:7" x14ac:dyDescent="0.25">
      <c r="A69" s="1">
        <v>15</v>
      </c>
      <c r="B69" s="18" t="s">
        <v>22</v>
      </c>
      <c r="C69" s="56">
        <v>1.9645000000000001</v>
      </c>
      <c r="D69" s="56">
        <v>1</v>
      </c>
      <c r="E69" s="56">
        <f t="shared" si="6"/>
        <v>0.49096462204123192</v>
      </c>
      <c r="F69" s="56">
        <f t="shared" si="7"/>
        <v>49.096462204123192</v>
      </c>
      <c r="G69" s="56">
        <f t="shared" si="8"/>
        <v>49</v>
      </c>
    </row>
    <row r="70" spans="1:7" x14ac:dyDescent="0.25">
      <c r="A70" s="1">
        <v>16</v>
      </c>
      <c r="B70" s="2" t="s">
        <v>23</v>
      </c>
      <c r="C70">
        <v>52.344999999999999</v>
      </c>
      <c r="D70">
        <v>131.9</v>
      </c>
      <c r="E70">
        <f t="shared" si="6"/>
        <v>-1.5198204221988729</v>
      </c>
      <c r="F70">
        <f t="shared" si="7"/>
        <v>-151.98204221988729</v>
      </c>
      <c r="G70">
        <f t="shared" si="8"/>
        <v>-152</v>
      </c>
    </row>
    <row r="71" spans="1:7" x14ac:dyDescent="0.25">
      <c r="A71" s="1">
        <v>17</v>
      </c>
      <c r="B71" s="2" t="s">
        <v>24</v>
      </c>
      <c r="C71">
        <v>1.7504999999999999</v>
      </c>
      <c r="D71">
        <v>1.7370000000000001</v>
      </c>
      <c r="E71">
        <f t="shared" si="6"/>
        <v>7.7120822622107092E-3</v>
      </c>
      <c r="F71">
        <f t="shared" si="7"/>
        <v>0.77120822622107088</v>
      </c>
      <c r="G71">
        <f t="shared" si="8"/>
        <v>1</v>
      </c>
    </row>
    <row r="72" spans="1:7" x14ac:dyDescent="0.25">
      <c r="A72" s="1">
        <v>18</v>
      </c>
      <c r="B72" s="2" t="s">
        <v>25</v>
      </c>
      <c r="C72">
        <v>107.55000000000001</v>
      </c>
      <c r="D72">
        <v>82.35</v>
      </c>
      <c r="E72">
        <f t="shared" si="6"/>
        <v>0.23430962343096248</v>
      </c>
      <c r="F72">
        <f t="shared" si="7"/>
        <v>23.430962343096247</v>
      </c>
      <c r="G72">
        <f t="shared" si="8"/>
        <v>23</v>
      </c>
    </row>
    <row r="73" spans="1:7" x14ac:dyDescent="0.25">
      <c r="A73" s="1">
        <v>19</v>
      </c>
      <c r="B73" s="2" t="s">
        <v>26</v>
      </c>
      <c r="C73">
        <v>3.8520000000000003</v>
      </c>
      <c r="D73">
        <v>10</v>
      </c>
      <c r="E73">
        <f t="shared" si="6"/>
        <v>-1.5960539979231565</v>
      </c>
      <c r="F73">
        <f t="shared" si="7"/>
        <v>-159.60539979231564</v>
      </c>
      <c r="G73">
        <f t="shared" si="8"/>
        <v>-160</v>
      </c>
    </row>
    <row r="74" spans="1:7" x14ac:dyDescent="0.25">
      <c r="A74" s="1">
        <v>20</v>
      </c>
      <c r="B74" s="2" t="s">
        <v>27</v>
      </c>
      <c r="C74">
        <v>11.395</v>
      </c>
      <c r="D74">
        <v>22.56</v>
      </c>
      <c r="E74">
        <f t="shared" si="6"/>
        <v>-0.97981570864414214</v>
      </c>
      <c r="F74">
        <f t="shared" si="7"/>
        <v>-97.981570864414209</v>
      </c>
      <c r="G74">
        <f t="shared" si="8"/>
        <v>-98</v>
      </c>
    </row>
    <row r="75" spans="1:7" x14ac:dyDescent="0.25">
      <c r="A75" s="27">
        <v>21</v>
      </c>
      <c r="B75" s="28" t="s">
        <v>28</v>
      </c>
      <c r="C75">
        <v>47.78</v>
      </c>
      <c r="D75">
        <v>52.970999999999997</v>
      </c>
      <c r="E75">
        <f t="shared" si="6"/>
        <v>-0.10864378401004594</v>
      </c>
      <c r="F75">
        <f t="shared" si="7"/>
        <v>-10.864378401004595</v>
      </c>
      <c r="G75">
        <f t="shared" si="8"/>
        <v>-11</v>
      </c>
    </row>
    <row r="76" spans="1:7" x14ac:dyDescent="0.25">
      <c r="A76" s="98">
        <v>22</v>
      </c>
      <c r="B76" s="32" t="s">
        <v>29</v>
      </c>
      <c r="C76">
        <v>6.4024999999999999</v>
      </c>
      <c r="D76">
        <v>6.2249999999999996</v>
      </c>
      <c r="E76">
        <f t="shared" si="6"/>
        <v>2.7723545490042988E-2</v>
      </c>
      <c r="F76">
        <f t="shared" si="7"/>
        <v>2.7723545490042989</v>
      </c>
      <c r="G76">
        <f t="shared" si="8"/>
        <v>3</v>
      </c>
    </row>
    <row r="77" spans="1:7" x14ac:dyDescent="0.25">
      <c r="A77" s="98">
        <v>23</v>
      </c>
      <c r="B77" s="32" t="s">
        <v>30</v>
      </c>
      <c r="C77">
        <v>0.128</v>
      </c>
      <c r="D77">
        <v>0.217</v>
      </c>
      <c r="E77">
        <f t="shared" si="6"/>
        <v>-0.6953125</v>
      </c>
      <c r="F77">
        <f t="shared" si="7"/>
        <v>-69.53125</v>
      </c>
      <c r="G77">
        <f t="shared" si="8"/>
        <v>-70</v>
      </c>
    </row>
    <row r="79" spans="1:7" ht="30" x14ac:dyDescent="0.25">
      <c r="A79" s="113" t="s">
        <v>0</v>
      </c>
      <c r="B79" s="114" t="s">
        <v>1</v>
      </c>
      <c r="C79" s="115" t="s">
        <v>123</v>
      </c>
      <c r="D79" s="115" t="s">
        <v>121</v>
      </c>
      <c r="E79" s="113" t="s">
        <v>114</v>
      </c>
      <c r="F79" s="113" t="s">
        <v>117</v>
      </c>
      <c r="G79" s="115" t="s">
        <v>116</v>
      </c>
    </row>
    <row r="80" spans="1:7" x14ac:dyDescent="0.25">
      <c r="A80" s="1">
        <v>1</v>
      </c>
      <c r="B80" s="2" t="s">
        <v>8</v>
      </c>
      <c r="C80">
        <v>78.314999999999998</v>
      </c>
      <c r="D80">
        <v>19.274999999999999</v>
      </c>
      <c r="E80">
        <f>(C80-D80)/C80</f>
        <v>0.75387856732426739</v>
      </c>
      <c r="F80">
        <f>E80*100</f>
        <v>75.387856732426741</v>
      </c>
      <c r="G80">
        <f>ROUND(F80,0)</f>
        <v>75</v>
      </c>
    </row>
    <row r="81" spans="1:7" x14ac:dyDescent="0.25">
      <c r="A81" s="1">
        <v>2</v>
      </c>
      <c r="B81" s="2" t="s">
        <v>9</v>
      </c>
      <c r="C81">
        <v>2.9824999999999999</v>
      </c>
      <c r="D81">
        <v>6.9039999999999999</v>
      </c>
      <c r="E81">
        <f t="shared" ref="E81:E102" si="9">(C81-D81)/C81</f>
        <v>-1.3148365465213747</v>
      </c>
      <c r="F81">
        <f t="shared" ref="F81:F102" si="10">E81*100</f>
        <v>-131.48365465213746</v>
      </c>
      <c r="G81">
        <f t="shared" ref="G81:G102" si="11">ROUND(F81,0)</f>
        <v>-131</v>
      </c>
    </row>
    <row r="82" spans="1:7" x14ac:dyDescent="0.25">
      <c r="A82" s="1">
        <v>3</v>
      </c>
      <c r="B82" s="2" t="s">
        <v>10</v>
      </c>
      <c r="C82">
        <v>6.1040000000000001</v>
      </c>
      <c r="D82">
        <v>41.12</v>
      </c>
      <c r="E82">
        <f t="shared" si="9"/>
        <v>-5.7365661861074697</v>
      </c>
      <c r="F82">
        <f t="shared" si="10"/>
        <v>-573.65661861074693</v>
      </c>
      <c r="G82">
        <f t="shared" si="11"/>
        <v>-574</v>
      </c>
    </row>
    <row r="83" spans="1:7" x14ac:dyDescent="0.25">
      <c r="A83" s="1">
        <v>4</v>
      </c>
      <c r="B83" s="2" t="s">
        <v>11</v>
      </c>
      <c r="C83">
        <v>825.95</v>
      </c>
      <c r="D83">
        <v>1865.5</v>
      </c>
      <c r="E83">
        <f t="shared" si="9"/>
        <v>-1.2586112960832978</v>
      </c>
      <c r="F83">
        <f t="shared" si="10"/>
        <v>-125.86112960832978</v>
      </c>
      <c r="G83">
        <f t="shared" si="11"/>
        <v>-126</v>
      </c>
    </row>
    <row r="84" spans="1:7" x14ac:dyDescent="0.25">
      <c r="A84" s="1">
        <v>5</v>
      </c>
      <c r="B84" s="18" t="s">
        <v>12</v>
      </c>
      <c r="C84" s="56">
        <v>1</v>
      </c>
      <c r="D84" s="56">
        <v>1.113</v>
      </c>
      <c r="E84" s="56">
        <f t="shared" si="9"/>
        <v>-0.11299999999999999</v>
      </c>
      <c r="F84" s="56">
        <f t="shared" si="10"/>
        <v>-11.299999999999999</v>
      </c>
      <c r="G84" s="56">
        <f t="shared" si="11"/>
        <v>-11</v>
      </c>
    </row>
    <row r="85" spans="1:7" x14ac:dyDescent="0.25">
      <c r="A85" s="1">
        <v>6</v>
      </c>
      <c r="B85" s="18" t="s">
        <v>13</v>
      </c>
      <c r="C85" s="56">
        <v>1</v>
      </c>
      <c r="D85" s="56">
        <v>1</v>
      </c>
      <c r="E85" s="56">
        <f t="shared" si="9"/>
        <v>0</v>
      </c>
      <c r="F85" s="56">
        <f t="shared" si="10"/>
        <v>0</v>
      </c>
      <c r="G85" s="56">
        <f t="shared" si="11"/>
        <v>0</v>
      </c>
    </row>
    <row r="86" spans="1:7" x14ac:dyDescent="0.25">
      <c r="A86" s="1">
        <v>7</v>
      </c>
      <c r="B86" s="2" t="s">
        <v>14</v>
      </c>
      <c r="C86">
        <v>9.5384999999999991</v>
      </c>
      <c r="D86">
        <v>1</v>
      </c>
      <c r="E86">
        <f t="shared" si="9"/>
        <v>0.89516171305760861</v>
      </c>
      <c r="F86">
        <f t="shared" si="10"/>
        <v>89.516171305760864</v>
      </c>
      <c r="G86">
        <f t="shared" si="11"/>
        <v>90</v>
      </c>
    </row>
    <row r="87" spans="1:7" x14ac:dyDescent="0.25">
      <c r="A87" s="1">
        <v>8</v>
      </c>
      <c r="B87" s="2" t="s">
        <v>15</v>
      </c>
      <c r="C87">
        <v>1.7755000000000001</v>
      </c>
      <c r="D87">
        <v>3.2490000000000001</v>
      </c>
      <c r="E87">
        <f t="shared" si="9"/>
        <v>-0.8299070684314277</v>
      </c>
      <c r="F87">
        <f t="shared" si="10"/>
        <v>-82.990706843142775</v>
      </c>
      <c r="G87">
        <f t="shared" si="11"/>
        <v>-83</v>
      </c>
    </row>
    <row r="88" spans="1:7" x14ac:dyDescent="0.25">
      <c r="A88" s="1">
        <v>9</v>
      </c>
      <c r="B88" s="2" t="s">
        <v>16</v>
      </c>
      <c r="C88">
        <v>110.85</v>
      </c>
      <c r="D88">
        <v>14.26</v>
      </c>
      <c r="E88">
        <f t="shared" si="9"/>
        <v>0.87135769057284618</v>
      </c>
      <c r="F88">
        <f t="shared" si="10"/>
        <v>87.13576905728462</v>
      </c>
      <c r="G88">
        <f t="shared" si="11"/>
        <v>87</v>
      </c>
    </row>
    <row r="89" spans="1:7" x14ac:dyDescent="0.25">
      <c r="A89" s="1">
        <v>10</v>
      </c>
      <c r="B89" s="2" t="s">
        <v>17</v>
      </c>
      <c r="C89">
        <v>419.75</v>
      </c>
      <c r="D89">
        <v>1992</v>
      </c>
      <c r="E89">
        <f t="shared" si="9"/>
        <v>-3.7456819535437762</v>
      </c>
      <c r="F89">
        <f t="shared" si="10"/>
        <v>-374.56819535437762</v>
      </c>
      <c r="G89">
        <f t="shared" si="11"/>
        <v>-375</v>
      </c>
    </row>
    <row r="90" spans="1:7" x14ac:dyDescent="0.25">
      <c r="A90" s="1">
        <v>11</v>
      </c>
      <c r="B90" s="2" t="s">
        <v>18</v>
      </c>
      <c r="C90">
        <v>165</v>
      </c>
      <c r="D90">
        <v>823.34999999999991</v>
      </c>
      <c r="E90">
        <f t="shared" si="9"/>
        <v>-3.9899999999999993</v>
      </c>
      <c r="F90">
        <f t="shared" si="10"/>
        <v>-398.99999999999994</v>
      </c>
      <c r="G90">
        <f t="shared" si="11"/>
        <v>-399</v>
      </c>
    </row>
    <row r="91" spans="1:7" x14ac:dyDescent="0.25">
      <c r="A91" s="1">
        <v>12</v>
      </c>
      <c r="B91" s="2" t="s">
        <v>19</v>
      </c>
      <c r="C91">
        <v>61.63</v>
      </c>
      <c r="D91">
        <v>16.420000000000002</v>
      </c>
      <c r="E91">
        <f t="shared" si="9"/>
        <v>0.73357131267239983</v>
      </c>
      <c r="F91">
        <f t="shared" si="10"/>
        <v>73.357131267239978</v>
      </c>
      <c r="G91">
        <f t="shared" si="11"/>
        <v>73</v>
      </c>
    </row>
    <row r="92" spans="1:7" x14ac:dyDescent="0.25">
      <c r="A92" s="1">
        <v>13</v>
      </c>
      <c r="B92" s="18" t="s">
        <v>20</v>
      </c>
      <c r="C92" s="56">
        <v>1</v>
      </c>
      <c r="D92" s="56">
        <v>1</v>
      </c>
      <c r="E92" s="56">
        <f t="shared" si="9"/>
        <v>0</v>
      </c>
      <c r="F92" s="56">
        <f t="shared" si="10"/>
        <v>0</v>
      </c>
      <c r="G92" s="56">
        <f t="shared" si="11"/>
        <v>0</v>
      </c>
    </row>
    <row r="93" spans="1:7" x14ac:dyDescent="0.25">
      <c r="A93" s="1">
        <v>14</v>
      </c>
      <c r="B93" s="28" t="s">
        <v>21</v>
      </c>
      <c r="C93">
        <v>57.040000000000006</v>
      </c>
      <c r="D93">
        <v>97.89500000000001</v>
      </c>
      <c r="E93">
        <f t="shared" si="9"/>
        <v>-0.71625175315568024</v>
      </c>
      <c r="F93">
        <f t="shared" si="10"/>
        <v>-71.625175315568029</v>
      </c>
      <c r="G93">
        <f t="shared" si="11"/>
        <v>-72</v>
      </c>
    </row>
    <row r="94" spans="1:7" x14ac:dyDescent="0.25">
      <c r="A94" s="1">
        <v>15</v>
      </c>
      <c r="B94" s="18" t="s">
        <v>22</v>
      </c>
      <c r="C94" s="56">
        <v>1.9645000000000001</v>
      </c>
      <c r="D94" s="56">
        <v>1.4475</v>
      </c>
      <c r="E94" s="56">
        <f t="shared" si="9"/>
        <v>0.26317129040468318</v>
      </c>
      <c r="F94" s="56">
        <f t="shared" si="10"/>
        <v>26.317129040468316</v>
      </c>
      <c r="G94" s="56">
        <f t="shared" si="11"/>
        <v>26</v>
      </c>
    </row>
    <row r="95" spans="1:7" x14ac:dyDescent="0.25">
      <c r="A95" s="1">
        <v>16</v>
      </c>
      <c r="B95" s="2" t="s">
        <v>23</v>
      </c>
      <c r="C95">
        <v>52.344999999999999</v>
      </c>
      <c r="D95">
        <v>342.35</v>
      </c>
      <c r="E95">
        <f t="shared" si="9"/>
        <v>-5.5402617250931323</v>
      </c>
      <c r="F95">
        <f t="shared" si="10"/>
        <v>-554.02617250931326</v>
      </c>
      <c r="G95">
        <f t="shared" si="11"/>
        <v>-554</v>
      </c>
    </row>
    <row r="96" spans="1:7" x14ac:dyDescent="0.25">
      <c r="A96" s="1">
        <v>17</v>
      </c>
      <c r="B96" s="2" t="s">
        <v>24</v>
      </c>
      <c r="C96">
        <v>1.7504999999999999</v>
      </c>
      <c r="D96">
        <v>2.9064999999999999</v>
      </c>
      <c r="E96">
        <f t="shared" si="9"/>
        <v>-0.66038274778634676</v>
      </c>
      <c r="F96">
        <f t="shared" si="10"/>
        <v>-66.038274778634673</v>
      </c>
      <c r="G96">
        <f t="shared" si="11"/>
        <v>-66</v>
      </c>
    </row>
    <row r="97" spans="1:7" x14ac:dyDescent="0.25">
      <c r="A97" s="1">
        <v>18</v>
      </c>
      <c r="B97" s="2" t="s">
        <v>25</v>
      </c>
      <c r="C97">
        <v>107.55000000000001</v>
      </c>
      <c r="D97">
        <v>87.435000000000002</v>
      </c>
      <c r="E97">
        <f t="shared" si="9"/>
        <v>0.18702928870292893</v>
      </c>
      <c r="F97">
        <f t="shared" si="10"/>
        <v>18.702928870292894</v>
      </c>
      <c r="G97">
        <f t="shared" si="11"/>
        <v>19</v>
      </c>
    </row>
    <row r="98" spans="1:7" x14ac:dyDescent="0.25">
      <c r="A98" s="1">
        <v>19</v>
      </c>
      <c r="B98" s="2" t="s">
        <v>26</v>
      </c>
      <c r="C98">
        <v>3.8520000000000003</v>
      </c>
      <c r="D98">
        <v>17.259999999999998</v>
      </c>
      <c r="E98">
        <f t="shared" si="9"/>
        <v>-3.4807892004153675</v>
      </c>
      <c r="F98">
        <f t="shared" si="10"/>
        <v>-348.07892004153678</v>
      </c>
      <c r="G98">
        <f t="shared" si="11"/>
        <v>-348</v>
      </c>
    </row>
    <row r="99" spans="1:7" x14ac:dyDescent="0.25">
      <c r="A99" s="1">
        <v>20</v>
      </c>
      <c r="B99" s="2" t="s">
        <v>27</v>
      </c>
      <c r="C99">
        <v>11.395</v>
      </c>
      <c r="D99">
        <v>10.655000000000001</v>
      </c>
      <c r="E99">
        <f t="shared" si="9"/>
        <v>6.4940763492759845E-2</v>
      </c>
      <c r="F99">
        <f t="shared" si="10"/>
        <v>6.4940763492759848</v>
      </c>
      <c r="G99">
        <f t="shared" si="11"/>
        <v>6</v>
      </c>
    </row>
    <row r="100" spans="1:7" x14ac:dyDescent="0.25">
      <c r="A100" s="27">
        <v>21</v>
      </c>
      <c r="B100" s="28" t="s">
        <v>28</v>
      </c>
      <c r="C100">
        <v>47.78</v>
      </c>
      <c r="D100">
        <v>45.979500000000002</v>
      </c>
      <c r="E100">
        <f t="shared" si="9"/>
        <v>3.7683131017161982E-2</v>
      </c>
      <c r="F100">
        <f t="shared" si="10"/>
        <v>3.7683131017161982</v>
      </c>
      <c r="G100">
        <f t="shared" si="11"/>
        <v>4</v>
      </c>
    </row>
    <row r="101" spans="1:7" x14ac:dyDescent="0.25">
      <c r="A101" s="98">
        <v>22</v>
      </c>
      <c r="B101" s="32" t="s">
        <v>29</v>
      </c>
      <c r="C101">
        <v>6.4024999999999999</v>
      </c>
      <c r="D101">
        <v>6.2669999999999995</v>
      </c>
      <c r="E101">
        <f t="shared" si="9"/>
        <v>2.1163607965638487E-2</v>
      </c>
      <c r="F101">
        <f t="shared" si="10"/>
        <v>2.1163607965638489</v>
      </c>
      <c r="G101">
        <f t="shared" si="11"/>
        <v>2</v>
      </c>
    </row>
    <row r="102" spans="1:7" x14ac:dyDescent="0.25">
      <c r="A102" s="98">
        <v>23</v>
      </c>
      <c r="B102" s="32" t="s">
        <v>30</v>
      </c>
      <c r="C102">
        <v>0.128</v>
      </c>
      <c r="D102">
        <v>0.86250000000000004</v>
      </c>
      <c r="E102">
        <f t="shared" si="9"/>
        <v>-5.73828125</v>
      </c>
      <c r="F102">
        <f t="shared" si="10"/>
        <v>-573.828125</v>
      </c>
      <c r="G102">
        <f t="shared" si="11"/>
        <v>-574</v>
      </c>
    </row>
    <row r="104" spans="1:7" ht="30" x14ac:dyDescent="0.25">
      <c r="A104" s="113" t="s">
        <v>0</v>
      </c>
      <c r="B104" s="114" t="s">
        <v>1</v>
      </c>
      <c r="C104" s="115" t="s">
        <v>123</v>
      </c>
      <c r="D104" s="113" t="s">
        <v>124</v>
      </c>
      <c r="E104" s="113" t="s">
        <v>114</v>
      </c>
      <c r="F104" s="113" t="s">
        <v>117</v>
      </c>
      <c r="G104" s="115" t="s">
        <v>116</v>
      </c>
    </row>
    <row r="105" spans="1:7" x14ac:dyDescent="0.25">
      <c r="A105" s="1">
        <v>1</v>
      </c>
      <c r="B105" s="2" t="s">
        <v>8</v>
      </c>
      <c r="C105">
        <v>78.314999999999998</v>
      </c>
      <c r="D105">
        <v>343.35</v>
      </c>
      <c r="E105">
        <f>(C105-D105)/C105</f>
        <v>-3.384217582838537</v>
      </c>
      <c r="F105">
        <f>E105*100</f>
        <v>-338.42175828385371</v>
      </c>
      <c r="G105">
        <f>ROUND(F105,0)</f>
        <v>-338</v>
      </c>
    </row>
    <row r="106" spans="1:7" x14ac:dyDescent="0.25">
      <c r="A106" s="1">
        <v>2</v>
      </c>
      <c r="B106" s="2" t="s">
        <v>9</v>
      </c>
      <c r="C106">
        <v>2.9824999999999999</v>
      </c>
      <c r="D106">
        <v>45.019999999999996</v>
      </c>
      <c r="E106">
        <f t="shared" ref="E106:E127" si="12">(C106-D106)/C106</f>
        <v>-14.094719195305951</v>
      </c>
      <c r="F106">
        <f t="shared" ref="F106:F127" si="13">E106*100</f>
        <v>-1409.471919530595</v>
      </c>
      <c r="G106">
        <f t="shared" ref="G106:G127" si="14">ROUND(F106,0)</f>
        <v>-1409</v>
      </c>
    </row>
    <row r="107" spans="1:7" x14ac:dyDescent="0.25">
      <c r="A107" s="1">
        <v>3</v>
      </c>
      <c r="B107" s="2" t="s">
        <v>10</v>
      </c>
      <c r="C107">
        <v>6.1040000000000001</v>
      </c>
      <c r="D107">
        <v>10.664999999999999</v>
      </c>
      <c r="E107">
        <f t="shared" si="12"/>
        <v>-0.74721494102228025</v>
      </c>
      <c r="F107">
        <f t="shared" si="13"/>
        <v>-74.721494102228021</v>
      </c>
      <c r="G107">
        <f t="shared" si="14"/>
        <v>-75</v>
      </c>
    </row>
    <row r="108" spans="1:7" x14ac:dyDescent="0.25">
      <c r="A108" s="1">
        <v>4</v>
      </c>
      <c r="B108" s="2" t="s">
        <v>11</v>
      </c>
      <c r="C108">
        <v>825.95</v>
      </c>
      <c r="D108">
        <v>1283.5</v>
      </c>
      <c r="E108">
        <f t="shared" si="12"/>
        <v>-0.55396815787880616</v>
      </c>
      <c r="F108">
        <f t="shared" si="13"/>
        <v>-55.396815787880612</v>
      </c>
      <c r="G108">
        <f t="shared" si="14"/>
        <v>-55</v>
      </c>
    </row>
    <row r="109" spans="1:7" x14ac:dyDescent="0.25">
      <c r="A109" s="1">
        <v>5</v>
      </c>
      <c r="B109" s="18" t="s">
        <v>12</v>
      </c>
      <c r="C109" s="56">
        <v>1</v>
      </c>
      <c r="D109" s="56">
        <v>1</v>
      </c>
      <c r="E109" s="56">
        <f t="shared" si="12"/>
        <v>0</v>
      </c>
      <c r="F109" s="56">
        <f t="shared" si="13"/>
        <v>0</v>
      </c>
      <c r="G109" s="56">
        <f t="shared" si="14"/>
        <v>0</v>
      </c>
    </row>
    <row r="110" spans="1:7" x14ac:dyDescent="0.25">
      <c r="A110" s="1">
        <v>6</v>
      </c>
      <c r="B110" s="18" t="s">
        <v>13</v>
      </c>
      <c r="C110" s="56">
        <v>1</v>
      </c>
      <c r="D110" s="56">
        <v>1</v>
      </c>
      <c r="E110" s="56">
        <f t="shared" si="12"/>
        <v>0</v>
      </c>
      <c r="F110" s="56">
        <f t="shared" si="13"/>
        <v>0</v>
      </c>
      <c r="G110" s="56">
        <f t="shared" si="14"/>
        <v>0</v>
      </c>
    </row>
    <row r="111" spans="1:7" x14ac:dyDescent="0.25">
      <c r="A111" s="1">
        <v>7</v>
      </c>
      <c r="B111" s="2" t="s">
        <v>14</v>
      </c>
      <c r="C111">
        <v>9.5384999999999991</v>
      </c>
      <c r="D111">
        <v>1</v>
      </c>
      <c r="E111">
        <f t="shared" si="12"/>
        <v>0.89516171305760861</v>
      </c>
      <c r="F111">
        <f t="shared" si="13"/>
        <v>89.516171305760864</v>
      </c>
      <c r="G111">
        <f t="shared" si="14"/>
        <v>90</v>
      </c>
    </row>
    <row r="112" spans="1:7" x14ac:dyDescent="0.25">
      <c r="A112" s="1">
        <v>8</v>
      </c>
      <c r="B112" s="2" t="s">
        <v>15</v>
      </c>
      <c r="C112">
        <v>1.7755000000000001</v>
      </c>
      <c r="D112">
        <v>2.3250000000000002</v>
      </c>
      <c r="E112">
        <f t="shared" si="12"/>
        <v>-0.30949028442692206</v>
      </c>
      <c r="F112">
        <f t="shared" si="13"/>
        <v>-30.949028442692207</v>
      </c>
      <c r="G112">
        <f t="shared" si="14"/>
        <v>-31</v>
      </c>
    </row>
    <row r="113" spans="1:7" x14ac:dyDescent="0.25">
      <c r="A113" s="1">
        <v>9</v>
      </c>
      <c r="B113" s="2" t="s">
        <v>16</v>
      </c>
      <c r="C113">
        <v>110.85</v>
      </c>
      <c r="D113">
        <v>68.305000000000007</v>
      </c>
      <c r="E113">
        <f t="shared" si="12"/>
        <v>0.38380694632386098</v>
      </c>
      <c r="F113">
        <f t="shared" si="13"/>
        <v>38.380694632386096</v>
      </c>
      <c r="G113">
        <f t="shared" si="14"/>
        <v>38</v>
      </c>
    </row>
    <row r="114" spans="1:7" x14ac:dyDescent="0.25">
      <c r="A114" s="1">
        <v>10</v>
      </c>
      <c r="B114" s="2" t="s">
        <v>17</v>
      </c>
      <c r="C114">
        <v>419.75</v>
      </c>
      <c r="D114">
        <v>665.09999999999991</v>
      </c>
      <c r="E114">
        <f t="shared" si="12"/>
        <v>-0.58451459201905875</v>
      </c>
      <c r="F114">
        <f t="shared" si="13"/>
        <v>-58.451459201905877</v>
      </c>
      <c r="G114">
        <f t="shared" si="14"/>
        <v>-58</v>
      </c>
    </row>
    <row r="115" spans="1:7" x14ac:dyDescent="0.25">
      <c r="A115" s="1">
        <v>11</v>
      </c>
      <c r="B115" s="2" t="s">
        <v>18</v>
      </c>
      <c r="C115">
        <v>165</v>
      </c>
      <c r="D115">
        <v>277.04999999999995</v>
      </c>
      <c r="E115">
        <f t="shared" si="12"/>
        <v>-0.67909090909090886</v>
      </c>
      <c r="F115">
        <f t="shared" si="13"/>
        <v>-67.909090909090892</v>
      </c>
      <c r="G115">
        <f t="shared" si="14"/>
        <v>-68</v>
      </c>
    </row>
    <row r="116" spans="1:7" x14ac:dyDescent="0.25">
      <c r="A116" s="1">
        <v>12</v>
      </c>
      <c r="B116" s="2" t="s">
        <v>19</v>
      </c>
      <c r="C116">
        <v>61.63</v>
      </c>
      <c r="D116">
        <v>161.44999999999999</v>
      </c>
      <c r="E116">
        <f t="shared" si="12"/>
        <v>-1.6196657472010383</v>
      </c>
      <c r="F116">
        <f t="shared" si="13"/>
        <v>-161.96657472010384</v>
      </c>
      <c r="G116">
        <f t="shared" si="14"/>
        <v>-162</v>
      </c>
    </row>
    <row r="117" spans="1:7" x14ac:dyDescent="0.25">
      <c r="A117" s="1">
        <v>13</v>
      </c>
      <c r="B117" s="18" t="s">
        <v>20</v>
      </c>
      <c r="C117" s="56">
        <v>1</v>
      </c>
      <c r="D117" s="56">
        <v>1.0394999999999999</v>
      </c>
      <c r="E117" s="56">
        <f t="shared" si="12"/>
        <v>-3.9499999999999869E-2</v>
      </c>
      <c r="F117" s="56">
        <f t="shared" si="13"/>
        <v>-3.9499999999999869</v>
      </c>
      <c r="G117" s="56">
        <f t="shared" si="14"/>
        <v>-4</v>
      </c>
    </row>
    <row r="118" spans="1:7" x14ac:dyDescent="0.25">
      <c r="A118" s="1">
        <v>14</v>
      </c>
      <c r="B118" s="28" t="s">
        <v>21</v>
      </c>
      <c r="C118">
        <v>57.040000000000006</v>
      </c>
      <c r="D118">
        <v>657.7</v>
      </c>
      <c r="E118">
        <f t="shared" si="12"/>
        <v>-10.530504908835905</v>
      </c>
      <c r="F118">
        <f t="shared" si="13"/>
        <v>-1053.0504908835906</v>
      </c>
      <c r="G118">
        <f t="shared" si="14"/>
        <v>-1053</v>
      </c>
    </row>
    <row r="119" spans="1:7" x14ac:dyDescent="0.25">
      <c r="A119" s="1">
        <v>15</v>
      </c>
      <c r="B119" s="18" t="s">
        <v>22</v>
      </c>
      <c r="C119" s="56">
        <v>1.9645000000000001</v>
      </c>
      <c r="D119" s="56">
        <v>1</v>
      </c>
      <c r="E119" s="56">
        <f t="shared" si="12"/>
        <v>0.49096462204123192</v>
      </c>
      <c r="F119" s="56">
        <f t="shared" si="13"/>
        <v>49.096462204123192</v>
      </c>
      <c r="G119" s="56">
        <f t="shared" si="14"/>
        <v>49</v>
      </c>
    </row>
    <row r="120" spans="1:7" x14ac:dyDescent="0.25">
      <c r="A120" s="1">
        <v>16</v>
      </c>
      <c r="B120" s="2" t="s">
        <v>23</v>
      </c>
      <c r="C120">
        <v>52.344999999999999</v>
      </c>
      <c r="D120">
        <v>99.949999999999989</v>
      </c>
      <c r="E120">
        <f t="shared" si="12"/>
        <v>-0.90944693858057102</v>
      </c>
      <c r="F120">
        <f t="shared" si="13"/>
        <v>-90.944693858057107</v>
      </c>
      <c r="G120">
        <f t="shared" si="14"/>
        <v>-91</v>
      </c>
    </row>
    <row r="121" spans="1:7" x14ac:dyDescent="0.25">
      <c r="A121" s="1">
        <v>17</v>
      </c>
      <c r="B121" s="2" t="s">
        <v>24</v>
      </c>
      <c r="C121">
        <v>1.7504999999999999</v>
      </c>
      <c r="D121">
        <v>6.8279999999999994</v>
      </c>
      <c r="E121">
        <f t="shared" si="12"/>
        <v>-2.9005998286203942</v>
      </c>
      <c r="F121">
        <f t="shared" si="13"/>
        <v>-290.05998286203942</v>
      </c>
      <c r="G121">
        <f t="shared" si="14"/>
        <v>-290</v>
      </c>
    </row>
    <row r="122" spans="1:7" x14ac:dyDescent="0.25">
      <c r="A122" s="1">
        <v>18</v>
      </c>
      <c r="B122" s="2" t="s">
        <v>25</v>
      </c>
      <c r="C122">
        <v>107.55000000000001</v>
      </c>
      <c r="D122">
        <v>212.3</v>
      </c>
      <c r="E122">
        <f t="shared" si="12"/>
        <v>-0.97396559739655963</v>
      </c>
      <c r="F122">
        <f t="shared" si="13"/>
        <v>-97.39655973965597</v>
      </c>
      <c r="G122">
        <f t="shared" si="14"/>
        <v>-97</v>
      </c>
    </row>
    <row r="123" spans="1:7" x14ac:dyDescent="0.25">
      <c r="A123" s="1">
        <v>19</v>
      </c>
      <c r="B123" s="2" t="s">
        <v>26</v>
      </c>
      <c r="C123">
        <v>3.8520000000000003</v>
      </c>
      <c r="D123">
        <v>7.8770000000000007</v>
      </c>
      <c r="E123">
        <f t="shared" si="12"/>
        <v>-1.0449117341640706</v>
      </c>
      <c r="F123">
        <f t="shared" si="13"/>
        <v>-104.49117341640705</v>
      </c>
      <c r="G123">
        <f t="shared" si="14"/>
        <v>-104</v>
      </c>
    </row>
    <row r="124" spans="1:7" x14ac:dyDescent="0.25">
      <c r="A124" s="1">
        <v>20</v>
      </c>
      <c r="B124" s="2" t="s">
        <v>27</v>
      </c>
      <c r="C124">
        <v>11.395</v>
      </c>
      <c r="D124">
        <v>23.425000000000001</v>
      </c>
      <c r="E124">
        <f t="shared" si="12"/>
        <v>-1.0557261956998685</v>
      </c>
      <c r="F124">
        <f t="shared" si="13"/>
        <v>-105.57261956998684</v>
      </c>
      <c r="G124">
        <f t="shared" si="14"/>
        <v>-106</v>
      </c>
    </row>
    <row r="125" spans="1:7" x14ac:dyDescent="0.25">
      <c r="A125" s="27">
        <v>21</v>
      </c>
      <c r="B125" s="28" t="s">
        <v>28</v>
      </c>
      <c r="C125">
        <v>47.78</v>
      </c>
      <c r="D125">
        <v>49.133000000000003</v>
      </c>
      <c r="E125">
        <f t="shared" si="12"/>
        <v>-2.8317287568020124E-2</v>
      </c>
      <c r="F125">
        <f t="shared" si="13"/>
        <v>-2.8317287568020122</v>
      </c>
      <c r="G125">
        <f t="shared" si="14"/>
        <v>-3</v>
      </c>
    </row>
    <row r="126" spans="1:7" x14ac:dyDescent="0.25">
      <c r="A126" s="98">
        <v>22</v>
      </c>
      <c r="B126" s="32" t="s">
        <v>29</v>
      </c>
      <c r="C126">
        <v>6.4024999999999999</v>
      </c>
      <c r="D126">
        <v>5.6790000000000003</v>
      </c>
      <c r="E126">
        <f t="shared" si="12"/>
        <v>0.11300273330730178</v>
      </c>
      <c r="F126">
        <f t="shared" si="13"/>
        <v>11.300273330730178</v>
      </c>
      <c r="G126">
        <f t="shared" si="14"/>
        <v>11</v>
      </c>
    </row>
    <row r="127" spans="1:7" x14ac:dyDescent="0.25">
      <c r="A127" s="98">
        <v>23</v>
      </c>
      <c r="B127" s="32" t="s">
        <v>30</v>
      </c>
      <c r="C127">
        <v>0.128</v>
      </c>
      <c r="D127">
        <v>0.28749999999999998</v>
      </c>
      <c r="E127">
        <f t="shared" si="12"/>
        <v>-1.2460937499999998</v>
      </c>
      <c r="F127">
        <f t="shared" si="13"/>
        <v>-124.60937499999997</v>
      </c>
      <c r="G127">
        <f t="shared" si="14"/>
        <v>-125</v>
      </c>
    </row>
    <row r="129" spans="1:7" ht="30" x14ac:dyDescent="0.25">
      <c r="A129" s="87" t="s">
        <v>0</v>
      </c>
      <c r="B129" s="116" t="s">
        <v>1</v>
      </c>
      <c r="C129" s="117" t="s">
        <v>123</v>
      </c>
      <c r="D129" s="87" t="s">
        <v>125</v>
      </c>
      <c r="E129" s="87" t="s">
        <v>114</v>
      </c>
      <c r="F129" s="87" t="s">
        <v>117</v>
      </c>
      <c r="G129" s="117" t="s">
        <v>116</v>
      </c>
    </row>
    <row r="130" spans="1:7" x14ac:dyDescent="0.25">
      <c r="A130" s="1">
        <v>1</v>
      </c>
      <c r="B130" s="2" t="s">
        <v>8</v>
      </c>
      <c r="C130">
        <v>78.314999999999998</v>
      </c>
      <c r="D130">
        <v>57.575000000000003</v>
      </c>
      <c r="E130">
        <f>(C130-D130)/C130</f>
        <v>0.26482793845368058</v>
      </c>
      <c r="F130">
        <f>E130*100</f>
        <v>26.482793845368057</v>
      </c>
      <c r="G130">
        <f>ROUND(F130,0)</f>
        <v>26</v>
      </c>
    </row>
    <row r="131" spans="1:7" x14ac:dyDescent="0.25">
      <c r="A131" s="1">
        <v>2</v>
      </c>
      <c r="B131" s="2" t="s">
        <v>9</v>
      </c>
      <c r="C131">
        <v>2.9824999999999999</v>
      </c>
      <c r="D131">
        <v>3.9480000000000004</v>
      </c>
      <c r="E131">
        <f t="shared" ref="E131:E152" si="15">(C131-D131)/C131</f>
        <v>-0.3237217099748535</v>
      </c>
      <c r="F131">
        <f t="shared" ref="F131:F152" si="16">E131*100</f>
        <v>-32.372170997485348</v>
      </c>
      <c r="G131">
        <f t="shared" ref="G131:G152" si="17">ROUND(F131,0)</f>
        <v>-32</v>
      </c>
    </row>
    <row r="132" spans="1:7" x14ac:dyDescent="0.25">
      <c r="A132" s="1">
        <v>3</v>
      </c>
      <c r="B132" s="2" t="s">
        <v>10</v>
      </c>
      <c r="C132">
        <v>6.1040000000000001</v>
      </c>
      <c r="D132">
        <v>4.2155000000000005</v>
      </c>
      <c r="E132">
        <f t="shared" si="15"/>
        <v>0.30938728702490165</v>
      </c>
      <c r="F132">
        <f t="shared" si="16"/>
        <v>30.938728702490163</v>
      </c>
      <c r="G132">
        <f t="shared" si="17"/>
        <v>31</v>
      </c>
    </row>
    <row r="133" spans="1:7" x14ac:dyDescent="0.25">
      <c r="A133" s="1">
        <v>4</v>
      </c>
      <c r="B133" s="2" t="s">
        <v>11</v>
      </c>
      <c r="C133">
        <v>825.95</v>
      </c>
      <c r="D133">
        <v>1070.2</v>
      </c>
      <c r="E133">
        <f t="shared" si="15"/>
        <v>-0.29572007990798471</v>
      </c>
      <c r="F133">
        <f t="shared" si="16"/>
        <v>-29.572007990798472</v>
      </c>
      <c r="G133">
        <f t="shared" si="17"/>
        <v>-30</v>
      </c>
    </row>
    <row r="134" spans="1:7" x14ac:dyDescent="0.25">
      <c r="A134" s="1">
        <v>5</v>
      </c>
      <c r="B134" s="18" t="s">
        <v>12</v>
      </c>
      <c r="C134" s="56">
        <v>1</v>
      </c>
      <c r="D134" s="56">
        <v>1</v>
      </c>
      <c r="E134" s="56">
        <f t="shared" si="15"/>
        <v>0</v>
      </c>
      <c r="F134" s="56">
        <f t="shared" si="16"/>
        <v>0</v>
      </c>
      <c r="G134" s="56">
        <f t="shared" si="17"/>
        <v>0</v>
      </c>
    </row>
    <row r="135" spans="1:7" x14ac:dyDescent="0.25">
      <c r="A135" s="1">
        <v>6</v>
      </c>
      <c r="B135" s="18" t="s">
        <v>13</v>
      </c>
      <c r="C135" s="56">
        <v>1</v>
      </c>
      <c r="D135" s="56">
        <v>1</v>
      </c>
      <c r="E135" s="56">
        <f t="shared" si="15"/>
        <v>0</v>
      </c>
      <c r="F135" s="56">
        <f t="shared" si="16"/>
        <v>0</v>
      </c>
      <c r="G135" s="56">
        <f t="shared" si="17"/>
        <v>0</v>
      </c>
    </row>
    <row r="136" spans="1:7" x14ac:dyDescent="0.25">
      <c r="A136" s="1">
        <v>7</v>
      </c>
      <c r="B136" s="2" t="s">
        <v>14</v>
      </c>
      <c r="C136">
        <v>9.5384999999999991</v>
      </c>
      <c r="D136">
        <v>1</v>
      </c>
      <c r="E136">
        <f t="shared" si="15"/>
        <v>0.89516171305760861</v>
      </c>
      <c r="F136">
        <f t="shared" si="16"/>
        <v>89.516171305760864</v>
      </c>
      <c r="G136">
        <f>ROUND(F136,0)</f>
        <v>90</v>
      </c>
    </row>
    <row r="137" spans="1:7" x14ac:dyDescent="0.25">
      <c r="A137" s="1">
        <v>8</v>
      </c>
      <c r="B137" s="2" t="s">
        <v>15</v>
      </c>
      <c r="C137">
        <v>1.7755000000000001</v>
      </c>
      <c r="D137">
        <v>2.7614999999999998</v>
      </c>
      <c r="E137">
        <f t="shared" si="15"/>
        <v>-0.55533652492255692</v>
      </c>
      <c r="F137">
        <f t="shared" si="16"/>
        <v>-55.53365249225569</v>
      </c>
      <c r="G137">
        <f t="shared" si="17"/>
        <v>-56</v>
      </c>
    </row>
    <row r="138" spans="1:7" x14ac:dyDescent="0.25">
      <c r="A138" s="1">
        <v>9</v>
      </c>
      <c r="B138" s="2" t="s">
        <v>16</v>
      </c>
      <c r="C138">
        <v>110.85</v>
      </c>
      <c r="D138">
        <v>27.274999999999999</v>
      </c>
      <c r="E138">
        <f t="shared" si="15"/>
        <v>0.75394677492106443</v>
      </c>
      <c r="F138">
        <f t="shared" si="16"/>
        <v>75.394677492106439</v>
      </c>
      <c r="G138">
        <f t="shared" si="17"/>
        <v>75</v>
      </c>
    </row>
    <row r="139" spans="1:7" x14ac:dyDescent="0.25">
      <c r="A139" s="1">
        <v>10</v>
      </c>
      <c r="B139" s="2" t="s">
        <v>17</v>
      </c>
      <c r="C139">
        <v>419.75</v>
      </c>
      <c r="D139">
        <v>1718.6999999999998</v>
      </c>
      <c r="E139">
        <f t="shared" si="15"/>
        <v>-3.0945801072066703</v>
      </c>
      <c r="F139">
        <f t="shared" si="16"/>
        <v>-309.458010720667</v>
      </c>
      <c r="G139">
        <f t="shared" si="17"/>
        <v>-309</v>
      </c>
    </row>
    <row r="140" spans="1:7" x14ac:dyDescent="0.25">
      <c r="A140" s="1">
        <v>11</v>
      </c>
      <c r="B140" s="2" t="s">
        <v>18</v>
      </c>
      <c r="C140">
        <v>165</v>
      </c>
      <c r="D140">
        <v>258.95</v>
      </c>
      <c r="E140">
        <f t="shared" si="15"/>
        <v>-0.56939393939393934</v>
      </c>
      <c r="F140">
        <f t="shared" si="16"/>
        <v>-56.939393939393938</v>
      </c>
      <c r="G140">
        <f t="shared" si="17"/>
        <v>-57</v>
      </c>
    </row>
    <row r="141" spans="1:7" x14ac:dyDescent="0.25">
      <c r="A141" s="1">
        <v>12</v>
      </c>
      <c r="B141" s="2" t="s">
        <v>19</v>
      </c>
      <c r="C141">
        <v>61.63</v>
      </c>
      <c r="D141">
        <v>72.776499999999999</v>
      </c>
      <c r="E141">
        <f t="shared" si="15"/>
        <v>-0.18086159337984742</v>
      </c>
      <c r="F141">
        <f t="shared" si="16"/>
        <v>-18.086159337984743</v>
      </c>
      <c r="G141">
        <f t="shared" si="17"/>
        <v>-18</v>
      </c>
    </row>
    <row r="142" spans="1:7" x14ac:dyDescent="0.25">
      <c r="A142" s="1">
        <v>13</v>
      </c>
      <c r="B142" s="18" t="s">
        <v>20</v>
      </c>
      <c r="C142" s="56">
        <v>1</v>
      </c>
      <c r="D142" s="56">
        <v>1</v>
      </c>
      <c r="E142" s="56">
        <f t="shared" si="15"/>
        <v>0</v>
      </c>
      <c r="F142" s="56">
        <f t="shared" si="16"/>
        <v>0</v>
      </c>
      <c r="G142" s="56">
        <f t="shared" si="17"/>
        <v>0</v>
      </c>
    </row>
    <row r="143" spans="1:7" x14ac:dyDescent="0.25">
      <c r="A143" s="1">
        <v>14</v>
      </c>
      <c r="B143" s="28" t="s">
        <v>21</v>
      </c>
      <c r="C143">
        <v>57.040000000000006</v>
      </c>
      <c r="D143">
        <v>222.55</v>
      </c>
      <c r="E143">
        <f t="shared" si="15"/>
        <v>-2.9016479663394104</v>
      </c>
      <c r="F143">
        <f t="shared" si="16"/>
        <v>-290.16479663394102</v>
      </c>
      <c r="G143">
        <f t="shared" si="17"/>
        <v>-290</v>
      </c>
    </row>
    <row r="144" spans="1:7" x14ac:dyDescent="0.25">
      <c r="A144" s="1">
        <v>15</v>
      </c>
      <c r="B144" s="18" t="s">
        <v>22</v>
      </c>
      <c r="C144" s="56">
        <v>1.9645000000000001</v>
      </c>
      <c r="D144" s="56">
        <v>1</v>
      </c>
      <c r="E144" s="56">
        <f t="shared" si="15"/>
        <v>0.49096462204123192</v>
      </c>
      <c r="F144" s="56">
        <f t="shared" si="16"/>
        <v>49.096462204123192</v>
      </c>
      <c r="G144" s="56">
        <f t="shared" si="17"/>
        <v>49</v>
      </c>
    </row>
    <row r="145" spans="1:7" x14ac:dyDescent="0.25">
      <c r="A145" s="1">
        <v>16</v>
      </c>
      <c r="B145" s="2" t="s">
        <v>23</v>
      </c>
      <c r="C145">
        <v>52.344999999999999</v>
      </c>
      <c r="D145">
        <v>337.5</v>
      </c>
      <c r="E145">
        <f t="shared" si="15"/>
        <v>-5.4476072213200872</v>
      </c>
      <c r="F145">
        <f t="shared" si="16"/>
        <v>-544.76072213200871</v>
      </c>
      <c r="G145">
        <f t="shared" si="17"/>
        <v>-545</v>
      </c>
    </row>
    <row r="146" spans="1:7" x14ac:dyDescent="0.25">
      <c r="A146" s="1">
        <v>17</v>
      </c>
      <c r="B146" s="2" t="s">
        <v>24</v>
      </c>
      <c r="C146">
        <v>1.7504999999999999</v>
      </c>
      <c r="D146">
        <v>1</v>
      </c>
      <c r="E146">
        <f t="shared" si="15"/>
        <v>0.42873464724364463</v>
      </c>
      <c r="F146">
        <f t="shared" si="16"/>
        <v>42.87346472436446</v>
      </c>
      <c r="G146">
        <f t="shared" si="17"/>
        <v>43</v>
      </c>
    </row>
    <row r="147" spans="1:7" x14ac:dyDescent="0.25">
      <c r="A147" s="1">
        <v>18</v>
      </c>
      <c r="B147" s="2" t="s">
        <v>25</v>
      </c>
      <c r="C147">
        <v>107.55000000000001</v>
      </c>
      <c r="D147">
        <v>62.28</v>
      </c>
      <c r="E147">
        <f t="shared" si="15"/>
        <v>0.42092050209205029</v>
      </c>
      <c r="F147">
        <f t="shared" si="16"/>
        <v>42.092050209205027</v>
      </c>
      <c r="G147">
        <f t="shared" si="17"/>
        <v>42</v>
      </c>
    </row>
    <row r="148" spans="1:7" x14ac:dyDescent="0.25">
      <c r="A148" s="1">
        <v>19</v>
      </c>
      <c r="B148" s="2" t="s">
        <v>26</v>
      </c>
      <c r="C148">
        <v>3.8520000000000003</v>
      </c>
      <c r="D148">
        <v>5.6219999999999999</v>
      </c>
      <c r="E148">
        <f t="shared" si="15"/>
        <v>-0.45950155763239858</v>
      </c>
      <c r="F148">
        <f t="shared" si="16"/>
        <v>-45.950155763239856</v>
      </c>
      <c r="G148">
        <f t="shared" si="17"/>
        <v>-46</v>
      </c>
    </row>
    <row r="149" spans="1:7" x14ac:dyDescent="0.25">
      <c r="A149" s="1">
        <v>20</v>
      </c>
      <c r="B149" s="2" t="s">
        <v>27</v>
      </c>
      <c r="C149">
        <v>11.395</v>
      </c>
      <c r="D149">
        <v>29.315000000000001</v>
      </c>
      <c r="E149">
        <f t="shared" si="15"/>
        <v>-1.5726195699868366</v>
      </c>
      <c r="F149">
        <f t="shared" si="16"/>
        <v>-157.26195699868367</v>
      </c>
      <c r="G149">
        <f t="shared" si="17"/>
        <v>-157</v>
      </c>
    </row>
    <row r="150" spans="1:7" x14ac:dyDescent="0.25">
      <c r="A150" s="27">
        <v>21</v>
      </c>
      <c r="B150" s="28" t="s">
        <v>28</v>
      </c>
      <c r="C150">
        <v>47.78</v>
      </c>
      <c r="D150">
        <v>46.491</v>
      </c>
      <c r="E150">
        <f t="shared" si="15"/>
        <v>2.6977814985349548E-2</v>
      </c>
      <c r="F150">
        <f t="shared" si="16"/>
        <v>2.6977814985349546</v>
      </c>
      <c r="G150">
        <f t="shared" si="17"/>
        <v>3</v>
      </c>
    </row>
    <row r="151" spans="1:7" x14ac:dyDescent="0.25">
      <c r="A151" s="98">
        <v>22</v>
      </c>
      <c r="B151" s="32" t="s">
        <v>29</v>
      </c>
      <c r="C151">
        <v>6.4024999999999999</v>
      </c>
      <c r="D151">
        <v>6.2439999999999998</v>
      </c>
      <c r="E151">
        <f t="shared" si="15"/>
        <v>2.4755954705193296E-2</v>
      </c>
      <c r="F151">
        <f t="shared" si="16"/>
        <v>2.4755954705193295</v>
      </c>
      <c r="G151">
        <f t="shared" si="17"/>
        <v>2</v>
      </c>
    </row>
    <row r="152" spans="1:7" x14ac:dyDescent="0.25">
      <c r="A152" s="98">
        <v>23</v>
      </c>
      <c r="B152" s="32" t="s">
        <v>30</v>
      </c>
      <c r="C152">
        <v>0.128</v>
      </c>
      <c r="D152">
        <v>0.26650000000000001</v>
      </c>
      <c r="E152">
        <f t="shared" si="15"/>
        <v>-1.08203125</v>
      </c>
      <c r="F152">
        <f t="shared" si="16"/>
        <v>-108.203125</v>
      </c>
      <c r="G152">
        <f t="shared" si="17"/>
        <v>-108</v>
      </c>
    </row>
    <row r="154" spans="1:7" ht="30" x14ac:dyDescent="0.25">
      <c r="A154" s="113" t="s">
        <v>0</v>
      </c>
      <c r="B154" s="114" t="s">
        <v>1</v>
      </c>
      <c r="C154" s="115" t="s">
        <v>123</v>
      </c>
      <c r="D154" s="113" t="s">
        <v>126</v>
      </c>
      <c r="E154" s="113" t="s">
        <v>114</v>
      </c>
      <c r="F154" s="113" t="s">
        <v>117</v>
      </c>
      <c r="G154" s="115" t="s">
        <v>116</v>
      </c>
    </row>
    <row r="155" spans="1:7" x14ac:dyDescent="0.25">
      <c r="A155" s="1">
        <v>1</v>
      </c>
      <c r="B155" s="2" t="s">
        <v>8</v>
      </c>
      <c r="C155">
        <v>78.314999999999998</v>
      </c>
      <c r="D155">
        <v>20.445</v>
      </c>
      <c r="E155">
        <f>(C155-D155)/C155</f>
        <v>0.738938900593756</v>
      </c>
      <c r="F155">
        <f>E155*100</f>
        <v>73.893890059375593</v>
      </c>
      <c r="G155">
        <f>ROUND(F155,0)</f>
        <v>74</v>
      </c>
    </row>
    <row r="156" spans="1:7" x14ac:dyDescent="0.25">
      <c r="A156" s="1">
        <v>2</v>
      </c>
      <c r="B156" s="2" t="s">
        <v>9</v>
      </c>
      <c r="C156">
        <v>2.9824999999999999</v>
      </c>
      <c r="D156">
        <v>3.5084999999999997</v>
      </c>
      <c r="E156">
        <f t="shared" ref="E156:E177" si="18">(C156-D156)/C156</f>
        <v>-0.17636211232187757</v>
      </c>
      <c r="F156">
        <f t="shared" ref="F156:F177" si="19">E156*100</f>
        <v>-17.636211232187758</v>
      </c>
      <c r="G156">
        <f t="shared" ref="G156:G177" si="20">ROUND(F156,0)</f>
        <v>-18</v>
      </c>
    </row>
    <row r="157" spans="1:7" x14ac:dyDescent="0.25">
      <c r="A157" s="1">
        <v>3</v>
      </c>
      <c r="B157" s="2" t="s">
        <v>10</v>
      </c>
      <c r="C157">
        <v>6.1040000000000001</v>
      </c>
      <c r="D157">
        <v>8.7835000000000001</v>
      </c>
      <c r="E157">
        <f t="shared" si="18"/>
        <v>-0.43897444298820443</v>
      </c>
      <c r="F157">
        <f t="shared" si="19"/>
        <v>-43.897444298820446</v>
      </c>
      <c r="G157">
        <f t="shared" si="20"/>
        <v>-44</v>
      </c>
    </row>
    <row r="158" spans="1:7" x14ac:dyDescent="0.25">
      <c r="A158" s="1">
        <v>4</v>
      </c>
      <c r="B158" s="2" t="s">
        <v>11</v>
      </c>
      <c r="C158">
        <v>825.95</v>
      </c>
      <c r="D158">
        <v>889.7</v>
      </c>
      <c r="E158">
        <f t="shared" si="18"/>
        <v>-7.7183848901265201E-2</v>
      </c>
      <c r="F158">
        <f t="shared" si="19"/>
        <v>-7.7183848901265204</v>
      </c>
      <c r="G158">
        <f t="shared" si="20"/>
        <v>-8</v>
      </c>
    </row>
    <row r="159" spans="1:7" x14ac:dyDescent="0.25">
      <c r="A159" s="1">
        <v>5</v>
      </c>
      <c r="B159" s="18" t="s">
        <v>12</v>
      </c>
      <c r="C159" s="56">
        <v>1</v>
      </c>
      <c r="D159" s="56">
        <v>1</v>
      </c>
      <c r="E159" s="56">
        <f t="shared" si="18"/>
        <v>0</v>
      </c>
      <c r="F159" s="56">
        <f t="shared" si="19"/>
        <v>0</v>
      </c>
      <c r="G159" s="56">
        <f t="shared" si="20"/>
        <v>0</v>
      </c>
    </row>
    <row r="160" spans="1:7" x14ac:dyDescent="0.25">
      <c r="A160" s="1">
        <v>6</v>
      </c>
      <c r="B160" s="18" t="s">
        <v>13</v>
      </c>
      <c r="C160" s="56">
        <v>1</v>
      </c>
      <c r="D160" s="56">
        <v>1</v>
      </c>
      <c r="E160" s="56">
        <f t="shared" si="18"/>
        <v>0</v>
      </c>
      <c r="F160" s="56">
        <f t="shared" si="19"/>
        <v>0</v>
      </c>
      <c r="G160" s="56">
        <f t="shared" si="20"/>
        <v>0</v>
      </c>
    </row>
    <row r="161" spans="1:7" x14ac:dyDescent="0.25">
      <c r="A161" s="1">
        <v>7</v>
      </c>
      <c r="B161" s="2" t="s">
        <v>14</v>
      </c>
      <c r="C161">
        <v>9.5384999999999991</v>
      </c>
      <c r="D161">
        <v>1.1005</v>
      </c>
      <c r="E161">
        <f t="shared" si="18"/>
        <v>0.88462546521989827</v>
      </c>
      <c r="F161">
        <f t="shared" si="19"/>
        <v>88.462546521989822</v>
      </c>
      <c r="G161">
        <f t="shared" si="20"/>
        <v>88</v>
      </c>
    </row>
    <row r="162" spans="1:7" x14ac:dyDescent="0.25">
      <c r="A162" s="1">
        <v>8</v>
      </c>
      <c r="B162" s="2" t="s">
        <v>15</v>
      </c>
      <c r="C162">
        <v>1.7755000000000001</v>
      </c>
      <c r="D162">
        <v>1.4275</v>
      </c>
      <c r="E162">
        <f t="shared" si="18"/>
        <v>0.19600112644325546</v>
      </c>
      <c r="F162">
        <f t="shared" si="19"/>
        <v>19.600112644325545</v>
      </c>
      <c r="G162">
        <f t="shared" si="20"/>
        <v>20</v>
      </c>
    </row>
    <row r="163" spans="1:7" x14ac:dyDescent="0.25">
      <c r="A163" s="1">
        <v>9</v>
      </c>
      <c r="B163" s="2" t="s">
        <v>16</v>
      </c>
      <c r="C163">
        <v>110.85</v>
      </c>
      <c r="D163">
        <v>13.465</v>
      </c>
      <c r="E163">
        <f t="shared" si="18"/>
        <v>0.87852954442940911</v>
      </c>
      <c r="F163">
        <f t="shared" si="19"/>
        <v>87.852954442940913</v>
      </c>
      <c r="G163">
        <f t="shared" si="20"/>
        <v>88</v>
      </c>
    </row>
    <row r="164" spans="1:7" x14ac:dyDescent="0.25">
      <c r="A164" s="1">
        <v>10</v>
      </c>
      <c r="B164" s="2" t="s">
        <v>17</v>
      </c>
      <c r="C164">
        <v>419.75</v>
      </c>
      <c r="D164">
        <v>1178</v>
      </c>
      <c r="E164">
        <f t="shared" si="18"/>
        <v>-1.806432400238237</v>
      </c>
      <c r="F164">
        <f t="shared" si="19"/>
        <v>-180.64324002382369</v>
      </c>
      <c r="G164">
        <f t="shared" si="20"/>
        <v>-181</v>
      </c>
    </row>
    <row r="165" spans="1:7" x14ac:dyDescent="0.25">
      <c r="A165" s="1">
        <v>11</v>
      </c>
      <c r="B165" s="2" t="s">
        <v>18</v>
      </c>
      <c r="C165">
        <v>165</v>
      </c>
      <c r="D165">
        <v>238</v>
      </c>
      <c r="E165">
        <f t="shared" si="18"/>
        <v>-0.44242424242424244</v>
      </c>
      <c r="F165">
        <f t="shared" si="19"/>
        <v>-44.242424242424242</v>
      </c>
      <c r="G165">
        <f t="shared" si="20"/>
        <v>-44</v>
      </c>
    </row>
    <row r="166" spans="1:7" x14ac:dyDescent="0.25">
      <c r="A166" s="1">
        <v>12</v>
      </c>
      <c r="B166" s="2" t="s">
        <v>19</v>
      </c>
      <c r="C166">
        <v>61.63</v>
      </c>
      <c r="D166">
        <v>55.68</v>
      </c>
      <c r="E166">
        <f t="shared" si="18"/>
        <v>9.6543890962193776E-2</v>
      </c>
      <c r="F166">
        <f t="shared" si="19"/>
        <v>9.6543890962193775</v>
      </c>
      <c r="G166">
        <f t="shared" si="20"/>
        <v>10</v>
      </c>
    </row>
    <row r="167" spans="1:7" x14ac:dyDescent="0.25">
      <c r="A167" s="1">
        <v>13</v>
      </c>
      <c r="B167" s="18" t="s">
        <v>20</v>
      </c>
      <c r="C167" s="56">
        <v>1</v>
      </c>
      <c r="D167" s="56">
        <v>1.256</v>
      </c>
      <c r="E167" s="56">
        <f t="shared" si="18"/>
        <v>-0.25600000000000001</v>
      </c>
      <c r="F167" s="56">
        <f t="shared" si="19"/>
        <v>-25.6</v>
      </c>
      <c r="G167" s="56">
        <f t="shared" si="20"/>
        <v>-26</v>
      </c>
    </row>
    <row r="168" spans="1:7" x14ac:dyDescent="0.25">
      <c r="A168" s="1">
        <v>14</v>
      </c>
      <c r="B168" s="28" t="s">
        <v>21</v>
      </c>
      <c r="C168">
        <v>57.040000000000006</v>
      </c>
      <c r="D168">
        <v>222.75</v>
      </c>
      <c r="E168">
        <f t="shared" si="18"/>
        <v>-2.9051542776998591</v>
      </c>
      <c r="F168">
        <f t="shared" si="19"/>
        <v>-290.51542776998593</v>
      </c>
      <c r="G168">
        <f t="shared" si="20"/>
        <v>-291</v>
      </c>
    </row>
    <row r="169" spans="1:7" x14ac:dyDescent="0.25">
      <c r="A169" s="1">
        <v>15</v>
      </c>
      <c r="B169" s="18" t="s">
        <v>22</v>
      </c>
      <c r="C169" s="56">
        <v>1.9645000000000001</v>
      </c>
      <c r="D169" s="56">
        <v>1</v>
      </c>
      <c r="E169" s="56">
        <f t="shared" si="18"/>
        <v>0.49096462204123192</v>
      </c>
      <c r="F169" s="56">
        <f t="shared" si="19"/>
        <v>49.096462204123192</v>
      </c>
      <c r="G169" s="56">
        <f t="shared" si="20"/>
        <v>49</v>
      </c>
    </row>
    <row r="170" spans="1:7" x14ac:dyDescent="0.25">
      <c r="A170" s="1">
        <v>16</v>
      </c>
      <c r="B170" s="2" t="s">
        <v>23</v>
      </c>
      <c r="C170">
        <v>52.344999999999999</v>
      </c>
      <c r="D170">
        <v>253.25</v>
      </c>
      <c r="E170">
        <f t="shared" si="18"/>
        <v>-3.8380934186646289</v>
      </c>
      <c r="F170">
        <f t="shared" si="19"/>
        <v>-383.80934186646289</v>
      </c>
      <c r="G170">
        <f t="shared" si="20"/>
        <v>-384</v>
      </c>
    </row>
    <row r="171" spans="1:7" x14ac:dyDescent="0.25">
      <c r="A171" s="1">
        <v>17</v>
      </c>
      <c r="B171" s="2" t="s">
        <v>24</v>
      </c>
      <c r="C171">
        <v>1.7504999999999999</v>
      </c>
      <c r="D171">
        <v>1</v>
      </c>
      <c r="E171">
        <f t="shared" si="18"/>
        <v>0.42873464724364463</v>
      </c>
      <c r="F171">
        <f t="shared" si="19"/>
        <v>42.87346472436446</v>
      </c>
      <c r="G171">
        <f t="shared" si="20"/>
        <v>43</v>
      </c>
    </row>
    <row r="172" spans="1:7" x14ac:dyDescent="0.25">
      <c r="A172" s="1">
        <v>18</v>
      </c>
      <c r="B172" s="2" t="s">
        <v>25</v>
      </c>
      <c r="C172">
        <v>107.55000000000001</v>
      </c>
      <c r="D172">
        <v>19.399999999999999</v>
      </c>
      <c r="E172">
        <f t="shared" si="18"/>
        <v>0.81961878196187821</v>
      </c>
      <c r="F172">
        <f t="shared" si="19"/>
        <v>81.961878196187826</v>
      </c>
      <c r="G172">
        <f t="shared" si="20"/>
        <v>82</v>
      </c>
    </row>
    <row r="173" spans="1:7" x14ac:dyDescent="0.25">
      <c r="A173" s="1">
        <v>19</v>
      </c>
      <c r="B173" s="2" t="s">
        <v>26</v>
      </c>
      <c r="C173">
        <v>3.8520000000000003</v>
      </c>
      <c r="D173">
        <v>5.0339999999999998</v>
      </c>
      <c r="E173">
        <f t="shared" si="18"/>
        <v>-0.306853582554517</v>
      </c>
      <c r="F173">
        <f t="shared" si="19"/>
        <v>-30.6853582554517</v>
      </c>
      <c r="G173">
        <f t="shared" si="20"/>
        <v>-31</v>
      </c>
    </row>
    <row r="174" spans="1:7" x14ac:dyDescent="0.25">
      <c r="A174" s="1">
        <v>20</v>
      </c>
      <c r="B174" s="2" t="s">
        <v>27</v>
      </c>
      <c r="C174">
        <v>11.395</v>
      </c>
      <c r="D174">
        <v>36.305</v>
      </c>
      <c r="E174">
        <f t="shared" si="18"/>
        <v>-2.1860465116279069</v>
      </c>
      <c r="F174">
        <f t="shared" si="19"/>
        <v>-218.60465116279067</v>
      </c>
      <c r="G174">
        <f t="shared" si="20"/>
        <v>-219</v>
      </c>
    </row>
    <row r="175" spans="1:7" x14ac:dyDescent="0.25">
      <c r="A175" s="27">
        <v>21</v>
      </c>
      <c r="B175" s="28" t="s">
        <v>28</v>
      </c>
      <c r="C175">
        <v>47.78</v>
      </c>
      <c r="D175">
        <v>48.116</v>
      </c>
      <c r="E175">
        <f t="shared" si="18"/>
        <v>-7.0322310590204794E-3</v>
      </c>
      <c r="F175">
        <f t="shared" si="19"/>
        <v>-0.70322310590204795</v>
      </c>
      <c r="G175">
        <f t="shared" si="20"/>
        <v>-1</v>
      </c>
    </row>
    <row r="176" spans="1:7" x14ac:dyDescent="0.25">
      <c r="A176" s="98">
        <v>22</v>
      </c>
      <c r="B176" s="32" t="s">
        <v>29</v>
      </c>
      <c r="C176">
        <v>6.4024999999999999</v>
      </c>
      <c r="D176">
        <v>6.1230000000000002</v>
      </c>
      <c r="E176">
        <f t="shared" si="18"/>
        <v>4.3654822335025323E-2</v>
      </c>
      <c r="F176">
        <f t="shared" si="19"/>
        <v>4.3654822335025321</v>
      </c>
      <c r="G176">
        <f t="shared" si="20"/>
        <v>4</v>
      </c>
    </row>
    <row r="177" spans="1:7" x14ac:dyDescent="0.25">
      <c r="A177" s="98">
        <v>23</v>
      </c>
      <c r="B177" s="32" t="s">
        <v>30</v>
      </c>
      <c r="C177">
        <v>0.128</v>
      </c>
      <c r="D177">
        <v>0.24299999999999999</v>
      </c>
      <c r="E177">
        <f t="shared" si="18"/>
        <v>-0.89843749999999989</v>
      </c>
      <c r="F177">
        <f t="shared" si="19"/>
        <v>-89.843749999999986</v>
      </c>
      <c r="G177">
        <f t="shared" si="20"/>
        <v>-90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6"/>
  <sheetViews>
    <sheetView topLeftCell="A4" workbookViewId="0">
      <selection activeCell="O22" sqref="O22"/>
    </sheetView>
  </sheetViews>
  <sheetFormatPr defaultRowHeight="15" x14ac:dyDescent="0.25"/>
  <cols>
    <col min="9" max="9" width="16.7109375" customWidth="1"/>
    <col min="10" max="10" width="11.28515625" customWidth="1"/>
    <col min="11" max="11" width="13.42578125" bestFit="1" customWidth="1"/>
    <col min="13" max="13" width="15.5703125" customWidth="1"/>
    <col min="14" max="14" width="9.140625" customWidth="1"/>
    <col min="16" max="16" width="11.140625" customWidth="1"/>
  </cols>
  <sheetData>
    <row r="1" spans="1:23" x14ac:dyDescent="0.25">
      <c r="A1" s="118" t="s">
        <v>104</v>
      </c>
      <c r="B1" s="104" t="s">
        <v>105</v>
      </c>
      <c r="C1" s="104" t="s">
        <v>1</v>
      </c>
      <c r="D1" s="105" t="s">
        <v>106</v>
      </c>
      <c r="E1" s="104" t="s">
        <v>107</v>
      </c>
      <c r="G1" t="s">
        <v>155</v>
      </c>
      <c r="V1" s="74"/>
      <c r="W1" s="74"/>
    </row>
    <row r="2" spans="1:23" x14ac:dyDescent="0.25">
      <c r="A2" s="61" t="s">
        <v>108</v>
      </c>
      <c r="B2" s="106">
        <v>1</v>
      </c>
      <c r="C2" s="106" t="s">
        <v>8</v>
      </c>
      <c r="D2" s="106">
        <v>689</v>
      </c>
      <c r="E2" s="61">
        <f>D2</f>
        <v>689</v>
      </c>
      <c r="G2" t="s">
        <v>154</v>
      </c>
    </row>
    <row r="3" spans="1:23" x14ac:dyDescent="0.25">
      <c r="A3" s="61" t="s">
        <v>108</v>
      </c>
      <c r="B3" s="106">
        <v>1</v>
      </c>
      <c r="C3" s="106" t="s">
        <v>9</v>
      </c>
      <c r="D3" s="106">
        <v>8.94</v>
      </c>
      <c r="E3" s="61">
        <f>D3</f>
        <v>8.94</v>
      </c>
    </row>
    <row r="4" spans="1:23" x14ac:dyDescent="0.25">
      <c r="A4" s="61" t="s">
        <v>108</v>
      </c>
      <c r="B4" s="106">
        <v>1</v>
      </c>
      <c r="C4" s="106" t="s">
        <v>10</v>
      </c>
      <c r="D4" s="106">
        <v>61.08</v>
      </c>
      <c r="E4" s="61">
        <f>D4</f>
        <v>61.08</v>
      </c>
    </row>
    <row r="5" spans="1:23" x14ac:dyDescent="0.25">
      <c r="A5" s="61" t="s">
        <v>108</v>
      </c>
      <c r="B5" s="106">
        <v>1</v>
      </c>
      <c r="C5" s="106" t="s">
        <v>11</v>
      </c>
      <c r="D5" s="106">
        <v>4719</v>
      </c>
      <c r="E5" s="61">
        <f>D5</f>
        <v>4719</v>
      </c>
    </row>
    <row r="6" spans="1:23" x14ac:dyDescent="0.25">
      <c r="A6" s="61" t="s">
        <v>108</v>
      </c>
      <c r="B6" s="106">
        <v>1</v>
      </c>
      <c r="C6" s="106" t="s">
        <v>12</v>
      </c>
      <c r="D6" s="106">
        <v>1.091</v>
      </c>
      <c r="E6" s="61">
        <f>D6</f>
        <v>1.091</v>
      </c>
    </row>
    <row r="7" spans="1:23" x14ac:dyDescent="0.25">
      <c r="A7" s="61" t="s">
        <v>108</v>
      </c>
      <c r="B7" s="106">
        <v>1</v>
      </c>
      <c r="C7" s="106" t="s">
        <v>13</v>
      </c>
      <c r="D7" s="107">
        <v>0.68540000000000001</v>
      </c>
      <c r="E7" s="61">
        <v>1</v>
      </c>
    </row>
    <row r="8" spans="1:23" x14ac:dyDescent="0.25">
      <c r="A8" s="61" t="s">
        <v>108</v>
      </c>
      <c r="B8" s="106">
        <v>1</v>
      </c>
      <c r="C8" s="106" t="s">
        <v>14</v>
      </c>
      <c r="D8" s="106">
        <v>1.694</v>
      </c>
      <c r="E8" s="61">
        <f t="shared" ref="E8:E29" si="0">D8</f>
        <v>1.694</v>
      </c>
    </row>
    <row r="9" spans="1:23" x14ac:dyDescent="0.25">
      <c r="A9" s="61" t="s">
        <v>108</v>
      </c>
      <c r="B9" s="106">
        <v>1</v>
      </c>
      <c r="C9" s="106" t="s">
        <v>15</v>
      </c>
      <c r="D9" s="106">
        <v>5.0110000000000001</v>
      </c>
      <c r="E9" s="61">
        <f t="shared" si="0"/>
        <v>5.0110000000000001</v>
      </c>
    </row>
    <row r="10" spans="1:23" x14ac:dyDescent="0.25">
      <c r="A10" s="61" t="s">
        <v>108</v>
      </c>
      <c r="B10" s="106">
        <v>1</v>
      </c>
      <c r="C10" s="106" t="s">
        <v>16</v>
      </c>
      <c r="D10" s="106">
        <v>288.2</v>
      </c>
      <c r="E10" s="61">
        <f t="shared" si="0"/>
        <v>288.2</v>
      </c>
    </row>
    <row r="11" spans="1:23" x14ac:dyDescent="0.25">
      <c r="A11" s="61" t="s">
        <v>108</v>
      </c>
      <c r="B11" s="106">
        <v>1</v>
      </c>
      <c r="C11" s="106" t="s">
        <v>17</v>
      </c>
      <c r="D11" s="106">
        <v>1053</v>
      </c>
      <c r="E11" s="61">
        <f t="shared" si="0"/>
        <v>1053</v>
      </c>
    </row>
    <row r="12" spans="1:23" x14ac:dyDescent="0.25">
      <c r="A12" s="61" t="s">
        <v>108</v>
      </c>
      <c r="B12" s="106">
        <v>1</v>
      </c>
      <c r="C12" s="106" t="s">
        <v>18</v>
      </c>
      <c r="D12" s="106">
        <v>872.1</v>
      </c>
      <c r="E12" s="61">
        <f t="shared" si="0"/>
        <v>872.1</v>
      </c>
    </row>
    <row r="13" spans="1:23" x14ac:dyDescent="0.25">
      <c r="A13" s="61" t="s">
        <v>108</v>
      </c>
      <c r="B13" s="106">
        <v>1</v>
      </c>
      <c r="C13" s="106" t="s">
        <v>19</v>
      </c>
      <c r="D13" s="106">
        <v>281.3</v>
      </c>
      <c r="E13" s="61">
        <f t="shared" si="0"/>
        <v>281.3</v>
      </c>
    </row>
    <row r="14" spans="1:23" x14ac:dyDescent="0.25">
      <c r="A14" s="61" t="s">
        <v>108</v>
      </c>
      <c r="B14" s="106">
        <v>1</v>
      </c>
      <c r="C14" s="106" t="s">
        <v>20</v>
      </c>
      <c r="D14" s="106">
        <v>1.6639999999999999</v>
      </c>
      <c r="E14" s="61">
        <f t="shared" si="0"/>
        <v>1.6639999999999999</v>
      </c>
    </row>
    <row r="15" spans="1:23" x14ac:dyDescent="0.25">
      <c r="A15" s="61" t="s">
        <v>108</v>
      </c>
      <c r="B15" s="106">
        <v>1</v>
      </c>
      <c r="C15" s="106" t="s">
        <v>21</v>
      </c>
      <c r="D15" s="106">
        <v>148.9</v>
      </c>
      <c r="E15" s="61">
        <f t="shared" si="0"/>
        <v>148.9</v>
      </c>
    </row>
    <row r="16" spans="1:23" x14ac:dyDescent="0.25">
      <c r="A16" s="61" t="s">
        <v>108</v>
      </c>
      <c r="B16" s="106">
        <v>1</v>
      </c>
      <c r="C16" s="106" t="s">
        <v>22</v>
      </c>
      <c r="D16" s="106">
        <v>1.3360000000000001</v>
      </c>
      <c r="E16" s="61">
        <f t="shared" si="0"/>
        <v>1.3360000000000001</v>
      </c>
    </row>
    <row r="17" spans="1:5" x14ac:dyDescent="0.25">
      <c r="A17" s="61" t="s">
        <v>108</v>
      </c>
      <c r="B17" s="106">
        <v>1</v>
      </c>
      <c r="C17" s="106" t="s">
        <v>23</v>
      </c>
      <c r="D17" s="106">
        <v>173.7</v>
      </c>
      <c r="E17" s="61">
        <f t="shared" si="0"/>
        <v>173.7</v>
      </c>
    </row>
    <row r="18" spans="1:5" x14ac:dyDescent="0.25">
      <c r="A18" s="61" t="s">
        <v>108</v>
      </c>
      <c r="B18" s="106">
        <v>1</v>
      </c>
      <c r="C18" s="106" t="s">
        <v>24</v>
      </c>
      <c r="D18" s="106">
        <v>6.3879999999999999</v>
      </c>
      <c r="E18" s="61">
        <f t="shared" si="0"/>
        <v>6.3879999999999999</v>
      </c>
    </row>
    <row r="19" spans="1:5" x14ac:dyDescent="0.25">
      <c r="A19" s="61" t="s">
        <v>108</v>
      </c>
      <c r="B19" s="106">
        <v>1</v>
      </c>
      <c r="C19" s="106" t="s">
        <v>25</v>
      </c>
      <c r="D19" s="106">
        <v>669.5</v>
      </c>
      <c r="E19" s="61">
        <f t="shared" si="0"/>
        <v>669.5</v>
      </c>
    </row>
    <row r="20" spans="1:5" x14ac:dyDescent="0.25">
      <c r="A20" s="61" t="s">
        <v>108</v>
      </c>
      <c r="B20" s="106">
        <v>1</v>
      </c>
      <c r="C20" s="106" t="s">
        <v>26</v>
      </c>
      <c r="D20" s="106">
        <v>27.25</v>
      </c>
      <c r="E20" s="61">
        <f t="shared" si="0"/>
        <v>27.25</v>
      </c>
    </row>
    <row r="21" spans="1:5" x14ac:dyDescent="0.25">
      <c r="A21" s="61" t="s">
        <v>108</v>
      </c>
      <c r="B21" s="106">
        <v>1</v>
      </c>
      <c r="C21" s="106" t="s">
        <v>27</v>
      </c>
      <c r="D21" s="106">
        <v>44.14</v>
      </c>
      <c r="E21" s="61">
        <f t="shared" si="0"/>
        <v>44.14</v>
      </c>
    </row>
    <row r="22" spans="1:5" x14ac:dyDescent="0.25">
      <c r="A22" s="61" t="s">
        <v>108</v>
      </c>
      <c r="B22" s="106">
        <v>1</v>
      </c>
      <c r="C22" s="108" t="s">
        <v>28</v>
      </c>
      <c r="D22" s="109">
        <v>44.411999999999999</v>
      </c>
      <c r="E22" s="61">
        <f t="shared" si="0"/>
        <v>44.411999999999999</v>
      </c>
    </row>
    <row r="23" spans="1:5" x14ac:dyDescent="0.25">
      <c r="A23" s="61" t="s">
        <v>108</v>
      </c>
      <c r="B23" s="106">
        <v>1</v>
      </c>
      <c r="C23" s="109" t="s">
        <v>29</v>
      </c>
      <c r="D23" s="109">
        <v>5.306</v>
      </c>
      <c r="E23" s="61">
        <f t="shared" si="0"/>
        <v>5.306</v>
      </c>
    </row>
    <row r="24" spans="1:5" x14ac:dyDescent="0.25">
      <c r="A24" s="61" t="s">
        <v>108</v>
      </c>
      <c r="B24" s="106">
        <v>1</v>
      </c>
      <c r="C24" s="109" t="s">
        <v>30</v>
      </c>
      <c r="D24" s="110">
        <v>0.499</v>
      </c>
      <c r="E24" s="61">
        <f t="shared" si="0"/>
        <v>0.499</v>
      </c>
    </row>
    <row r="25" spans="1:5" x14ac:dyDescent="0.25">
      <c r="A25" s="61" t="s">
        <v>108</v>
      </c>
      <c r="B25" s="106">
        <v>2</v>
      </c>
      <c r="C25" s="106" t="s">
        <v>8</v>
      </c>
      <c r="D25" s="106">
        <v>1066</v>
      </c>
      <c r="E25" s="61">
        <f t="shared" si="0"/>
        <v>1066</v>
      </c>
    </row>
    <row r="26" spans="1:5" x14ac:dyDescent="0.25">
      <c r="A26" s="61" t="s">
        <v>108</v>
      </c>
      <c r="B26" s="106">
        <v>2</v>
      </c>
      <c r="C26" s="106" t="s">
        <v>9</v>
      </c>
      <c r="D26" s="106">
        <v>11.52</v>
      </c>
      <c r="E26" s="61">
        <f t="shared" si="0"/>
        <v>11.52</v>
      </c>
    </row>
    <row r="27" spans="1:5" x14ac:dyDescent="0.25">
      <c r="A27" s="61" t="s">
        <v>108</v>
      </c>
      <c r="B27" s="106">
        <v>2</v>
      </c>
      <c r="C27" s="106" t="s">
        <v>10</v>
      </c>
      <c r="D27" s="106">
        <v>56.79</v>
      </c>
      <c r="E27" s="61">
        <f t="shared" si="0"/>
        <v>56.79</v>
      </c>
    </row>
    <row r="28" spans="1:5" x14ac:dyDescent="0.25">
      <c r="A28" s="61" t="s">
        <v>108</v>
      </c>
      <c r="B28" s="106">
        <v>2</v>
      </c>
      <c r="C28" s="106" t="s">
        <v>11</v>
      </c>
      <c r="D28" s="106">
        <v>5197</v>
      </c>
      <c r="E28" s="61">
        <f t="shared" si="0"/>
        <v>5197</v>
      </c>
    </row>
    <row r="29" spans="1:5" x14ac:dyDescent="0.25">
      <c r="A29" s="61" t="s">
        <v>108</v>
      </c>
      <c r="B29" s="106">
        <v>2</v>
      </c>
      <c r="C29" s="106" t="s">
        <v>12</v>
      </c>
      <c r="D29" s="106">
        <v>1.518</v>
      </c>
      <c r="E29" s="61">
        <f t="shared" si="0"/>
        <v>1.518</v>
      </c>
    </row>
    <row r="30" spans="1:5" x14ac:dyDescent="0.25">
      <c r="A30" s="61" t="s">
        <v>108</v>
      </c>
      <c r="B30" s="106">
        <v>2</v>
      </c>
      <c r="C30" s="106" t="s">
        <v>13</v>
      </c>
      <c r="D30" s="107">
        <v>0.80500000000000005</v>
      </c>
      <c r="E30" s="61">
        <v>1</v>
      </c>
    </row>
    <row r="31" spans="1:5" x14ac:dyDescent="0.25">
      <c r="A31" s="61" t="s">
        <v>108</v>
      </c>
      <c r="B31" s="106">
        <v>2</v>
      </c>
      <c r="C31" s="106" t="s">
        <v>14</v>
      </c>
      <c r="D31" s="106">
        <v>2.8610000000000002</v>
      </c>
      <c r="E31" s="61">
        <f t="shared" ref="E31:E66" si="1">D31</f>
        <v>2.8610000000000002</v>
      </c>
    </row>
    <row r="32" spans="1:5" x14ac:dyDescent="0.25">
      <c r="A32" s="61" t="s">
        <v>108</v>
      </c>
      <c r="B32" s="106">
        <v>2</v>
      </c>
      <c r="C32" s="106" t="s">
        <v>15</v>
      </c>
      <c r="D32" s="106">
        <v>7.4240000000000004</v>
      </c>
      <c r="E32" s="61">
        <f t="shared" si="1"/>
        <v>7.4240000000000004</v>
      </c>
    </row>
    <row r="33" spans="1:5" x14ac:dyDescent="0.25">
      <c r="A33" s="61" t="s">
        <v>108</v>
      </c>
      <c r="B33" s="106">
        <v>2</v>
      </c>
      <c r="C33" s="106" t="s">
        <v>16</v>
      </c>
      <c r="D33" s="106">
        <v>417.4</v>
      </c>
      <c r="E33" s="61">
        <f t="shared" si="1"/>
        <v>417.4</v>
      </c>
    </row>
    <row r="34" spans="1:5" x14ac:dyDescent="0.25">
      <c r="A34" s="61" t="s">
        <v>108</v>
      </c>
      <c r="B34" s="106">
        <v>2</v>
      </c>
      <c r="C34" s="106" t="s">
        <v>17</v>
      </c>
      <c r="D34" s="106">
        <v>1467</v>
      </c>
      <c r="E34" s="61">
        <f t="shared" si="1"/>
        <v>1467</v>
      </c>
    </row>
    <row r="35" spans="1:5" x14ac:dyDescent="0.25">
      <c r="A35" s="61" t="s">
        <v>108</v>
      </c>
      <c r="B35" s="106">
        <v>2</v>
      </c>
      <c r="C35" s="106" t="s">
        <v>18</v>
      </c>
      <c r="D35" s="106">
        <v>1132</v>
      </c>
      <c r="E35" s="61">
        <f t="shared" si="1"/>
        <v>1132</v>
      </c>
    </row>
    <row r="36" spans="1:5" x14ac:dyDescent="0.25">
      <c r="A36" s="61" t="s">
        <v>108</v>
      </c>
      <c r="B36" s="106">
        <v>2</v>
      </c>
      <c r="C36" s="106" t="s">
        <v>19</v>
      </c>
      <c r="D36" s="106">
        <v>399.9</v>
      </c>
      <c r="E36" s="61">
        <f t="shared" si="1"/>
        <v>399.9</v>
      </c>
    </row>
    <row r="37" spans="1:5" x14ac:dyDescent="0.25">
      <c r="A37" s="61" t="s">
        <v>108</v>
      </c>
      <c r="B37" s="106">
        <v>2</v>
      </c>
      <c r="C37" s="106" t="s">
        <v>20</v>
      </c>
      <c r="D37" s="106">
        <v>2.4660000000000002</v>
      </c>
      <c r="E37" s="61">
        <f t="shared" si="1"/>
        <v>2.4660000000000002</v>
      </c>
    </row>
    <row r="38" spans="1:5" x14ac:dyDescent="0.25">
      <c r="A38" s="61" t="s">
        <v>108</v>
      </c>
      <c r="B38" s="106">
        <v>2</v>
      </c>
      <c r="C38" s="106" t="s">
        <v>21</v>
      </c>
      <c r="D38" s="106">
        <v>165.1</v>
      </c>
      <c r="E38" s="61">
        <f t="shared" si="1"/>
        <v>165.1</v>
      </c>
    </row>
    <row r="39" spans="1:5" x14ac:dyDescent="0.25">
      <c r="A39" s="61" t="s">
        <v>108</v>
      </c>
      <c r="B39" s="106">
        <v>2</v>
      </c>
      <c r="C39" s="106" t="s">
        <v>22</v>
      </c>
      <c r="D39" s="106">
        <v>1.655</v>
      </c>
      <c r="E39" s="61">
        <f t="shared" si="1"/>
        <v>1.655</v>
      </c>
    </row>
    <row r="40" spans="1:5" x14ac:dyDescent="0.25">
      <c r="A40" s="61" t="s">
        <v>108</v>
      </c>
      <c r="B40" s="106">
        <v>2</v>
      </c>
      <c r="C40" s="106" t="s">
        <v>23</v>
      </c>
      <c r="D40" s="106">
        <v>172.4</v>
      </c>
      <c r="E40" s="61">
        <f t="shared" si="1"/>
        <v>172.4</v>
      </c>
    </row>
    <row r="41" spans="1:5" x14ac:dyDescent="0.25">
      <c r="A41" s="61" t="s">
        <v>108</v>
      </c>
      <c r="B41" s="106">
        <v>2</v>
      </c>
      <c r="C41" s="106" t="s">
        <v>24</v>
      </c>
      <c r="D41" s="106">
        <v>9.2650000000000006</v>
      </c>
      <c r="E41" s="61">
        <f t="shared" si="1"/>
        <v>9.2650000000000006</v>
      </c>
    </row>
    <row r="42" spans="1:5" x14ac:dyDescent="0.25">
      <c r="A42" s="61" t="s">
        <v>108</v>
      </c>
      <c r="B42" s="106">
        <v>2</v>
      </c>
      <c r="C42" s="106" t="s">
        <v>25</v>
      </c>
      <c r="D42" s="106">
        <v>830.9</v>
      </c>
      <c r="E42" s="61">
        <f t="shared" si="1"/>
        <v>830.9</v>
      </c>
    </row>
    <row r="43" spans="1:5" x14ac:dyDescent="0.25">
      <c r="A43" s="61" t="s">
        <v>108</v>
      </c>
      <c r="B43" s="106">
        <v>2</v>
      </c>
      <c r="C43" s="106" t="s">
        <v>26</v>
      </c>
      <c r="D43" s="106">
        <v>22.47</v>
      </c>
      <c r="E43" s="61">
        <f t="shared" si="1"/>
        <v>22.47</v>
      </c>
    </row>
    <row r="44" spans="1:5" x14ac:dyDescent="0.25">
      <c r="A44" s="61" t="s">
        <v>108</v>
      </c>
      <c r="B44" s="106">
        <v>2</v>
      </c>
      <c r="C44" s="106" t="s">
        <v>27</v>
      </c>
      <c r="D44" s="106">
        <v>96.28</v>
      </c>
      <c r="E44" s="61">
        <f t="shared" si="1"/>
        <v>96.28</v>
      </c>
    </row>
    <row r="45" spans="1:5" x14ac:dyDescent="0.25">
      <c r="A45" s="61" t="s">
        <v>108</v>
      </c>
      <c r="B45" s="106">
        <v>2</v>
      </c>
      <c r="C45" s="108" t="s">
        <v>28</v>
      </c>
      <c r="D45" s="109">
        <v>48.204000000000001</v>
      </c>
      <c r="E45" s="61">
        <f t="shared" si="1"/>
        <v>48.204000000000001</v>
      </c>
    </row>
    <row r="46" spans="1:5" x14ac:dyDescent="0.25">
      <c r="A46" s="61" t="s">
        <v>108</v>
      </c>
      <c r="B46" s="106">
        <v>2</v>
      </c>
      <c r="C46" s="109" t="s">
        <v>29</v>
      </c>
      <c r="D46" s="109">
        <v>6.0110000000000001</v>
      </c>
      <c r="E46" s="61">
        <f t="shared" si="1"/>
        <v>6.0110000000000001</v>
      </c>
    </row>
    <row r="47" spans="1:5" x14ac:dyDescent="0.25">
      <c r="A47" s="61" t="s">
        <v>108</v>
      </c>
      <c r="B47" s="106">
        <v>2</v>
      </c>
      <c r="C47" s="109" t="s">
        <v>30</v>
      </c>
      <c r="D47" s="110">
        <v>0.72599999999999998</v>
      </c>
      <c r="E47" s="61">
        <f t="shared" si="1"/>
        <v>0.72599999999999998</v>
      </c>
    </row>
    <row r="48" spans="1:5" x14ac:dyDescent="0.25">
      <c r="A48" s="61" t="s">
        <v>108</v>
      </c>
      <c r="B48" s="106">
        <f t="shared" ref="B48:B111" si="2">B25+1</f>
        <v>3</v>
      </c>
      <c r="C48" s="106" t="s">
        <v>8</v>
      </c>
      <c r="D48" s="106">
        <v>1827</v>
      </c>
      <c r="E48" s="61">
        <f t="shared" si="1"/>
        <v>1827</v>
      </c>
    </row>
    <row r="49" spans="1:5" x14ac:dyDescent="0.25">
      <c r="A49" s="61" t="s">
        <v>108</v>
      </c>
      <c r="B49" s="106">
        <f t="shared" si="2"/>
        <v>3</v>
      </c>
      <c r="C49" s="106" t="s">
        <v>9</v>
      </c>
      <c r="D49" s="106">
        <v>13.67</v>
      </c>
      <c r="E49" s="61">
        <f t="shared" si="1"/>
        <v>13.67</v>
      </c>
    </row>
    <row r="50" spans="1:5" x14ac:dyDescent="0.25">
      <c r="A50" s="61" t="s">
        <v>108</v>
      </c>
      <c r="B50" s="106">
        <f t="shared" si="2"/>
        <v>3</v>
      </c>
      <c r="C50" s="106" t="s">
        <v>10</v>
      </c>
      <c r="D50" s="106">
        <v>59.21</v>
      </c>
      <c r="E50" s="61">
        <f t="shared" si="1"/>
        <v>59.21</v>
      </c>
    </row>
    <row r="51" spans="1:5" x14ac:dyDescent="0.25">
      <c r="A51" s="61" t="s">
        <v>108</v>
      </c>
      <c r="B51" s="106">
        <f t="shared" si="2"/>
        <v>3</v>
      </c>
      <c r="C51" s="106" t="s">
        <v>11</v>
      </c>
      <c r="D51" s="106">
        <v>6103</v>
      </c>
      <c r="E51" s="61">
        <f t="shared" si="1"/>
        <v>6103</v>
      </c>
    </row>
    <row r="52" spans="1:5" x14ac:dyDescent="0.25">
      <c r="A52" s="61" t="s">
        <v>108</v>
      </c>
      <c r="B52" s="106">
        <f t="shared" si="2"/>
        <v>3</v>
      </c>
      <c r="C52" s="106" t="s">
        <v>12</v>
      </c>
      <c r="D52" s="106">
        <v>1.4390000000000001</v>
      </c>
      <c r="E52" s="61">
        <f t="shared" si="1"/>
        <v>1.4390000000000001</v>
      </c>
    </row>
    <row r="53" spans="1:5" x14ac:dyDescent="0.25">
      <c r="A53" s="61" t="s">
        <v>108</v>
      </c>
      <c r="B53" s="106">
        <f t="shared" si="2"/>
        <v>3</v>
      </c>
      <c r="C53" s="106" t="s">
        <v>13</v>
      </c>
      <c r="D53" s="111">
        <v>1.339</v>
      </c>
      <c r="E53" s="61">
        <f t="shared" si="1"/>
        <v>1.339</v>
      </c>
    </row>
    <row r="54" spans="1:5" x14ac:dyDescent="0.25">
      <c r="A54" s="61" t="s">
        <v>108</v>
      </c>
      <c r="B54" s="106">
        <f t="shared" si="2"/>
        <v>3</v>
      </c>
      <c r="C54" s="106" t="s">
        <v>14</v>
      </c>
      <c r="D54" s="106">
        <v>3.2719999999999998</v>
      </c>
      <c r="E54" s="61">
        <f t="shared" si="1"/>
        <v>3.2719999999999998</v>
      </c>
    </row>
    <row r="55" spans="1:5" x14ac:dyDescent="0.25">
      <c r="A55" s="61" t="s">
        <v>108</v>
      </c>
      <c r="B55" s="106">
        <f t="shared" si="2"/>
        <v>3</v>
      </c>
      <c r="C55" s="106" t="s">
        <v>15</v>
      </c>
      <c r="D55" s="106">
        <v>6.585</v>
      </c>
      <c r="E55" s="61">
        <f t="shared" si="1"/>
        <v>6.585</v>
      </c>
    </row>
    <row r="56" spans="1:5" x14ac:dyDescent="0.25">
      <c r="A56" s="61" t="s">
        <v>108</v>
      </c>
      <c r="B56" s="106">
        <f t="shared" si="2"/>
        <v>3</v>
      </c>
      <c r="C56" s="106" t="s">
        <v>16</v>
      </c>
      <c r="D56" s="106">
        <v>704.6</v>
      </c>
      <c r="E56" s="61">
        <f t="shared" si="1"/>
        <v>704.6</v>
      </c>
    </row>
    <row r="57" spans="1:5" x14ac:dyDescent="0.25">
      <c r="A57" s="61" t="s">
        <v>108</v>
      </c>
      <c r="B57" s="106">
        <f t="shared" si="2"/>
        <v>3</v>
      </c>
      <c r="C57" s="106" t="s">
        <v>17</v>
      </c>
      <c r="D57" s="106">
        <v>1326</v>
      </c>
      <c r="E57" s="61">
        <f t="shared" si="1"/>
        <v>1326</v>
      </c>
    </row>
    <row r="58" spans="1:5" x14ac:dyDescent="0.25">
      <c r="A58" s="61" t="s">
        <v>108</v>
      </c>
      <c r="B58" s="106">
        <f t="shared" si="2"/>
        <v>3</v>
      </c>
      <c r="C58" s="106" t="s">
        <v>18</v>
      </c>
      <c r="D58" s="106">
        <v>1146</v>
      </c>
      <c r="E58" s="61">
        <f t="shared" si="1"/>
        <v>1146</v>
      </c>
    </row>
    <row r="59" spans="1:5" x14ac:dyDescent="0.25">
      <c r="A59" s="61" t="s">
        <v>108</v>
      </c>
      <c r="B59" s="106">
        <f t="shared" si="2"/>
        <v>3</v>
      </c>
      <c r="C59" s="106" t="s">
        <v>19</v>
      </c>
      <c r="D59" s="106">
        <v>476.1</v>
      </c>
      <c r="E59" s="61">
        <f t="shared" si="1"/>
        <v>476.1</v>
      </c>
    </row>
    <row r="60" spans="1:5" x14ac:dyDescent="0.25">
      <c r="A60" s="61" t="s">
        <v>108</v>
      </c>
      <c r="B60" s="106">
        <f t="shared" si="2"/>
        <v>3</v>
      </c>
      <c r="C60" s="106" t="s">
        <v>20</v>
      </c>
      <c r="D60" s="106">
        <v>3.2610000000000001</v>
      </c>
      <c r="E60" s="61">
        <f t="shared" si="1"/>
        <v>3.2610000000000001</v>
      </c>
    </row>
    <row r="61" spans="1:5" x14ac:dyDescent="0.25">
      <c r="A61" s="61" t="s">
        <v>108</v>
      </c>
      <c r="B61" s="106">
        <f t="shared" si="2"/>
        <v>3</v>
      </c>
      <c r="C61" s="106" t="s">
        <v>21</v>
      </c>
      <c r="D61" s="106">
        <v>170.2</v>
      </c>
      <c r="E61" s="61">
        <f t="shared" si="1"/>
        <v>170.2</v>
      </c>
    </row>
    <row r="62" spans="1:5" x14ac:dyDescent="0.25">
      <c r="A62" s="61" t="s">
        <v>108</v>
      </c>
      <c r="B62" s="106">
        <f t="shared" si="2"/>
        <v>3</v>
      </c>
      <c r="C62" s="106" t="s">
        <v>22</v>
      </c>
      <c r="D62" s="106">
        <v>1.925</v>
      </c>
      <c r="E62" s="61">
        <f t="shared" si="1"/>
        <v>1.925</v>
      </c>
    </row>
    <row r="63" spans="1:5" x14ac:dyDescent="0.25">
      <c r="A63" s="61" t="s">
        <v>108</v>
      </c>
      <c r="B63" s="106">
        <f t="shared" si="2"/>
        <v>3</v>
      </c>
      <c r="C63" s="106" t="s">
        <v>23</v>
      </c>
      <c r="D63" s="106">
        <v>307.3</v>
      </c>
      <c r="E63" s="61">
        <f t="shared" si="1"/>
        <v>307.3</v>
      </c>
    </row>
    <row r="64" spans="1:5" x14ac:dyDescent="0.25">
      <c r="A64" s="61" t="s">
        <v>108</v>
      </c>
      <c r="B64" s="106">
        <f t="shared" si="2"/>
        <v>3</v>
      </c>
      <c r="C64" s="106" t="s">
        <v>24</v>
      </c>
      <c r="D64" s="106">
        <v>14.33</v>
      </c>
      <c r="E64" s="61">
        <f t="shared" si="1"/>
        <v>14.33</v>
      </c>
    </row>
    <row r="65" spans="1:5" x14ac:dyDescent="0.25">
      <c r="A65" s="61" t="s">
        <v>108</v>
      </c>
      <c r="B65" s="106">
        <f t="shared" si="2"/>
        <v>3</v>
      </c>
      <c r="C65" s="106" t="s">
        <v>25</v>
      </c>
      <c r="D65" s="106">
        <v>1363</v>
      </c>
      <c r="E65" s="61">
        <f t="shared" si="1"/>
        <v>1363</v>
      </c>
    </row>
    <row r="66" spans="1:5" x14ac:dyDescent="0.25">
      <c r="A66" s="61" t="s">
        <v>108</v>
      </c>
      <c r="B66" s="106">
        <f t="shared" si="2"/>
        <v>3</v>
      </c>
      <c r="C66" s="106" t="s">
        <v>26</v>
      </c>
      <c r="D66" s="106">
        <v>24.58</v>
      </c>
      <c r="E66" s="61">
        <f t="shared" si="1"/>
        <v>24.58</v>
      </c>
    </row>
    <row r="67" spans="1:5" x14ac:dyDescent="0.25">
      <c r="A67" s="61" t="s">
        <v>108</v>
      </c>
      <c r="B67" s="106">
        <f t="shared" si="2"/>
        <v>3</v>
      </c>
      <c r="C67" s="106" t="s">
        <v>27</v>
      </c>
      <c r="D67" s="106">
        <v>64.97</v>
      </c>
      <c r="E67" s="61">
        <f t="shared" ref="E67:E130" si="3">D67</f>
        <v>64.97</v>
      </c>
    </row>
    <row r="68" spans="1:5" x14ac:dyDescent="0.25">
      <c r="A68" s="61" t="s">
        <v>108</v>
      </c>
      <c r="B68" s="106">
        <f t="shared" si="2"/>
        <v>3</v>
      </c>
      <c r="C68" s="108" t="s">
        <v>28</v>
      </c>
      <c r="D68" s="109">
        <v>43.631</v>
      </c>
      <c r="E68" s="61">
        <f t="shared" si="3"/>
        <v>43.631</v>
      </c>
    </row>
    <row r="69" spans="1:5" x14ac:dyDescent="0.25">
      <c r="A69" s="61" t="s">
        <v>108</v>
      </c>
      <c r="B69" s="106">
        <f t="shared" si="2"/>
        <v>3</v>
      </c>
      <c r="C69" s="109" t="s">
        <v>29</v>
      </c>
      <c r="D69" s="109">
        <v>5.3380000000000001</v>
      </c>
      <c r="E69" s="61">
        <f t="shared" si="3"/>
        <v>5.3380000000000001</v>
      </c>
    </row>
    <row r="70" spans="1:5" x14ac:dyDescent="0.25">
      <c r="A70" s="61" t="s">
        <v>108</v>
      </c>
      <c r="B70" s="106">
        <f t="shared" si="2"/>
        <v>3</v>
      </c>
      <c r="C70" s="109" t="s">
        <v>30</v>
      </c>
      <c r="D70" s="110">
        <v>0.75600000000000001</v>
      </c>
      <c r="E70" s="61">
        <f t="shared" si="3"/>
        <v>0.75600000000000001</v>
      </c>
    </row>
    <row r="71" spans="1:5" x14ac:dyDescent="0.25">
      <c r="A71" s="61" t="s">
        <v>108</v>
      </c>
      <c r="B71" s="106">
        <f t="shared" si="2"/>
        <v>4</v>
      </c>
      <c r="C71" s="106" t="s">
        <v>8</v>
      </c>
      <c r="D71" s="106">
        <v>762.3</v>
      </c>
      <c r="E71" s="61">
        <f t="shared" si="3"/>
        <v>762.3</v>
      </c>
    </row>
    <row r="72" spans="1:5" x14ac:dyDescent="0.25">
      <c r="A72" s="61" t="s">
        <v>108</v>
      </c>
      <c r="B72" s="106">
        <f t="shared" si="2"/>
        <v>4</v>
      </c>
      <c r="C72" s="106" t="s">
        <v>9</v>
      </c>
      <c r="D72" s="106">
        <v>11.62</v>
      </c>
      <c r="E72" s="61">
        <f t="shared" si="3"/>
        <v>11.62</v>
      </c>
    </row>
    <row r="73" spans="1:5" x14ac:dyDescent="0.25">
      <c r="A73" s="61" t="s">
        <v>108</v>
      </c>
      <c r="B73" s="106">
        <f t="shared" si="2"/>
        <v>4</v>
      </c>
      <c r="C73" s="106" t="s">
        <v>10</v>
      </c>
      <c r="D73" s="106">
        <v>84.33</v>
      </c>
      <c r="E73" s="61">
        <f t="shared" si="3"/>
        <v>84.33</v>
      </c>
    </row>
    <row r="74" spans="1:5" x14ac:dyDescent="0.25">
      <c r="A74" s="61" t="s">
        <v>108</v>
      </c>
      <c r="B74" s="106">
        <f t="shared" si="2"/>
        <v>4</v>
      </c>
      <c r="C74" s="106" t="s">
        <v>11</v>
      </c>
      <c r="D74" s="106">
        <v>7208</v>
      </c>
      <c r="E74" s="61">
        <f t="shared" si="3"/>
        <v>7208</v>
      </c>
    </row>
    <row r="75" spans="1:5" x14ac:dyDescent="0.25">
      <c r="A75" s="61" t="s">
        <v>108</v>
      </c>
      <c r="B75" s="106">
        <f t="shared" si="2"/>
        <v>4</v>
      </c>
      <c r="C75" s="106" t="s">
        <v>12</v>
      </c>
      <c r="D75" s="106">
        <v>1.496</v>
      </c>
      <c r="E75" s="61">
        <f t="shared" si="3"/>
        <v>1.496</v>
      </c>
    </row>
    <row r="76" spans="1:5" x14ac:dyDescent="0.25">
      <c r="A76" s="61" t="s">
        <v>108</v>
      </c>
      <c r="B76" s="106">
        <f t="shared" si="2"/>
        <v>4</v>
      </c>
      <c r="C76" s="106" t="s">
        <v>13</v>
      </c>
      <c r="D76" s="107">
        <v>0.79579999999999995</v>
      </c>
      <c r="E76" s="61">
        <v>1</v>
      </c>
    </row>
    <row r="77" spans="1:5" x14ac:dyDescent="0.25">
      <c r="A77" s="61" t="s">
        <v>108</v>
      </c>
      <c r="B77" s="106">
        <f t="shared" si="2"/>
        <v>4</v>
      </c>
      <c r="C77" s="106" t="s">
        <v>14</v>
      </c>
      <c r="D77" s="106">
        <v>3.762</v>
      </c>
      <c r="E77" s="61">
        <f t="shared" si="3"/>
        <v>3.762</v>
      </c>
    </row>
    <row r="78" spans="1:5" x14ac:dyDescent="0.25">
      <c r="A78" s="61" t="s">
        <v>108</v>
      </c>
      <c r="B78" s="106">
        <f t="shared" si="2"/>
        <v>4</v>
      </c>
      <c r="C78" s="106" t="s">
        <v>15</v>
      </c>
      <c r="D78" s="106">
        <v>7.45</v>
      </c>
      <c r="E78" s="61">
        <f t="shared" si="3"/>
        <v>7.45</v>
      </c>
    </row>
    <row r="79" spans="1:5" x14ac:dyDescent="0.25">
      <c r="A79" s="61" t="s">
        <v>108</v>
      </c>
      <c r="B79" s="106">
        <f t="shared" si="2"/>
        <v>4</v>
      </c>
      <c r="C79" s="106" t="s">
        <v>16</v>
      </c>
      <c r="D79" s="106">
        <v>246.2</v>
      </c>
      <c r="E79" s="61">
        <f t="shared" si="3"/>
        <v>246.2</v>
      </c>
    </row>
    <row r="80" spans="1:5" x14ac:dyDescent="0.25">
      <c r="A80" s="61" t="s">
        <v>108</v>
      </c>
      <c r="B80" s="106">
        <f t="shared" si="2"/>
        <v>4</v>
      </c>
      <c r="C80" s="106" t="s">
        <v>17</v>
      </c>
      <c r="D80" s="106">
        <v>1542</v>
      </c>
      <c r="E80" s="61">
        <f t="shared" si="3"/>
        <v>1542</v>
      </c>
    </row>
    <row r="81" spans="1:5" x14ac:dyDescent="0.25">
      <c r="A81" s="61" t="s">
        <v>108</v>
      </c>
      <c r="B81" s="106">
        <f t="shared" si="2"/>
        <v>4</v>
      </c>
      <c r="C81" s="106" t="s">
        <v>18</v>
      </c>
      <c r="D81" s="106">
        <v>1230</v>
      </c>
      <c r="E81" s="61">
        <f t="shared" si="3"/>
        <v>1230</v>
      </c>
    </row>
    <row r="82" spans="1:5" x14ac:dyDescent="0.25">
      <c r="A82" s="61" t="s">
        <v>108</v>
      </c>
      <c r="B82" s="106">
        <f t="shared" si="2"/>
        <v>4</v>
      </c>
      <c r="C82" s="106" t="s">
        <v>19</v>
      </c>
      <c r="D82" s="106">
        <v>364.3</v>
      </c>
      <c r="E82" s="61">
        <f t="shared" si="3"/>
        <v>364.3</v>
      </c>
    </row>
    <row r="83" spans="1:5" x14ac:dyDescent="0.25">
      <c r="A83" s="61" t="s">
        <v>108</v>
      </c>
      <c r="B83" s="106">
        <f t="shared" si="2"/>
        <v>4</v>
      </c>
      <c r="C83" s="106" t="s">
        <v>20</v>
      </c>
      <c r="D83" s="106">
        <v>4.58</v>
      </c>
      <c r="E83" s="61">
        <f t="shared" si="3"/>
        <v>4.58</v>
      </c>
    </row>
    <row r="84" spans="1:5" x14ac:dyDescent="0.25">
      <c r="A84" s="61" t="s">
        <v>108</v>
      </c>
      <c r="B84" s="106">
        <f t="shared" si="2"/>
        <v>4</v>
      </c>
      <c r="C84" s="106" t="s">
        <v>21</v>
      </c>
      <c r="D84" s="106">
        <v>190.5</v>
      </c>
      <c r="E84" s="61">
        <f t="shared" si="3"/>
        <v>190.5</v>
      </c>
    </row>
    <row r="85" spans="1:5" x14ac:dyDescent="0.25">
      <c r="A85" s="61" t="s">
        <v>108</v>
      </c>
      <c r="B85" s="106">
        <f t="shared" si="2"/>
        <v>4</v>
      </c>
      <c r="C85" s="106" t="s">
        <v>22</v>
      </c>
      <c r="D85" s="106">
        <v>2.2559999999999998</v>
      </c>
      <c r="E85" s="61">
        <f t="shared" si="3"/>
        <v>2.2559999999999998</v>
      </c>
    </row>
    <row r="86" spans="1:5" x14ac:dyDescent="0.25">
      <c r="A86" s="61" t="s">
        <v>108</v>
      </c>
      <c r="B86" s="106">
        <f t="shared" si="2"/>
        <v>4</v>
      </c>
      <c r="C86" s="106" t="s">
        <v>23</v>
      </c>
      <c r="D86" s="106">
        <v>297.60000000000002</v>
      </c>
      <c r="E86" s="61">
        <f t="shared" si="3"/>
        <v>297.60000000000002</v>
      </c>
    </row>
    <row r="87" spans="1:5" x14ac:dyDescent="0.25">
      <c r="A87" s="61" t="s">
        <v>108</v>
      </c>
      <c r="B87" s="106">
        <f t="shared" si="2"/>
        <v>4</v>
      </c>
      <c r="C87" s="106" t="s">
        <v>24</v>
      </c>
      <c r="D87" s="106">
        <v>8.2420000000000009</v>
      </c>
      <c r="E87" s="61">
        <f t="shared" si="3"/>
        <v>8.2420000000000009</v>
      </c>
    </row>
    <row r="88" spans="1:5" x14ac:dyDescent="0.25">
      <c r="A88" s="61" t="s">
        <v>108</v>
      </c>
      <c r="B88" s="106">
        <f t="shared" si="2"/>
        <v>4</v>
      </c>
      <c r="C88" s="106" t="s">
        <v>25</v>
      </c>
      <c r="D88" s="106">
        <v>789.9</v>
      </c>
      <c r="E88" s="61">
        <f t="shared" si="3"/>
        <v>789.9</v>
      </c>
    </row>
    <row r="89" spans="1:5" x14ac:dyDescent="0.25">
      <c r="A89" s="61" t="s">
        <v>108</v>
      </c>
      <c r="B89" s="106">
        <f t="shared" si="2"/>
        <v>4</v>
      </c>
      <c r="C89" s="106" t="s">
        <v>26</v>
      </c>
      <c r="D89" s="106">
        <v>31.87</v>
      </c>
      <c r="E89" s="61">
        <f t="shared" si="3"/>
        <v>31.87</v>
      </c>
    </row>
    <row r="90" spans="1:5" x14ac:dyDescent="0.25">
      <c r="A90" s="61" t="s">
        <v>108</v>
      </c>
      <c r="B90" s="106">
        <f t="shared" si="2"/>
        <v>4</v>
      </c>
      <c r="C90" s="106" t="s">
        <v>27</v>
      </c>
      <c r="D90" s="106">
        <v>202</v>
      </c>
      <c r="E90" s="61">
        <f t="shared" si="3"/>
        <v>202</v>
      </c>
    </row>
    <row r="91" spans="1:5" x14ac:dyDescent="0.25">
      <c r="A91" s="61" t="s">
        <v>108</v>
      </c>
      <c r="B91" s="106">
        <f t="shared" si="2"/>
        <v>4</v>
      </c>
      <c r="C91" s="108" t="s">
        <v>28</v>
      </c>
      <c r="D91" s="65">
        <v>48.554000000000002</v>
      </c>
      <c r="E91" s="61">
        <f t="shared" si="3"/>
        <v>48.554000000000002</v>
      </c>
    </row>
    <row r="92" spans="1:5" x14ac:dyDescent="0.25">
      <c r="A92" s="61" t="s">
        <v>108</v>
      </c>
      <c r="B92" s="106">
        <f t="shared" si="2"/>
        <v>4</v>
      </c>
      <c r="C92" s="109" t="s">
        <v>29</v>
      </c>
      <c r="D92" s="65">
        <v>5.5229999999999997</v>
      </c>
      <c r="E92" s="61">
        <f t="shared" si="3"/>
        <v>5.5229999999999997</v>
      </c>
    </row>
    <row r="93" spans="1:5" x14ac:dyDescent="0.25">
      <c r="A93" s="61" t="s">
        <v>108</v>
      </c>
      <c r="B93" s="106">
        <f t="shared" si="2"/>
        <v>4</v>
      </c>
      <c r="C93" s="109" t="s">
        <v>30</v>
      </c>
      <c r="D93" s="97">
        <v>0.871</v>
      </c>
      <c r="E93" s="61">
        <f t="shared" si="3"/>
        <v>0.871</v>
      </c>
    </row>
    <row r="94" spans="1:5" x14ac:dyDescent="0.25">
      <c r="A94" s="61" t="s">
        <v>108</v>
      </c>
      <c r="B94" s="106">
        <f t="shared" si="2"/>
        <v>5</v>
      </c>
      <c r="C94" s="106" t="s">
        <v>8</v>
      </c>
      <c r="D94" s="106">
        <v>807.7</v>
      </c>
      <c r="E94" s="61">
        <f t="shared" si="3"/>
        <v>807.7</v>
      </c>
    </row>
    <row r="95" spans="1:5" x14ac:dyDescent="0.25">
      <c r="A95" s="61" t="s">
        <v>108</v>
      </c>
      <c r="B95" s="106">
        <f t="shared" si="2"/>
        <v>5</v>
      </c>
      <c r="C95" s="106" t="s">
        <v>9</v>
      </c>
      <c r="D95" s="106">
        <v>13.01</v>
      </c>
      <c r="E95" s="61">
        <f t="shared" si="3"/>
        <v>13.01</v>
      </c>
    </row>
    <row r="96" spans="1:5" x14ac:dyDescent="0.25">
      <c r="A96" s="61" t="s">
        <v>108</v>
      </c>
      <c r="B96" s="106">
        <f t="shared" si="2"/>
        <v>5</v>
      </c>
      <c r="C96" s="106" t="s">
        <v>10</v>
      </c>
      <c r="D96" s="106">
        <v>91.63</v>
      </c>
      <c r="E96" s="61">
        <f t="shared" si="3"/>
        <v>91.63</v>
      </c>
    </row>
    <row r="97" spans="1:5" x14ac:dyDescent="0.25">
      <c r="A97" s="61" t="s">
        <v>108</v>
      </c>
      <c r="B97" s="106">
        <f t="shared" si="2"/>
        <v>5</v>
      </c>
      <c r="C97" s="106" t="s">
        <v>11</v>
      </c>
      <c r="D97" s="106">
        <v>6967</v>
      </c>
      <c r="E97" s="61">
        <f t="shared" si="3"/>
        <v>6967</v>
      </c>
    </row>
    <row r="98" spans="1:5" x14ac:dyDescent="0.25">
      <c r="A98" s="61" t="s">
        <v>108</v>
      </c>
      <c r="B98" s="106">
        <f t="shared" si="2"/>
        <v>5</v>
      </c>
      <c r="C98" s="106" t="s">
        <v>12</v>
      </c>
      <c r="D98" s="106">
        <v>1.496</v>
      </c>
      <c r="E98" s="61">
        <f t="shared" si="3"/>
        <v>1.496</v>
      </c>
    </row>
    <row r="99" spans="1:5" x14ac:dyDescent="0.25">
      <c r="A99" s="61" t="s">
        <v>108</v>
      </c>
      <c r="B99" s="106">
        <f t="shared" si="2"/>
        <v>5</v>
      </c>
      <c r="C99" s="106" t="s">
        <v>13</v>
      </c>
      <c r="D99" s="107">
        <v>0.90629999999999999</v>
      </c>
      <c r="E99" s="61">
        <v>1</v>
      </c>
    </row>
    <row r="100" spans="1:5" x14ac:dyDescent="0.25">
      <c r="A100" s="61" t="s">
        <v>108</v>
      </c>
      <c r="B100" s="106">
        <f t="shared" si="2"/>
        <v>5</v>
      </c>
      <c r="C100" s="106" t="s">
        <v>14</v>
      </c>
      <c r="D100" s="106">
        <v>3.9510000000000001</v>
      </c>
      <c r="E100" s="61">
        <f t="shared" si="3"/>
        <v>3.9510000000000001</v>
      </c>
    </row>
    <row r="101" spans="1:5" x14ac:dyDescent="0.25">
      <c r="A101" s="61" t="s">
        <v>108</v>
      </c>
      <c r="B101" s="106">
        <f t="shared" si="2"/>
        <v>5</v>
      </c>
      <c r="C101" s="106" t="s">
        <v>15</v>
      </c>
      <c r="D101" s="106">
        <v>7.3140000000000001</v>
      </c>
      <c r="E101" s="61">
        <f t="shared" si="3"/>
        <v>7.3140000000000001</v>
      </c>
    </row>
    <row r="102" spans="1:5" x14ac:dyDescent="0.25">
      <c r="A102" s="61" t="s">
        <v>108</v>
      </c>
      <c r="B102" s="106">
        <f t="shared" si="2"/>
        <v>5</v>
      </c>
      <c r="C102" s="106" t="s">
        <v>16</v>
      </c>
      <c r="D102" s="106">
        <v>273.10000000000002</v>
      </c>
      <c r="E102" s="61">
        <f t="shared" si="3"/>
        <v>273.10000000000002</v>
      </c>
    </row>
    <row r="103" spans="1:5" x14ac:dyDescent="0.25">
      <c r="A103" s="61" t="s">
        <v>108</v>
      </c>
      <c r="B103" s="106">
        <f t="shared" si="2"/>
        <v>5</v>
      </c>
      <c r="C103" s="106" t="s">
        <v>17</v>
      </c>
      <c r="D103" s="106">
        <v>2012</v>
      </c>
      <c r="E103" s="61">
        <f t="shared" si="3"/>
        <v>2012</v>
      </c>
    </row>
    <row r="104" spans="1:5" x14ac:dyDescent="0.25">
      <c r="A104" s="61" t="s">
        <v>108</v>
      </c>
      <c r="B104" s="106">
        <f t="shared" si="2"/>
        <v>5</v>
      </c>
      <c r="C104" s="106" t="s">
        <v>18</v>
      </c>
      <c r="D104" s="106">
        <v>1253</v>
      </c>
      <c r="E104" s="61">
        <f t="shared" si="3"/>
        <v>1253</v>
      </c>
    </row>
    <row r="105" spans="1:5" x14ac:dyDescent="0.25">
      <c r="A105" s="61" t="s">
        <v>108</v>
      </c>
      <c r="B105" s="106">
        <f t="shared" si="2"/>
        <v>5</v>
      </c>
      <c r="C105" s="106" t="s">
        <v>19</v>
      </c>
      <c r="D105" s="106">
        <v>470.5</v>
      </c>
      <c r="E105" s="61">
        <f t="shared" si="3"/>
        <v>470.5</v>
      </c>
    </row>
    <row r="106" spans="1:5" x14ac:dyDescent="0.25">
      <c r="A106" s="61" t="s">
        <v>108</v>
      </c>
      <c r="B106" s="106">
        <f t="shared" si="2"/>
        <v>5</v>
      </c>
      <c r="C106" s="106" t="s">
        <v>20</v>
      </c>
      <c r="D106" s="106">
        <v>4.78</v>
      </c>
      <c r="E106" s="61">
        <f t="shared" si="3"/>
        <v>4.78</v>
      </c>
    </row>
    <row r="107" spans="1:5" x14ac:dyDescent="0.25">
      <c r="A107" s="61" t="s">
        <v>108</v>
      </c>
      <c r="B107" s="106">
        <f t="shared" si="2"/>
        <v>5</v>
      </c>
      <c r="C107" s="106" t="s">
        <v>21</v>
      </c>
      <c r="D107" s="106">
        <v>247.4</v>
      </c>
      <c r="E107" s="61">
        <f t="shared" si="3"/>
        <v>247.4</v>
      </c>
    </row>
    <row r="108" spans="1:5" x14ac:dyDescent="0.25">
      <c r="A108" s="61" t="s">
        <v>108</v>
      </c>
      <c r="B108" s="106">
        <f t="shared" si="2"/>
        <v>5</v>
      </c>
      <c r="C108" s="106" t="s">
        <v>22</v>
      </c>
      <c r="D108" s="106">
        <v>2.2200000000000002</v>
      </c>
      <c r="E108" s="61">
        <f t="shared" si="3"/>
        <v>2.2200000000000002</v>
      </c>
    </row>
    <row r="109" spans="1:5" x14ac:dyDescent="0.25">
      <c r="A109" s="61" t="s">
        <v>108</v>
      </c>
      <c r="B109" s="106">
        <f t="shared" si="2"/>
        <v>5</v>
      </c>
      <c r="C109" s="106" t="s">
        <v>23</v>
      </c>
      <c r="D109" s="106">
        <v>352.4</v>
      </c>
      <c r="E109" s="61">
        <f t="shared" si="3"/>
        <v>352.4</v>
      </c>
    </row>
    <row r="110" spans="1:5" x14ac:dyDescent="0.25">
      <c r="A110" s="61" t="s">
        <v>108</v>
      </c>
      <c r="B110" s="106">
        <f t="shared" si="2"/>
        <v>5</v>
      </c>
      <c r="C110" s="106" t="s">
        <v>24</v>
      </c>
      <c r="D110" s="106">
        <v>8.9009999999999998</v>
      </c>
      <c r="E110" s="61">
        <f t="shared" si="3"/>
        <v>8.9009999999999998</v>
      </c>
    </row>
    <row r="111" spans="1:5" x14ac:dyDescent="0.25">
      <c r="A111" s="61" t="s">
        <v>108</v>
      </c>
      <c r="B111" s="106">
        <f t="shared" si="2"/>
        <v>5</v>
      </c>
      <c r="C111" s="106" t="s">
        <v>25</v>
      </c>
      <c r="D111" s="106">
        <v>834.3</v>
      </c>
      <c r="E111" s="61">
        <f t="shared" si="3"/>
        <v>834.3</v>
      </c>
    </row>
    <row r="112" spans="1:5" x14ac:dyDescent="0.25">
      <c r="A112" s="61" t="s">
        <v>108</v>
      </c>
      <c r="B112" s="106">
        <f t="shared" ref="B112:B175" si="4">B89+1</f>
        <v>5</v>
      </c>
      <c r="C112" s="106" t="s">
        <v>26</v>
      </c>
      <c r="D112" s="106">
        <v>32.9</v>
      </c>
      <c r="E112" s="61">
        <f t="shared" si="3"/>
        <v>32.9</v>
      </c>
    </row>
    <row r="113" spans="1:5" x14ac:dyDescent="0.25">
      <c r="A113" s="61" t="s">
        <v>108</v>
      </c>
      <c r="B113" s="106">
        <f t="shared" si="4"/>
        <v>5</v>
      </c>
      <c r="C113" s="106" t="s">
        <v>27</v>
      </c>
      <c r="D113" s="106">
        <v>198.2</v>
      </c>
      <c r="E113" s="61">
        <f t="shared" si="3"/>
        <v>198.2</v>
      </c>
    </row>
    <row r="114" spans="1:5" x14ac:dyDescent="0.25">
      <c r="A114" s="61" t="s">
        <v>108</v>
      </c>
      <c r="B114" s="106">
        <f t="shared" si="4"/>
        <v>5</v>
      </c>
      <c r="C114" s="108" t="s">
        <v>28</v>
      </c>
      <c r="D114" s="65">
        <v>48.06</v>
      </c>
      <c r="E114" s="61">
        <f t="shared" si="3"/>
        <v>48.06</v>
      </c>
    </row>
    <row r="115" spans="1:5" x14ac:dyDescent="0.25">
      <c r="A115" s="61" t="s">
        <v>108</v>
      </c>
      <c r="B115" s="106">
        <f t="shared" si="4"/>
        <v>5</v>
      </c>
      <c r="C115" s="109" t="s">
        <v>29</v>
      </c>
      <c r="D115" s="65">
        <v>5.68</v>
      </c>
      <c r="E115" s="61">
        <f t="shared" si="3"/>
        <v>5.68</v>
      </c>
    </row>
    <row r="116" spans="1:5" x14ac:dyDescent="0.25">
      <c r="A116" s="61" t="s">
        <v>108</v>
      </c>
      <c r="B116" s="106">
        <f t="shared" si="4"/>
        <v>5</v>
      </c>
      <c r="C116" s="109" t="s">
        <v>30</v>
      </c>
      <c r="D116" s="97">
        <v>0.98599999999999999</v>
      </c>
      <c r="E116" s="61">
        <f t="shared" si="3"/>
        <v>0.98599999999999999</v>
      </c>
    </row>
    <row r="117" spans="1:5" x14ac:dyDescent="0.25">
      <c r="A117" s="61" t="s">
        <v>108</v>
      </c>
      <c r="B117" s="106">
        <f t="shared" si="4"/>
        <v>6</v>
      </c>
      <c r="C117" s="106" t="s">
        <v>8</v>
      </c>
      <c r="D117" s="106">
        <v>480.2</v>
      </c>
      <c r="E117" s="61">
        <f t="shared" si="3"/>
        <v>480.2</v>
      </c>
    </row>
    <row r="118" spans="1:5" x14ac:dyDescent="0.25">
      <c r="A118" s="61" t="s">
        <v>108</v>
      </c>
      <c r="B118" s="106">
        <f t="shared" si="4"/>
        <v>6</v>
      </c>
      <c r="C118" s="106" t="s">
        <v>9</v>
      </c>
      <c r="D118" s="106">
        <v>9.5120000000000005</v>
      </c>
      <c r="E118" s="61">
        <f t="shared" si="3"/>
        <v>9.5120000000000005</v>
      </c>
    </row>
    <row r="119" spans="1:5" x14ac:dyDescent="0.25">
      <c r="A119" s="61" t="s">
        <v>108</v>
      </c>
      <c r="B119" s="106">
        <f t="shared" si="4"/>
        <v>6</v>
      </c>
      <c r="C119" s="106" t="s">
        <v>10</v>
      </c>
      <c r="D119" s="106">
        <v>50.29</v>
      </c>
      <c r="E119" s="61">
        <f t="shared" si="3"/>
        <v>50.29</v>
      </c>
    </row>
    <row r="120" spans="1:5" x14ac:dyDescent="0.25">
      <c r="A120" s="61" t="s">
        <v>108</v>
      </c>
      <c r="B120" s="106">
        <f t="shared" si="4"/>
        <v>6</v>
      </c>
      <c r="C120" s="106" t="s">
        <v>11</v>
      </c>
      <c r="D120" s="106">
        <v>3445</v>
      </c>
      <c r="E120" s="61">
        <f t="shared" si="3"/>
        <v>3445</v>
      </c>
    </row>
    <row r="121" spans="1:5" x14ac:dyDescent="0.25">
      <c r="A121" s="61" t="s">
        <v>108</v>
      </c>
      <c r="B121" s="106">
        <f t="shared" si="4"/>
        <v>6</v>
      </c>
      <c r="C121" s="106" t="s">
        <v>12</v>
      </c>
      <c r="D121" s="106">
        <v>1.0780000000000001</v>
      </c>
      <c r="E121" s="61">
        <f t="shared" si="3"/>
        <v>1.0780000000000001</v>
      </c>
    </row>
    <row r="122" spans="1:5" x14ac:dyDescent="0.25">
      <c r="A122" s="61" t="s">
        <v>108</v>
      </c>
      <c r="B122" s="106">
        <f t="shared" si="4"/>
        <v>6</v>
      </c>
      <c r="C122" s="106" t="s">
        <v>13</v>
      </c>
      <c r="D122" s="107">
        <v>0.51280000000000003</v>
      </c>
      <c r="E122" s="61">
        <v>1</v>
      </c>
    </row>
    <row r="123" spans="1:5" x14ac:dyDescent="0.25">
      <c r="A123" s="61" t="s">
        <v>108</v>
      </c>
      <c r="B123" s="106">
        <f t="shared" si="4"/>
        <v>6</v>
      </c>
      <c r="C123" s="106" t="s">
        <v>14</v>
      </c>
      <c r="D123" s="106">
        <v>1.349</v>
      </c>
      <c r="E123" s="61">
        <f t="shared" si="3"/>
        <v>1.349</v>
      </c>
    </row>
    <row r="124" spans="1:5" x14ac:dyDescent="0.25">
      <c r="A124" s="61" t="s">
        <v>108</v>
      </c>
      <c r="B124" s="106">
        <f t="shared" si="4"/>
        <v>6</v>
      </c>
      <c r="C124" s="106" t="s">
        <v>15</v>
      </c>
      <c r="D124" s="106">
        <v>4</v>
      </c>
      <c r="E124" s="61">
        <f t="shared" si="3"/>
        <v>4</v>
      </c>
    </row>
    <row r="125" spans="1:5" x14ac:dyDescent="0.25">
      <c r="A125" s="61" t="s">
        <v>108</v>
      </c>
      <c r="B125" s="106">
        <f t="shared" si="4"/>
        <v>6</v>
      </c>
      <c r="C125" s="106" t="s">
        <v>16</v>
      </c>
      <c r="D125" s="106">
        <v>252.7</v>
      </c>
      <c r="E125" s="61">
        <f t="shared" si="3"/>
        <v>252.7</v>
      </c>
    </row>
    <row r="126" spans="1:5" x14ac:dyDescent="0.25">
      <c r="A126" s="61" t="s">
        <v>108</v>
      </c>
      <c r="B126" s="106">
        <f t="shared" si="4"/>
        <v>6</v>
      </c>
      <c r="C126" s="106" t="s">
        <v>17</v>
      </c>
      <c r="D126" s="106">
        <v>1104</v>
      </c>
      <c r="E126" s="61">
        <f t="shared" si="3"/>
        <v>1104</v>
      </c>
    </row>
    <row r="127" spans="1:5" x14ac:dyDescent="0.25">
      <c r="A127" s="61" t="s">
        <v>108</v>
      </c>
      <c r="B127" s="106">
        <f t="shared" si="4"/>
        <v>6</v>
      </c>
      <c r="C127" s="106" t="s">
        <v>18</v>
      </c>
      <c r="D127" s="106">
        <v>840.8</v>
      </c>
      <c r="E127" s="61">
        <f t="shared" si="3"/>
        <v>840.8</v>
      </c>
    </row>
    <row r="128" spans="1:5" x14ac:dyDescent="0.25">
      <c r="A128" s="61" t="s">
        <v>108</v>
      </c>
      <c r="B128" s="106">
        <f t="shared" si="4"/>
        <v>6</v>
      </c>
      <c r="C128" s="106" t="s">
        <v>19</v>
      </c>
      <c r="D128" s="106">
        <v>217</v>
      </c>
      <c r="E128" s="61">
        <f t="shared" si="3"/>
        <v>217</v>
      </c>
    </row>
    <row r="129" spans="1:5" x14ac:dyDescent="0.25">
      <c r="A129" s="61" t="s">
        <v>108</v>
      </c>
      <c r="B129" s="106">
        <f t="shared" si="4"/>
        <v>6</v>
      </c>
      <c r="C129" s="106" t="s">
        <v>20</v>
      </c>
      <c r="D129" s="106">
        <v>2.5539999999999998</v>
      </c>
      <c r="E129" s="61">
        <f t="shared" si="3"/>
        <v>2.5539999999999998</v>
      </c>
    </row>
    <row r="130" spans="1:5" x14ac:dyDescent="0.25">
      <c r="A130" s="61" t="s">
        <v>108</v>
      </c>
      <c r="B130" s="106">
        <f t="shared" si="4"/>
        <v>6</v>
      </c>
      <c r="C130" s="106" t="s">
        <v>21</v>
      </c>
      <c r="D130" s="106">
        <v>161</v>
      </c>
      <c r="E130" s="61">
        <f t="shared" si="3"/>
        <v>161</v>
      </c>
    </row>
    <row r="131" spans="1:5" x14ac:dyDescent="0.25">
      <c r="A131" s="61" t="s">
        <v>108</v>
      </c>
      <c r="B131" s="106">
        <f t="shared" si="4"/>
        <v>6</v>
      </c>
      <c r="C131" s="106" t="s">
        <v>22</v>
      </c>
      <c r="D131" s="106">
        <v>1.028</v>
      </c>
      <c r="E131" s="61">
        <f t="shared" ref="E131:E194" si="5">D131</f>
        <v>1.028</v>
      </c>
    </row>
    <row r="132" spans="1:5" x14ac:dyDescent="0.25">
      <c r="A132" s="61" t="s">
        <v>108</v>
      </c>
      <c r="B132" s="106">
        <f t="shared" si="4"/>
        <v>6</v>
      </c>
      <c r="C132" s="106" t="s">
        <v>23</v>
      </c>
      <c r="D132" s="106">
        <v>171.6</v>
      </c>
      <c r="E132" s="61">
        <f t="shared" si="5"/>
        <v>171.6</v>
      </c>
    </row>
    <row r="133" spans="1:5" x14ac:dyDescent="0.25">
      <c r="A133" s="61" t="s">
        <v>108</v>
      </c>
      <c r="B133" s="106">
        <f t="shared" si="4"/>
        <v>6</v>
      </c>
      <c r="C133" s="106" t="s">
        <v>24</v>
      </c>
      <c r="D133" s="106">
        <v>5.2009999999999996</v>
      </c>
      <c r="E133" s="61">
        <f t="shared" si="5"/>
        <v>5.2009999999999996</v>
      </c>
    </row>
    <row r="134" spans="1:5" x14ac:dyDescent="0.25">
      <c r="A134" s="61" t="s">
        <v>108</v>
      </c>
      <c r="B134" s="106">
        <f t="shared" si="4"/>
        <v>6</v>
      </c>
      <c r="C134" s="106" t="s">
        <v>25</v>
      </c>
      <c r="D134" s="106">
        <v>562.1</v>
      </c>
      <c r="E134" s="61">
        <f t="shared" si="5"/>
        <v>562.1</v>
      </c>
    </row>
    <row r="135" spans="1:5" x14ac:dyDescent="0.25">
      <c r="A135" s="61" t="s">
        <v>108</v>
      </c>
      <c r="B135" s="106">
        <f t="shared" si="4"/>
        <v>6</v>
      </c>
      <c r="C135" s="106" t="s">
        <v>26</v>
      </c>
      <c r="D135" s="106">
        <v>21.97</v>
      </c>
      <c r="E135" s="61">
        <f t="shared" si="5"/>
        <v>21.97</v>
      </c>
    </row>
    <row r="136" spans="1:5" x14ac:dyDescent="0.25">
      <c r="A136" s="61" t="s">
        <v>108</v>
      </c>
      <c r="B136" s="106">
        <f t="shared" si="4"/>
        <v>6</v>
      </c>
      <c r="C136" s="106" t="s">
        <v>27</v>
      </c>
      <c r="D136" s="106">
        <v>40.159999999999997</v>
      </c>
      <c r="E136" s="61">
        <f t="shared" si="5"/>
        <v>40.159999999999997</v>
      </c>
    </row>
    <row r="137" spans="1:5" x14ac:dyDescent="0.25">
      <c r="A137" s="61" t="s">
        <v>108</v>
      </c>
      <c r="B137" s="106">
        <f t="shared" si="4"/>
        <v>6</v>
      </c>
      <c r="C137" s="108" t="s">
        <v>28</v>
      </c>
      <c r="D137" s="65">
        <v>49.715000000000003</v>
      </c>
      <c r="E137" s="61">
        <f t="shared" si="5"/>
        <v>49.715000000000003</v>
      </c>
    </row>
    <row r="138" spans="1:5" x14ac:dyDescent="0.25">
      <c r="A138" s="61" t="s">
        <v>108</v>
      </c>
      <c r="B138" s="106">
        <f t="shared" si="4"/>
        <v>6</v>
      </c>
      <c r="C138" s="109" t="s">
        <v>29</v>
      </c>
      <c r="D138" s="65">
        <v>5.7409999999999997</v>
      </c>
      <c r="E138" s="61">
        <f t="shared" si="5"/>
        <v>5.7409999999999997</v>
      </c>
    </row>
    <row r="139" spans="1:5" x14ac:dyDescent="0.25">
      <c r="A139" s="61" t="s">
        <v>108</v>
      </c>
      <c r="B139" s="106">
        <f t="shared" si="4"/>
        <v>6</v>
      </c>
      <c r="C139" s="109" t="s">
        <v>30</v>
      </c>
      <c r="D139" s="97">
        <v>0.49</v>
      </c>
      <c r="E139" s="61">
        <f t="shared" si="5"/>
        <v>0.49</v>
      </c>
    </row>
    <row r="140" spans="1:5" x14ac:dyDescent="0.25">
      <c r="A140" s="61" t="s">
        <v>108</v>
      </c>
      <c r="B140" s="106">
        <f t="shared" si="4"/>
        <v>7</v>
      </c>
      <c r="C140" s="106" t="s">
        <v>8</v>
      </c>
      <c r="D140" s="106">
        <v>813.7</v>
      </c>
      <c r="E140" s="61">
        <f t="shared" si="5"/>
        <v>813.7</v>
      </c>
    </row>
    <row r="141" spans="1:5" x14ac:dyDescent="0.25">
      <c r="A141" s="61" t="s">
        <v>108</v>
      </c>
      <c r="B141" s="106">
        <f t="shared" si="4"/>
        <v>7</v>
      </c>
      <c r="C141" s="106" t="s">
        <v>9</v>
      </c>
      <c r="D141" s="106">
        <v>11.5</v>
      </c>
      <c r="E141" s="61">
        <f t="shared" si="5"/>
        <v>11.5</v>
      </c>
    </row>
    <row r="142" spans="1:5" x14ac:dyDescent="0.25">
      <c r="A142" s="61" t="s">
        <v>108</v>
      </c>
      <c r="B142" s="106">
        <f t="shared" si="4"/>
        <v>7</v>
      </c>
      <c r="C142" s="106" t="s">
        <v>10</v>
      </c>
      <c r="D142" s="106">
        <v>40.47</v>
      </c>
      <c r="E142" s="61">
        <f t="shared" si="5"/>
        <v>40.47</v>
      </c>
    </row>
    <row r="143" spans="1:5" x14ac:dyDescent="0.25">
      <c r="A143" s="61" t="s">
        <v>108</v>
      </c>
      <c r="B143" s="106">
        <f t="shared" si="4"/>
        <v>7</v>
      </c>
      <c r="C143" s="106" t="s">
        <v>11</v>
      </c>
      <c r="D143" s="106">
        <v>4905</v>
      </c>
      <c r="E143" s="61">
        <f t="shared" si="5"/>
        <v>4905</v>
      </c>
    </row>
    <row r="144" spans="1:5" x14ac:dyDescent="0.25">
      <c r="A144" s="61" t="s">
        <v>108</v>
      </c>
      <c r="B144" s="106">
        <f t="shared" si="4"/>
        <v>7</v>
      </c>
      <c r="C144" s="106" t="s">
        <v>12</v>
      </c>
      <c r="D144" s="106">
        <v>1.496</v>
      </c>
      <c r="E144" s="61">
        <f t="shared" si="5"/>
        <v>1.496</v>
      </c>
    </row>
    <row r="145" spans="1:5" x14ac:dyDescent="0.25">
      <c r="A145" s="61" t="s">
        <v>108</v>
      </c>
      <c r="B145" s="106">
        <f t="shared" si="4"/>
        <v>7</v>
      </c>
      <c r="C145" s="106" t="s">
        <v>13</v>
      </c>
      <c r="D145" s="107">
        <v>0.86650000000000005</v>
      </c>
      <c r="E145" s="61">
        <v>1</v>
      </c>
    </row>
    <row r="146" spans="1:5" x14ac:dyDescent="0.25">
      <c r="A146" s="61" t="s">
        <v>108</v>
      </c>
      <c r="B146" s="106">
        <f t="shared" si="4"/>
        <v>7</v>
      </c>
      <c r="C146" s="106" t="s">
        <v>14</v>
      </c>
      <c r="D146" s="106">
        <v>1.887</v>
      </c>
      <c r="E146" s="61">
        <f t="shared" si="5"/>
        <v>1.887</v>
      </c>
    </row>
    <row r="147" spans="1:5" x14ac:dyDescent="0.25">
      <c r="A147" s="61" t="s">
        <v>108</v>
      </c>
      <c r="B147" s="106">
        <f t="shared" si="4"/>
        <v>7</v>
      </c>
      <c r="C147" s="106" t="s">
        <v>15</v>
      </c>
      <c r="D147" s="106">
        <v>9.8770000000000007</v>
      </c>
      <c r="E147" s="61">
        <f t="shared" si="5"/>
        <v>9.8770000000000007</v>
      </c>
    </row>
    <row r="148" spans="1:5" x14ac:dyDescent="0.25">
      <c r="A148" s="61" t="s">
        <v>108</v>
      </c>
      <c r="B148" s="106">
        <f t="shared" si="4"/>
        <v>7</v>
      </c>
      <c r="C148" s="106" t="s">
        <v>16</v>
      </c>
      <c r="D148" s="106">
        <v>387.4</v>
      </c>
      <c r="E148" s="61">
        <f t="shared" si="5"/>
        <v>387.4</v>
      </c>
    </row>
    <row r="149" spans="1:5" x14ac:dyDescent="0.25">
      <c r="A149" s="61" t="s">
        <v>108</v>
      </c>
      <c r="B149" s="106">
        <f t="shared" si="4"/>
        <v>7</v>
      </c>
      <c r="C149" s="106" t="s">
        <v>17</v>
      </c>
      <c r="D149" s="106">
        <v>2954</v>
      </c>
      <c r="E149" s="61">
        <f t="shared" si="5"/>
        <v>2954</v>
      </c>
    </row>
    <row r="150" spans="1:5" x14ac:dyDescent="0.25">
      <c r="A150" s="61" t="s">
        <v>108</v>
      </c>
      <c r="B150" s="106">
        <f t="shared" si="4"/>
        <v>7</v>
      </c>
      <c r="C150" s="106" t="s">
        <v>18</v>
      </c>
      <c r="D150" s="106">
        <v>1276</v>
      </c>
      <c r="E150" s="61">
        <f t="shared" si="5"/>
        <v>1276</v>
      </c>
    </row>
    <row r="151" spans="1:5" x14ac:dyDescent="0.25">
      <c r="A151" s="61" t="s">
        <v>108</v>
      </c>
      <c r="B151" s="106">
        <f t="shared" si="4"/>
        <v>7</v>
      </c>
      <c r="C151" s="106" t="s">
        <v>19</v>
      </c>
      <c r="D151" s="106">
        <v>229</v>
      </c>
      <c r="E151" s="61">
        <f t="shared" si="5"/>
        <v>229</v>
      </c>
    </row>
    <row r="152" spans="1:5" x14ac:dyDescent="0.25">
      <c r="A152" s="61" t="s">
        <v>108</v>
      </c>
      <c r="B152" s="106">
        <f t="shared" si="4"/>
        <v>7</v>
      </c>
      <c r="C152" s="106" t="s">
        <v>20</v>
      </c>
      <c r="D152" s="106">
        <v>3.6389999999999998</v>
      </c>
      <c r="E152" s="61">
        <f t="shared" si="5"/>
        <v>3.6389999999999998</v>
      </c>
    </row>
    <row r="153" spans="1:5" x14ac:dyDescent="0.25">
      <c r="A153" s="61" t="s">
        <v>108</v>
      </c>
      <c r="B153" s="106">
        <f t="shared" si="4"/>
        <v>7</v>
      </c>
      <c r="C153" s="106" t="s">
        <v>21</v>
      </c>
      <c r="D153" s="106">
        <v>418.1</v>
      </c>
      <c r="E153" s="61">
        <f t="shared" si="5"/>
        <v>418.1</v>
      </c>
    </row>
    <row r="154" spans="1:5" x14ac:dyDescent="0.25">
      <c r="A154" s="61" t="s">
        <v>108</v>
      </c>
      <c r="B154" s="106">
        <f t="shared" si="4"/>
        <v>7</v>
      </c>
      <c r="C154" s="106" t="s">
        <v>22</v>
      </c>
      <c r="D154" s="106">
        <v>1.508</v>
      </c>
      <c r="E154" s="61">
        <f t="shared" si="5"/>
        <v>1.508</v>
      </c>
    </row>
    <row r="155" spans="1:5" x14ac:dyDescent="0.25">
      <c r="A155" s="61" t="s">
        <v>108</v>
      </c>
      <c r="B155" s="106">
        <f t="shared" si="4"/>
        <v>7</v>
      </c>
      <c r="C155" s="106" t="s">
        <v>23</v>
      </c>
      <c r="D155" s="106">
        <v>173.8</v>
      </c>
      <c r="E155" s="61">
        <f t="shared" si="5"/>
        <v>173.8</v>
      </c>
    </row>
    <row r="156" spans="1:5" x14ac:dyDescent="0.25">
      <c r="A156" s="61" t="s">
        <v>108</v>
      </c>
      <c r="B156" s="106">
        <f t="shared" si="4"/>
        <v>7</v>
      </c>
      <c r="C156" s="106" t="s">
        <v>24</v>
      </c>
      <c r="D156" s="106">
        <v>8.6809999999999992</v>
      </c>
      <c r="E156" s="61">
        <f t="shared" si="5"/>
        <v>8.6809999999999992</v>
      </c>
    </row>
    <row r="157" spans="1:5" x14ac:dyDescent="0.25">
      <c r="A157" s="61" t="s">
        <v>108</v>
      </c>
      <c r="B157" s="106">
        <f t="shared" si="4"/>
        <v>7</v>
      </c>
      <c r="C157" s="106" t="s">
        <v>25</v>
      </c>
      <c r="D157" s="106">
        <v>1527</v>
      </c>
      <c r="E157" s="61">
        <f t="shared" si="5"/>
        <v>1527</v>
      </c>
    </row>
    <row r="158" spans="1:5" x14ac:dyDescent="0.25">
      <c r="A158" s="61" t="s">
        <v>108</v>
      </c>
      <c r="B158" s="106">
        <f t="shared" si="4"/>
        <v>7</v>
      </c>
      <c r="C158" s="106" t="s">
        <v>26</v>
      </c>
      <c r="D158" s="106">
        <v>22.38</v>
      </c>
      <c r="E158" s="61">
        <f t="shared" si="5"/>
        <v>22.38</v>
      </c>
    </row>
    <row r="159" spans="1:5" x14ac:dyDescent="0.25">
      <c r="A159" s="61" t="s">
        <v>108</v>
      </c>
      <c r="B159" s="106">
        <f t="shared" si="4"/>
        <v>7</v>
      </c>
      <c r="C159" s="106" t="s">
        <v>27</v>
      </c>
      <c r="D159" s="106">
        <v>59.36</v>
      </c>
      <c r="E159" s="61">
        <f t="shared" si="5"/>
        <v>59.36</v>
      </c>
    </row>
    <row r="160" spans="1:5" x14ac:dyDescent="0.25">
      <c r="A160" s="61" t="s">
        <v>108</v>
      </c>
      <c r="B160" s="106">
        <f t="shared" si="4"/>
        <v>7</v>
      </c>
      <c r="C160" s="108" t="s">
        <v>28</v>
      </c>
      <c r="D160" s="65">
        <v>49.128</v>
      </c>
      <c r="E160" s="61">
        <f t="shared" si="5"/>
        <v>49.128</v>
      </c>
    </row>
    <row r="161" spans="1:5" x14ac:dyDescent="0.25">
      <c r="A161" s="61" t="s">
        <v>108</v>
      </c>
      <c r="B161" s="106">
        <f t="shared" si="4"/>
        <v>7</v>
      </c>
      <c r="C161" s="109" t="s">
        <v>29</v>
      </c>
      <c r="D161" s="65">
        <v>5.6660000000000004</v>
      </c>
      <c r="E161" s="61">
        <f t="shared" si="5"/>
        <v>5.6660000000000004</v>
      </c>
    </row>
    <row r="162" spans="1:5" x14ac:dyDescent="0.25">
      <c r="A162" s="61" t="s">
        <v>108</v>
      </c>
      <c r="B162" s="106">
        <f t="shared" si="4"/>
        <v>7</v>
      </c>
      <c r="C162" s="109" t="s">
        <v>30</v>
      </c>
      <c r="D162" s="97">
        <v>0.437</v>
      </c>
      <c r="E162" s="61">
        <f t="shared" si="5"/>
        <v>0.437</v>
      </c>
    </row>
    <row r="163" spans="1:5" x14ac:dyDescent="0.25">
      <c r="A163" s="61" t="s">
        <v>108</v>
      </c>
      <c r="B163" s="106">
        <f t="shared" si="4"/>
        <v>8</v>
      </c>
      <c r="C163" s="106" t="s">
        <v>8</v>
      </c>
      <c r="D163" s="106">
        <v>2918</v>
      </c>
      <c r="E163" s="61">
        <f t="shared" si="5"/>
        <v>2918</v>
      </c>
    </row>
    <row r="164" spans="1:5" x14ac:dyDescent="0.25">
      <c r="A164" s="61" t="s">
        <v>108</v>
      </c>
      <c r="B164" s="106">
        <f t="shared" si="4"/>
        <v>8</v>
      </c>
      <c r="C164" s="106" t="s">
        <v>9</v>
      </c>
      <c r="D164" s="106">
        <v>11.59</v>
      </c>
      <c r="E164" s="61">
        <f t="shared" si="5"/>
        <v>11.59</v>
      </c>
    </row>
    <row r="165" spans="1:5" x14ac:dyDescent="0.25">
      <c r="A165" s="61" t="s">
        <v>108</v>
      </c>
      <c r="B165" s="106">
        <f t="shared" si="4"/>
        <v>8</v>
      </c>
      <c r="C165" s="106" t="s">
        <v>10</v>
      </c>
      <c r="D165" s="106">
        <v>69.180000000000007</v>
      </c>
      <c r="E165" s="61">
        <f t="shared" si="5"/>
        <v>69.180000000000007</v>
      </c>
    </row>
    <row r="166" spans="1:5" x14ac:dyDescent="0.25">
      <c r="A166" s="61" t="s">
        <v>108</v>
      </c>
      <c r="B166" s="106">
        <f t="shared" si="4"/>
        <v>8</v>
      </c>
      <c r="C166" s="106" t="s">
        <v>11</v>
      </c>
      <c r="D166" s="106">
        <v>6208</v>
      </c>
      <c r="E166" s="61">
        <f t="shared" si="5"/>
        <v>6208</v>
      </c>
    </row>
    <row r="167" spans="1:5" x14ac:dyDescent="0.25">
      <c r="A167" s="61" t="s">
        <v>108</v>
      </c>
      <c r="B167" s="106">
        <f t="shared" si="4"/>
        <v>8</v>
      </c>
      <c r="C167" s="106" t="s">
        <v>12</v>
      </c>
      <c r="D167" s="106">
        <v>2.1389999999999998</v>
      </c>
      <c r="E167" s="61">
        <f t="shared" si="5"/>
        <v>2.1389999999999998</v>
      </c>
    </row>
    <row r="168" spans="1:5" x14ac:dyDescent="0.25">
      <c r="A168" s="61" t="s">
        <v>108</v>
      </c>
      <c r="B168" s="106">
        <f t="shared" si="4"/>
        <v>8</v>
      </c>
      <c r="C168" s="106" t="s">
        <v>13</v>
      </c>
      <c r="D168" s="111">
        <v>1.419</v>
      </c>
      <c r="E168" s="61">
        <f t="shared" si="5"/>
        <v>1.419</v>
      </c>
    </row>
    <row r="169" spans="1:5" x14ac:dyDescent="0.25">
      <c r="A169" s="61" t="s">
        <v>108</v>
      </c>
      <c r="B169" s="106">
        <f t="shared" si="4"/>
        <v>8</v>
      </c>
      <c r="C169" s="106" t="s">
        <v>14</v>
      </c>
      <c r="D169" s="106">
        <v>3.2469999999999999</v>
      </c>
      <c r="E169" s="61">
        <f t="shared" si="5"/>
        <v>3.2469999999999999</v>
      </c>
    </row>
    <row r="170" spans="1:5" x14ac:dyDescent="0.25">
      <c r="A170" s="61" t="s">
        <v>108</v>
      </c>
      <c r="B170" s="106">
        <f t="shared" si="4"/>
        <v>8</v>
      </c>
      <c r="C170" s="106" t="s">
        <v>15</v>
      </c>
      <c r="D170" s="106">
        <v>7.67</v>
      </c>
      <c r="E170" s="61">
        <f t="shared" si="5"/>
        <v>7.67</v>
      </c>
    </row>
    <row r="171" spans="1:5" x14ac:dyDescent="0.25">
      <c r="A171" s="61" t="s">
        <v>108</v>
      </c>
      <c r="B171" s="106">
        <f t="shared" si="4"/>
        <v>8</v>
      </c>
      <c r="C171" s="106" t="s">
        <v>16</v>
      </c>
      <c r="D171" s="106">
        <v>1452</v>
      </c>
      <c r="E171" s="61">
        <f t="shared" si="5"/>
        <v>1452</v>
      </c>
    </row>
    <row r="172" spans="1:5" x14ac:dyDescent="0.25">
      <c r="A172" s="61" t="s">
        <v>108</v>
      </c>
      <c r="B172" s="106">
        <f t="shared" si="4"/>
        <v>8</v>
      </c>
      <c r="C172" s="106" t="s">
        <v>17</v>
      </c>
      <c r="D172" s="106">
        <v>1793</v>
      </c>
      <c r="E172" s="61">
        <f t="shared" si="5"/>
        <v>1793</v>
      </c>
    </row>
    <row r="173" spans="1:5" x14ac:dyDescent="0.25">
      <c r="A173" s="61" t="s">
        <v>108</v>
      </c>
      <c r="B173" s="106">
        <f t="shared" si="4"/>
        <v>8</v>
      </c>
      <c r="C173" s="106" t="s">
        <v>18</v>
      </c>
      <c r="D173" s="106">
        <v>1381</v>
      </c>
      <c r="E173" s="61">
        <f t="shared" si="5"/>
        <v>1381</v>
      </c>
    </row>
    <row r="174" spans="1:5" x14ac:dyDescent="0.25">
      <c r="A174" s="61" t="s">
        <v>108</v>
      </c>
      <c r="B174" s="106">
        <f t="shared" si="4"/>
        <v>8</v>
      </c>
      <c r="C174" s="106" t="s">
        <v>19</v>
      </c>
      <c r="D174" s="106">
        <v>312.3</v>
      </c>
      <c r="E174" s="61">
        <f t="shared" si="5"/>
        <v>312.3</v>
      </c>
    </row>
    <row r="175" spans="1:5" x14ac:dyDescent="0.25">
      <c r="A175" s="61" t="s">
        <v>108</v>
      </c>
      <c r="B175" s="106">
        <f t="shared" si="4"/>
        <v>8</v>
      </c>
      <c r="C175" s="106" t="s">
        <v>20</v>
      </c>
      <c r="D175" s="106">
        <v>8.1189999999999998</v>
      </c>
      <c r="E175" s="61">
        <f t="shared" si="5"/>
        <v>8.1189999999999998</v>
      </c>
    </row>
    <row r="176" spans="1:5" x14ac:dyDescent="0.25">
      <c r="A176" s="61" t="s">
        <v>108</v>
      </c>
      <c r="B176" s="106">
        <f t="shared" ref="B176:B185" si="6">B153+1</f>
        <v>8</v>
      </c>
      <c r="C176" s="106" t="s">
        <v>21</v>
      </c>
      <c r="D176" s="106">
        <v>297.89999999999998</v>
      </c>
      <c r="E176" s="61">
        <f t="shared" si="5"/>
        <v>297.89999999999998</v>
      </c>
    </row>
    <row r="177" spans="1:5" x14ac:dyDescent="0.25">
      <c r="A177" s="61" t="s">
        <v>108</v>
      </c>
      <c r="B177" s="106">
        <f t="shared" si="6"/>
        <v>8</v>
      </c>
      <c r="C177" s="106" t="s">
        <v>22</v>
      </c>
      <c r="D177" s="106">
        <v>2.4510000000000001</v>
      </c>
      <c r="E177" s="61">
        <f t="shared" si="5"/>
        <v>2.4510000000000001</v>
      </c>
    </row>
    <row r="178" spans="1:5" x14ac:dyDescent="0.25">
      <c r="A178" s="61" t="s">
        <v>108</v>
      </c>
      <c r="B178" s="106">
        <f t="shared" si="6"/>
        <v>8</v>
      </c>
      <c r="C178" s="106" t="s">
        <v>23</v>
      </c>
      <c r="D178" s="106">
        <v>388.1</v>
      </c>
      <c r="E178" s="61">
        <f t="shared" si="5"/>
        <v>388.1</v>
      </c>
    </row>
    <row r="179" spans="1:5" x14ac:dyDescent="0.25">
      <c r="A179" s="61" t="s">
        <v>108</v>
      </c>
      <c r="B179" s="106">
        <f t="shared" si="6"/>
        <v>8</v>
      </c>
      <c r="C179" s="106" t="s">
        <v>24</v>
      </c>
      <c r="D179" s="106">
        <v>21.41</v>
      </c>
      <c r="E179" s="61">
        <f t="shared" si="5"/>
        <v>21.41</v>
      </c>
    </row>
    <row r="180" spans="1:5" x14ac:dyDescent="0.25">
      <c r="A180" s="61" t="s">
        <v>108</v>
      </c>
      <c r="B180" s="106">
        <f t="shared" si="6"/>
        <v>8</v>
      </c>
      <c r="C180" s="106" t="s">
        <v>25</v>
      </c>
      <c r="D180" s="106">
        <v>2073</v>
      </c>
      <c r="E180" s="61">
        <f t="shared" si="5"/>
        <v>2073</v>
      </c>
    </row>
    <row r="181" spans="1:5" x14ac:dyDescent="0.25">
      <c r="A181" s="61" t="s">
        <v>108</v>
      </c>
      <c r="B181" s="106">
        <f t="shared" si="6"/>
        <v>8</v>
      </c>
      <c r="C181" s="106" t="s">
        <v>26</v>
      </c>
      <c r="D181" s="106">
        <v>35.35</v>
      </c>
      <c r="E181" s="61">
        <f t="shared" si="5"/>
        <v>35.35</v>
      </c>
    </row>
    <row r="182" spans="1:5" x14ac:dyDescent="0.25">
      <c r="A182" s="61" t="s">
        <v>108</v>
      </c>
      <c r="B182" s="106">
        <f t="shared" si="6"/>
        <v>8</v>
      </c>
      <c r="C182" s="106" t="s">
        <v>27</v>
      </c>
      <c r="D182" s="106">
        <v>65.709999999999994</v>
      </c>
      <c r="E182" s="61">
        <f t="shared" si="5"/>
        <v>65.709999999999994</v>
      </c>
    </row>
    <row r="183" spans="1:5" x14ac:dyDescent="0.25">
      <c r="A183" s="61" t="s">
        <v>108</v>
      </c>
      <c r="B183" s="106">
        <f t="shared" si="6"/>
        <v>8</v>
      </c>
      <c r="C183" s="108" t="s">
        <v>28</v>
      </c>
      <c r="D183" s="65">
        <v>43.851999999999997</v>
      </c>
      <c r="E183" s="61">
        <f t="shared" si="5"/>
        <v>43.851999999999997</v>
      </c>
    </row>
    <row r="184" spans="1:5" x14ac:dyDescent="0.25">
      <c r="A184" s="61" t="s">
        <v>108</v>
      </c>
      <c r="B184" s="106">
        <f t="shared" si="6"/>
        <v>8</v>
      </c>
      <c r="C184" s="109" t="s">
        <v>29</v>
      </c>
      <c r="D184" s="65">
        <v>5.3209999999999997</v>
      </c>
      <c r="E184" s="61">
        <f t="shared" si="5"/>
        <v>5.3209999999999997</v>
      </c>
    </row>
    <row r="185" spans="1:5" x14ac:dyDescent="0.25">
      <c r="A185" s="61" t="s">
        <v>108</v>
      </c>
      <c r="B185" s="106">
        <f t="shared" si="6"/>
        <v>8</v>
      </c>
      <c r="C185" s="109" t="s">
        <v>30</v>
      </c>
      <c r="D185" s="97">
        <v>0.96099999999999997</v>
      </c>
      <c r="E185" s="61">
        <f t="shared" si="5"/>
        <v>0.96099999999999997</v>
      </c>
    </row>
    <row r="186" spans="1:5" x14ac:dyDescent="0.25">
      <c r="A186" s="61" t="s">
        <v>109</v>
      </c>
      <c r="B186" s="106">
        <v>1</v>
      </c>
      <c r="C186" s="106" t="s">
        <v>8</v>
      </c>
      <c r="D186" s="62">
        <v>1643</v>
      </c>
      <c r="E186" s="61">
        <f t="shared" si="5"/>
        <v>1643</v>
      </c>
    </row>
    <row r="187" spans="1:5" x14ac:dyDescent="0.25">
      <c r="A187" s="61" t="s">
        <v>109</v>
      </c>
      <c r="B187" s="106">
        <v>1</v>
      </c>
      <c r="C187" s="106" t="s">
        <v>9</v>
      </c>
      <c r="D187" s="62">
        <v>4.2119999999999997</v>
      </c>
      <c r="E187" s="61">
        <f t="shared" si="5"/>
        <v>4.2119999999999997</v>
      </c>
    </row>
    <row r="188" spans="1:5" x14ac:dyDescent="0.25">
      <c r="A188" s="61" t="s">
        <v>109</v>
      </c>
      <c r="B188" s="106">
        <v>1</v>
      </c>
      <c r="C188" s="106" t="s">
        <v>10</v>
      </c>
      <c r="D188" s="62">
        <v>30.64</v>
      </c>
      <c r="E188" s="61">
        <f t="shared" si="5"/>
        <v>30.64</v>
      </c>
    </row>
    <row r="189" spans="1:5" x14ac:dyDescent="0.25">
      <c r="A189" s="61" t="s">
        <v>109</v>
      </c>
      <c r="B189" s="106">
        <v>1</v>
      </c>
      <c r="C189" s="106" t="s">
        <v>11</v>
      </c>
      <c r="D189" s="62">
        <v>1869</v>
      </c>
      <c r="E189" s="61">
        <f t="shared" si="5"/>
        <v>1869</v>
      </c>
    </row>
    <row r="190" spans="1:5" x14ac:dyDescent="0.25">
      <c r="A190" s="61" t="s">
        <v>109</v>
      </c>
      <c r="B190" s="106">
        <v>1</v>
      </c>
      <c r="C190" s="106" t="s">
        <v>12</v>
      </c>
      <c r="D190" s="64">
        <v>0.77470000000000006</v>
      </c>
      <c r="E190" s="61">
        <v>1</v>
      </c>
    </row>
    <row r="191" spans="1:5" x14ac:dyDescent="0.25">
      <c r="A191" s="61" t="s">
        <v>109</v>
      </c>
      <c r="B191" s="106">
        <v>1</v>
      </c>
      <c r="C191" s="106" t="s">
        <v>13</v>
      </c>
      <c r="D191" s="64">
        <v>0.82089999999999996</v>
      </c>
      <c r="E191" s="61">
        <v>1</v>
      </c>
    </row>
    <row r="192" spans="1:5" x14ac:dyDescent="0.25">
      <c r="A192" s="61" t="s">
        <v>109</v>
      </c>
      <c r="B192" s="106">
        <v>1</v>
      </c>
      <c r="C192" s="106" t="s">
        <v>14</v>
      </c>
      <c r="D192" s="62">
        <v>1.2949999999999999</v>
      </c>
      <c r="E192" s="61">
        <f t="shared" si="5"/>
        <v>1.2949999999999999</v>
      </c>
    </row>
    <row r="193" spans="1:5" x14ac:dyDescent="0.25">
      <c r="A193" s="61" t="s">
        <v>109</v>
      </c>
      <c r="B193" s="106">
        <v>1</v>
      </c>
      <c r="C193" s="106" t="s">
        <v>15</v>
      </c>
      <c r="D193" s="62">
        <v>2.7170000000000001</v>
      </c>
      <c r="E193" s="61">
        <f t="shared" si="5"/>
        <v>2.7170000000000001</v>
      </c>
    </row>
    <row r="194" spans="1:5" x14ac:dyDescent="0.25">
      <c r="A194" s="61" t="s">
        <v>109</v>
      </c>
      <c r="B194" s="106">
        <v>1</v>
      </c>
      <c r="C194" s="106" t="s">
        <v>16</v>
      </c>
      <c r="D194" s="62">
        <v>708.9</v>
      </c>
      <c r="E194" s="61">
        <f t="shared" si="5"/>
        <v>708.9</v>
      </c>
    </row>
    <row r="195" spans="1:5" x14ac:dyDescent="0.25">
      <c r="A195" s="61" t="s">
        <v>109</v>
      </c>
      <c r="B195" s="106">
        <v>1</v>
      </c>
      <c r="C195" s="106" t="s">
        <v>17</v>
      </c>
      <c r="D195" s="62">
        <v>684</v>
      </c>
      <c r="E195" s="61">
        <f t="shared" ref="E195:E258" si="7">D195</f>
        <v>684</v>
      </c>
    </row>
    <row r="196" spans="1:5" x14ac:dyDescent="0.25">
      <c r="A196" s="61" t="s">
        <v>109</v>
      </c>
      <c r="B196" s="106">
        <v>1</v>
      </c>
      <c r="C196" s="106" t="s">
        <v>18</v>
      </c>
      <c r="D196" s="62">
        <v>507.5</v>
      </c>
      <c r="E196" s="61">
        <f t="shared" si="7"/>
        <v>507.5</v>
      </c>
    </row>
    <row r="197" spans="1:5" x14ac:dyDescent="0.25">
      <c r="A197" s="61" t="s">
        <v>109</v>
      </c>
      <c r="B197" s="106">
        <v>1</v>
      </c>
      <c r="C197" s="106" t="s">
        <v>19</v>
      </c>
      <c r="D197" s="62">
        <v>178.9</v>
      </c>
      <c r="E197" s="61">
        <f t="shared" si="7"/>
        <v>178.9</v>
      </c>
    </row>
    <row r="198" spans="1:5" x14ac:dyDescent="0.25">
      <c r="A198" s="61" t="s">
        <v>109</v>
      </c>
      <c r="B198" s="106">
        <v>1</v>
      </c>
      <c r="C198" s="106" t="s">
        <v>20</v>
      </c>
      <c r="D198" s="62">
        <v>2.6539999999999999</v>
      </c>
      <c r="E198" s="61">
        <f t="shared" si="7"/>
        <v>2.6539999999999999</v>
      </c>
    </row>
    <row r="199" spans="1:5" x14ac:dyDescent="0.25">
      <c r="A199" s="61" t="s">
        <v>109</v>
      </c>
      <c r="B199" s="106">
        <v>1</v>
      </c>
      <c r="C199" s="106" t="s">
        <v>21</v>
      </c>
      <c r="D199" s="62">
        <v>30.97</v>
      </c>
      <c r="E199" s="61">
        <f t="shared" si="7"/>
        <v>30.97</v>
      </c>
    </row>
    <row r="200" spans="1:5" x14ac:dyDescent="0.25">
      <c r="A200" s="61" t="s">
        <v>109</v>
      </c>
      <c r="B200" s="106">
        <v>1</v>
      </c>
      <c r="C200" s="106" t="s">
        <v>22</v>
      </c>
      <c r="D200" s="62">
        <v>1.119</v>
      </c>
      <c r="E200" s="61">
        <f t="shared" si="7"/>
        <v>1.119</v>
      </c>
    </row>
    <row r="201" spans="1:5" x14ac:dyDescent="0.25">
      <c r="A201" s="61" t="s">
        <v>109</v>
      </c>
      <c r="B201" s="106">
        <v>1</v>
      </c>
      <c r="C201" s="106" t="s">
        <v>23</v>
      </c>
      <c r="D201" s="62">
        <v>98.98</v>
      </c>
      <c r="E201" s="61">
        <f t="shared" si="7"/>
        <v>98.98</v>
      </c>
    </row>
    <row r="202" spans="1:5" x14ac:dyDescent="0.25">
      <c r="A202" s="61" t="s">
        <v>109</v>
      </c>
      <c r="B202" s="106">
        <v>1</v>
      </c>
      <c r="C202" s="106" t="s">
        <v>24</v>
      </c>
      <c r="D202" s="62">
        <v>10.39</v>
      </c>
      <c r="E202" s="61">
        <f t="shared" si="7"/>
        <v>10.39</v>
      </c>
    </row>
    <row r="203" spans="1:5" x14ac:dyDescent="0.25">
      <c r="A203" s="61" t="s">
        <v>109</v>
      </c>
      <c r="B203" s="106">
        <v>1</v>
      </c>
      <c r="C203" s="106" t="s">
        <v>25</v>
      </c>
      <c r="D203" s="62">
        <v>917.1</v>
      </c>
      <c r="E203" s="61">
        <f t="shared" si="7"/>
        <v>917.1</v>
      </c>
    </row>
    <row r="204" spans="1:5" x14ac:dyDescent="0.25">
      <c r="A204" s="61" t="s">
        <v>109</v>
      </c>
      <c r="B204" s="106">
        <v>1</v>
      </c>
      <c r="C204" s="106" t="s">
        <v>26</v>
      </c>
      <c r="D204" s="62">
        <v>11.46</v>
      </c>
      <c r="E204" s="61">
        <f t="shared" si="7"/>
        <v>11.46</v>
      </c>
    </row>
    <row r="205" spans="1:5" x14ac:dyDescent="0.25">
      <c r="A205" s="61" t="s">
        <v>109</v>
      </c>
      <c r="B205" s="106">
        <v>1</v>
      </c>
      <c r="C205" s="106" t="s">
        <v>27</v>
      </c>
      <c r="D205" s="62">
        <v>46.13</v>
      </c>
      <c r="E205" s="61">
        <f t="shared" si="7"/>
        <v>46.13</v>
      </c>
    </row>
    <row r="206" spans="1:5" x14ac:dyDescent="0.25">
      <c r="A206" s="61" t="s">
        <v>109</v>
      </c>
      <c r="B206" s="106">
        <v>1</v>
      </c>
      <c r="C206" s="108" t="s">
        <v>28</v>
      </c>
      <c r="D206" s="65">
        <v>50.063000000000002</v>
      </c>
      <c r="E206" s="61">
        <f t="shared" si="7"/>
        <v>50.063000000000002</v>
      </c>
    </row>
    <row r="207" spans="1:5" x14ac:dyDescent="0.25">
      <c r="A207" s="61" t="s">
        <v>109</v>
      </c>
      <c r="B207" s="106">
        <v>1</v>
      </c>
      <c r="C207" s="109" t="s">
        <v>29</v>
      </c>
      <c r="D207" s="65">
        <v>5.7329999999999997</v>
      </c>
      <c r="E207" s="61">
        <f t="shared" si="7"/>
        <v>5.7329999999999997</v>
      </c>
    </row>
    <row r="208" spans="1:5" x14ac:dyDescent="0.25">
      <c r="A208" s="61" t="s">
        <v>109</v>
      </c>
      <c r="B208" s="106">
        <v>1</v>
      </c>
      <c r="C208" s="109" t="s">
        <v>30</v>
      </c>
      <c r="D208" s="65">
        <v>0.24299999999999999</v>
      </c>
      <c r="E208" s="61">
        <f t="shared" si="7"/>
        <v>0.24299999999999999</v>
      </c>
    </row>
    <row r="209" spans="1:5" x14ac:dyDescent="0.25">
      <c r="A209" s="61" t="s">
        <v>109</v>
      </c>
      <c r="B209" s="106">
        <v>2</v>
      </c>
      <c r="C209" s="106" t="s">
        <v>8</v>
      </c>
      <c r="D209" s="62">
        <v>179.2</v>
      </c>
      <c r="E209" s="61">
        <f t="shared" si="7"/>
        <v>179.2</v>
      </c>
    </row>
    <row r="210" spans="1:5" x14ac:dyDescent="0.25">
      <c r="A210" s="61" t="s">
        <v>109</v>
      </c>
      <c r="B210" s="106">
        <v>2</v>
      </c>
      <c r="C210" s="106" t="s">
        <v>9</v>
      </c>
      <c r="D210" s="62">
        <v>4.3360000000000003</v>
      </c>
      <c r="E210" s="61">
        <f t="shared" si="7"/>
        <v>4.3360000000000003</v>
      </c>
    </row>
    <row r="211" spans="1:5" x14ac:dyDescent="0.25">
      <c r="A211" s="61" t="s">
        <v>109</v>
      </c>
      <c r="B211" s="106">
        <v>2</v>
      </c>
      <c r="C211" s="106" t="s">
        <v>10</v>
      </c>
      <c r="D211" s="62">
        <v>21.34</v>
      </c>
      <c r="E211" s="61">
        <f t="shared" si="7"/>
        <v>21.34</v>
      </c>
    </row>
    <row r="212" spans="1:5" x14ac:dyDescent="0.25">
      <c r="A212" s="61" t="s">
        <v>109</v>
      </c>
      <c r="B212" s="106">
        <v>2</v>
      </c>
      <c r="C212" s="106" t="s">
        <v>11</v>
      </c>
      <c r="D212" s="62">
        <v>2080</v>
      </c>
      <c r="E212" s="61">
        <f t="shared" si="7"/>
        <v>2080</v>
      </c>
    </row>
    <row r="213" spans="1:5" x14ac:dyDescent="0.25">
      <c r="A213" s="61" t="s">
        <v>109</v>
      </c>
      <c r="B213" s="106">
        <v>2</v>
      </c>
      <c r="C213" s="106" t="s">
        <v>12</v>
      </c>
      <c r="D213" s="64">
        <v>0.71140000000000003</v>
      </c>
      <c r="E213" s="61">
        <v>1</v>
      </c>
    </row>
    <row r="214" spans="1:5" x14ac:dyDescent="0.25">
      <c r="A214" s="61" t="s">
        <v>109</v>
      </c>
      <c r="B214" s="106">
        <v>2</v>
      </c>
      <c r="C214" s="106" t="s">
        <v>13</v>
      </c>
      <c r="D214" s="64">
        <v>0.44629999999999997</v>
      </c>
      <c r="E214" s="61">
        <v>1</v>
      </c>
    </row>
    <row r="215" spans="1:5" x14ac:dyDescent="0.25">
      <c r="A215" s="61" t="s">
        <v>109</v>
      </c>
      <c r="B215" s="106">
        <v>2</v>
      </c>
      <c r="C215" s="106" t="s">
        <v>14</v>
      </c>
      <c r="D215" s="64">
        <v>0.97319999999999995</v>
      </c>
      <c r="E215" s="61">
        <v>1</v>
      </c>
    </row>
    <row r="216" spans="1:5" x14ac:dyDescent="0.25">
      <c r="A216" s="61" t="s">
        <v>109</v>
      </c>
      <c r="B216" s="106">
        <v>2</v>
      </c>
      <c r="C216" s="106" t="s">
        <v>15</v>
      </c>
      <c r="D216" s="62">
        <v>2.238</v>
      </c>
      <c r="E216" s="61">
        <f t="shared" si="7"/>
        <v>2.238</v>
      </c>
    </row>
    <row r="217" spans="1:5" x14ac:dyDescent="0.25">
      <c r="A217" s="61" t="s">
        <v>109</v>
      </c>
      <c r="B217" s="106">
        <v>2</v>
      </c>
      <c r="C217" s="106" t="s">
        <v>16</v>
      </c>
      <c r="D217" s="62">
        <v>85.93</v>
      </c>
      <c r="E217" s="61">
        <f t="shared" si="7"/>
        <v>85.93</v>
      </c>
    </row>
    <row r="218" spans="1:5" x14ac:dyDescent="0.25">
      <c r="A218" s="61" t="s">
        <v>109</v>
      </c>
      <c r="B218" s="106">
        <v>2</v>
      </c>
      <c r="C218" s="106" t="s">
        <v>17</v>
      </c>
      <c r="D218" s="62">
        <v>619</v>
      </c>
      <c r="E218" s="61">
        <f t="shared" si="7"/>
        <v>619</v>
      </c>
    </row>
    <row r="219" spans="1:5" x14ac:dyDescent="0.25">
      <c r="A219" s="61" t="s">
        <v>109</v>
      </c>
      <c r="B219" s="106">
        <v>2</v>
      </c>
      <c r="C219" s="106" t="s">
        <v>18</v>
      </c>
      <c r="D219" s="62">
        <v>528.9</v>
      </c>
      <c r="E219" s="61">
        <f t="shared" si="7"/>
        <v>528.9</v>
      </c>
    </row>
    <row r="220" spans="1:5" x14ac:dyDescent="0.25">
      <c r="A220" s="61" t="s">
        <v>109</v>
      </c>
      <c r="B220" s="106">
        <v>2</v>
      </c>
      <c r="C220" s="106" t="s">
        <v>19</v>
      </c>
      <c r="D220" s="62">
        <v>228.7</v>
      </c>
      <c r="E220" s="61">
        <f t="shared" si="7"/>
        <v>228.7</v>
      </c>
    </row>
    <row r="221" spans="1:5" x14ac:dyDescent="0.25">
      <c r="A221" s="61" t="s">
        <v>109</v>
      </c>
      <c r="B221" s="106">
        <v>2</v>
      </c>
      <c r="C221" s="106" t="s">
        <v>20</v>
      </c>
      <c r="D221" s="64">
        <v>0.80969999999999998</v>
      </c>
      <c r="E221" s="61">
        <v>1</v>
      </c>
    </row>
    <row r="222" spans="1:5" x14ac:dyDescent="0.25">
      <c r="A222" s="61" t="s">
        <v>109</v>
      </c>
      <c r="B222" s="106">
        <v>2</v>
      </c>
      <c r="C222" s="106" t="s">
        <v>21</v>
      </c>
      <c r="D222" s="62">
        <v>63.06</v>
      </c>
      <c r="E222" s="61">
        <f t="shared" si="7"/>
        <v>63.06</v>
      </c>
    </row>
    <row r="223" spans="1:5" x14ac:dyDescent="0.25">
      <c r="A223" s="61" t="s">
        <v>109</v>
      </c>
      <c r="B223" s="106">
        <v>2</v>
      </c>
      <c r="C223" s="106" t="s">
        <v>22</v>
      </c>
      <c r="D223" s="64">
        <v>0.63780000000000003</v>
      </c>
      <c r="E223" s="61">
        <v>1</v>
      </c>
    </row>
    <row r="224" spans="1:5" x14ac:dyDescent="0.25">
      <c r="A224" s="61" t="s">
        <v>109</v>
      </c>
      <c r="B224" s="106">
        <v>2</v>
      </c>
      <c r="C224" s="106" t="s">
        <v>23</v>
      </c>
      <c r="D224" s="62">
        <v>86.45</v>
      </c>
      <c r="E224" s="61">
        <f t="shared" si="7"/>
        <v>86.45</v>
      </c>
    </row>
    <row r="225" spans="1:5" x14ac:dyDescent="0.25">
      <c r="A225" s="61" t="s">
        <v>109</v>
      </c>
      <c r="B225" s="106">
        <v>2</v>
      </c>
      <c r="C225" s="106" t="s">
        <v>24</v>
      </c>
      <c r="D225" s="62">
        <v>2.2080000000000002</v>
      </c>
      <c r="E225" s="61">
        <f t="shared" si="7"/>
        <v>2.2080000000000002</v>
      </c>
    </row>
    <row r="226" spans="1:5" x14ac:dyDescent="0.25">
      <c r="A226" s="61" t="s">
        <v>109</v>
      </c>
      <c r="B226" s="106">
        <v>2</v>
      </c>
      <c r="C226" s="106" t="s">
        <v>25</v>
      </c>
      <c r="D226" s="62">
        <v>139.9</v>
      </c>
      <c r="E226" s="61">
        <f t="shared" si="7"/>
        <v>139.9</v>
      </c>
    </row>
    <row r="227" spans="1:5" x14ac:dyDescent="0.25">
      <c r="A227" s="61" t="s">
        <v>109</v>
      </c>
      <c r="B227" s="106">
        <v>2</v>
      </c>
      <c r="C227" s="106" t="s">
        <v>26</v>
      </c>
      <c r="D227" s="62">
        <v>10.72</v>
      </c>
      <c r="E227" s="61">
        <f t="shared" si="7"/>
        <v>10.72</v>
      </c>
    </row>
    <row r="228" spans="1:5" x14ac:dyDescent="0.25">
      <c r="A228" s="61" t="s">
        <v>109</v>
      </c>
      <c r="B228" s="106">
        <v>2</v>
      </c>
      <c r="C228" s="106" t="s">
        <v>27</v>
      </c>
      <c r="D228" s="62">
        <v>39.31</v>
      </c>
      <c r="E228" s="61">
        <f t="shared" si="7"/>
        <v>39.31</v>
      </c>
    </row>
    <row r="229" spans="1:5" x14ac:dyDescent="0.25">
      <c r="A229" s="61" t="s">
        <v>109</v>
      </c>
      <c r="B229" s="106">
        <v>2</v>
      </c>
      <c r="C229" s="108" t="s">
        <v>28</v>
      </c>
      <c r="D229" s="65">
        <v>51.530999999999999</v>
      </c>
      <c r="E229" s="61">
        <f t="shared" si="7"/>
        <v>51.530999999999999</v>
      </c>
    </row>
    <row r="230" spans="1:5" x14ac:dyDescent="0.25">
      <c r="A230" s="61" t="s">
        <v>109</v>
      </c>
      <c r="B230" s="106">
        <v>2</v>
      </c>
      <c r="C230" s="109" t="s">
        <v>29</v>
      </c>
      <c r="D230" s="65">
        <v>5.9980000000000002</v>
      </c>
      <c r="E230" s="61">
        <f t="shared" si="7"/>
        <v>5.9980000000000002</v>
      </c>
    </row>
    <row r="231" spans="1:5" x14ac:dyDescent="0.25">
      <c r="A231" s="61" t="s">
        <v>109</v>
      </c>
      <c r="B231" s="106">
        <v>2</v>
      </c>
      <c r="C231" s="109" t="s">
        <v>30</v>
      </c>
      <c r="D231" s="65">
        <v>0.32</v>
      </c>
      <c r="E231" s="61">
        <f t="shared" si="7"/>
        <v>0.32</v>
      </c>
    </row>
    <row r="232" spans="1:5" x14ac:dyDescent="0.25">
      <c r="A232" s="61" t="s">
        <v>109</v>
      </c>
      <c r="B232" s="106">
        <f t="shared" ref="B232:B295" si="8">B209+1</f>
        <v>3</v>
      </c>
      <c r="C232" s="106" t="s">
        <v>8</v>
      </c>
      <c r="D232" s="62">
        <v>189.9</v>
      </c>
      <c r="E232" s="61">
        <f t="shared" si="7"/>
        <v>189.9</v>
      </c>
    </row>
    <row r="233" spans="1:5" x14ac:dyDescent="0.25">
      <c r="A233" s="61" t="s">
        <v>109</v>
      </c>
      <c r="B233" s="106">
        <f t="shared" si="8"/>
        <v>3</v>
      </c>
      <c r="C233" s="106" t="s">
        <v>9</v>
      </c>
      <c r="D233" s="62">
        <v>4.0519999999999996</v>
      </c>
      <c r="E233" s="61">
        <f t="shared" si="7"/>
        <v>4.0519999999999996</v>
      </c>
    </row>
    <row r="234" spans="1:5" x14ac:dyDescent="0.25">
      <c r="A234" s="61" t="s">
        <v>109</v>
      </c>
      <c r="B234" s="106">
        <f t="shared" si="8"/>
        <v>3</v>
      </c>
      <c r="C234" s="106" t="s">
        <v>10</v>
      </c>
      <c r="D234" s="62">
        <v>18.7</v>
      </c>
      <c r="E234" s="61">
        <f t="shared" si="7"/>
        <v>18.7</v>
      </c>
    </row>
    <row r="235" spans="1:5" x14ac:dyDescent="0.25">
      <c r="A235" s="61" t="s">
        <v>109</v>
      </c>
      <c r="B235" s="106">
        <f t="shared" si="8"/>
        <v>3</v>
      </c>
      <c r="C235" s="106" t="s">
        <v>11</v>
      </c>
      <c r="D235" s="62">
        <v>2010</v>
      </c>
      <c r="E235" s="61">
        <f t="shared" si="7"/>
        <v>2010</v>
      </c>
    </row>
    <row r="236" spans="1:5" x14ac:dyDescent="0.25">
      <c r="A236" s="61" t="s">
        <v>109</v>
      </c>
      <c r="B236" s="106">
        <f t="shared" si="8"/>
        <v>3</v>
      </c>
      <c r="C236" s="106" t="s">
        <v>12</v>
      </c>
      <c r="D236" s="64">
        <v>0.79049999999999998</v>
      </c>
      <c r="E236" s="61">
        <v>1</v>
      </c>
    </row>
    <row r="237" spans="1:5" x14ac:dyDescent="0.25">
      <c r="A237" s="61" t="s">
        <v>109</v>
      </c>
      <c r="B237" s="106">
        <f t="shared" si="8"/>
        <v>3</v>
      </c>
      <c r="C237" s="106" t="s">
        <v>13</v>
      </c>
      <c r="D237" s="64">
        <v>0.4224</v>
      </c>
      <c r="E237" s="61">
        <v>1</v>
      </c>
    </row>
    <row r="238" spans="1:5" x14ac:dyDescent="0.25">
      <c r="A238" s="61" t="s">
        <v>109</v>
      </c>
      <c r="B238" s="106">
        <f t="shared" si="8"/>
        <v>3</v>
      </c>
      <c r="C238" s="106" t="s">
        <v>14</v>
      </c>
      <c r="D238" s="64">
        <v>0.8659</v>
      </c>
      <c r="E238" s="61">
        <v>1</v>
      </c>
    </row>
    <row r="239" spans="1:5" x14ac:dyDescent="0.25">
      <c r="A239" s="61" t="s">
        <v>109</v>
      </c>
      <c r="B239" s="106">
        <f t="shared" si="8"/>
        <v>3</v>
      </c>
      <c r="C239" s="106" t="s">
        <v>15</v>
      </c>
      <c r="D239" s="62">
        <v>2.7010000000000001</v>
      </c>
      <c r="E239" s="61">
        <f t="shared" si="7"/>
        <v>2.7010000000000001</v>
      </c>
    </row>
    <row r="240" spans="1:5" x14ac:dyDescent="0.25">
      <c r="A240" s="61" t="s">
        <v>109</v>
      </c>
      <c r="B240" s="106">
        <f t="shared" si="8"/>
        <v>3</v>
      </c>
      <c r="C240" s="106" t="s">
        <v>16</v>
      </c>
      <c r="D240" s="62">
        <v>90.89</v>
      </c>
      <c r="E240" s="61">
        <f t="shared" si="7"/>
        <v>90.89</v>
      </c>
    </row>
    <row r="241" spans="1:5" x14ac:dyDescent="0.25">
      <c r="A241" s="61" t="s">
        <v>109</v>
      </c>
      <c r="B241" s="106">
        <f t="shared" si="8"/>
        <v>3</v>
      </c>
      <c r="C241" s="106" t="s">
        <v>17</v>
      </c>
      <c r="D241" s="62">
        <v>798.3</v>
      </c>
      <c r="E241" s="61">
        <f t="shared" si="7"/>
        <v>798.3</v>
      </c>
    </row>
    <row r="242" spans="1:5" x14ac:dyDescent="0.25">
      <c r="A242" s="61" t="s">
        <v>109</v>
      </c>
      <c r="B242" s="106">
        <f t="shared" si="8"/>
        <v>3</v>
      </c>
      <c r="C242" s="106" t="s">
        <v>18</v>
      </c>
      <c r="D242" s="62">
        <v>562.9</v>
      </c>
      <c r="E242" s="61">
        <f t="shared" si="7"/>
        <v>562.9</v>
      </c>
    </row>
    <row r="243" spans="1:5" x14ac:dyDescent="0.25">
      <c r="A243" s="61" t="s">
        <v>109</v>
      </c>
      <c r="B243" s="106">
        <f t="shared" si="8"/>
        <v>3</v>
      </c>
      <c r="C243" s="106" t="s">
        <v>19</v>
      </c>
      <c r="D243" s="62">
        <v>216.2</v>
      </c>
      <c r="E243" s="61">
        <f t="shared" si="7"/>
        <v>216.2</v>
      </c>
    </row>
    <row r="244" spans="1:5" x14ac:dyDescent="0.25">
      <c r="A244" s="61" t="s">
        <v>109</v>
      </c>
      <c r="B244" s="106">
        <f t="shared" si="8"/>
        <v>3</v>
      </c>
      <c r="C244" s="106" t="s">
        <v>20</v>
      </c>
      <c r="D244" s="64">
        <v>0.82469999999999999</v>
      </c>
      <c r="E244" s="61">
        <v>1</v>
      </c>
    </row>
    <row r="245" spans="1:5" x14ac:dyDescent="0.25">
      <c r="A245" s="61" t="s">
        <v>109</v>
      </c>
      <c r="B245" s="106">
        <f t="shared" si="8"/>
        <v>3</v>
      </c>
      <c r="C245" s="106" t="s">
        <v>21</v>
      </c>
      <c r="D245" s="62">
        <v>68.33</v>
      </c>
      <c r="E245" s="61">
        <f t="shared" si="7"/>
        <v>68.33</v>
      </c>
    </row>
    <row r="246" spans="1:5" x14ac:dyDescent="0.25">
      <c r="A246" s="61" t="s">
        <v>109</v>
      </c>
      <c r="B246" s="106">
        <f t="shared" si="8"/>
        <v>3</v>
      </c>
      <c r="C246" s="106" t="s">
        <v>22</v>
      </c>
      <c r="D246" s="64">
        <v>0.55359999999999998</v>
      </c>
      <c r="E246" s="61">
        <v>1</v>
      </c>
    </row>
    <row r="247" spans="1:5" x14ac:dyDescent="0.25">
      <c r="A247" s="61" t="s">
        <v>109</v>
      </c>
      <c r="B247" s="106">
        <f t="shared" si="8"/>
        <v>3</v>
      </c>
      <c r="C247" s="106" t="s">
        <v>23</v>
      </c>
      <c r="D247" s="62">
        <v>71.41</v>
      </c>
      <c r="E247" s="61">
        <f t="shared" si="7"/>
        <v>71.41</v>
      </c>
    </row>
    <row r="248" spans="1:5" x14ac:dyDescent="0.25">
      <c r="A248" s="61" t="s">
        <v>109</v>
      </c>
      <c r="B248" s="106">
        <f t="shared" si="8"/>
        <v>3</v>
      </c>
      <c r="C248" s="106" t="s">
        <v>24</v>
      </c>
      <c r="D248" s="62">
        <v>1.8819999999999999</v>
      </c>
      <c r="E248" s="61">
        <f t="shared" si="7"/>
        <v>1.8819999999999999</v>
      </c>
    </row>
    <row r="249" spans="1:5" x14ac:dyDescent="0.25">
      <c r="A249" s="61" t="s">
        <v>109</v>
      </c>
      <c r="B249" s="106">
        <f t="shared" si="8"/>
        <v>3</v>
      </c>
      <c r="C249" s="106" t="s">
        <v>25</v>
      </c>
      <c r="D249" s="62">
        <v>150.69999999999999</v>
      </c>
      <c r="E249" s="61">
        <f t="shared" si="7"/>
        <v>150.69999999999999</v>
      </c>
    </row>
    <row r="250" spans="1:5" x14ac:dyDescent="0.25">
      <c r="A250" s="61" t="s">
        <v>109</v>
      </c>
      <c r="B250" s="106">
        <f t="shared" si="8"/>
        <v>3</v>
      </c>
      <c r="C250" s="106" t="s">
        <v>26</v>
      </c>
      <c r="D250" s="62">
        <v>10.08</v>
      </c>
      <c r="E250" s="61">
        <f t="shared" si="7"/>
        <v>10.08</v>
      </c>
    </row>
    <row r="251" spans="1:5" x14ac:dyDescent="0.25">
      <c r="A251" s="61" t="s">
        <v>109</v>
      </c>
      <c r="B251" s="106">
        <f t="shared" si="8"/>
        <v>3</v>
      </c>
      <c r="C251" s="106" t="s">
        <v>27</v>
      </c>
      <c r="D251" s="62">
        <v>32.81</v>
      </c>
      <c r="E251" s="61">
        <f t="shared" si="7"/>
        <v>32.81</v>
      </c>
    </row>
    <row r="252" spans="1:5" x14ac:dyDescent="0.25">
      <c r="A252" s="61" t="s">
        <v>109</v>
      </c>
      <c r="B252" s="106">
        <f t="shared" si="8"/>
        <v>3</v>
      </c>
      <c r="C252" s="108" t="s">
        <v>28</v>
      </c>
      <c r="D252" s="65">
        <v>49.972000000000001</v>
      </c>
      <c r="E252" s="61">
        <f t="shared" si="7"/>
        <v>49.972000000000001</v>
      </c>
    </row>
    <row r="253" spans="1:5" x14ac:dyDescent="0.25">
      <c r="A253" s="61" t="s">
        <v>109</v>
      </c>
      <c r="B253" s="106">
        <f t="shared" si="8"/>
        <v>3</v>
      </c>
      <c r="C253" s="109" t="s">
        <v>29</v>
      </c>
      <c r="D253" s="65">
        <v>5.2720000000000002</v>
      </c>
      <c r="E253" s="61">
        <f t="shared" si="7"/>
        <v>5.2720000000000002</v>
      </c>
    </row>
    <row r="254" spans="1:5" x14ac:dyDescent="0.25">
      <c r="A254" s="61" t="s">
        <v>109</v>
      </c>
      <c r="B254" s="106">
        <f t="shared" si="8"/>
        <v>3</v>
      </c>
      <c r="C254" s="109" t="s">
        <v>30</v>
      </c>
      <c r="D254" s="65">
        <v>0.23899999999999999</v>
      </c>
      <c r="E254" s="61">
        <f t="shared" si="7"/>
        <v>0.23899999999999999</v>
      </c>
    </row>
    <row r="255" spans="1:5" x14ac:dyDescent="0.25">
      <c r="A255" s="61" t="s">
        <v>109</v>
      </c>
      <c r="B255" s="106">
        <f t="shared" si="8"/>
        <v>4</v>
      </c>
      <c r="C255" s="106" t="s">
        <v>8</v>
      </c>
      <c r="D255" s="62">
        <v>1418</v>
      </c>
      <c r="E255" s="61">
        <f t="shared" si="7"/>
        <v>1418</v>
      </c>
    </row>
    <row r="256" spans="1:5" x14ac:dyDescent="0.25">
      <c r="A256" s="61" t="s">
        <v>109</v>
      </c>
      <c r="B256" s="106">
        <f t="shared" si="8"/>
        <v>4</v>
      </c>
      <c r="C256" s="106" t="s">
        <v>9</v>
      </c>
      <c r="D256" s="62">
        <v>4.0149999999999997</v>
      </c>
      <c r="E256" s="61">
        <f t="shared" si="7"/>
        <v>4.0149999999999997</v>
      </c>
    </row>
    <row r="257" spans="1:5" x14ac:dyDescent="0.25">
      <c r="A257" s="61" t="s">
        <v>109</v>
      </c>
      <c r="B257" s="106">
        <f t="shared" si="8"/>
        <v>4</v>
      </c>
      <c r="C257" s="106" t="s">
        <v>10</v>
      </c>
      <c r="D257" s="62">
        <v>26.64</v>
      </c>
      <c r="E257" s="61">
        <f t="shared" si="7"/>
        <v>26.64</v>
      </c>
    </row>
    <row r="258" spans="1:5" x14ac:dyDescent="0.25">
      <c r="A258" s="61" t="s">
        <v>109</v>
      </c>
      <c r="B258" s="106">
        <f t="shared" si="8"/>
        <v>4</v>
      </c>
      <c r="C258" s="106" t="s">
        <v>11</v>
      </c>
      <c r="D258" s="62">
        <v>1602</v>
      </c>
      <c r="E258" s="61">
        <f t="shared" si="7"/>
        <v>1602</v>
      </c>
    </row>
    <row r="259" spans="1:5" x14ac:dyDescent="0.25">
      <c r="A259" s="61" t="s">
        <v>109</v>
      </c>
      <c r="B259" s="106">
        <f t="shared" si="8"/>
        <v>4</v>
      </c>
      <c r="C259" s="106" t="s">
        <v>12</v>
      </c>
      <c r="D259" s="64">
        <v>0.81089999999999995</v>
      </c>
      <c r="E259" s="61">
        <v>1</v>
      </c>
    </row>
    <row r="260" spans="1:5" x14ac:dyDescent="0.25">
      <c r="A260" s="61" t="s">
        <v>109</v>
      </c>
      <c r="B260" s="106">
        <f t="shared" si="8"/>
        <v>4</v>
      </c>
      <c r="C260" s="106" t="s">
        <v>13</v>
      </c>
      <c r="D260" s="64">
        <v>0.93289999999999995</v>
      </c>
      <c r="E260" s="61">
        <v>1</v>
      </c>
    </row>
    <row r="261" spans="1:5" x14ac:dyDescent="0.25">
      <c r="A261" s="61" t="s">
        <v>109</v>
      </c>
      <c r="B261" s="106">
        <f t="shared" si="8"/>
        <v>4</v>
      </c>
      <c r="C261" s="106" t="s">
        <v>14</v>
      </c>
      <c r="D261" s="62">
        <v>1.099</v>
      </c>
      <c r="E261" s="61">
        <f t="shared" ref="E261:E324" si="9">D261</f>
        <v>1.099</v>
      </c>
    </row>
    <row r="262" spans="1:5" x14ac:dyDescent="0.25">
      <c r="A262" s="61" t="s">
        <v>109</v>
      </c>
      <c r="B262" s="106">
        <f t="shared" si="8"/>
        <v>4</v>
      </c>
      <c r="C262" s="106" t="s">
        <v>15</v>
      </c>
      <c r="D262" s="62">
        <v>1.786</v>
      </c>
      <c r="E262" s="61">
        <f t="shared" si="9"/>
        <v>1.786</v>
      </c>
    </row>
    <row r="263" spans="1:5" x14ac:dyDescent="0.25">
      <c r="A263" s="61" t="s">
        <v>109</v>
      </c>
      <c r="B263" s="106">
        <f t="shared" si="8"/>
        <v>4</v>
      </c>
      <c r="C263" s="106" t="s">
        <v>16</v>
      </c>
      <c r="D263" s="62">
        <v>512.1</v>
      </c>
      <c r="E263" s="61">
        <f t="shared" si="9"/>
        <v>512.1</v>
      </c>
    </row>
    <row r="264" spans="1:5" x14ac:dyDescent="0.25">
      <c r="A264" s="61" t="s">
        <v>109</v>
      </c>
      <c r="B264" s="106">
        <f t="shared" si="8"/>
        <v>4</v>
      </c>
      <c r="C264" s="106" t="s">
        <v>17</v>
      </c>
      <c r="D264" s="62">
        <v>326.39999999999998</v>
      </c>
      <c r="E264" s="61">
        <f t="shared" si="9"/>
        <v>326.39999999999998</v>
      </c>
    </row>
    <row r="265" spans="1:5" x14ac:dyDescent="0.25">
      <c r="A265" s="61" t="s">
        <v>109</v>
      </c>
      <c r="B265" s="106">
        <f t="shared" si="8"/>
        <v>4</v>
      </c>
      <c r="C265" s="106" t="s">
        <v>18</v>
      </c>
      <c r="D265" s="62">
        <v>567.6</v>
      </c>
      <c r="E265" s="61">
        <f t="shared" si="9"/>
        <v>567.6</v>
      </c>
    </row>
    <row r="266" spans="1:5" x14ac:dyDescent="0.25">
      <c r="A266" s="61" t="s">
        <v>109</v>
      </c>
      <c r="B266" s="106">
        <f t="shared" si="8"/>
        <v>4</v>
      </c>
      <c r="C266" s="106" t="s">
        <v>19</v>
      </c>
      <c r="D266" s="62">
        <v>134.80000000000001</v>
      </c>
      <c r="E266" s="61">
        <f t="shared" si="9"/>
        <v>134.80000000000001</v>
      </c>
    </row>
    <row r="267" spans="1:5" x14ac:dyDescent="0.25">
      <c r="A267" s="61" t="s">
        <v>109</v>
      </c>
      <c r="B267" s="106">
        <f t="shared" si="8"/>
        <v>4</v>
      </c>
      <c r="C267" s="106" t="s">
        <v>20</v>
      </c>
      <c r="D267" s="62">
        <v>3.6110000000000002</v>
      </c>
      <c r="E267" s="61">
        <f t="shared" si="9"/>
        <v>3.6110000000000002</v>
      </c>
    </row>
    <row r="268" spans="1:5" x14ac:dyDescent="0.25">
      <c r="A268" s="61" t="s">
        <v>109</v>
      </c>
      <c r="B268" s="106">
        <f t="shared" si="8"/>
        <v>4</v>
      </c>
      <c r="C268" s="106" t="s">
        <v>21</v>
      </c>
      <c r="D268" s="62">
        <v>22.5</v>
      </c>
      <c r="E268" s="61">
        <f t="shared" si="9"/>
        <v>22.5</v>
      </c>
    </row>
    <row r="269" spans="1:5" x14ac:dyDescent="0.25">
      <c r="A269" s="61" t="s">
        <v>109</v>
      </c>
      <c r="B269" s="106">
        <f t="shared" si="8"/>
        <v>4</v>
      </c>
      <c r="C269" s="106" t="s">
        <v>22</v>
      </c>
      <c r="D269" s="64">
        <v>0.9093</v>
      </c>
      <c r="E269" s="61">
        <v>1</v>
      </c>
    </row>
    <row r="270" spans="1:5" x14ac:dyDescent="0.25">
      <c r="A270" s="61" t="s">
        <v>109</v>
      </c>
      <c r="B270" s="106">
        <f t="shared" si="8"/>
        <v>4</v>
      </c>
      <c r="C270" s="106" t="s">
        <v>23</v>
      </c>
      <c r="D270" s="62">
        <v>134.19999999999999</v>
      </c>
      <c r="E270" s="61">
        <f t="shared" si="9"/>
        <v>134.19999999999999</v>
      </c>
    </row>
    <row r="271" spans="1:5" x14ac:dyDescent="0.25">
      <c r="A271" s="61" t="s">
        <v>109</v>
      </c>
      <c r="B271" s="106">
        <f t="shared" si="8"/>
        <v>4</v>
      </c>
      <c r="C271" s="106" t="s">
        <v>24</v>
      </c>
      <c r="D271" s="62">
        <v>9.1539999999999999</v>
      </c>
      <c r="E271" s="61">
        <f t="shared" si="9"/>
        <v>9.1539999999999999</v>
      </c>
    </row>
    <row r="272" spans="1:5" x14ac:dyDescent="0.25">
      <c r="A272" s="61" t="s">
        <v>109</v>
      </c>
      <c r="B272" s="106">
        <f t="shared" si="8"/>
        <v>4</v>
      </c>
      <c r="C272" s="106" t="s">
        <v>25</v>
      </c>
      <c r="D272" s="62">
        <v>596.29999999999995</v>
      </c>
      <c r="E272" s="61">
        <f t="shared" si="9"/>
        <v>596.29999999999995</v>
      </c>
    </row>
    <row r="273" spans="1:5" x14ac:dyDescent="0.25">
      <c r="A273" s="61" t="s">
        <v>109</v>
      </c>
      <c r="B273" s="106">
        <f t="shared" si="8"/>
        <v>4</v>
      </c>
      <c r="C273" s="106" t="s">
        <v>26</v>
      </c>
      <c r="D273" s="62">
        <v>9.4309999999999992</v>
      </c>
      <c r="E273" s="61">
        <f t="shared" si="9"/>
        <v>9.4309999999999992</v>
      </c>
    </row>
    <row r="274" spans="1:5" x14ac:dyDescent="0.25">
      <c r="A274" s="61" t="s">
        <v>109</v>
      </c>
      <c r="B274" s="106">
        <f t="shared" si="8"/>
        <v>4</v>
      </c>
      <c r="C274" s="106" t="s">
        <v>27</v>
      </c>
      <c r="D274" s="62">
        <v>17.8</v>
      </c>
      <c r="E274" s="61">
        <f t="shared" si="9"/>
        <v>17.8</v>
      </c>
    </row>
    <row r="275" spans="1:5" x14ac:dyDescent="0.25">
      <c r="A275" s="61" t="s">
        <v>109</v>
      </c>
      <c r="B275" s="106">
        <f t="shared" si="8"/>
        <v>4</v>
      </c>
      <c r="C275" s="108" t="s">
        <v>28</v>
      </c>
      <c r="D275" s="65">
        <v>47.277000000000001</v>
      </c>
      <c r="E275" s="61">
        <f t="shared" si="9"/>
        <v>47.277000000000001</v>
      </c>
    </row>
    <row r="276" spans="1:5" x14ac:dyDescent="0.25">
      <c r="A276" s="61" t="s">
        <v>109</v>
      </c>
      <c r="B276" s="106">
        <f t="shared" si="8"/>
        <v>4</v>
      </c>
      <c r="C276" s="109" t="s">
        <v>29</v>
      </c>
      <c r="D276" s="65">
        <v>5.28</v>
      </c>
      <c r="E276" s="61">
        <f t="shared" si="9"/>
        <v>5.28</v>
      </c>
    </row>
    <row r="277" spans="1:5" x14ac:dyDescent="0.25">
      <c r="A277" s="61" t="s">
        <v>109</v>
      </c>
      <c r="B277" s="106">
        <f t="shared" si="8"/>
        <v>4</v>
      </c>
      <c r="C277" s="109" t="s">
        <v>30</v>
      </c>
      <c r="D277" s="65">
        <v>0.247</v>
      </c>
      <c r="E277" s="61">
        <f t="shared" si="9"/>
        <v>0.247</v>
      </c>
    </row>
    <row r="278" spans="1:5" x14ac:dyDescent="0.25">
      <c r="A278" s="61" t="s">
        <v>109</v>
      </c>
      <c r="B278" s="106">
        <f t="shared" si="8"/>
        <v>5</v>
      </c>
      <c r="C278" s="106" t="s">
        <v>8</v>
      </c>
      <c r="D278" s="62">
        <v>1374</v>
      </c>
      <c r="E278" s="61">
        <f t="shared" si="9"/>
        <v>1374</v>
      </c>
    </row>
    <row r="279" spans="1:5" x14ac:dyDescent="0.25">
      <c r="A279" s="61" t="s">
        <v>109</v>
      </c>
      <c r="B279" s="106">
        <f t="shared" si="8"/>
        <v>5</v>
      </c>
      <c r="C279" s="106" t="s">
        <v>9</v>
      </c>
      <c r="D279" s="62">
        <v>4.05</v>
      </c>
      <c r="E279" s="61">
        <f t="shared" si="9"/>
        <v>4.05</v>
      </c>
    </row>
    <row r="280" spans="1:5" x14ac:dyDescent="0.25">
      <c r="A280" s="61" t="s">
        <v>109</v>
      </c>
      <c r="B280" s="106">
        <f t="shared" si="8"/>
        <v>5</v>
      </c>
      <c r="C280" s="106" t="s">
        <v>10</v>
      </c>
      <c r="D280" s="62">
        <v>26.37</v>
      </c>
      <c r="E280" s="61">
        <f t="shared" si="9"/>
        <v>26.37</v>
      </c>
    </row>
    <row r="281" spans="1:5" x14ac:dyDescent="0.25">
      <c r="A281" s="61" t="s">
        <v>109</v>
      </c>
      <c r="B281" s="106">
        <f t="shared" si="8"/>
        <v>5</v>
      </c>
      <c r="C281" s="106" t="s">
        <v>11</v>
      </c>
      <c r="D281" s="62">
        <v>1573</v>
      </c>
      <c r="E281" s="61">
        <f t="shared" si="9"/>
        <v>1573</v>
      </c>
    </row>
    <row r="282" spans="1:5" x14ac:dyDescent="0.25">
      <c r="A282" s="61" t="s">
        <v>109</v>
      </c>
      <c r="B282" s="106">
        <f t="shared" si="8"/>
        <v>5</v>
      </c>
      <c r="C282" s="106" t="s">
        <v>12</v>
      </c>
      <c r="D282" s="64">
        <v>0.70960000000000001</v>
      </c>
      <c r="E282" s="61">
        <v>1</v>
      </c>
    </row>
    <row r="283" spans="1:5" x14ac:dyDescent="0.25">
      <c r="A283" s="61" t="s">
        <v>109</v>
      </c>
      <c r="B283" s="106">
        <f t="shared" si="8"/>
        <v>5</v>
      </c>
      <c r="C283" s="106" t="s">
        <v>13</v>
      </c>
      <c r="D283" s="64">
        <v>0.90749999999999997</v>
      </c>
      <c r="E283" s="61">
        <v>1</v>
      </c>
    </row>
    <row r="284" spans="1:5" x14ac:dyDescent="0.25">
      <c r="A284" s="61" t="s">
        <v>109</v>
      </c>
      <c r="B284" s="106">
        <f t="shared" si="8"/>
        <v>5</v>
      </c>
      <c r="C284" s="106" t="s">
        <v>14</v>
      </c>
      <c r="D284" s="62">
        <v>1.0189999999999999</v>
      </c>
      <c r="E284" s="61">
        <f t="shared" si="9"/>
        <v>1.0189999999999999</v>
      </c>
    </row>
    <row r="285" spans="1:5" x14ac:dyDescent="0.25">
      <c r="A285" s="61" t="s">
        <v>109</v>
      </c>
      <c r="B285" s="106">
        <f t="shared" si="8"/>
        <v>5</v>
      </c>
      <c r="C285" s="106" t="s">
        <v>15</v>
      </c>
      <c r="D285" s="62">
        <v>1.7689999999999999</v>
      </c>
      <c r="E285" s="61">
        <f t="shared" si="9"/>
        <v>1.7689999999999999</v>
      </c>
    </row>
    <row r="286" spans="1:5" x14ac:dyDescent="0.25">
      <c r="A286" s="61" t="s">
        <v>109</v>
      </c>
      <c r="B286" s="106">
        <f t="shared" si="8"/>
        <v>5</v>
      </c>
      <c r="C286" s="106" t="s">
        <v>16</v>
      </c>
      <c r="D286" s="62">
        <v>500.6</v>
      </c>
      <c r="E286" s="61">
        <f t="shared" si="9"/>
        <v>500.6</v>
      </c>
    </row>
    <row r="287" spans="1:5" x14ac:dyDescent="0.25">
      <c r="A287" s="61" t="s">
        <v>109</v>
      </c>
      <c r="B287" s="106">
        <f t="shared" si="8"/>
        <v>5</v>
      </c>
      <c r="C287" s="106" t="s">
        <v>17</v>
      </c>
      <c r="D287" s="62">
        <v>320.10000000000002</v>
      </c>
      <c r="E287" s="61">
        <f t="shared" si="9"/>
        <v>320.10000000000002</v>
      </c>
    </row>
    <row r="288" spans="1:5" x14ac:dyDescent="0.25">
      <c r="A288" s="61" t="s">
        <v>109</v>
      </c>
      <c r="B288" s="106">
        <f t="shared" si="8"/>
        <v>5</v>
      </c>
      <c r="C288" s="106" t="s">
        <v>18</v>
      </c>
      <c r="D288" s="62">
        <v>564.5</v>
      </c>
      <c r="E288" s="61">
        <f t="shared" si="9"/>
        <v>564.5</v>
      </c>
    </row>
    <row r="289" spans="1:5" x14ac:dyDescent="0.25">
      <c r="A289" s="61" t="s">
        <v>109</v>
      </c>
      <c r="B289" s="106">
        <f t="shared" si="8"/>
        <v>5</v>
      </c>
      <c r="C289" s="106" t="s">
        <v>19</v>
      </c>
      <c r="D289" s="62">
        <v>135.1</v>
      </c>
      <c r="E289" s="61">
        <f t="shared" si="9"/>
        <v>135.1</v>
      </c>
    </row>
    <row r="290" spans="1:5" x14ac:dyDescent="0.25">
      <c r="A290" s="61" t="s">
        <v>109</v>
      </c>
      <c r="B290" s="106">
        <f t="shared" si="8"/>
        <v>5</v>
      </c>
      <c r="C290" s="106" t="s">
        <v>20</v>
      </c>
      <c r="D290" s="62">
        <v>3.4740000000000002</v>
      </c>
      <c r="E290" s="61">
        <f t="shared" si="9"/>
        <v>3.4740000000000002</v>
      </c>
    </row>
    <row r="291" spans="1:5" x14ac:dyDescent="0.25">
      <c r="A291" s="61" t="s">
        <v>109</v>
      </c>
      <c r="B291" s="106">
        <f t="shared" si="8"/>
        <v>5</v>
      </c>
      <c r="C291" s="106" t="s">
        <v>21</v>
      </c>
      <c r="D291" s="62">
        <v>19.11</v>
      </c>
      <c r="E291" s="61">
        <f t="shared" si="9"/>
        <v>19.11</v>
      </c>
    </row>
    <row r="292" spans="1:5" x14ac:dyDescent="0.25">
      <c r="A292" s="61" t="s">
        <v>109</v>
      </c>
      <c r="B292" s="106">
        <f t="shared" si="8"/>
        <v>5</v>
      </c>
      <c r="C292" s="106" t="s">
        <v>22</v>
      </c>
      <c r="D292" s="64">
        <v>0.86360000000000003</v>
      </c>
      <c r="E292" s="61">
        <v>1</v>
      </c>
    </row>
    <row r="293" spans="1:5" x14ac:dyDescent="0.25">
      <c r="A293" s="61" t="s">
        <v>109</v>
      </c>
      <c r="B293" s="106">
        <f t="shared" si="8"/>
        <v>5</v>
      </c>
      <c r="C293" s="106" t="s">
        <v>23</v>
      </c>
      <c r="D293" s="62">
        <v>130.5</v>
      </c>
      <c r="E293" s="61">
        <f t="shared" si="9"/>
        <v>130.5</v>
      </c>
    </row>
    <row r="294" spans="1:5" x14ac:dyDescent="0.25">
      <c r="A294" s="61" t="s">
        <v>109</v>
      </c>
      <c r="B294" s="106">
        <f t="shared" si="8"/>
        <v>5</v>
      </c>
      <c r="C294" s="106" t="s">
        <v>24</v>
      </c>
      <c r="D294" s="62">
        <v>8.8719999999999999</v>
      </c>
      <c r="E294" s="61">
        <f t="shared" si="9"/>
        <v>8.8719999999999999</v>
      </c>
    </row>
    <row r="295" spans="1:5" x14ac:dyDescent="0.25">
      <c r="A295" s="61" t="s">
        <v>109</v>
      </c>
      <c r="B295" s="106">
        <f t="shared" si="8"/>
        <v>5</v>
      </c>
      <c r="C295" s="106" t="s">
        <v>25</v>
      </c>
      <c r="D295" s="62">
        <v>554.9</v>
      </c>
      <c r="E295" s="61">
        <f t="shared" si="9"/>
        <v>554.9</v>
      </c>
    </row>
    <row r="296" spans="1:5" x14ac:dyDescent="0.25">
      <c r="A296" s="61" t="s">
        <v>109</v>
      </c>
      <c r="B296" s="106">
        <f t="shared" ref="B296:B359" si="10">B273+1</f>
        <v>5</v>
      </c>
      <c r="C296" s="106" t="s">
        <v>26</v>
      </c>
      <c r="D296" s="62">
        <v>9.2889999999999997</v>
      </c>
      <c r="E296" s="61">
        <f t="shared" si="9"/>
        <v>9.2889999999999997</v>
      </c>
    </row>
    <row r="297" spans="1:5" x14ac:dyDescent="0.25">
      <c r="A297" s="61" t="s">
        <v>109</v>
      </c>
      <c r="B297" s="106">
        <f t="shared" si="10"/>
        <v>5</v>
      </c>
      <c r="C297" s="106" t="s">
        <v>27</v>
      </c>
      <c r="D297" s="62">
        <v>17.02</v>
      </c>
      <c r="E297" s="61">
        <f t="shared" si="9"/>
        <v>17.02</v>
      </c>
    </row>
    <row r="298" spans="1:5" x14ac:dyDescent="0.25">
      <c r="A298" s="61" t="s">
        <v>109</v>
      </c>
      <c r="B298" s="106">
        <f t="shared" si="10"/>
        <v>5</v>
      </c>
      <c r="C298" s="108" t="s">
        <v>28</v>
      </c>
      <c r="D298" s="65">
        <v>47.02</v>
      </c>
      <c r="E298" s="61">
        <f t="shared" si="9"/>
        <v>47.02</v>
      </c>
    </row>
    <row r="299" spans="1:5" x14ac:dyDescent="0.25">
      <c r="A299" s="61" t="s">
        <v>109</v>
      </c>
      <c r="B299" s="106">
        <f t="shared" si="10"/>
        <v>5</v>
      </c>
      <c r="C299" s="109" t="s">
        <v>29</v>
      </c>
      <c r="D299" s="65">
        <v>5.45</v>
      </c>
      <c r="E299" s="61">
        <f t="shared" si="9"/>
        <v>5.45</v>
      </c>
    </row>
    <row r="300" spans="1:5" x14ac:dyDescent="0.25">
      <c r="A300" s="61" t="s">
        <v>109</v>
      </c>
      <c r="B300" s="106">
        <f t="shared" si="10"/>
        <v>5</v>
      </c>
      <c r="C300" s="109" t="s">
        <v>30</v>
      </c>
      <c r="D300" s="65">
        <v>0.33600000000000002</v>
      </c>
      <c r="E300" s="61">
        <f t="shared" si="9"/>
        <v>0.33600000000000002</v>
      </c>
    </row>
    <row r="301" spans="1:5" x14ac:dyDescent="0.25">
      <c r="A301" s="61" t="s">
        <v>109</v>
      </c>
      <c r="B301" s="106">
        <f t="shared" si="10"/>
        <v>6</v>
      </c>
      <c r="C301" s="106" t="s">
        <v>8</v>
      </c>
      <c r="D301" s="62">
        <v>506.6</v>
      </c>
      <c r="E301" s="61">
        <f t="shared" si="9"/>
        <v>506.6</v>
      </c>
    </row>
    <row r="302" spans="1:5" x14ac:dyDescent="0.25">
      <c r="A302" s="61" t="s">
        <v>109</v>
      </c>
      <c r="B302" s="106">
        <f t="shared" si="10"/>
        <v>6</v>
      </c>
      <c r="C302" s="106" t="s">
        <v>9</v>
      </c>
      <c r="D302" s="62">
        <v>5.5659999999999998</v>
      </c>
      <c r="E302" s="61">
        <f t="shared" si="9"/>
        <v>5.5659999999999998</v>
      </c>
    </row>
    <row r="303" spans="1:5" x14ac:dyDescent="0.25">
      <c r="A303" s="61" t="s">
        <v>109</v>
      </c>
      <c r="B303" s="106">
        <f t="shared" si="10"/>
        <v>6</v>
      </c>
      <c r="C303" s="106" t="s">
        <v>10</v>
      </c>
      <c r="D303" s="62">
        <v>34.4</v>
      </c>
      <c r="E303" s="61">
        <f t="shared" si="9"/>
        <v>34.4</v>
      </c>
    </row>
    <row r="304" spans="1:5" x14ac:dyDescent="0.25">
      <c r="A304" s="61" t="s">
        <v>109</v>
      </c>
      <c r="B304" s="106">
        <f t="shared" si="10"/>
        <v>6</v>
      </c>
      <c r="C304" s="106" t="s">
        <v>11</v>
      </c>
      <c r="D304" s="62">
        <v>2876</v>
      </c>
      <c r="E304" s="61">
        <f t="shared" si="9"/>
        <v>2876</v>
      </c>
    </row>
    <row r="305" spans="1:5" x14ac:dyDescent="0.25">
      <c r="A305" s="61" t="s">
        <v>109</v>
      </c>
      <c r="B305" s="106">
        <f t="shared" si="10"/>
        <v>6</v>
      </c>
      <c r="C305" s="106" t="s">
        <v>12</v>
      </c>
      <c r="D305" s="62">
        <v>1.115</v>
      </c>
      <c r="E305" s="61">
        <f t="shared" si="9"/>
        <v>1.115</v>
      </c>
    </row>
    <row r="306" spans="1:5" x14ac:dyDescent="0.25">
      <c r="A306" s="61" t="s">
        <v>109</v>
      </c>
      <c r="B306" s="106">
        <f t="shared" si="10"/>
        <v>6</v>
      </c>
      <c r="C306" s="106" t="s">
        <v>13</v>
      </c>
      <c r="D306" s="64">
        <v>0.81420000000000003</v>
      </c>
      <c r="E306" s="61">
        <v>1</v>
      </c>
    </row>
    <row r="307" spans="1:5" x14ac:dyDescent="0.25">
      <c r="A307" s="61" t="s">
        <v>109</v>
      </c>
      <c r="B307" s="106">
        <f t="shared" si="10"/>
        <v>6</v>
      </c>
      <c r="C307" s="106" t="s">
        <v>14</v>
      </c>
      <c r="D307" s="62">
        <v>1.03</v>
      </c>
      <c r="E307" s="61">
        <f t="shared" si="9"/>
        <v>1.03</v>
      </c>
    </row>
    <row r="308" spans="1:5" x14ac:dyDescent="0.25">
      <c r="A308" s="61" t="s">
        <v>109</v>
      </c>
      <c r="B308" s="106">
        <f t="shared" si="10"/>
        <v>6</v>
      </c>
      <c r="C308" s="106" t="s">
        <v>15</v>
      </c>
      <c r="D308" s="62">
        <v>2.2709999999999999</v>
      </c>
      <c r="E308" s="61">
        <f t="shared" si="9"/>
        <v>2.2709999999999999</v>
      </c>
    </row>
    <row r="309" spans="1:5" x14ac:dyDescent="0.25">
      <c r="A309" s="61" t="s">
        <v>109</v>
      </c>
      <c r="B309" s="106">
        <f t="shared" si="10"/>
        <v>6</v>
      </c>
      <c r="C309" s="106" t="s">
        <v>16</v>
      </c>
      <c r="D309" s="62">
        <v>202.6</v>
      </c>
      <c r="E309" s="61">
        <f t="shared" si="9"/>
        <v>202.6</v>
      </c>
    </row>
    <row r="310" spans="1:5" x14ac:dyDescent="0.25">
      <c r="A310" s="61" t="s">
        <v>109</v>
      </c>
      <c r="B310" s="106">
        <f t="shared" si="10"/>
        <v>6</v>
      </c>
      <c r="C310" s="106" t="s">
        <v>17</v>
      </c>
      <c r="D310" s="62">
        <v>1788</v>
      </c>
      <c r="E310" s="61">
        <f t="shared" si="9"/>
        <v>1788</v>
      </c>
    </row>
    <row r="311" spans="1:5" x14ac:dyDescent="0.25">
      <c r="A311" s="61" t="s">
        <v>109</v>
      </c>
      <c r="B311" s="106">
        <f t="shared" si="10"/>
        <v>6</v>
      </c>
      <c r="C311" s="106" t="s">
        <v>18</v>
      </c>
      <c r="D311" s="62">
        <v>814.5</v>
      </c>
      <c r="E311" s="61">
        <f t="shared" si="9"/>
        <v>814.5</v>
      </c>
    </row>
    <row r="312" spans="1:5" x14ac:dyDescent="0.25">
      <c r="A312" s="61" t="s">
        <v>109</v>
      </c>
      <c r="B312" s="106">
        <f t="shared" si="10"/>
        <v>6</v>
      </c>
      <c r="C312" s="106" t="s">
        <v>19</v>
      </c>
      <c r="D312" s="62">
        <v>246.5</v>
      </c>
      <c r="E312" s="61">
        <f t="shared" si="9"/>
        <v>246.5</v>
      </c>
    </row>
    <row r="313" spans="1:5" x14ac:dyDescent="0.25">
      <c r="A313" s="61" t="s">
        <v>109</v>
      </c>
      <c r="B313" s="106">
        <f t="shared" si="10"/>
        <v>6</v>
      </c>
      <c r="C313" s="106" t="s">
        <v>20</v>
      </c>
      <c r="D313" s="62">
        <v>2.2570000000000001</v>
      </c>
      <c r="E313" s="61">
        <f t="shared" si="9"/>
        <v>2.2570000000000001</v>
      </c>
    </row>
    <row r="314" spans="1:5" x14ac:dyDescent="0.25">
      <c r="A314" s="61" t="s">
        <v>109</v>
      </c>
      <c r="B314" s="106">
        <f t="shared" si="10"/>
        <v>6</v>
      </c>
      <c r="C314" s="106" t="s">
        <v>21</v>
      </c>
      <c r="D314" s="62">
        <v>194.4</v>
      </c>
      <c r="E314" s="61">
        <f t="shared" si="9"/>
        <v>194.4</v>
      </c>
    </row>
    <row r="315" spans="1:5" x14ac:dyDescent="0.25">
      <c r="A315" s="61" t="s">
        <v>109</v>
      </c>
      <c r="B315" s="106">
        <f t="shared" si="10"/>
        <v>6</v>
      </c>
      <c r="C315" s="106" t="s">
        <v>22</v>
      </c>
      <c r="D315" s="64">
        <v>0.9093</v>
      </c>
      <c r="E315" s="61">
        <v>1</v>
      </c>
    </row>
    <row r="316" spans="1:5" x14ac:dyDescent="0.25">
      <c r="A316" s="61" t="s">
        <v>109</v>
      </c>
      <c r="B316" s="106">
        <f t="shared" si="10"/>
        <v>6</v>
      </c>
      <c r="C316" s="106" t="s">
        <v>23</v>
      </c>
      <c r="D316" s="62">
        <v>113.7</v>
      </c>
      <c r="E316" s="61">
        <f t="shared" si="9"/>
        <v>113.7</v>
      </c>
    </row>
    <row r="317" spans="1:5" x14ac:dyDescent="0.25">
      <c r="A317" s="61" t="s">
        <v>109</v>
      </c>
      <c r="B317" s="106">
        <f t="shared" si="10"/>
        <v>6</v>
      </c>
      <c r="C317" s="106" t="s">
        <v>24</v>
      </c>
      <c r="D317" s="62">
        <v>4.577</v>
      </c>
      <c r="E317" s="61">
        <f t="shared" si="9"/>
        <v>4.577</v>
      </c>
    </row>
    <row r="318" spans="1:5" x14ac:dyDescent="0.25">
      <c r="A318" s="61" t="s">
        <v>109</v>
      </c>
      <c r="B318" s="106">
        <f t="shared" si="10"/>
        <v>6</v>
      </c>
      <c r="C318" s="106" t="s">
        <v>25</v>
      </c>
      <c r="D318" s="62">
        <v>431.4</v>
      </c>
      <c r="E318" s="61">
        <f t="shared" si="9"/>
        <v>431.4</v>
      </c>
    </row>
    <row r="319" spans="1:5" x14ac:dyDescent="0.25">
      <c r="A319" s="61" t="s">
        <v>109</v>
      </c>
      <c r="B319" s="106">
        <f t="shared" si="10"/>
        <v>6</v>
      </c>
      <c r="C319" s="106" t="s">
        <v>26</v>
      </c>
      <c r="D319" s="62">
        <v>13.67</v>
      </c>
      <c r="E319" s="61">
        <f t="shared" si="9"/>
        <v>13.67</v>
      </c>
    </row>
    <row r="320" spans="1:5" x14ac:dyDescent="0.25">
      <c r="A320" s="61" t="s">
        <v>109</v>
      </c>
      <c r="B320" s="106">
        <f t="shared" si="10"/>
        <v>6</v>
      </c>
      <c r="C320" s="106" t="s">
        <v>27</v>
      </c>
      <c r="D320" s="62">
        <v>39.159999999999997</v>
      </c>
      <c r="E320" s="61">
        <f t="shared" si="9"/>
        <v>39.159999999999997</v>
      </c>
    </row>
    <row r="321" spans="1:5" x14ac:dyDescent="0.25">
      <c r="A321" s="61" t="s">
        <v>109</v>
      </c>
      <c r="B321" s="106">
        <f t="shared" si="10"/>
        <v>6</v>
      </c>
      <c r="C321" s="108" t="s">
        <v>28</v>
      </c>
      <c r="D321" s="65">
        <v>50.137</v>
      </c>
      <c r="E321" s="61">
        <f t="shared" si="9"/>
        <v>50.137</v>
      </c>
    </row>
    <row r="322" spans="1:5" x14ac:dyDescent="0.25">
      <c r="A322" s="61" t="s">
        <v>109</v>
      </c>
      <c r="B322" s="106">
        <f t="shared" si="10"/>
        <v>6</v>
      </c>
      <c r="C322" s="109" t="s">
        <v>29</v>
      </c>
      <c r="D322" s="65">
        <v>5.5019999999999998</v>
      </c>
      <c r="E322" s="61">
        <f t="shared" si="9"/>
        <v>5.5019999999999998</v>
      </c>
    </row>
    <row r="323" spans="1:5" x14ac:dyDescent="0.25">
      <c r="A323" s="61" t="s">
        <v>109</v>
      </c>
      <c r="B323" s="106">
        <f t="shared" si="10"/>
        <v>6</v>
      </c>
      <c r="C323" s="109" t="s">
        <v>30</v>
      </c>
      <c r="D323" s="65">
        <v>0.35599999999999998</v>
      </c>
      <c r="E323" s="61">
        <f t="shared" si="9"/>
        <v>0.35599999999999998</v>
      </c>
    </row>
    <row r="324" spans="1:5" x14ac:dyDescent="0.25">
      <c r="A324" s="61" t="s">
        <v>109</v>
      </c>
      <c r="B324" s="106">
        <f t="shared" si="10"/>
        <v>7</v>
      </c>
      <c r="C324" s="106" t="s">
        <v>8</v>
      </c>
      <c r="D324" s="62">
        <v>1108</v>
      </c>
      <c r="E324" s="61">
        <f t="shared" si="9"/>
        <v>1108</v>
      </c>
    </row>
    <row r="325" spans="1:5" x14ac:dyDescent="0.25">
      <c r="A325" s="61" t="s">
        <v>109</v>
      </c>
      <c r="B325" s="106">
        <f t="shared" si="10"/>
        <v>7</v>
      </c>
      <c r="C325" s="106" t="s">
        <v>9</v>
      </c>
      <c r="D325" s="62">
        <v>4.3259999999999996</v>
      </c>
      <c r="E325" s="61">
        <f t="shared" ref="E325:E388" si="11">D325</f>
        <v>4.3259999999999996</v>
      </c>
    </row>
    <row r="326" spans="1:5" x14ac:dyDescent="0.25">
      <c r="A326" s="61" t="s">
        <v>109</v>
      </c>
      <c r="B326" s="106">
        <f t="shared" si="10"/>
        <v>7</v>
      </c>
      <c r="C326" s="106" t="s">
        <v>10</v>
      </c>
      <c r="D326" s="62">
        <v>25.16</v>
      </c>
      <c r="E326" s="61">
        <f t="shared" si="11"/>
        <v>25.16</v>
      </c>
    </row>
    <row r="327" spans="1:5" x14ac:dyDescent="0.25">
      <c r="A327" s="61" t="s">
        <v>109</v>
      </c>
      <c r="B327" s="106">
        <f t="shared" si="10"/>
        <v>7</v>
      </c>
      <c r="C327" s="106" t="s">
        <v>11</v>
      </c>
      <c r="D327" s="62">
        <v>1823</v>
      </c>
      <c r="E327" s="61">
        <f t="shared" si="11"/>
        <v>1823</v>
      </c>
    </row>
    <row r="328" spans="1:5" x14ac:dyDescent="0.25">
      <c r="A328" s="61" t="s">
        <v>109</v>
      </c>
      <c r="B328" s="106">
        <f t="shared" si="10"/>
        <v>7</v>
      </c>
      <c r="C328" s="106" t="s">
        <v>12</v>
      </c>
      <c r="D328" s="64">
        <v>0.69269999999999998</v>
      </c>
      <c r="E328" s="61">
        <v>1</v>
      </c>
    </row>
    <row r="329" spans="1:5" x14ac:dyDescent="0.25">
      <c r="A329" s="61" t="s">
        <v>109</v>
      </c>
      <c r="B329" s="106">
        <f t="shared" si="10"/>
        <v>7</v>
      </c>
      <c r="C329" s="106" t="s">
        <v>13</v>
      </c>
      <c r="D329" s="64">
        <v>0.58520000000000005</v>
      </c>
      <c r="E329" s="61">
        <v>1</v>
      </c>
    </row>
    <row r="330" spans="1:5" x14ac:dyDescent="0.25">
      <c r="A330" s="61" t="s">
        <v>109</v>
      </c>
      <c r="B330" s="106">
        <f t="shared" si="10"/>
        <v>7</v>
      </c>
      <c r="C330" s="106" t="s">
        <v>14</v>
      </c>
      <c r="D330" s="62">
        <v>1.1870000000000001</v>
      </c>
      <c r="E330" s="61">
        <f t="shared" si="11"/>
        <v>1.1870000000000001</v>
      </c>
    </row>
    <row r="331" spans="1:5" x14ac:dyDescent="0.25">
      <c r="A331" s="61" t="s">
        <v>109</v>
      </c>
      <c r="B331" s="106">
        <f t="shared" si="10"/>
        <v>7</v>
      </c>
      <c r="C331" s="106" t="s">
        <v>15</v>
      </c>
      <c r="D331" s="62">
        <v>3.0110000000000001</v>
      </c>
      <c r="E331" s="61">
        <f t="shared" si="11"/>
        <v>3.0110000000000001</v>
      </c>
    </row>
    <row r="332" spans="1:5" x14ac:dyDescent="0.25">
      <c r="A332" s="61" t="s">
        <v>109</v>
      </c>
      <c r="B332" s="106">
        <f t="shared" si="10"/>
        <v>7</v>
      </c>
      <c r="C332" s="106" t="s">
        <v>16</v>
      </c>
      <c r="D332" s="62">
        <v>462.1</v>
      </c>
      <c r="E332" s="61">
        <f t="shared" si="11"/>
        <v>462.1</v>
      </c>
    </row>
    <row r="333" spans="1:5" x14ac:dyDescent="0.25">
      <c r="A333" s="61" t="s">
        <v>109</v>
      </c>
      <c r="B333" s="106">
        <f t="shared" si="10"/>
        <v>7</v>
      </c>
      <c r="C333" s="106" t="s">
        <v>17</v>
      </c>
      <c r="D333" s="62">
        <v>680.4</v>
      </c>
      <c r="E333" s="61">
        <f t="shared" si="11"/>
        <v>680.4</v>
      </c>
    </row>
    <row r="334" spans="1:5" x14ac:dyDescent="0.25">
      <c r="A334" s="61" t="s">
        <v>109</v>
      </c>
      <c r="B334" s="106">
        <f t="shared" si="10"/>
        <v>7</v>
      </c>
      <c r="C334" s="106" t="s">
        <v>18</v>
      </c>
      <c r="D334" s="62">
        <v>424</v>
      </c>
      <c r="E334" s="61">
        <f t="shared" si="11"/>
        <v>424</v>
      </c>
    </row>
    <row r="335" spans="1:5" x14ac:dyDescent="0.25">
      <c r="A335" s="61" t="s">
        <v>109</v>
      </c>
      <c r="B335" s="106">
        <f t="shared" si="10"/>
        <v>7</v>
      </c>
      <c r="C335" s="106" t="s">
        <v>19</v>
      </c>
      <c r="D335" s="62">
        <v>122.9</v>
      </c>
      <c r="E335" s="61">
        <f t="shared" si="11"/>
        <v>122.9</v>
      </c>
    </row>
    <row r="336" spans="1:5" x14ac:dyDescent="0.25">
      <c r="A336" s="61" t="s">
        <v>109</v>
      </c>
      <c r="B336" s="106">
        <f t="shared" si="10"/>
        <v>7</v>
      </c>
      <c r="C336" s="106" t="s">
        <v>20</v>
      </c>
      <c r="D336" s="62">
        <v>2.9820000000000002</v>
      </c>
      <c r="E336" s="61">
        <f t="shared" si="11"/>
        <v>2.9820000000000002</v>
      </c>
    </row>
    <row r="337" spans="1:5" x14ac:dyDescent="0.25">
      <c r="A337" s="61" t="s">
        <v>109</v>
      </c>
      <c r="B337" s="106">
        <f t="shared" si="10"/>
        <v>7</v>
      </c>
      <c r="C337" s="106" t="s">
        <v>21</v>
      </c>
      <c r="D337" s="62">
        <v>62.56</v>
      </c>
      <c r="E337" s="61">
        <f t="shared" si="11"/>
        <v>62.56</v>
      </c>
    </row>
    <row r="338" spans="1:5" x14ac:dyDescent="0.25">
      <c r="A338" s="61" t="s">
        <v>109</v>
      </c>
      <c r="B338" s="106">
        <f t="shared" si="10"/>
        <v>7</v>
      </c>
      <c r="C338" s="106" t="s">
        <v>22</v>
      </c>
      <c r="D338" s="64">
        <v>0.70340000000000003</v>
      </c>
      <c r="E338" s="61">
        <v>1</v>
      </c>
    </row>
    <row r="339" spans="1:5" x14ac:dyDescent="0.25">
      <c r="A339" s="61" t="s">
        <v>109</v>
      </c>
      <c r="B339" s="106">
        <f t="shared" si="10"/>
        <v>7</v>
      </c>
      <c r="C339" s="106" t="s">
        <v>23</v>
      </c>
      <c r="D339" s="62">
        <v>96.71</v>
      </c>
      <c r="E339" s="61">
        <f t="shared" si="11"/>
        <v>96.71</v>
      </c>
    </row>
    <row r="340" spans="1:5" x14ac:dyDescent="0.25">
      <c r="A340" s="61" t="s">
        <v>109</v>
      </c>
      <c r="B340" s="106">
        <f t="shared" si="10"/>
        <v>7</v>
      </c>
      <c r="C340" s="106" t="s">
        <v>24</v>
      </c>
      <c r="D340" s="62">
        <v>7.3760000000000003</v>
      </c>
      <c r="E340" s="61">
        <f t="shared" si="11"/>
        <v>7.3760000000000003</v>
      </c>
    </row>
    <row r="341" spans="1:5" x14ac:dyDescent="0.25">
      <c r="A341" s="61" t="s">
        <v>109</v>
      </c>
      <c r="B341" s="106">
        <f t="shared" si="10"/>
        <v>7</v>
      </c>
      <c r="C341" s="106" t="s">
        <v>25</v>
      </c>
      <c r="D341" s="62">
        <v>1000</v>
      </c>
      <c r="E341" s="61">
        <f t="shared" si="11"/>
        <v>1000</v>
      </c>
    </row>
    <row r="342" spans="1:5" x14ac:dyDescent="0.25">
      <c r="A342" s="61" t="s">
        <v>109</v>
      </c>
      <c r="B342" s="106">
        <f t="shared" si="10"/>
        <v>7</v>
      </c>
      <c r="C342" s="106" t="s">
        <v>26</v>
      </c>
      <c r="D342" s="62">
        <v>9.7759999999999998</v>
      </c>
      <c r="E342" s="61">
        <f t="shared" si="11"/>
        <v>9.7759999999999998</v>
      </c>
    </row>
    <row r="343" spans="1:5" x14ac:dyDescent="0.25">
      <c r="A343" s="61" t="s">
        <v>109</v>
      </c>
      <c r="B343" s="106">
        <f t="shared" si="10"/>
        <v>7</v>
      </c>
      <c r="C343" s="106" t="s">
        <v>27</v>
      </c>
      <c r="D343" s="62">
        <v>23.99</v>
      </c>
      <c r="E343" s="61">
        <f t="shared" si="11"/>
        <v>23.99</v>
      </c>
    </row>
    <row r="344" spans="1:5" x14ac:dyDescent="0.25">
      <c r="A344" s="61" t="s">
        <v>109</v>
      </c>
      <c r="B344" s="106">
        <f t="shared" si="10"/>
        <v>7</v>
      </c>
      <c r="C344" s="108" t="s">
        <v>28</v>
      </c>
      <c r="D344" s="65">
        <v>51.441000000000003</v>
      </c>
      <c r="E344" s="61">
        <f t="shared" si="11"/>
        <v>51.441000000000003</v>
      </c>
    </row>
    <row r="345" spans="1:5" x14ac:dyDescent="0.25">
      <c r="A345" s="61" t="s">
        <v>109</v>
      </c>
      <c r="B345" s="106">
        <f t="shared" si="10"/>
        <v>7</v>
      </c>
      <c r="C345" s="109" t="s">
        <v>29</v>
      </c>
      <c r="D345" s="65">
        <v>5.883</v>
      </c>
      <c r="E345" s="61">
        <f t="shared" si="11"/>
        <v>5.883</v>
      </c>
    </row>
    <row r="346" spans="1:5" x14ac:dyDescent="0.25">
      <c r="A346" s="61" t="s">
        <v>109</v>
      </c>
      <c r="B346" s="106">
        <f t="shared" si="10"/>
        <v>7</v>
      </c>
      <c r="C346" s="109" t="s">
        <v>30</v>
      </c>
      <c r="D346" s="65">
        <v>0.252</v>
      </c>
      <c r="E346" s="61">
        <f t="shared" si="11"/>
        <v>0.252</v>
      </c>
    </row>
    <row r="347" spans="1:5" x14ac:dyDescent="0.25">
      <c r="A347" s="61" t="s">
        <v>109</v>
      </c>
      <c r="B347" s="106">
        <f t="shared" si="10"/>
        <v>8</v>
      </c>
      <c r="C347" s="106" t="s">
        <v>8</v>
      </c>
      <c r="D347" s="62">
        <v>742.1</v>
      </c>
      <c r="E347" s="61">
        <f t="shared" si="11"/>
        <v>742.1</v>
      </c>
    </row>
    <row r="348" spans="1:5" x14ac:dyDescent="0.25">
      <c r="A348" s="61" t="s">
        <v>109</v>
      </c>
      <c r="B348" s="106">
        <f t="shared" si="10"/>
        <v>8</v>
      </c>
      <c r="C348" s="106" t="s">
        <v>9</v>
      </c>
      <c r="D348" s="62">
        <v>4.351</v>
      </c>
      <c r="E348" s="61">
        <f t="shared" si="11"/>
        <v>4.351</v>
      </c>
    </row>
    <row r="349" spans="1:5" x14ac:dyDescent="0.25">
      <c r="A349" s="61" t="s">
        <v>109</v>
      </c>
      <c r="B349" s="106">
        <f t="shared" si="10"/>
        <v>8</v>
      </c>
      <c r="C349" s="106" t="s">
        <v>10</v>
      </c>
      <c r="D349" s="62">
        <v>18.079999999999998</v>
      </c>
      <c r="E349" s="61">
        <f t="shared" si="11"/>
        <v>18.079999999999998</v>
      </c>
    </row>
    <row r="350" spans="1:5" x14ac:dyDescent="0.25">
      <c r="A350" s="61" t="s">
        <v>109</v>
      </c>
      <c r="B350" s="106">
        <f t="shared" si="10"/>
        <v>8</v>
      </c>
      <c r="C350" s="106" t="s">
        <v>11</v>
      </c>
      <c r="D350" s="62">
        <v>1928</v>
      </c>
      <c r="E350" s="61">
        <f t="shared" si="11"/>
        <v>1928</v>
      </c>
    </row>
    <row r="351" spans="1:5" x14ac:dyDescent="0.25">
      <c r="A351" s="61" t="s">
        <v>109</v>
      </c>
      <c r="B351" s="106">
        <f t="shared" si="10"/>
        <v>8</v>
      </c>
      <c r="C351" s="106" t="s">
        <v>12</v>
      </c>
      <c r="D351" s="64">
        <v>0.76029999999999998</v>
      </c>
      <c r="E351" s="61">
        <v>1</v>
      </c>
    </row>
    <row r="352" spans="1:5" x14ac:dyDescent="0.25">
      <c r="A352" s="61" t="s">
        <v>109</v>
      </c>
      <c r="B352" s="106">
        <f t="shared" si="10"/>
        <v>8</v>
      </c>
      <c r="C352" s="106" t="s">
        <v>13</v>
      </c>
      <c r="D352" s="64">
        <v>0.45800000000000002</v>
      </c>
      <c r="E352" s="61">
        <v>1</v>
      </c>
    </row>
    <row r="353" spans="1:5" x14ac:dyDescent="0.25">
      <c r="A353" s="61" t="s">
        <v>109</v>
      </c>
      <c r="B353" s="106">
        <f t="shared" si="10"/>
        <v>8</v>
      </c>
      <c r="C353" s="106" t="s">
        <v>14</v>
      </c>
      <c r="D353" s="64">
        <v>0.90459999999999996</v>
      </c>
      <c r="E353" s="61">
        <v>1</v>
      </c>
    </row>
    <row r="354" spans="1:5" x14ac:dyDescent="0.25">
      <c r="A354" s="61" t="s">
        <v>109</v>
      </c>
      <c r="B354" s="106">
        <f t="shared" si="10"/>
        <v>8</v>
      </c>
      <c r="C354" s="106" t="s">
        <v>15</v>
      </c>
      <c r="D354" s="62">
        <v>2.4580000000000002</v>
      </c>
      <c r="E354" s="61">
        <f t="shared" si="11"/>
        <v>2.4580000000000002</v>
      </c>
    </row>
    <row r="355" spans="1:5" x14ac:dyDescent="0.25">
      <c r="A355" s="61" t="s">
        <v>109</v>
      </c>
      <c r="B355" s="106">
        <f t="shared" si="10"/>
        <v>8</v>
      </c>
      <c r="C355" s="106" t="s">
        <v>16</v>
      </c>
      <c r="D355" s="62">
        <v>354.4</v>
      </c>
      <c r="E355" s="61">
        <f t="shared" si="11"/>
        <v>354.4</v>
      </c>
    </row>
    <row r="356" spans="1:5" x14ac:dyDescent="0.25">
      <c r="A356" s="61" t="s">
        <v>109</v>
      </c>
      <c r="B356" s="106">
        <f t="shared" si="10"/>
        <v>8</v>
      </c>
      <c r="C356" s="106" t="s">
        <v>17</v>
      </c>
      <c r="D356" s="62">
        <v>553</v>
      </c>
      <c r="E356" s="61">
        <f t="shared" si="11"/>
        <v>553</v>
      </c>
    </row>
    <row r="357" spans="1:5" x14ac:dyDescent="0.25">
      <c r="A357" s="61" t="s">
        <v>109</v>
      </c>
      <c r="B357" s="106">
        <f t="shared" si="10"/>
        <v>8</v>
      </c>
      <c r="C357" s="106" t="s">
        <v>18</v>
      </c>
      <c r="D357" s="62">
        <v>464.5</v>
      </c>
      <c r="E357" s="61">
        <f t="shared" si="11"/>
        <v>464.5</v>
      </c>
    </row>
    <row r="358" spans="1:5" x14ac:dyDescent="0.25">
      <c r="A358" s="61" t="s">
        <v>109</v>
      </c>
      <c r="B358" s="106">
        <f t="shared" si="10"/>
        <v>8</v>
      </c>
      <c r="C358" s="106" t="s">
        <v>19</v>
      </c>
      <c r="D358" s="62">
        <v>169.3</v>
      </c>
      <c r="E358" s="61">
        <f t="shared" si="11"/>
        <v>169.3</v>
      </c>
    </row>
    <row r="359" spans="1:5" x14ac:dyDescent="0.25">
      <c r="A359" s="61" t="s">
        <v>109</v>
      </c>
      <c r="B359" s="106">
        <f t="shared" si="10"/>
        <v>8</v>
      </c>
      <c r="C359" s="106" t="s">
        <v>20</v>
      </c>
      <c r="D359" s="62">
        <v>2.2709999999999999</v>
      </c>
      <c r="E359" s="61">
        <f t="shared" si="11"/>
        <v>2.2709999999999999</v>
      </c>
    </row>
    <row r="360" spans="1:5" x14ac:dyDescent="0.25">
      <c r="A360" s="61" t="s">
        <v>109</v>
      </c>
      <c r="B360" s="106">
        <f t="shared" ref="B360:B369" si="12">B337+1</f>
        <v>8</v>
      </c>
      <c r="C360" s="106" t="s">
        <v>21</v>
      </c>
      <c r="D360" s="62">
        <v>68.849999999999994</v>
      </c>
      <c r="E360" s="61">
        <f t="shared" si="11"/>
        <v>68.849999999999994</v>
      </c>
    </row>
    <row r="361" spans="1:5" x14ac:dyDescent="0.25">
      <c r="A361" s="61" t="s">
        <v>109</v>
      </c>
      <c r="B361" s="106">
        <f t="shared" si="12"/>
        <v>8</v>
      </c>
      <c r="C361" s="106" t="s">
        <v>22</v>
      </c>
      <c r="D361" s="64">
        <v>0.72629999999999995</v>
      </c>
      <c r="E361" s="61">
        <v>1</v>
      </c>
    </row>
    <row r="362" spans="1:5" x14ac:dyDescent="0.25">
      <c r="A362" s="61" t="s">
        <v>109</v>
      </c>
      <c r="B362" s="106">
        <f t="shared" si="12"/>
        <v>8</v>
      </c>
      <c r="C362" s="106" t="s">
        <v>23</v>
      </c>
      <c r="D362" s="62">
        <v>92.86</v>
      </c>
      <c r="E362" s="61">
        <f t="shared" si="11"/>
        <v>92.86</v>
      </c>
    </row>
    <row r="363" spans="1:5" x14ac:dyDescent="0.25">
      <c r="A363" s="61" t="s">
        <v>109</v>
      </c>
      <c r="B363" s="106">
        <f t="shared" si="12"/>
        <v>8</v>
      </c>
      <c r="C363" s="106" t="s">
        <v>24</v>
      </c>
      <c r="D363" s="62">
        <v>5.14</v>
      </c>
      <c r="E363" s="61">
        <f t="shared" si="11"/>
        <v>5.14</v>
      </c>
    </row>
    <row r="364" spans="1:5" x14ac:dyDescent="0.25">
      <c r="A364" s="61" t="s">
        <v>109</v>
      </c>
      <c r="B364" s="106">
        <f t="shared" si="12"/>
        <v>8</v>
      </c>
      <c r="C364" s="106" t="s">
        <v>25</v>
      </c>
      <c r="D364" s="62">
        <v>651.70000000000005</v>
      </c>
      <c r="E364" s="61">
        <f t="shared" si="11"/>
        <v>651.70000000000005</v>
      </c>
    </row>
    <row r="365" spans="1:5" x14ac:dyDescent="0.25">
      <c r="A365" s="61" t="s">
        <v>109</v>
      </c>
      <c r="B365" s="106">
        <f t="shared" si="12"/>
        <v>8</v>
      </c>
      <c r="C365" s="106" t="s">
        <v>26</v>
      </c>
      <c r="D365" s="62">
        <v>10.62</v>
      </c>
      <c r="E365" s="61">
        <f t="shared" si="11"/>
        <v>10.62</v>
      </c>
    </row>
    <row r="366" spans="1:5" x14ac:dyDescent="0.25">
      <c r="A366" s="61" t="s">
        <v>109</v>
      </c>
      <c r="B366" s="106">
        <f t="shared" si="12"/>
        <v>8</v>
      </c>
      <c r="C366" s="106" t="s">
        <v>27</v>
      </c>
      <c r="D366" s="62">
        <v>31.96</v>
      </c>
      <c r="E366" s="61">
        <f t="shared" si="11"/>
        <v>31.96</v>
      </c>
    </row>
    <row r="367" spans="1:5" x14ac:dyDescent="0.25">
      <c r="A367" s="61" t="s">
        <v>109</v>
      </c>
      <c r="B367" s="106">
        <f t="shared" si="12"/>
        <v>8</v>
      </c>
      <c r="C367" s="108" t="s">
        <v>28</v>
      </c>
      <c r="D367" s="65">
        <v>51.697000000000003</v>
      </c>
      <c r="E367" s="61">
        <f t="shared" si="11"/>
        <v>51.697000000000003</v>
      </c>
    </row>
    <row r="368" spans="1:5" x14ac:dyDescent="0.25">
      <c r="A368" s="61" t="s">
        <v>109</v>
      </c>
      <c r="B368" s="106">
        <f t="shared" si="12"/>
        <v>8</v>
      </c>
      <c r="C368" s="109" t="s">
        <v>29</v>
      </c>
      <c r="D368" s="65">
        <v>5.7990000000000004</v>
      </c>
      <c r="E368" s="61">
        <f t="shared" si="11"/>
        <v>5.7990000000000004</v>
      </c>
    </row>
    <row r="369" spans="1:5" x14ac:dyDescent="0.25">
      <c r="A369" s="61" t="s">
        <v>109</v>
      </c>
      <c r="B369" s="106">
        <f t="shared" si="12"/>
        <v>8</v>
      </c>
      <c r="C369" s="109" t="s">
        <v>30</v>
      </c>
      <c r="D369" s="65">
        <v>0.34899999999999998</v>
      </c>
      <c r="E369" s="61">
        <f t="shared" si="11"/>
        <v>0.34899999999999998</v>
      </c>
    </row>
    <row r="370" spans="1:5" x14ac:dyDescent="0.25">
      <c r="A370" s="61" t="s">
        <v>110</v>
      </c>
      <c r="B370" s="106">
        <v>1</v>
      </c>
      <c r="C370" s="106" t="s">
        <v>8</v>
      </c>
      <c r="D370" s="62">
        <v>62.63</v>
      </c>
      <c r="E370" s="61">
        <f t="shared" si="11"/>
        <v>62.63</v>
      </c>
    </row>
    <row r="371" spans="1:5" x14ac:dyDescent="0.25">
      <c r="A371" s="61" t="s">
        <v>110</v>
      </c>
      <c r="B371" s="106">
        <v>1</v>
      </c>
      <c r="C371" s="106" t="s">
        <v>9</v>
      </c>
      <c r="D371" s="62">
        <v>6.327</v>
      </c>
      <c r="E371" s="61">
        <f t="shared" si="11"/>
        <v>6.327</v>
      </c>
    </row>
    <row r="372" spans="1:5" x14ac:dyDescent="0.25">
      <c r="A372" s="61" t="s">
        <v>110</v>
      </c>
      <c r="B372" s="106">
        <v>1</v>
      </c>
      <c r="C372" s="106" t="s">
        <v>10</v>
      </c>
      <c r="D372" s="62">
        <v>15.6</v>
      </c>
      <c r="E372" s="61">
        <f t="shared" si="11"/>
        <v>15.6</v>
      </c>
    </row>
    <row r="373" spans="1:5" x14ac:dyDescent="0.25">
      <c r="A373" s="61" t="s">
        <v>110</v>
      </c>
      <c r="B373" s="106">
        <v>1</v>
      </c>
      <c r="C373" s="106" t="s">
        <v>11</v>
      </c>
      <c r="D373" s="62">
        <v>2051</v>
      </c>
      <c r="E373" s="61">
        <f t="shared" si="11"/>
        <v>2051</v>
      </c>
    </row>
    <row r="374" spans="1:5" x14ac:dyDescent="0.25">
      <c r="A374" s="61" t="s">
        <v>110</v>
      </c>
      <c r="B374" s="106">
        <v>1</v>
      </c>
      <c r="C374" s="106" t="s">
        <v>12</v>
      </c>
      <c r="D374" s="64">
        <v>0.58489999999999998</v>
      </c>
      <c r="E374" s="61">
        <v>1</v>
      </c>
    </row>
    <row r="375" spans="1:5" x14ac:dyDescent="0.25">
      <c r="A375" s="61" t="s">
        <v>110</v>
      </c>
      <c r="B375" s="106">
        <v>1</v>
      </c>
      <c r="C375" s="106" t="s">
        <v>13</v>
      </c>
      <c r="D375" s="62">
        <v>1.905</v>
      </c>
      <c r="E375" s="61">
        <f t="shared" si="11"/>
        <v>1.905</v>
      </c>
    </row>
    <row r="376" spans="1:5" x14ac:dyDescent="0.25">
      <c r="A376" s="61" t="s">
        <v>110</v>
      </c>
      <c r="B376" s="106">
        <v>1</v>
      </c>
      <c r="C376" s="106" t="s">
        <v>14</v>
      </c>
      <c r="D376" s="62">
        <v>1.643</v>
      </c>
      <c r="E376" s="61">
        <f t="shared" si="11"/>
        <v>1.643</v>
      </c>
    </row>
    <row r="377" spans="1:5" x14ac:dyDescent="0.25">
      <c r="A377" s="61" t="s">
        <v>110</v>
      </c>
      <c r="B377" s="106">
        <v>1</v>
      </c>
      <c r="C377" s="106" t="s">
        <v>15</v>
      </c>
      <c r="D377" s="62">
        <v>2.3660000000000001</v>
      </c>
      <c r="E377" s="61">
        <f t="shared" si="11"/>
        <v>2.3660000000000001</v>
      </c>
    </row>
    <row r="378" spans="1:5" x14ac:dyDescent="0.25">
      <c r="A378" s="61" t="s">
        <v>110</v>
      </c>
      <c r="B378" s="106">
        <v>1</v>
      </c>
      <c r="C378" s="106" t="s">
        <v>16</v>
      </c>
      <c r="D378" s="62">
        <v>55.56</v>
      </c>
      <c r="E378" s="61">
        <f t="shared" si="11"/>
        <v>55.56</v>
      </c>
    </row>
    <row r="379" spans="1:5" x14ac:dyDescent="0.25">
      <c r="A379" s="61" t="s">
        <v>110</v>
      </c>
      <c r="B379" s="106">
        <v>1</v>
      </c>
      <c r="C379" s="106" t="s">
        <v>17</v>
      </c>
      <c r="D379" s="62">
        <v>535.20000000000005</v>
      </c>
      <c r="E379" s="61">
        <f t="shared" si="11"/>
        <v>535.20000000000005</v>
      </c>
    </row>
    <row r="380" spans="1:5" x14ac:dyDescent="0.25">
      <c r="A380" s="61" t="s">
        <v>110</v>
      </c>
      <c r="B380" s="106">
        <v>1</v>
      </c>
      <c r="C380" s="106" t="s">
        <v>18</v>
      </c>
      <c r="D380" s="62">
        <v>427</v>
      </c>
      <c r="E380" s="61">
        <f t="shared" si="11"/>
        <v>427</v>
      </c>
    </row>
    <row r="381" spans="1:5" x14ac:dyDescent="0.25">
      <c r="A381" s="61" t="s">
        <v>110</v>
      </c>
      <c r="B381" s="106">
        <v>1</v>
      </c>
      <c r="C381" s="106" t="s">
        <v>19</v>
      </c>
      <c r="D381" s="62">
        <v>139</v>
      </c>
      <c r="E381" s="61">
        <f t="shared" si="11"/>
        <v>139</v>
      </c>
    </row>
    <row r="382" spans="1:5" x14ac:dyDescent="0.25">
      <c r="A382" s="61" t="s">
        <v>110</v>
      </c>
      <c r="B382" s="106">
        <v>1</v>
      </c>
      <c r="C382" s="106" t="s">
        <v>20</v>
      </c>
      <c r="D382" s="64">
        <v>0.62219999999999998</v>
      </c>
      <c r="E382" s="61">
        <v>1</v>
      </c>
    </row>
    <row r="383" spans="1:5" x14ac:dyDescent="0.25">
      <c r="A383" s="61" t="s">
        <v>110</v>
      </c>
      <c r="B383" s="106">
        <v>1</v>
      </c>
      <c r="C383" s="106" t="s">
        <v>21</v>
      </c>
      <c r="D383" s="62">
        <v>251.8</v>
      </c>
      <c r="E383" s="61">
        <f t="shared" si="11"/>
        <v>251.8</v>
      </c>
    </row>
    <row r="384" spans="1:5" x14ac:dyDescent="0.25">
      <c r="A384" s="61" t="s">
        <v>110</v>
      </c>
      <c r="B384" s="106">
        <v>1</v>
      </c>
      <c r="C384" s="106" t="s">
        <v>22</v>
      </c>
      <c r="D384" s="64">
        <v>0.5776</v>
      </c>
      <c r="E384" s="61">
        <v>1</v>
      </c>
    </row>
    <row r="385" spans="1:5" x14ac:dyDescent="0.25">
      <c r="A385" s="61" t="s">
        <v>110</v>
      </c>
      <c r="B385" s="106">
        <v>1</v>
      </c>
      <c r="C385" s="106" t="s">
        <v>23</v>
      </c>
      <c r="D385" s="62">
        <v>121.2</v>
      </c>
      <c r="E385" s="61">
        <f t="shared" si="11"/>
        <v>121.2</v>
      </c>
    </row>
    <row r="386" spans="1:5" x14ac:dyDescent="0.25">
      <c r="A386" s="61" t="s">
        <v>110</v>
      </c>
      <c r="B386" s="106">
        <v>1</v>
      </c>
      <c r="C386" s="106" t="s">
        <v>24</v>
      </c>
      <c r="D386" s="62">
        <v>1.7370000000000001</v>
      </c>
      <c r="E386" s="61">
        <f t="shared" si="11"/>
        <v>1.7370000000000001</v>
      </c>
    </row>
    <row r="387" spans="1:5" x14ac:dyDescent="0.25">
      <c r="A387" s="61" t="s">
        <v>110</v>
      </c>
      <c r="B387" s="106">
        <v>1</v>
      </c>
      <c r="C387" s="106" t="s">
        <v>25</v>
      </c>
      <c r="D387" s="62">
        <v>82.35</v>
      </c>
      <c r="E387" s="61">
        <f t="shared" si="11"/>
        <v>82.35</v>
      </c>
    </row>
    <row r="388" spans="1:5" x14ac:dyDescent="0.25">
      <c r="A388" s="61" t="s">
        <v>110</v>
      </c>
      <c r="B388" s="106">
        <v>1</v>
      </c>
      <c r="C388" s="106" t="s">
        <v>26</v>
      </c>
      <c r="D388" s="62">
        <v>11.86</v>
      </c>
      <c r="E388" s="61">
        <f t="shared" si="11"/>
        <v>11.86</v>
      </c>
    </row>
    <row r="389" spans="1:5" x14ac:dyDescent="0.25">
      <c r="A389" s="61" t="s">
        <v>110</v>
      </c>
      <c r="B389" s="106">
        <v>1</v>
      </c>
      <c r="C389" s="106" t="s">
        <v>27</v>
      </c>
      <c r="D389" s="62">
        <v>19.350000000000001</v>
      </c>
      <c r="E389" s="61">
        <f t="shared" ref="E389:E427" si="13">D389</f>
        <v>19.350000000000001</v>
      </c>
    </row>
    <row r="390" spans="1:5" x14ac:dyDescent="0.25">
      <c r="A390" s="61" t="s">
        <v>110</v>
      </c>
      <c r="B390" s="106">
        <v>1</v>
      </c>
      <c r="C390" s="108" t="s">
        <v>28</v>
      </c>
      <c r="D390" s="65">
        <v>53.084000000000003</v>
      </c>
      <c r="E390" s="61">
        <f t="shared" si="13"/>
        <v>53.084000000000003</v>
      </c>
    </row>
    <row r="391" spans="1:5" x14ac:dyDescent="0.25">
      <c r="A391" s="61" t="s">
        <v>110</v>
      </c>
      <c r="B391" s="106">
        <v>1</v>
      </c>
      <c r="C391" s="109" t="s">
        <v>29</v>
      </c>
      <c r="D391" s="65">
        <v>6.1180000000000003</v>
      </c>
      <c r="E391" s="61">
        <f t="shared" si="13"/>
        <v>6.1180000000000003</v>
      </c>
    </row>
    <row r="392" spans="1:5" x14ac:dyDescent="0.25">
      <c r="A392" s="61" t="s">
        <v>110</v>
      </c>
      <c r="B392" s="106">
        <v>1</v>
      </c>
      <c r="C392" s="109" t="s">
        <v>30</v>
      </c>
      <c r="D392" s="65">
        <v>0.16300000000000001</v>
      </c>
      <c r="E392" s="61">
        <f t="shared" si="13"/>
        <v>0.16300000000000001</v>
      </c>
    </row>
    <row r="393" spans="1:5" x14ac:dyDescent="0.25">
      <c r="A393" s="61" t="s">
        <v>110</v>
      </c>
      <c r="B393" s="106">
        <v>2</v>
      </c>
      <c r="C393" s="106" t="s">
        <v>8</v>
      </c>
      <c r="D393" s="62">
        <v>26.55</v>
      </c>
      <c r="E393" s="61">
        <f t="shared" si="13"/>
        <v>26.55</v>
      </c>
    </row>
    <row r="394" spans="1:5" x14ac:dyDescent="0.25">
      <c r="A394" s="61" t="s">
        <v>110</v>
      </c>
      <c r="B394" s="106">
        <v>2</v>
      </c>
      <c r="C394" s="106" t="s">
        <v>9</v>
      </c>
      <c r="D394" s="62">
        <v>3.6429999999999998</v>
      </c>
      <c r="E394" s="61">
        <f t="shared" si="13"/>
        <v>3.6429999999999998</v>
      </c>
    </row>
    <row r="395" spans="1:5" x14ac:dyDescent="0.25">
      <c r="A395" s="61" t="s">
        <v>110</v>
      </c>
      <c r="B395" s="106">
        <v>2</v>
      </c>
      <c r="C395" s="106" t="s">
        <v>10</v>
      </c>
      <c r="D395" s="62">
        <v>6.4539999999999997</v>
      </c>
      <c r="E395" s="61">
        <f t="shared" si="13"/>
        <v>6.4539999999999997</v>
      </c>
    </row>
    <row r="396" spans="1:5" x14ac:dyDescent="0.25">
      <c r="A396" s="61" t="s">
        <v>110</v>
      </c>
      <c r="B396" s="106">
        <v>2</v>
      </c>
      <c r="C396" s="106" t="s">
        <v>11</v>
      </c>
      <c r="D396" s="62">
        <v>1501</v>
      </c>
      <c r="E396" s="61">
        <f t="shared" si="13"/>
        <v>1501</v>
      </c>
    </row>
    <row r="397" spans="1:5" x14ac:dyDescent="0.25">
      <c r="A397" s="61" t="s">
        <v>110</v>
      </c>
      <c r="B397" s="106">
        <v>2</v>
      </c>
      <c r="C397" s="106" t="s">
        <v>12</v>
      </c>
      <c r="D397" s="64">
        <v>0.53749999999999998</v>
      </c>
      <c r="E397" s="61">
        <v>1</v>
      </c>
    </row>
    <row r="398" spans="1:5" x14ac:dyDescent="0.25">
      <c r="A398" s="61" t="s">
        <v>110</v>
      </c>
      <c r="B398" s="106">
        <v>2</v>
      </c>
      <c r="C398" s="106" t="s">
        <v>13</v>
      </c>
      <c r="D398" s="64">
        <v>0.4224</v>
      </c>
      <c r="E398" s="61">
        <v>1</v>
      </c>
    </row>
    <row r="399" spans="1:5" x14ac:dyDescent="0.25">
      <c r="A399" s="61" t="s">
        <v>110</v>
      </c>
      <c r="B399" s="106">
        <v>2</v>
      </c>
      <c r="C399" s="106" t="s">
        <v>14</v>
      </c>
      <c r="D399" s="62">
        <v>3.3279999999999998</v>
      </c>
      <c r="E399" s="61">
        <f t="shared" si="13"/>
        <v>3.3279999999999998</v>
      </c>
    </row>
    <row r="400" spans="1:5" x14ac:dyDescent="0.25">
      <c r="A400" s="61" t="s">
        <v>110</v>
      </c>
      <c r="B400" s="106">
        <v>2</v>
      </c>
      <c r="C400" s="106" t="s">
        <v>15</v>
      </c>
      <c r="D400" s="62">
        <v>3.74</v>
      </c>
      <c r="E400" s="61">
        <f t="shared" si="13"/>
        <v>3.74</v>
      </c>
    </row>
    <row r="401" spans="1:5" x14ac:dyDescent="0.25">
      <c r="A401" s="61" t="s">
        <v>110</v>
      </c>
      <c r="B401" s="106">
        <v>2</v>
      </c>
      <c r="C401" s="106" t="s">
        <v>16</v>
      </c>
      <c r="D401" s="62">
        <v>20.96</v>
      </c>
      <c r="E401" s="61">
        <f t="shared" si="13"/>
        <v>20.96</v>
      </c>
    </row>
    <row r="402" spans="1:5" x14ac:dyDescent="0.25">
      <c r="A402" s="61" t="s">
        <v>110</v>
      </c>
      <c r="B402" s="106">
        <v>2</v>
      </c>
      <c r="C402" s="106" t="s">
        <v>17</v>
      </c>
      <c r="D402" s="62">
        <v>527.70000000000005</v>
      </c>
      <c r="E402" s="61">
        <f t="shared" si="13"/>
        <v>527.70000000000005</v>
      </c>
    </row>
    <row r="403" spans="1:5" x14ac:dyDescent="0.25">
      <c r="A403" s="61" t="s">
        <v>110</v>
      </c>
      <c r="B403" s="106">
        <v>2</v>
      </c>
      <c r="C403" s="106" t="s">
        <v>18</v>
      </c>
      <c r="D403" s="62">
        <v>414.9</v>
      </c>
      <c r="E403" s="61">
        <f t="shared" si="13"/>
        <v>414.9</v>
      </c>
    </row>
    <row r="404" spans="1:5" x14ac:dyDescent="0.25">
      <c r="A404" s="61" t="s">
        <v>110</v>
      </c>
      <c r="B404" s="106">
        <v>2</v>
      </c>
      <c r="C404" s="106" t="s">
        <v>19</v>
      </c>
      <c r="D404" s="62">
        <v>227.5</v>
      </c>
      <c r="E404" s="61">
        <f t="shared" si="13"/>
        <v>227.5</v>
      </c>
    </row>
    <row r="405" spans="1:5" x14ac:dyDescent="0.25">
      <c r="A405" s="61" t="s">
        <v>110</v>
      </c>
      <c r="B405" s="106">
        <v>2</v>
      </c>
      <c r="C405" s="106" t="s">
        <v>20</v>
      </c>
      <c r="D405" s="64">
        <v>0.52480000000000004</v>
      </c>
      <c r="E405" s="61">
        <v>1</v>
      </c>
    </row>
    <row r="406" spans="1:5" x14ac:dyDescent="0.25">
      <c r="A406" s="61" t="s">
        <v>110</v>
      </c>
      <c r="B406" s="106">
        <v>2</v>
      </c>
      <c r="C406" s="106" t="s">
        <v>21</v>
      </c>
      <c r="D406" s="62">
        <v>159.9</v>
      </c>
      <c r="E406" s="61">
        <f t="shared" si="13"/>
        <v>159.9</v>
      </c>
    </row>
    <row r="407" spans="1:5" x14ac:dyDescent="0.25">
      <c r="A407" s="61" t="s">
        <v>110</v>
      </c>
      <c r="B407" s="106">
        <v>2</v>
      </c>
      <c r="C407" s="106" t="s">
        <v>22</v>
      </c>
      <c r="D407" s="62">
        <v>1.847</v>
      </c>
      <c r="E407" s="61">
        <f t="shared" si="13"/>
        <v>1.847</v>
      </c>
    </row>
    <row r="408" spans="1:5" x14ac:dyDescent="0.25">
      <c r="A408" s="61" t="s">
        <v>110</v>
      </c>
      <c r="B408" s="106">
        <v>2</v>
      </c>
      <c r="C408" s="106" t="s">
        <v>23</v>
      </c>
      <c r="D408" s="62">
        <v>150.4</v>
      </c>
      <c r="E408" s="61">
        <f t="shared" si="13"/>
        <v>150.4</v>
      </c>
    </row>
    <row r="409" spans="1:5" x14ac:dyDescent="0.25">
      <c r="A409" s="61" t="s">
        <v>110</v>
      </c>
      <c r="B409" s="106">
        <v>2</v>
      </c>
      <c r="C409" s="106" t="s">
        <v>24</v>
      </c>
      <c r="D409" s="62">
        <v>1.05</v>
      </c>
      <c r="E409" s="61">
        <f t="shared" si="13"/>
        <v>1.05</v>
      </c>
    </row>
    <row r="410" spans="1:5" x14ac:dyDescent="0.25">
      <c r="A410" s="61" t="s">
        <v>110</v>
      </c>
      <c r="B410" s="106">
        <v>2</v>
      </c>
      <c r="C410" s="106" t="s">
        <v>25</v>
      </c>
      <c r="D410" s="62">
        <v>32.950000000000003</v>
      </c>
      <c r="E410" s="61">
        <f t="shared" si="13"/>
        <v>32.950000000000003</v>
      </c>
    </row>
    <row r="411" spans="1:5" x14ac:dyDescent="0.25">
      <c r="A411" s="61" t="s">
        <v>110</v>
      </c>
      <c r="B411" s="106">
        <v>2</v>
      </c>
      <c r="C411" s="106" t="s">
        <v>26</v>
      </c>
      <c r="D411" s="62">
        <v>4.7050000000000001</v>
      </c>
      <c r="E411" s="61">
        <f t="shared" si="13"/>
        <v>4.7050000000000001</v>
      </c>
    </row>
    <row r="412" spans="1:5" x14ac:dyDescent="0.25">
      <c r="A412" s="61" t="s">
        <v>110</v>
      </c>
      <c r="B412" s="106">
        <v>2</v>
      </c>
      <c r="C412" s="106" t="s">
        <v>27</v>
      </c>
      <c r="D412" s="62">
        <v>23.65</v>
      </c>
      <c r="E412" s="61">
        <f t="shared" si="13"/>
        <v>23.65</v>
      </c>
    </row>
    <row r="413" spans="1:5" x14ac:dyDescent="0.25">
      <c r="A413" s="61" t="s">
        <v>110</v>
      </c>
      <c r="B413" s="106">
        <v>2</v>
      </c>
      <c r="C413" s="108" t="s">
        <v>28</v>
      </c>
      <c r="D413" s="65">
        <v>53.216999999999999</v>
      </c>
      <c r="E413" s="61">
        <f t="shared" si="13"/>
        <v>53.216999999999999</v>
      </c>
    </row>
    <row r="414" spans="1:5" x14ac:dyDescent="0.25">
      <c r="A414" s="61" t="s">
        <v>110</v>
      </c>
      <c r="B414" s="106">
        <v>2</v>
      </c>
      <c r="C414" s="109" t="s">
        <v>29</v>
      </c>
      <c r="D414" s="65">
        <v>6.6550000000000002</v>
      </c>
      <c r="E414" s="61">
        <f t="shared" si="13"/>
        <v>6.6550000000000002</v>
      </c>
    </row>
    <row r="415" spans="1:5" x14ac:dyDescent="0.25">
      <c r="A415" s="61" t="s">
        <v>110</v>
      </c>
      <c r="B415" s="106">
        <v>2</v>
      </c>
      <c r="C415" s="109" t="s">
        <v>30</v>
      </c>
      <c r="D415" s="65">
        <v>0.251</v>
      </c>
      <c r="E415" s="61">
        <f t="shared" si="13"/>
        <v>0.251</v>
      </c>
    </row>
    <row r="416" spans="1:5" x14ac:dyDescent="0.25">
      <c r="A416" s="61" t="s">
        <v>110</v>
      </c>
      <c r="B416" s="106">
        <f t="shared" ref="B416:B479" si="14">B393+1</f>
        <v>3</v>
      </c>
      <c r="C416" s="106" t="s">
        <v>8</v>
      </c>
      <c r="D416" s="62">
        <v>33.729999999999997</v>
      </c>
      <c r="E416" s="61">
        <f t="shared" si="13"/>
        <v>33.729999999999997</v>
      </c>
    </row>
    <row r="417" spans="1:5" x14ac:dyDescent="0.25">
      <c r="A417" s="61" t="s">
        <v>110</v>
      </c>
      <c r="B417" s="106">
        <f t="shared" si="14"/>
        <v>3</v>
      </c>
      <c r="C417" s="106" t="s">
        <v>9</v>
      </c>
      <c r="D417" s="62">
        <v>2.8610000000000002</v>
      </c>
      <c r="E417" s="61">
        <f t="shared" si="13"/>
        <v>2.8610000000000002</v>
      </c>
    </row>
    <row r="418" spans="1:5" x14ac:dyDescent="0.25">
      <c r="A418" s="61" t="s">
        <v>110</v>
      </c>
      <c r="B418" s="106">
        <f t="shared" si="14"/>
        <v>3</v>
      </c>
      <c r="C418" s="106" t="s">
        <v>10</v>
      </c>
      <c r="D418" s="62">
        <v>7.8150000000000004</v>
      </c>
      <c r="E418" s="61">
        <f t="shared" si="13"/>
        <v>7.8150000000000004</v>
      </c>
    </row>
    <row r="419" spans="1:5" x14ac:dyDescent="0.25">
      <c r="A419" s="61" t="s">
        <v>110</v>
      </c>
      <c r="B419" s="106">
        <f t="shared" si="14"/>
        <v>3</v>
      </c>
      <c r="C419" s="106" t="s">
        <v>11</v>
      </c>
      <c r="D419" s="62">
        <v>1866</v>
      </c>
      <c r="E419" s="61">
        <f t="shared" si="13"/>
        <v>1866</v>
      </c>
    </row>
    <row r="420" spans="1:5" x14ac:dyDescent="0.25">
      <c r="A420" s="61" t="s">
        <v>110</v>
      </c>
      <c r="B420" s="106">
        <f t="shared" si="14"/>
        <v>3</v>
      </c>
      <c r="C420" s="106" t="s">
        <v>12</v>
      </c>
      <c r="D420" s="64">
        <v>0.5575</v>
      </c>
      <c r="E420" s="61">
        <v>1</v>
      </c>
    </row>
    <row r="421" spans="1:5" x14ac:dyDescent="0.25">
      <c r="A421" s="61" t="s">
        <v>110</v>
      </c>
      <c r="B421" s="106">
        <f t="shared" si="14"/>
        <v>3</v>
      </c>
      <c r="C421" s="106" t="s">
        <v>13</v>
      </c>
      <c r="D421" s="64">
        <v>0.246</v>
      </c>
      <c r="E421" s="61">
        <v>1</v>
      </c>
    </row>
    <row r="422" spans="1:5" x14ac:dyDescent="0.25">
      <c r="A422" s="61" t="s">
        <v>110</v>
      </c>
      <c r="B422" s="106">
        <f t="shared" si="14"/>
        <v>3</v>
      </c>
      <c r="C422" s="106" t="s">
        <v>14</v>
      </c>
      <c r="D422" s="64">
        <v>0.63870000000000005</v>
      </c>
      <c r="E422" s="61">
        <v>1</v>
      </c>
    </row>
    <row r="423" spans="1:5" x14ac:dyDescent="0.25">
      <c r="A423" s="61" t="s">
        <v>110</v>
      </c>
      <c r="B423" s="106">
        <f t="shared" si="14"/>
        <v>3</v>
      </c>
      <c r="C423" s="106" t="s">
        <v>15</v>
      </c>
      <c r="D423" s="62">
        <v>2.2109999999999999</v>
      </c>
      <c r="E423" s="61">
        <f t="shared" si="13"/>
        <v>2.2109999999999999</v>
      </c>
    </row>
    <row r="424" spans="1:5" x14ac:dyDescent="0.25">
      <c r="A424" s="61" t="s">
        <v>110</v>
      </c>
      <c r="B424" s="106">
        <f t="shared" si="14"/>
        <v>3</v>
      </c>
      <c r="C424" s="106" t="s">
        <v>16</v>
      </c>
      <c r="D424" s="62">
        <v>13.41</v>
      </c>
      <c r="E424" s="61">
        <f t="shared" si="13"/>
        <v>13.41</v>
      </c>
    </row>
    <row r="425" spans="1:5" x14ac:dyDescent="0.25">
      <c r="A425" s="61" t="s">
        <v>110</v>
      </c>
      <c r="B425" s="106">
        <f t="shared" si="14"/>
        <v>3</v>
      </c>
      <c r="C425" s="106" t="s">
        <v>17</v>
      </c>
      <c r="D425" s="62">
        <v>191.7</v>
      </c>
      <c r="E425" s="61">
        <f t="shared" si="13"/>
        <v>191.7</v>
      </c>
    </row>
    <row r="426" spans="1:5" x14ac:dyDescent="0.25">
      <c r="A426" s="61" t="s">
        <v>110</v>
      </c>
      <c r="B426" s="106">
        <f t="shared" si="14"/>
        <v>3</v>
      </c>
      <c r="C426" s="106" t="s">
        <v>18</v>
      </c>
      <c r="D426" s="62">
        <v>434</v>
      </c>
      <c r="E426" s="61">
        <f t="shared" si="13"/>
        <v>434</v>
      </c>
    </row>
    <row r="427" spans="1:5" x14ac:dyDescent="0.25">
      <c r="A427" s="61" t="s">
        <v>110</v>
      </c>
      <c r="B427" s="106">
        <f t="shared" si="14"/>
        <v>3</v>
      </c>
      <c r="C427" s="106" t="s">
        <v>19</v>
      </c>
      <c r="D427" s="62">
        <v>205.4</v>
      </c>
      <c r="E427" s="61">
        <f t="shared" si="13"/>
        <v>205.4</v>
      </c>
    </row>
    <row r="428" spans="1:5" x14ac:dyDescent="0.25">
      <c r="A428" s="61" t="s">
        <v>110</v>
      </c>
      <c r="B428" s="106">
        <f t="shared" si="14"/>
        <v>3</v>
      </c>
      <c r="C428" s="106" t="s">
        <v>20</v>
      </c>
      <c r="D428" s="64">
        <v>0.68389999999999995</v>
      </c>
      <c r="E428" s="61">
        <v>1</v>
      </c>
    </row>
    <row r="429" spans="1:5" x14ac:dyDescent="0.25">
      <c r="A429" s="61" t="s">
        <v>110</v>
      </c>
      <c r="B429" s="106">
        <f t="shared" si="14"/>
        <v>3</v>
      </c>
      <c r="C429" s="106" t="s">
        <v>21</v>
      </c>
      <c r="D429" s="62">
        <v>44.03</v>
      </c>
      <c r="E429" s="61">
        <f t="shared" ref="E429:E492" si="15">D429</f>
        <v>44.03</v>
      </c>
    </row>
    <row r="430" spans="1:5" x14ac:dyDescent="0.25">
      <c r="A430" s="61" t="s">
        <v>110</v>
      </c>
      <c r="B430" s="106">
        <f t="shared" si="14"/>
        <v>3</v>
      </c>
      <c r="C430" s="106" t="s">
        <v>22</v>
      </c>
      <c r="D430" s="64">
        <v>0.36599999999999999</v>
      </c>
      <c r="E430" s="61">
        <v>1</v>
      </c>
    </row>
    <row r="431" spans="1:5" x14ac:dyDescent="0.25">
      <c r="A431" s="61" t="s">
        <v>110</v>
      </c>
      <c r="B431" s="106">
        <f t="shared" si="14"/>
        <v>3</v>
      </c>
      <c r="C431" s="106" t="s">
        <v>23</v>
      </c>
      <c r="D431" s="62">
        <v>123.6</v>
      </c>
      <c r="E431" s="61">
        <f t="shared" si="15"/>
        <v>123.6</v>
      </c>
    </row>
    <row r="432" spans="1:5" x14ac:dyDescent="0.25">
      <c r="A432" s="61" t="s">
        <v>110</v>
      </c>
      <c r="B432" s="106">
        <f t="shared" si="14"/>
        <v>3</v>
      </c>
      <c r="C432" s="106" t="s">
        <v>24</v>
      </c>
      <c r="D432" s="62">
        <v>1.3029999999999999</v>
      </c>
      <c r="E432" s="61">
        <f t="shared" si="15"/>
        <v>1.3029999999999999</v>
      </c>
    </row>
    <row r="433" spans="1:5" x14ac:dyDescent="0.25">
      <c r="A433" s="61" t="s">
        <v>110</v>
      </c>
      <c r="B433" s="106">
        <f t="shared" si="14"/>
        <v>3</v>
      </c>
      <c r="C433" s="106" t="s">
        <v>25</v>
      </c>
      <c r="D433" s="62">
        <v>61</v>
      </c>
      <c r="E433" s="61">
        <f t="shared" si="15"/>
        <v>61</v>
      </c>
    </row>
    <row r="434" spans="1:5" x14ac:dyDescent="0.25">
      <c r="A434" s="61" t="s">
        <v>110</v>
      </c>
      <c r="B434" s="106">
        <f t="shared" si="14"/>
        <v>3</v>
      </c>
      <c r="C434" s="106" t="s">
        <v>26</v>
      </c>
      <c r="D434" s="62">
        <v>10</v>
      </c>
      <c r="E434" s="61">
        <f t="shared" si="15"/>
        <v>10</v>
      </c>
    </row>
    <row r="435" spans="1:5" x14ac:dyDescent="0.25">
      <c r="A435" s="61" t="s">
        <v>110</v>
      </c>
      <c r="B435" s="106">
        <f t="shared" si="14"/>
        <v>3</v>
      </c>
      <c r="C435" s="106" t="s">
        <v>27</v>
      </c>
      <c r="D435" s="62">
        <v>22.56</v>
      </c>
      <c r="E435" s="61">
        <f t="shared" si="15"/>
        <v>22.56</v>
      </c>
    </row>
    <row r="436" spans="1:5" x14ac:dyDescent="0.25">
      <c r="A436" s="61" t="s">
        <v>110</v>
      </c>
      <c r="B436" s="106">
        <f t="shared" si="14"/>
        <v>3</v>
      </c>
      <c r="C436" s="108" t="s">
        <v>28</v>
      </c>
      <c r="D436" s="65">
        <v>52.755000000000003</v>
      </c>
      <c r="E436" s="61">
        <f t="shared" si="15"/>
        <v>52.755000000000003</v>
      </c>
    </row>
    <row r="437" spans="1:5" x14ac:dyDescent="0.25">
      <c r="A437" s="61" t="s">
        <v>110</v>
      </c>
      <c r="B437" s="106">
        <f t="shared" si="14"/>
        <v>3</v>
      </c>
      <c r="C437" s="109" t="s">
        <v>29</v>
      </c>
      <c r="D437" s="65">
        <v>6.38</v>
      </c>
      <c r="E437" s="61">
        <f t="shared" si="15"/>
        <v>6.38</v>
      </c>
    </row>
    <row r="438" spans="1:5" x14ac:dyDescent="0.25">
      <c r="A438" s="61" t="s">
        <v>110</v>
      </c>
      <c r="B438" s="106">
        <f t="shared" si="14"/>
        <v>3</v>
      </c>
      <c r="C438" s="109" t="s">
        <v>30</v>
      </c>
      <c r="D438" s="65">
        <v>0.27600000000000002</v>
      </c>
      <c r="E438" s="61">
        <f t="shared" si="15"/>
        <v>0.27600000000000002</v>
      </c>
    </row>
    <row r="439" spans="1:5" x14ac:dyDescent="0.25">
      <c r="A439" s="61" t="s">
        <v>110</v>
      </c>
      <c r="B439" s="106">
        <f t="shared" si="14"/>
        <v>4</v>
      </c>
      <c r="C439" s="106" t="s">
        <v>8</v>
      </c>
      <c r="D439" s="62">
        <v>34.25</v>
      </c>
      <c r="E439" s="61">
        <f t="shared" si="15"/>
        <v>34.25</v>
      </c>
    </row>
    <row r="440" spans="1:5" x14ac:dyDescent="0.25">
      <c r="A440" s="61" t="s">
        <v>110</v>
      </c>
      <c r="B440" s="106">
        <f t="shared" si="14"/>
        <v>4</v>
      </c>
      <c r="C440" s="106" t="s">
        <v>9</v>
      </c>
      <c r="D440" s="62">
        <v>3.4809999999999999</v>
      </c>
      <c r="E440" s="61">
        <f t="shared" si="15"/>
        <v>3.4809999999999999</v>
      </c>
    </row>
    <row r="441" spans="1:5" x14ac:dyDescent="0.25">
      <c r="A441" s="61" t="s">
        <v>110</v>
      </c>
      <c r="B441" s="106">
        <f t="shared" si="14"/>
        <v>4</v>
      </c>
      <c r="C441" s="106" t="s">
        <v>10</v>
      </c>
      <c r="D441" s="62">
        <v>6.681</v>
      </c>
      <c r="E441" s="61">
        <f t="shared" si="15"/>
        <v>6.681</v>
      </c>
    </row>
    <row r="442" spans="1:5" x14ac:dyDescent="0.25">
      <c r="A442" s="61" t="s">
        <v>110</v>
      </c>
      <c r="B442" s="106">
        <f t="shared" si="14"/>
        <v>4</v>
      </c>
      <c r="C442" s="106" t="s">
        <v>11</v>
      </c>
      <c r="D442" s="62">
        <v>1482</v>
      </c>
      <c r="E442" s="61">
        <f t="shared" si="15"/>
        <v>1482</v>
      </c>
    </row>
    <row r="443" spans="1:5" x14ac:dyDescent="0.25">
      <c r="A443" s="61" t="s">
        <v>110</v>
      </c>
      <c r="B443" s="106">
        <f t="shared" si="14"/>
        <v>4</v>
      </c>
      <c r="C443" s="106" t="s">
        <v>12</v>
      </c>
      <c r="D443" s="64">
        <v>0.57440000000000002</v>
      </c>
      <c r="E443" s="61">
        <v>1</v>
      </c>
    </row>
    <row r="444" spans="1:5" x14ac:dyDescent="0.25">
      <c r="A444" s="61" t="s">
        <v>110</v>
      </c>
      <c r="B444" s="106">
        <f t="shared" si="14"/>
        <v>4</v>
      </c>
      <c r="C444" s="106" t="s">
        <v>13</v>
      </c>
      <c r="D444" s="64">
        <v>0.41560000000000002</v>
      </c>
      <c r="E444" s="61">
        <v>1</v>
      </c>
    </row>
    <row r="445" spans="1:5" x14ac:dyDescent="0.25">
      <c r="A445" s="61" t="s">
        <v>110</v>
      </c>
      <c r="B445" s="106">
        <f t="shared" si="14"/>
        <v>4</v>
      </c>
      <c r="C445" s="106" t="s">
        <v>14</v>
      </c>
      <c r="D445" s="64">
        <v>0.76919999999999999</v>
      </c>
      <c r="E445" s="61">
        <v>1</v>
      </c>
    </row>
    <row r="446" spans="1:5" x14ac:dyDescent="0.25">
      <c r="A446" s="61" t="s">
        <v>110</v>
      </c>
      <c r="B446" s="106">
        <f t="shared" si="14"/>
        <v>4</v>
      </c>
      <c r="C446" s="106" t="s">
        <v>15</v>
      </c>
      <c r="D446" s="62">
        <v>2.96</v>
      </c>
      <c r="E446" s="61">
        <f t="shared" si="15"/>
        <v>2.96</v>
      </c>
    </row>
    <row r="447" spans="1:5" x14ac:dyDescent="0.25">
      <c r="A447" s="61" t="s">
        <v>110</v>
      </c>
      <c r="B447" s="106">
        <f t="shared" si="14"/>
        <v>4</v>
      </c>
      <c r="C447" s="106" t="s">
        <v>16</v>
      </c>
      <c r="D447" s="62">
        <v>11.53</v>
      </c>
      <c r="E447" s="61">
        <f t="shared" si="15"/>
        <v>11.53</v>
      </c>
    </row>
    <row r="448" spans="1:5" x14ac:dyDescent="0.25">
      <c r="A448" s="61" t="s">
        <v>110</v>
      </c>
      <c r="B448" s="106">
        <f t="shared" si="14"/>
        <v>4</v>
      </c>
      <c r="C448" s="106" t="s">
        <v>17</v>
      </c>
      <c r="D448" s="62">
        <v>477.2</v>
      </c>
      <c r="E448" s="61">
        <f t="shared" si="15"/>
        <v>477.2</v>
      </c>
    </row>
    <row r="449" spans="1:5" x14ac:dyDescent="0.25">
      <c r="A449" s="61" t="s">
        <v>110</v>
      </c>
      <c r="B449" s="106">
        <f t="shared" si="14"/>
        <v>4</v>
      </c>
      <c r="C449" s="106" t="s">
        <v>18</v>
      </c>
      <c r="D449" s="62">
        <v>444.5</v>
      </c>
      <c r="E449" s="61">
        <f t="shared" si="15"/>
        <v>444.5</v>
      </c>
    </row>
    <row r="450" spans="1:5" x14ac:dyDescent="0.25">
      <c r="A450" s="61" t="s">
        <v>110</v>
      </c>
      <c r="B450" s="106">
        <f t="shared" si="14"/>
        <v>4</v>
      </c>
      <c r="C450" s="106" t="s">
        <v>19</v>
      </c>
      <c r="D450" s="62">
        <v>223.9</v>
      </c>
      <c r="E450" s="61">
        <f t="shared" si="15"/>
        <v>223.9</v>
      </c>
    </row>
    <row r="451" spans="1:5" x14ac:dyDescent="0.25">
      <c r="A451" s="61" t="s">
        <v>110</v>
      </c>
      <c r="B451" s="106">
        <f t="shared" si="14"/>
        <v>4</v>
      </c>
      <c r="C451" s="106" t="s">
        <v>20</v>
      </c>
      <c r="D451" s="64">
        <v>0.76600000000000001</v>
      </c>
      <c r="E451" s="61">
        <v>1</v>
      </c>
    </row>
    <row r="452" spans="1:5" x14ac:dyDescent="0.25">
      <c r="A452" s="61" t="s">
        <v>110</v>
      </c>
      <c r="B452" s="106">
        <f t="shared" si="14"/>
        <v>4</v>
      </c>
      <c r="C452" s="106" t="s">
        <v>21</v>
      </c>
      <c r="D452" s="62">
        <v>160.6</v>
      </c>
      <c r="E452" s="61">
        <f t="shared" si="15"/>
        <v>160.6</v>
      </c>
    </row>
    <row r="453" spans="1:5" x14ac:dyDescent="0.25">
      <c r="A453" s="61" t="s">
        <v>110</v>
      </c>
      <c r="B453" s="106">
        <f t="shared" si="14"/>
        <v>4</v>
      </c>
      <c r="C453" s="106" t="s">
        <v>22</v>
      </c>
      <c r="D453" s="64">
        <v>0.52039999999999997</v>
      </c>
      <c r="E453" s="61">
        <v>1</v>
      </c>
    </row>
    <row r="454" spans="1:5" x14ac:dyDescent="0.25">
      <c r="A454" s="61" t="s">
        <v>110</v>
      </c>
      <c r="B454" s="106">
        <f t="shared" si="14"/>
        <v>4</v>
      </c>
      <c r="C454" s="106" t="s">
        <v>23</v>
      </c>
      <c r="D454" s="62">
        <v>162.6</v>
      </c>
      <c r="E454" s="61">
        <f t="shared" si="15"/>
        <v>162.6</v>
      </c>
    </row>
    <row r="455" spans="1:5" x14ac:dyDescent="0.25">
      <c r="A455" s="61" t="s">
        <v>110</v>
      </c>
      <c r="B455" s="106">
        <f t="shared" si="14"/>
        <v>4</v>
      </c>
      <c r="C455" s="106" t="s">
        <v>24</v>
      </c>
      <c r="D455" s="62">
        <v>1.1970000000000001</v>
      </c>
      <c r="E455" s="61">
        <f t="shared" si="15"/>
        <v>1.1970000000000001</v>
      </c>
    </row>
    <row r="456" spans="1:5" x14ac:dyDescent="0.25">
      <c r="A456" s="61" t="s">
        <v>110</v>
      </c>
      <c r="B456" s="106">
        <f t="shared" si="14"/>
        <v>4</v>
      </c>
      <c r="C456" s="106" t="s">
        <v>25</v>
      </c>
      <c r="D456" s="62">
        <v>42.75</v>
      </c>
      <c r="E456" s="61">
        <f t="shared" si="15"/>
        <v>42.75</v>
      </c>
    </row>
    <row r="457" spans="1:5" x14ac:dyDescent="0.25">
      <c r="A457" s="61" t="s">
        <v>110</v>
      </c>
      <c r="B457" s="106">
        <f t="shared" si="14"/>
        <v>4</v>
      </c>
      <c r="C457" s="106" t="s">
        <v>26</v>
      </c>
      <c r="D457" s="62">
        <v>4.7759999999999998</v>
      </c>
      <c r="E457" s="61">
        <f t="shared" si="15"/>
        <v>4.7759999999999998</v>
      </c>
    </row>
    <row r="458" spans="1:5" x14ac:dyDescent="0.25">
      <c r="A458" s="61" t="s">
        <v>110</v>
      </c>
      <c r="B458" s="106">
        <f t="shared" si="14"/>
        <v>4</v>
      </c>
      <c r="C458" s="106" t="s">
        <v>27</v>
      </c>
      <c r="D458" s="62">
        <v>23.69</v>
      </c>
      <c r="E458" s="61">
        <f t="shared" si="15"/>
        <v>23.69</v>
      </c>
    </row>
    <row r="459" spans="1:5" x14ac:dyDescent="0.25">
      <c r="A459" s="61" t="s">
        <v>110</v>
      </c>
      <c r="B459" s="106">
        <f t="shared" si="14"/>
        <v>4</v>
      </c>
      <c r="C459" s="108" t="s">
        <v>28</v>
      </c>
      <c r="D459" s="65">
        <v>51.997</v>
      </c>
      <c r="E459" s="61">
        <f t="shared" si="15"/>
        <v>51.997</v>
      </c>
    </row>
    <row r="460" spans="1:5" x14ac:dyDescent="0.25">
      <c r="A460" s="61" t="s">
        <v>110</v>
      </c>
      <c r="B460" s="106">
        <f t="shared" si="14"/>
        <v>4</v>
      </c>
      <c r="C460" s="109" t="s">
        <v>29</v>
      </c>
      <c r="D460" s="65">
        <v>6.2249999999999996</v>
      </c>
      <c r="E460" s="61">
        <f t="shared" si="15"/>
        <v>6.2249999999999996</v>
      </c>
    </row>
    <row r="461" spans="1:5" x14ac:dyDescent="0.25">
      <c r="A461" s="61" t="s">
        <v>110</v>
      </c>
      <c r="B461" s="106">
        <f t="shared" si="14"/>
        <v>4</v>
      </c>
      <c r="C461" s="109" t="s">
        <v>30</v>
      </c>
      <c r="D461" s="65">
        <v>0.27900000000000003</v>
      </c>
      <c r="E461" s="61">
        <f t="shared" si="15"/>
        <v>0.27900000000000003</v>
      </c>
    </row>
    <row r="462" spans="1:5" x14ac:dyDescent="0.25">
      <c r="A462" s="61" t="s">
        <v>110</v>
      </c>
      <c r="B462" s="106">
        <f t="shared" si="14"/>
        <v>5</v>
      </c>
      <c r="C462" s="106" t="s">
        <v>8</v>
      </c>
      <c r="D462" s="62">
        <v>162.9</v>
      </c>
      <c r="E462" s="61">
        <f t="shared" si="15"/>
        <v>162.9</v>
      </c>
    </row>
    <row r="463" spans="1:5" x14ac:dyDescent="0.25">
      <c r="A463" s="61" t="s">
        <v>110</v>
      </c>
      <c r="B463" s="106">
        <f t="shared" si="14"/>
        <v>5</v>
      </c>
      <c r="C463" s="106" t="s">
        <v>9</v>
      </c>
      <c r="D463" s="62">
        <v>3.1360000000000001</v>
      </c>
      <c r="E463" s="61">
        <f t="shared" si="15"/>
        <v>3.1360000000000001</v>
      </c>
    </row>
    <row r="464" spans="1:5" x14ac:dyDescent="0.25">
      <c r="A464" s="61" t="s">
        <v>110</v>
      </c>
      <c r="B464" s="106">
        <f t="shared" si="14"/>
        <v>5</v>
      </c>
      <c r="C464" s="106" t="s">
        <v>10</v>
      </c>
      <c r="D464" s="62">
        <v>12.27</v>
      </c>
      <c r="E464" s="61">
        <f t="shared" si="15"/>
        <v>12.27</v>
      </c>
    </row>
    <row r="465" spans="1:5" x14ac:dyDescent="0.25">
      <c r="A465" s="61" t="s">
        <v>110</v>
      </c>
      <c r="B465" s="106">
        <f t="shared" si="14"/>
        <v>5</v>
      </c>
      <c r="C465" s="106" t="s">
        <v>11</v>
      </c>
      <c r="D465" s="62">
        <v>1978</v>
      </c>
      <c r="E465" s="61">
        <f t="shared" si="15"/>
        <v>1978</v>
      </c>
    </row>
    <row r="466" spans="1:5" x14ac:dyDescent="0.25">
      <c r="A466" s="61" t="s">
        <v>110</v>
      </c>
      <c r="B466" s="106">
        <f t="shared" si="14"/>
        <v>5</v>
      </c>
      <c r="C466" s="106" t="s">
        <v>12</v>
      </c>
      <c r="D466" s="64">
        <v>0.52370000000000005</v>
      </c>
      <c r="E466" s="61">
        <v>1</v>
      </c>
    </row>
    <row r="467" spans="1:5" x14ac:dyDescent="0.25">
      <c r="A467" s="61" t="s">
        <v>110</v>
      </c>
      <c r="B467" s="106">
        <f t="shared" si="14"/>
        <v>5</v>
      </c>
      <c r="C467" s="106" t="s">
        <v>13</v>
      </c>
      <c r="D467" s="64">
        <v>0.246</v>
      </c>
      <c r="E467" s="61">
        <v>1</v>
      </c>
    </row>
    <row r="468" spans="1:5" x14ac:dyDescent="0.25">
      <c r="A468" s="61" t="s">
        <v>110</v>
      </c>
      <c r="B468" s="106">
        <f t="shared" si="14"/>
        <v>5</v>
      </c>
      <c r="C468" s="106" t="s">
        <v>14</v>
      </c>
      <c r="D468" s="62">
        <v>1.1970000000000001</v>
      </c>
      <c r="E468" s="61">
        <f t="shared" si="15"/>
        <v>1.1970000000000001</v>
      </c>
    </row>
    <row r="469" spans="1:5" x14ac:dyDescent="0.25">
      <c r="A469" s="61" t="s">
        <v>110</v>
      </c>
      <c r="B469" s="106">
        <f t="shared" si="14"/>
        <v>5</v>
      </c>
      <c r="C469" s="106" t="s">
        <v>15</v>
      </c>
      <c r="D469" s="62">
        <v>2.262</v>
      </c>
      <c r="E469" s="61">
        <f t="shared" si="15"/>
        <v>2.262</v>
      </c>
    </row>
    <row r="470" spans="1:5" x14ac:dyDescent="0.25">
      <c r="A470" s="61" t="s">
        <v>110</v>
      </c>
      <c r="B470" s="106">
        <f t="shared" si="14"/>
        <v>5</v>
      </c>
      <c r="C470" s="106" t="s">
        <v>16</v>
      </c>
      <c r="D470" s="62">
        <v>17.13</v>
      </c>
      <c r="E470" s="61">
        <f t="shared" si="15"/>
        <v>17.13</v>
      </c>
    </row>
    <row r="471" spans="1:5" x14ac:dyDescent="0.25">
      <c r="A471" s="61" t="s">
        <v>110</v>
      </c>
      <c r="B471" s="106">
        <f t="shared" si="14"/>
        <v>5</v>
      </c>
      <c r="C471" s="106" t="s">
        <v>17</v>
      </c>
      <c r="D471" s="62">
        <v>508.6</v>
      </c>
      <c r="E471" s="61">
        <f t="shared" si="15"/>
        <v>508.6</v>
      </c>
    </row>
    <row r="472" spans="1:5" x14ac:dyDescent="0.25">
      <c r="A472" s="61" t="s">
        <v>110</v>
      </c>
      <c r="B472" s="106">
        <f t="shared" si="14"/>
        <v>5</v>
      </c>
      <c r="C472" s="106" t="s">
        <v>18</v>
      </c>
      <c r="D472" s="62">
        <v>453.7</v>
      </c>
      <c r="E472" s="61">
        <f t="shared" si="15"/>
        <v>453.7</v>
      </c>
    </row>
    <row r="473" spans="1:5" x14ac:dyDescent="0.25">
      <c r="A473" s="61" t="s">
        <v>110</v>
      </c>
      <c r="B473" s="106">
        <f t="shared" si="14"/>
        <v>5</v>
      </c>
      <c r="C473" s="106" t="s">
        <v>19</v>
      </c>
      <c r="D473" s="62">
        <v>125.6</v>
      </c>
      <c r="E473" s="61">
        <f t="shared" si="15"/>
        <v>125.6</v>
      </c>
    </row>
    <row r="474" spans="1:5" x14ac:dyDescent="0.25">
      <c r="A474" s="61" t="s">
        <v>110</v>
      </c>
      <c r="B474" s="106">
        <f t="shared" si="14"/>
        <v>5</v>
      </c>
      <c r="C474" s="106" t="s">
        <v>20</v>
      </c>
      <c r="D474" s="64">
        <v>0.98480000000000001</v>
      </c>
      <c r="E474" s="61">
        <v>1</v>
      </c>
    </row>
    <row r="475" spans="1:5" x14ac:dyDescent="0.25">
      <c r="A475" s="61" t="s">
        <v>110</v>
      </c>
      <c r="B475" s="106">
        <f t="shared" si="14"/>
        <v>5</v>
      </c>
      <c r="C475" s="106" t="s">
        <v>21</v>
      </c>
      <c r="D475" s="62">
        <v>57.56</v>
      </c>
      <c r="E475" s="61">
        <f t="shared" si="15"/>
        <v>57.56</v>
      </c>
    </row>
    <row r="476" spans="1:5" x14ac:dyDescent="0.25">
      <c r="A476" s="61" t="s">
        <v>110</v>
      </c>
      <c r="B476" s="106">
        <f t="shared" si="14"/>
        <v>5</v>
      </c>
      <c r="C476" s="106" t="s">
        <v>22</v>
      </c>
      <c r="D476" s="62">
        <v>1.0349999999999999</v>
      </c>
      <c r="E476" s="61">
        <f t="shared" si="15"/>
        <v>1.0349999999999999</v>
      </c>
    </row>
    <row r="477" spans="1:5" x14ac:dyDescent="0.25">
      <c r="A477" s="61" t="s">
        <v>110</v>
      </c>
      <c r="B477" s="106">
        <f t="shared" si="14"/>
        <v>5</v>
      </c>
      <c r="C477" s="106" t="s">
        <v>23</v>
      </c>
      <c r="D477" s="62">
        <v>168.5</v>
      </c>
      <c r="E477" s="61">
        <f t="shared" si="15"/>
        <v>168.5</v>
      </c>
    </row>
    <row r="478" spans="1:5" x14ac:dyDescent="0.25">
      <c r="A478" s="61" t="s">
        <v>110</v>
      </c>
      <c r="B478" s="106">
        <f t="shared" si="14"/>
        <v>5</v>
      </c>
      <c r="C478" s="106" t="s">
        <v>24</v>
      </c>
      <c r="D478" s="62">
        <v>1.8480000000000001</v>
      </c>
      <c r="E478" s="61">
        <f t="shared" si="15"/>
        <v>1.8480000000000001</v>
      </c>
    </row>
    <row r="479" spans="1:5" x14ac:dyDescent="0.25">
      <c r="A479" s="61" t="s">
        <v>110</v>
      </c>
      <c r="B479" s="106">
        <f t="shared" si="14"/>
        <v>5</v>
      </c>
      <c r="C479" s="106" t="s">
        <v>25</v>
      </c>
      <c r="D479" s="62">
        <v>172</v>
      </c>
      <c r="E479" s="61">
        <f t="shared" si="15"/>
        <v>172</v>
      </c>
    </row>
    <row r="480" spans="1:5" x14ac:dyDescent="0.25">
      <c r="A480" s="61" t="s">
        <v>110</v>
      </c>
      <c r="B480" s="106">
        <f t="shared" ref="B480:B530" si="16">B457+1</f>
        <v>5</v>
      </c>
      <c r="C480" s="106" t="s">
        <v>26</v>
      </c>
      <c r="D480" s="62">
        <v>7.8479999999999999</v>
      </c>
      <c r="E480" s="61">
        <f t="shared" si="15"/>
        <v>7.8479999999999999</v>
      </c>
    </row>
    <row r="481" spans="1:5" x14ac:dyDescent="0.25">
      <c r="A481" s="61" t="s">
        <v>110</v>
      </c>
      <c r="B481" s="106">
        <f t="shared" si="16"/>
        <v>5</v>
      </c>
      <c r="C481" s="106" t="s">
        <v>27</v>
      </c>
      <c r="D481" s="62">
        <v>16.68</v>
      </c>
      <c r="E481" s="61">
        <f t="shared" si="15"/>
        <v>16.68</v>
      </c>
    </row>
    <row r="482" spans="1:5" x14ac:dyDescent="0.25">
      <c r="A482" s="61" t="s">
        <v>110</v>
      </c>
      <c r="B482" s="106">
        <f t="shared" si="16"/>
        <v>5</v>
      </c>
      <c r="C482" s="108" t="s">
        <v>28</v>
      </c>
      <c r="D482" s="65">
        <v>48.725000000000001</v>
      </c>
      <c r="E482" s="61">
        <f t="shared" si="15"/>
        <v>48.725000000000001</v>
      </c>
    </row>
    <row r="483" spans="1:5" x14ac:dyDescent="0.25">
      <c r="A483" s="61" t="s">
        <v>110</v>
      </c>
      <c r="B483" s="106">
        <f t="shared" si="16"/>
        <v>5</v>
      </c>
      <c r="C483" s="109" t="s">
        <v>29</v>
      </c>
      <c r="D483" s="65">
        <v>5.5149999999999997</v>
      </c>
      <c r="E483" s="61">
        <f t="shared" si="15"/>
        <v>5.5149999999999997</v>
      </c>
    </row>
    <row r="484" spans="1:5" x14ac:dyDescent="0.25">
      <c r="A484" s="61" t="s">
        <v>110</v>
      </c>
      <c r="B484" s="106">
        <f t="shared" si="16"/>
        <v>5</v>
      </c>
      <c r="C484" s="109" t="s">
        <v>30</v>
      </c>
      <c r="D484" s="65">
        <v>0.217</v>
      </c>
      <c r="E484" s="61">
        <f t="shared" si="15"/>
        <v>0.217</v>
      </c>
    </row>
    <row r="485" spans="1:5" x14ac:dyDescent="0.25">
      <c r="A485" s="61" t="s">
        <v>110</v>
      </c>
      <c r="B485" s="106">
        <f t="shared" si="16"/>
        <v>6</v>
      </c>
      <c r="C485" s="106" t="s">
        <v>8</v>
      </c>
      <c r="D485" s="62">
        <v>59.06</v>
      </c>
      <c r="E485" s="61">
        <f t="shared" si="15"/>
        <v>59.06</v>
      </c>
    </row>
    <row r="486" spans="1:5" x14ac:dyDescent="0.25">
      <c r="A486" s="61" t="s">
        <v>110</v>
      </c>
      <c r="B486" s="106">
        <f t="shared" si="16"/>
        <v>6</v>
      </c>
      <c r="C486" s="106" t="s">
        <v>9</v>
      </c>
      <c r="D486" s="62">
        <v>3.8090000000000002</v>
      </c>
      <c r="E486" s="61">
        <f t="shared" si="15"/>
        <v>3.8090000000000002</v>
      </c>
    </row>
    <row r="487" spans="1:5" x14ac:dyDescent="0.25">
      <c r="A487" s="61" t="s">
        <v>110</v>
      </c>
      <c r="B487" s="106">
        <f t="shared" si="16"/>
        <v>6</v>
      </c>
      <c r="C487" s="106" t="s">
        <v>10</v>
      </c>
      <c r="D487" s="62">
        <v>15.25</v>
      </c>
      <c r="E487" s="61">
        <f t="shared" si="15"/>
        <v>15.25</v>
      </c>
    </row>
    <row r="488" spans="1:5" x14ac:dyDescent="0.25">
      <c r="A488" s="61" t="s">
        <v>110</v>
      </c>
      <c r="B488" s="106">
        <f t="shared" si="16"/>
        <v>6</v>
      </c>
      <c r="C488" s="106" t="s">
        <v>11</v>
      </c>
      <c r="D488" s="62">
        <v>1971</v>
      </c>
      <c r="E488" s="61">
        <f t="shared" si="15"/>
        <v>1971</v>
      </c>
    </row>
    <row r="489" spans="1:5" x14ac:dyDescent="0.25">
      <c r="A489" s="61" t="s">
        <v>110</v>
      </c>
      <c r="B489" s="106">
        <f t="shared" si="16"/>
        <v>6</v>
      </c>
      <c r="C489" s="106" t="s">
        <v>12</v>
      </c>
      <c r="D489" s="64">
        <v>0.5575</v>
      </c>
      <c r="E489" s="61">
        <v>1</v>
      </c>
    </row>
    <row r="490" spans="1:5" x14ac:dyDescent="0.25">
      <c r="A490" s="61" t="s">
        <v>110</v>
      </c>
      <c r="B490" s="106">
        <f t="shared" si="16"/>
        <v>6</v>
      </c>
      <c r="C490" s="106" t="s">
        <v>13</v>
      </c>
      <c r="D490" s="62">
        <v>1.764</v>
      </c>
      <c r="E490" s="61">
        <f t="shared" si="15"/>
        <v>1.764</v>
      </c>
    </row>
    <row r="491" spans="1:5" x14ac:dyDescent="0.25">
      <c r="A491" s="61" t="s">
        <v>110</v>
      </c>
      <c r="B491" s="106">
        <f t="shared" si="16"/>
        <v>6</v>
      </c>
      <c r="C491" s="106" t="s">
        <v>14</v>
      </c>
      <c r="D491" s="62">
        <v>1.46</v>
      </c>
      <c r="E491" s="61">
        <f t="shared" si="15"/>
        <v>1.46</v>
      </c>
    </row>
    <row r="492" spans="1:5" x14ac:dyDescent="0.25">
      <c r="A492" s="61" t="s">
        <v>110</v>
      </c>
      <c r="B492" s="106">
        <f t="shared" si="16"/>
        <v>6</v>
      </c>
      <c r="C492" s="106" t="s">
        <v>15</v>
      </c>
      <c r="D492" s="62">
        <v>2.8919999999999999</v>
      </c>
      <c r="E492" s="61">
        <f t="shared" si="15"/>
        <v>2.8919999999999999</v>
      </c>
    </row>
    <row r="493" spans="1:5" x14ac:dyDescent="0.25">
      <c r="A493" s="61" t="s">
        <v>110</v>
      </c>
      <c r="B493" s="106">
        <f t="shared" si="16"/>
        <v>6</v>
      </c>
      <c r="C493" s="106" t="s">
        <v>16</v>
      </c>
      <c r="D493" s="62">
        <v>48.71</v>
      </c>
      <c r="E493" s="61">
        <f t="shared" ref="E493:E556" si="17">D493</f>
        <v>48.71</v>
      </c>
    </row>
    <row r="494" spans="1:5" x14ac:dyDescent="0.25">
      <c r="A494" s="61" t="s">
        <v>110</v>
      </c>
      <c r="B494" s="106">
        <f t="shared" si="16"/>
        <v>6</v>
      </c>
      <c r="C494" s="106" t="s">
        <v>17</v>
      </c>
      <c r="D494" s="62">
        <v>487.9</v>
      </c>
      <c r="E494" s="61">
        <f t="shared" si="17"/>
        <v>487.9</v>
      </c>
    </row>
    <row r="495" spans="1:5" x14ac:dyDescent="0.25">
      <c r="A495" s="61" t="s">
        <v>110</v>
      </c>
      <c r="B495" s="106">
        <f t="shared" si="16"/>
        <v>6</v>
      </c>
      <c r="C495" s="106" t="s">
        <v>18</v>
      </c>
      <c r="D495" s="62">
        <v>452.2</v>
      </c>
      <c r="E495" s="61">
        <f t="shared" si="17"/>
        <v>452.2</v>
      </c>
    </row>
    <row r="496" spans="1:5" x14ac:dyDescent="0.25">
      <c r="A496" s="61" t="s">
        <v>110</v>
      </c>
      <c r="B496" s="106">
        <f t="shared" si="16"/>
        <v>6</v>
      </c>
      <c r="C496" s="106" t="s">
        <v>19</v>
      </c>
      <c r="D496" s="62">
        <v>144.4</v>
      </c>
      <c r="E496" s="61">
        <f t="shared" si="17"/>
        <v>144.4</v>
      </c>
    </row>
    <row r="497" spans="1:5" x14ac:dyDescent="0.25">
      <c r="A497" s="61" t="s">
        <v>110</v>
      </c>
      <c r="B497" s="106">
        <f t="shared" si="16"/>
        <v>6</v>
      </c>
      <c r="C497" s="106" t="s">
        <v>20</v>
      </c>
      <c r="D497" s="64">
        <v>1.04</v>
      </c>
      <c r="E497" s="61">
        <f t="shared" si="17"/>
        <v>1.04</v>
      </c>
    </row>
    <row r="498" spans="1:5" x14ac:dyDescent="0.25">
      <c r="A498" s="61" t="s">
        <v>110</v>
      </c>
      <c r="B498" s="106">
        <f t="shared" si="16"/>
        <v>6</v>
      </c>
      <c r="C498" s="106" t="s">
        <v>21</v>
      </c>
      <c r="D498" s="62">
        <v>255.1</v>
      </c>
      <c r="E498" s="61">
        <f t="shared" si="17"/>
        <v>255.1</v>
      </c>
    </row>
    <row r="499" spans="1:5" x14ac:dyDescent="0.25">
      <c r="A499" s="61" t="s">
        <v>110</v>
      </c>
      <c r="B499" s="106">
        <f t="shared" si="16"/>
        <v>6</v>
      </c>
      <c r="C499" s="106" t="s">
        <v>22</v>
      </c>
      <c r="D499" s="62">
        <v>1.9390000000000001</v>
      </c>
      <c r="E499" s="61">
        <f t="shared" si="17"/>
        <v>1.9390000000000001</v>
      </c>
    </row>
    <row r="500" spans="1:5" x14ac:dyDescent="0.25">
      <c r="A500" s="61" t="s">
        <v>110</v>
      </c>
      <c r="B500" s="106">
        <f t="shared" si="16"/>
        <v>6</v>
      </c>
      <c r="C500" s="106" t="s">
        <v>23</v>
      </c>
      <c r="D500" s="62">
        <v>128</v>
      </c>
      <c r="E500" s="61">
        <f t="shared" si="17"/>
        <v>128</v>
      </c>
    </row>
    <row r="501" spans="1:5" x14ac:dyDescent="0.25">
      <c r="A501" s="61" t="s">
        <v>110</v>
      </c>
      <c r="B501" s="106">
        <f t="shared" si="16"/>
        <v>6</v>
      </c>
      <c r="C501" s="106" t="s">
        <v>24</v>
      </c>
      <c r="D501" s="62">
        <v>1.7430000000000001</v>
      </c>
      <c r="E501" s="61">
        <f t="shared" si="17"/>
        <v>1.7430000000000001</v>
      </c>
    </row>
    <row r="502" spans="1:5" x14ac:dyDescent="0.25">
      <c r="A502" s="61" t="s">
        <v>110</v>
      </c>
      <c r="B502" s="106">
        <f t="shared" si="16"/>
        <v>6</v>
      </c>
      <c r="C502" s="106" t="s">
        <v>25</v>
      </c>
      <c r="D502" s="62">
        <v>92.18</v>
      </c>
      <c r="E502" s="61">
        <f t="shared" si="17"/>
        <v>92.18</v>
      </c>
    </row>
    <row r="503" spans="1:5" x14ac:dyDescent="0.25">
      <c r="A503" s="61" t="s">
        <v>110</v>
      </c>
      <c r="B503" s="106">
        <f t="shared" si="16"/>
        <v>6</v>
      </c>
      <c r="C503" s="106" t="s">
        <v>26</v>
      </c>
      <c r="D503" s="62">
        <v>11.6</v>
      </c>
      <c r="E503" s="61">
        <f t="shared" si="17"/>
        <v>11.6</v>
      </c>
    </row>
    <row r="504" spans="1:5" x14ac:dyDescent="0.25">
      <c r="A504" s="61" t="s">
        <v>110</v>
      </c>
      <c r="B504" s="106">
        <f t="shared" si="16"/>
        <v>6</v>
      </c>
      <c r="C504" s="106" t="s">
        <v>27</v>
      </c>
      <c r="D504" s="62">
        <v>31.83</v>
      </c>
      <c r="E504" s="61">
        <f t="shared" si="17"/>
        <v>31.83</v>
      </c>
    </row>
    <row r="505" spans="1:5" x14ac:dyDescent="0.25">
      <c r="A505" s="61" t="s">
        <v>110</v>
      </c>
      <c r="B505" s="106">
        <f t="shared" si="16"/>
        <v>6</v>
      </c>
      <c r="C505" s="108" t="s">
        <v>28</v>
      </c>
      <c r="D505" s="65">
        <v>53.097999999999999</v>
      </c>
      <c r="E505" s="61">
        <f t="shared" si="17"/>
        <v>53.097999999999999</v>
      </c>
    </row>
    <row r="506" spans="1:5" x14ac:dyDescent="0.25">
      <c r="A506" s="61" t="s">
        <v>110</v>
      </c>
      <c r="B506" s="106">
        <f t="shared" si="16"/>
        <v>6</v>
      </c>
      <c r="C506" s="109" t="s">
        <v>29</v>
      </c>
      <c r="D506" s="65">
        <v>6.423</v>
      </c>
      <c r="E506" s="61">
        <f t="shared" si="17"/>
        <v>6.423</v>
      </c>
    </row>
    <row r="507" spans="1:5" x14ac:dyDescent="0.25">
      <c r="A507" s="61" t="s">
        <v>110</v>
      </c>
      <c r="B507" s="106">
        <f t="shared" si="16"/>
        <v>6</v>
      </c>
      <c r="C507" s="109" t="s">
        <v>30</v>
      </c>
      <c r="D507" s="65">
        <v>0.17499999999999999</v>
      </c>
      <c r="E507" s="61">
        <f t="shared" si="17"/>
        <v>0.17499999999999999</v>
      </c>
    </row>
    <row r="508" spans="1:5" x14ac:dyDescent="0.25">
      <c r="A508" s="61" t="s">
        <v>110</v>
      </c>
      <c r="B508" s="106">
        <f t="shared" si="16"/>
        <v>7</v>
      </c>
      <c r="C508" s="106" t="s">
        <v>8</v>
      </c>
      <c r="D508" s="62">
        <v>65.22</v>
      </c>
      <c r="E508" s="61">
        <f t="shared" si="17"/>
        <v>65.22</v>
      </c>
    </row>
    <row r="509" spans="1:5" x14ac:dyDescent="0.25">
      <c r="A509" s="61" t="s">
        <v>110</v>
      </c>
      <c r="B509" s="106">
        <f t="shared" si="16"/>
        <v>7</v>
      </c>
      <c r="C509" s="106" t="s">
        <v>9</v>
      </c>
      <c r="D509" s="62">
        <v>3.8260000000000001</v>
      </c>
      <c r="E509" s="61">
        <f t="shared" si="17"/>
        <v>3.8260000000000001</v>
      </c>
    </row>
    <row r="510" spans="1:5" x14ac:dyDescent="0.25">
      <c r="A510" s="61" t="s">
        <v>110</v>
      </c>
      <c r="B510" s="106">
        <f t="shared" si="16"/>
        <v>7</v>
      </c>
      <c r="C510" s="106" t="s">
        <v>10</v>
      </c>
      <c r="D510" s="62">
        <v>15.48</v>
      </c>
      <c r="E510" s="61">
        <f t="shared" si="17"/>
        <v>15.48</v>
      </c>
    </row>
    <row r="511" spans="1:5" x14ac:dyDescent="0.25">
      <c r="A511" s="61" t="s">
        <v>110</v>
      </c>
      <c r="B511" s="106">
        <f t="shared" si="16"/>
        <v>7</v>
      </c>
      <c r="C511" s="106" t="s">
        <v>11</v>
      </c>
      <c r="D511" s="62">
        <v>2014</v>
      </c>
      <c r="E511" s="61">
        <f t="shared" si="17"/>
        <v>2014</v>
      </c>
    </row>
    <row r="512" spans="1:5" x14ac:dyDescent="0.25">
      <c r="A512" s="61" t="s">
        <v>110</v>
      </c>
      <c r="B512" s="106">
        <f t="shared" si="16"/>
        <v>7</v>
      </c>
      <c r="C512" s="106" t="s">
        <v>12</v>
      </c>
      <c r="D512" s="64">
        <v>0.4899</v>
      </c>
      <c r="E512" s="61">
        <v>1</v>
      </c>
    </row>
    <row r="513" spans="1:5" x14ac:dyDescent="0.25">
      <c r="A513" s="61" t="s">
        <v>110</v>
      </c>
      <c r="B513" s="106">
        <f t="shared" si="16"/>
        <v>7</v>
      </c>
      <c r="C513" s="106" t="s">
        <v>13</v>
      </c>
      <c r="D513" s="62">
        <v>1.7390000000000001</v>
      </c>
      <c r="E513" s="61">
        <f t="shared" si="17"/>
        <v>1.7390000000000001</v>
      </c>
    </row>
    <row r="514" spans="1:5" x14ac:dyDescent="0.25">
      <c r="A514" s="61" t="s">
        <v>110</v>
      </c>
      <c r="B514" s="106">
        <f t="shared" si="16"/>
        <v>7</v>
      </c>
      <c r="C514" s="106" t="s">
        <v>14</v>
      </c>
      <c r="D514" s="62">
        <v>1.3149999999999999</v>
      </c>
      <c r="E514" s="61">
        <f t="shared" si="17"/>
        <v>1.3149999999999999</v>
      </c>
    </row>
    <row r="515" spans="1:5" x14ac:dyDescent="0.25">
      <c r="A515" s="61" t="s">
        <v>110</v>
      </c>
      <c r="B515" s="106">
        <f t="shared" si="16"/>
        <v>7</v>
      </c>
      <c r="C515" s="106" t="s">
        <v>15</v>
      </c>
      <c r="D515" s="62">
        <v>2.39</v>
      </c>
      <c r="E515" s="61">
        <f t="shared" si="17"/>
        <v>2.39</v>
      </c>
    </row>
    <row r="516" spans="1:5" x14ac:dyDescent="0.25">
      <c r="A516" s="61" t="s">
        <v>110</v>
      </c>
      <c r="B516" s="106">
        <f t="shared" si="16"/>
        <v>7</v>
      </c>
      <c r="C516" s="106" t="s">
        <v>16</v>
      </c>
      <c r="D516" s="62">
        <v>56.75</v>
      </c>
      <c r="E516" s="61">
        <f t="shared" si="17"/>
        <v>56.75</v>
      </c>
    </row>
    <row r="517" spans="1:5" x14ac:dyDescent="0.25">
      <c r="A517" s="61" t="s">
        <v>110</v>
      </c>
      <c r="B517" s="106">
        <f t="shared" si="16"/>
        <v>7</v>
      </c>
      <c r="C517" s="106" t="s">
        <v>17</v>
      </c>
      <c r="D517" s="62">
        <v>495.6</v>
      </c>
      <c r="E517" s="61">
        <f t="shared" si="17"/>
        <v>495.6</v>
      </c>
    </row>
    <row r="518" spans="1:5" x14ac:dyDescent="0.25">
      <c r="A518" s="61" t="s">
        <v>110</v>
      </c>
      <c r="B518" s="106">
        <f t="shared" si="16"/>
        <v>7</v>
      </c>
      <c r="C518" s="106" t="s">
        <v>18</v>
      </c>
      <c r="D518" s="62">
        <v>460.2</v>
      </c>
      <c r="E518" s="61">
        <f t="shared" si="17"/>
        <v>460.2</v>
      </c>
    </row>
    <row r="519" spans="1:5" x14ac:dyDescent="0.25">
      <c r="A519" s="61" t="s">
        <v>110</v>
      </c>
      <c r="B519" s="106">
        <f t="shared" si="16"/>
        <v>7</v>
      </c>
      <c r="C519" s="106" t="s">
        <v>19</v>
      </c>
      <c r="D519" s="62">
        <v>147.4</v>
      </c>
      <c r="E519" s="61">
        <f t="shared" si="17"/>
        <v>147.4</v>
      </c>
    </row>
    <row r="520" spans="1:5" x14ac:dyDescent="0.25">
      <c r="A520" s="61" t="s">
        <v>110</v>
      </c>
      <c r="B520" s="106">
        <f t="shared" si="16"/>
        <v>7</v>
      </c>
      <c r="C520" s="106" t="s">
        <v>20</v>
      </c>
      <c r="D520" s="64">
        <v>0.84799999999999998</v>
      </c>
      <c r="E520" s="61">
        <v>1</v>
      </c>
    </row>
    <row r="521" spans="1:5" x14ac:dyDescent="0.25">
      <c r="A521" s="61" t="s">
        <v>110</v>
      </c>
      <c r="B521" s="106">
        <f t="shared" si="16"/>
        <v>7</v>
      </c>
      <c r="C521" s="106" t="s">
        <v>21</v>
      </c>
      <c r="D521" s="62">
        <v>278</v>
      </c>
      <c r="E521" s="61">
        <f t="shared" si="17"/>
        <v>278</v>
      </c>
    </row>
    <row r="522" spans="1:5" x14ac:dyDescent="0.25">
      <c r="A522" s="61" t="s">
        <v>110</v>
      </c>
      <c r="B522" s="106">
        <f t="shared" si="16"/>
        <v>7</v>
      </c>
      <c r="C522" s="106" t="s">
        <v>22</v>
      </c>
      <c r="D522" s="64">
        <v>0.45179999999999998</v>
      </c>
      <c r="E522" s="61">
        <v>1</v>
      </c>
    </row>
    <row r="523" spans="1:5" x14ac:dyDescent="0.25">
      <c r="A523" s="61" t="s">
        <v>110</v>
      </c>
      <c r="B523" s="106">
        <f t="shared" si="16"/>
        <v>7</v>
      </c>
      <c r="C523" s="106" t="s">
        <v>23</v>
      </c>
      <c r="D523" s="62">
        <v>131.9</v>
      </c>
      <c r="E523" s="61">
        <f t="shared" si="17"/>
        <v>131.9</v>
      </c>
    </row>
    <row r="524" spans="1:5" x14ac:dyDescent="0.25">
      <c r="A524" s="61" t="s">
        <v>110</v>
      </c>
      <c r="B524" s="106">
        <f t="shared" si="16"/>
        <v>7</v>
      </c>
      <c r="C524" s="106" t="s">
        <v>24</v>
      </c>
      <c r="D524" s="62">
        <v>1.8129999999999999</v>
      </c>
      <c r="E524" s="61">
        <f t="shared" si="17"/>
        <v>1.8129999999999999</v>
      </c>
    </row>
    <row r="525" spans="1:5" x14ac:dyDescent="0.25">
      <c r="A525" s="61" t="s">
        <v>110</v>
      </c>
      <c r="B525" s="106">
        <f t="shared" si="16"/>
        <v>7</v>
      </c>
      <c r="C525" s="106" t="s">
        <v>25</v>
      </c>
      <c r="D525" s="62">
        <v>94.52</v>
      </c>
      <c r="E525" s="61">
        <f t="shared" si="17"/>
        <v>94.52</v>
      </c>
    </row>
    <row r="526" spans="1:5" x14ac:dyDescent="0.25">
      <c r="A526" s="61" t="s">
        <v>110</v>
      </c>
      <c r="B526" s="106">
        <f t="shared" si="16"/>
        <v>7</v>
      </c>
      <c r="C526" s="106" t="s">
        <v>26</v>
      </c>
      <c r="D526" s="62">
        <v>11.81</v>
      </c>
      <c r="E526" s="61">
        <f t="shared" si="17"/>
        <v>11.81</v>
      </c>
    </row>
    <row r="527" spans="1:5" x14ac:dyDescent="0.25">
      <c r="A527" s="61" t="s">
        <v>110</v>
      </c>
      <c r="B527" s="106">
        <f t="shared" si="16"/>
        <v>7</v>
      </c>
      <c r="C527" s="106" t="s">
        <v>27</v>
      </c>
      <c r="D527" s="62">
        <v>19.96</v>
      </c>
      <c r="E527" s="61">
        <f t="shared" si="17"/>
        <v>19.96</v>
      </c>
    </row>
    <row r="528" spans="1:5" x14ac:dyDescent="0.25">
      <c r="A528" s="61" t="s">
        <v>110</v>
      </c>
      <c r="B528" s="106">
        <f t="shared" si="16"/>
        <v>7</v>
      </c>
      <c r="C528" s="108" t="s">
        <v>28</v>
      </c>
      <c r="D528" s="65">
        <v>52.970999999999997</v>
      </c>
      <c r="E528" s="61">
        <f t="shared" si="17"/>
        <v>52.970999999999997</v>
      </c>
    </row>
    <row r="529" spans="1:5" x14ac:dyDescent="0.25">
      <c r="A529" s="61" t="s">
        <v>110</v>
      </c>
      <c r="B529" s="106">
        <f t="shared" si="16"/>
        <v>7</v>
      </c>
      <c r="C529" s="109" t="s">
        <v>29</v>
      </c>
      <c r="D529" s="65">
        <v>6.1550000000000002</v>
      </c>
      <c r="E529" s="61">
        <f t="shared" si="17"/>
        <v>6.1550000000000002</v>
      </c>
    </row>
    <row r="530" spans="1:5" x14ac:dyDescent="0.25">
      <c r="A530" s="61" t="s">
        <v>110</v>
      </c>
      <c r="B530" s="106">
        <f t="shared" si="16"/>
        <v>7</v>
      </c>
      <c r="C530" s="109" t="s">
        <v>30</v>
      </c>
      <c r="D530" s="65">
        <v>0.16700000000000001</v>
      </c>
      <c r="E530" s="61">
        <f t="shared" si="17"/>
        <v>0.16700000000000001</v>
      </c>
    </row>
    <row r="531" spans="1:5" x14ac:dyDescent="0.25">
      <c r="A531" s="61" t="s">
        <v>111</v>
      </c>
      <c r="B531" s="106">
        <v>1</v>
      </c>
      <c r="C531" s="106" t="s">
        <v>8</v>
      </c>
      <c r="D531" s="62">
        <v>665.8</v>
      </c>
      <c r="E531" s="61">
        <f t="shared" si="17"/>
        <v>665.8</v>
      </c>
    </row>
    <row r="532" spans="1:5" x14ac:dyDescent="0.25">
      <c r="A532" s="61" t="s">
        <v>111</v>
      </c>
      <c r="B532" s="106">
        <v>1</v>
      </c>
      <c r="C532" s="106" t="s">
        <v>9</v>
      </c>
      <c r="D532" s="62">
        <v>36.26</v>
      </c>
      <c r="E532" s="61">
        <f t="shared" si="17"/>
        <v>36.26</v>
      </c>
    </row>
    <row r="533" spans="1:5" x14ac:dyDescent="0.25">
      <c r="A533" s="61" t="s">
        <v>111</v>
      </c>
      <c r="B533" s="106">
        <v>1</v>
      </c>
      <c r="C533" s="106" t="s">
        <v>10</v>
      </c>
      <c r="D533" s="62">
        <v>11.4</v>
      </c>
      <c r="E533" s="61">
        <f t="shared" si="17"/>
        <v>11.4</v>
      </c>
    </row>
    <row r="534" spans="1:5" x14ac:dyDescent="0.25">
      <c r="A534" s="61" t="s">
        <v>111</v>
      </c>
      <c r="B534" s="106">
        <v>1</v>
      </c>
      <c r="C534" s="106" t="s">
        <v>11</v>
      </c>
      <c r="D534" s="62">
        <v>1012</v>
      </c>
      <c r="E534" s="61">
        <f t="shared" si="17"/>
        <v>1012</v>
      </c>
    </row>
    <row r="535" spans="1:5" x14ac:dyDescent="0.25">
      <c r="A535" s="61" t="s">
        <v>111</v>
      </c>
      <c r="B535" s="106">
        <v>1</v>
      </c>
      <c r="C535" s="106" t="s">
        <v>12</v>
      </c>
      <c r="D535" s="64">
        <v>0.45219999999999999</v>
      </c>
      <c r="E535" s="61">
        <v>1</v>
      </c>
    </row>
    <row r="536" spans="1:5" x14ac:dyDescent="0.25">
      <c r="A536" s="61" t="s">
        <v>111</v>
      </c>
      <c r="B536" s="106">
        <v>1</v>
      </c>
      <c r="C536" s="106" t="s">
        <v>13</v>
      </c>
      <c r="D536" s="64">
        <v>0.35809999999999997</v>
      </c>
      <c r="E536" s="61">
        <v>1</v>
      </c>
    </row>
    <row r="537" spans="1:5" x14ac:dyDescent="0.25">
      <c r="A537" s="61" t="s">
        <v>111</v>
      </c>
      <c r="B537" s="106">
        <v>1</v>
      </c>
      <c r="C537" s="106" t="s">
        <v>14</v>
      </c>
      <c r="D537" s="64">
        <v>0.97419999999999995</v>
      </c>
      <c r="E537" s="61">
        <v>1</v>
      </c>
    </row>
    <row r="538" spans="1:5" x14ac:dyDescent="0.25">
      <c r="A538" s="61" t="s">
        <v>111</v>
      </c>
      <c r="B538" s="106">
        <v>1</v>
      </c>
      <c r="C538" s="106" t="s">
        <v>15</v>
      </c>
      <c r="D538" s="62">
        <v>3.0019999999999998</v>
      </c>
      <c r="E538" s="61">
        <f t="shared" si="17"/>
        <v>3.0019999999999998</v>
      </c>
    </row>
    <row r="539" spans="1:5" x14ac:dyDescent="0.25">
      <c r="A539" s="61" t="s">
        <v>111</v>
      </c>
      <c r="B539" s="106">
        <v>1</v>
      </c>
      <c r="C539" s="106" t="s">
        <v>16</v>
      </c>
      <c r="D539" s="62">
        <v>125.8</v>
      </c>
      <c r="E539" s="61">
        <f t="shared" si="17"/>
        <v>125.8</v>
      </c>
    </row>
    <row r="540" spans="1:5" x14ac:dyDescent="0.25">
      <c r="A540" s="61" t="s">
        <v>111</v>
      </c>
      <c r="B540" s="106">
        <v>1</v>
      </c>
      <c r="C540" s="106" t="s">
        <v>17</v>
      </c>
      <c r="D540" s="62">
        <v>567.5</v>
      </c>
      <c r="E540" s="61">
        <f t="shared" si="17"/>
        <v>567.5</v>
      </c>
    </row>
    <row r="541" spans="1:5" x14ac:dyDescent="0.25">
      <c r="A541" s="61" t="s">
        <v>111</v>
      </c>
      <c r="B541" s="106">
        <v>1</v>
      </c>
      <c r="C541" s="106" t="s">
        <v>18</v>
      </c>
      <c r="D541" s="62">
        <v>267.2</v>
      </c>
      <c r="E541" s="61">
        <f t="shared" si="17"/>
        <v>267.2</v>
      </c>
    </row>
    <row r="542" spans="1:5" x14ac:dyDescent="0.25">
      <c r="A542" s="61" t="s">
        <v>111</v>
      </c>
      <c r="B542" s="106">
        <v>1</v>
      </c>
      <c r="C542" s="106" t="s">
        <v>19</v>
      </c>
      <c r="D542" s="62">
        <v>103.7</v>
      </c>
      <c r="E542" s="61">
        <f t="shared" si="17"/>
        <v>103.7</v>
      </c>
    </row>
    <row r="543" spans="1:5" x14ac:dyDescent="0.25">
      <c r="A543" s="61" t="s">
        <v>111</v>
      </c>
      <c r="B543" s="106">
        <v>1</v>
      </c>
      <c r="C543" s="106" t="s">
        <v>20</v>
      </c>
      <c r="D543" s="62">
        <v>1.8979999999999999</v>
      </c>
      <c r="E543" s="61">
        <f t="shared" si="17"/>
        <v>1.8979999999999999</v>
      </c>
    </row>
    <row r="544" spans="1:5" x14ac:dyDescent="0.25">
      <c r="A544" s="61" t="s">
        <v>111</v>
      </c>
      <c r="B544" s="106">
        <v>1</v>
      </c>
      <c r="C544" s="106" t="s">
        <v>21</v>
      </c>
      <c r="D544" s="62">
        <v>580.79999999999995</v>
      </c>
      <c r="E544" s="61">
        <f t="shared" si="17"/>
        <v>580.79999999999995</v>
      </c>
    </row>
    <row r="545" spans="1:5" x14ac:dyDescent="0.25">
      <c r="A545" s="61" t="s">
        <v>111</v>
      </c>
      <c r="B545" s="106">
        <v>1</v>
      </c>
      <c r="C545" s="106" t="s">
        <v>22</v>
      </c>
      <c r="D545" s="62">
        <v>1.095</v>
      </c>
      <c r="E545" s="61">
        <f t="shared" si="17"/>
        <v>1.095</v>
      </c>
    </row>
    <row r="546" spans="1:5" x14ac:dyDescent="0.25">
      <c r="A546" s="61" t="s">
        <v>111</v>
      </c>
      <c r="B546" s="106">
        <v>1</v>
      </c>
      <c r="C546" s="106" t="s">
        <v>23</v>
      </c>
      <c r="D546" s="62">
        <v>108.9</v>
      </c>
      <c r="E546" s="61">
        <f t="shared" si="17"/>
        <v>108.9</v>
      </c>
    </row>
    <row r="547" spans="1:5" x14ac:dyDescent="0.25">
      <c r="A547" s="61" t="s">
        <v>111</v>
      </c>
      <c r="B547" s="106">
        <v>1</v>
      </c>
      <c r="C547" s="106" t="s">
        <v>24</v>
      </c>
      <c r="D547" s="62">
        <v>10.84</v>
      </c>
      <c r="E547" s="61">
        <f t="shared" si="17"/>
        <v>10.84</v>
      </c>
    </row>
    <row r="548" spans="1:5" x14ac:dyDescent="0.25">
      <c r="A548" s="61" t="s">
        <v>111</v>
      </c>
      <c r="B548" s="106">
        <v>1</v>
      </c>
      <c r="C548" s="106" t="s">
        <v>25</v>
      </c>
      <c r="D548" s="62">
        <v>507.3</v>
      </c>
      <c r="E548" s="61">
        <f t="shared" si="17"/>
        <v>507.3</v>
      </c>
    </row>
    <row r="549" spans="1:5" x14ac:dyDescent="0.25">
      <c r="A549" s="61" t="s">
        <v>111</v>
      </c>
      <c r="B549" s="106">
        <v>1</v>
      </c>
      <c r="C549" s="106" t="s">
        <v>26</v>
      </c>
      <c r="D549" s="62">
        <v>6.8929999999999998</v>
      </c>
      <c r="E549" s="61">
        <f t="shared" si="17"/>
        <v>6.8929999999999998</v>
      </c>
    </row>
    <row r="550" spans="1:5" x14ac:dyDescent="0.25">
      <c r="A550" s="61" t="s">
        <v>111</v>
      </c>
      <c r="B550" s="106">
        <v>1</v>
      </c>
      <c r="C550" s="106" t="s">
        <v>27</v>
      </c>
      <c r="D550" s="62">
        <v>26.35</v>
      </c>
      <c r="E550" s="61">
        <f t="shared" si="17"/>
        <v>26.35</v>
      </c>
    </row>
    <row r="551" spans="1:5" x14ac:dyDescent="0.25">
      <c r="A551" s="61" t="s">
        <v>111</v>
      </c>
      <c r="B551" s="106">
        <v>1</v>
      </c>
      <c r="C551" s="108" t="s">
        <v>28</v>
      </c>
      <c r="D551" s="65">
        <v>43.142000000000003</v>
      </c>
      <c r="E551" s="61">
        <f t="shared" si="17"/>
        <v>43.142000000000003</v>
      </c>
    </row>
    <row r="552" spans="1:5" x14ac:dyDescent="0.25">
      <c r="A552" s="61" t="s">
        <v>111</v>
      </c>
      <c r="B552" s="106">
        <v>1</v>
      </c>
      <c r="C552" s="109" t="s">
        <v>29</v>
      </c>
      <c r="D552" s="65">
        <v>5.2</v>
      </c>
      <c r="E552" s="61">
        <f t="shared" si="17"/>
        <v>5.2</v>
      </c>
    </row>
    <row r="553" spans="1:5" x14ac:dyDescent="0.25">
      <c r="A553" s="61" t="s">
        <v>111</v>
      </c>
      <c r="B553" s="106">
        <v>1</v>
      </c>
      <c r="C553" s="109" t="s">
        <v>30</v>
      </c>
      <c r="D553" s="65">
        <v>0.218</v>
      </c>
      <c r="E553" s="61">
        <f t="shared" si="17"/>
        <v>0.218</v>
      </c>
    </row>
    <row r="554" spans="1:5" x14ac:dyDescent="0.25">
      <c r="A554" s="61" t="s">
        <v>111</v>
      </c>
      <c r="B554" s="106">
        <v>2</v>
      </c>
      <c r="C554" s="106" t="s">
        <v>8</v>
      </c>
      <c r="D554" s="62">
        <v>695</v>
      </c>
      <c r="E554" s="61">
        <f t="shared" si="17"/>
        <v>695</v>
      </c>
    </row>
    <row r="555" spans="1:5" x14ac:dyDescent="0.25">
      <c r="A555" s="61" t="s">
        <v>111</v>
      </c>
      <c r="B555" s="106">
        <v>2</v>
      </c>
      <c r="C555" s="106" t="s">
        <v>9</v>
      </c>
      <c r="D555" s="62">
        <v>38.630000000000003</v>
      </c>
      <c r="E555" s="61">
        <f t="shared" si="17"/>
        <v>38.630000000000003</v>
      </c>
    </row>
    <row r="556" spans="1:5" x14ac:dyDescent="0.25">
      <c r="A556" s="61" t="s">
        <v>111</v>
      </c>
      <c r="B556" s="106">
        <v>2</v>
      </c>
      <c r="C556" s="106" t="s">
        <v>10</v>
      </c>
      <c r="D556" s="62">
        <v>11.65</v>
      </c>
      <c r="E556" s="61">
        <f t="shared" si="17"/>
        <v>11.65</v>
      </c>
    </row>
    <row r="557" spans="1:5" x14ac:dyDescent="0.25">
      <c r="A557" s="61" t="s">
        <v>111</v>
      </c>
      <c r="B557" s="106">
        <v>2</v>
      </c>
      <c r="C557" s="106" t="s">
        <v>11</v>
      </c>
      <c r="D557" s="62">
        <v>1069</v>
      </c>
      <c r="E557" s="61">
        <f t="shared" ref="E557:E620" si="18">D557</f>
        <v>1069</v>
      </c>
    </row>
    <row r="558" spans="1:5" x14ac:dyDescent="0.25">
      <c r="A558" s="61" t="s">
        <v>111</v>
      </c>
      <c r="B558" s="106">
        <v>2</v>
      </c>
      <c r="C558" s="106" t="s">
        <v>12</v>
      </c>
      <c r="D558" s="64">
        <v>0.46960000000000002</v>
      </c>
      <c r="E558" s="61">
        <v>1</v>
      </c>
    </row>
    <row r="559" spans="1:5" x14ac:dyDescent="0.25">
      <c r="A559" s="61" t="s">
        <v>111</v>
      </c>
      <c r="B559" s="106">
        <v>2</v>
      </c>
      <c r="C559" s="106" t="s">
        <v>13</v>
      </c>
      <c r="D559" s="64">
        <v>0.34039999999999998</v>
      </c>
      <c r="E559" s="61">
        <v>1</v>
      </c>
    </row>
    <row r="560" spans="1:5" x14ac:dyDescent="0.25">
      <c r="A560" s="61" t="s">
        <v>111</v>
      </c>
      <c r="B560" s="106">
        <v>2</v>
      </c>
      <c r="C560" s="106" t="s">
        <v>14</v>
      </c>
      <c r="D560" s="64">
        <v>0.7964</v>
      </c>
      <c r="E560" s="61">
        <v>1</v>
      </c>
    </row>
    <row r="561" spans="1:5" x14ac:dyDescent="0.25">
      <c r="A561" s="61" t="s">
        <v>111</v>
      </c>
      <c r="B561" s="106">
        <v>2</v>
      </c>
      <c r="C561" s="106" t="s">
        <v>15</v>
      </c>
      <c r="D561" s="62">
        <v>2.528</v>
      </c>
      <c r="E561" s="61">
        <f t="shared" si="18"/>
        <v>2.528</v>
      </c>
    </row>
    <row r="562" spans="1:5" x14ac:dyDescent="0.25">
      <c r="A562" s="61" t="s">
        <v>111</v>
      </c>
      <c r="B562" s="106">
        <v>2</v>
      </c>
      <c r="C562" s="106" t="s">
        <v>16</v>
      </c>
      <c r="D562" s="62">
        <v>114.2</v>
      </c>
      <c r="E562" s="61">
        <f t="shared" si="18"/>
        <v>114.2</v>
      </c>
    </row>
    <row r="563" spans="1:5" x14ac:dyDescent="0.25">
      <c r="A563" s="61" t="s">
        <v>111</v>
      </c>
      <c r="B563" s="106">
        <v>2</v>
      </c>
      <c r="C563" s="106" t="s">
        <v>17</v>
      </c>
      <c r="D563" s="62">
        <v>573.79999999999995</v>
      </c>
      <c r="E563" s="61">
        <f t="shared" si="18"/>
        <v>573.79999999999995</v>
      </c>
    </row>
    <row r="564" spans="1:5" x14ac:dyDescent="0.25">
      <c r="A564" s="61" t="s">
        <v>111</v>
      </c>
      <c r="B564" s="106">
        <v>2</v>
      </c>
      <c r="C564" s="106" t="s">
        <v>18</v>
      </c>
      <c r="D564" s="62">
        <v>275.7</v>
      </c>
      <c r="E564" s="61">
        <f t="shared" si="18"/>
        <v>275.7</v>
      </c>
    </row>
    <row r="565" spans="1:5" x14ac:dyDescent="0.25">
      <c r="A565" s="61" t="s">
        <v>111</v>
      </c>
      <c r="B565" s="106">
        <v>2</v>
      </c>
      <c r="C565" s="106" t="s">
        <v>19</v>
      </c>
      <c r="D565" s="62">
        <v>106.3</v>
      </c>
      <c r="E565" s="61">
        <f t="shared" si="18"/>
        <v>106.3</v>
      </c>
    </row>
    <row r="566" spans="1:5" x14ac:dyDescent="0.25">
      <c r="A566" s="61" t="s">
        <v>111</v>
      </c>
      <c r="B566" s="106">
        <v>2</v>
      </c>
      <c r="C566" s="106" t="s">
        <v>20</v>
      </c>
      <c r="D566" s="62">
        <v>1.9119999999999999</v>
      </c>
      <c r="E566" s="61">
        <f t="shared" si="18"/>
        <v>1.9119999999999999</v>
      </c>
    </row>
    <row r="567" spans="1:5" x14ac:dyDescent="0.25">
      <c r="A567" s="61" t="s">
        <v>111</v>
      </c>
      <c r="B567" s="106">
        <v>2</v>
      </c>
      <c r="C567" s="106" t="s">
        <v>21</v>
      </c>
      <c r="D567" s="62">
        <v>583.1</v>
      </c>
      <c r="E567" s="61">
        <f t="shared" si="18"/>
        <v>583.1</v>
      </c>
    </row>
    <row r="568" spans="1:5" x14ac:dyDescent="0.25">
      <c r="A568" s="61" t="s">
        <v>111</v>
      </c>
      <c r="B568" s="106">
        <v>2</v>
      </c>
      <c r="C568" s="106" t="s">
        <v>22</v>
      </c>
      <c r="D568" s="62">
        <v>1.0760000000000001</v>
      </c>
      <c r="E568" s="61">
        <f t="shared" si="18"/>
        <v>1.0760000000000001</v>
      </c>
    </row>
    <row r="569" spans="1:5" x14ac:dyDescent="0.25">
      <c r="A569" s="61" t="s">
        <v>111</v>
      </c>
      <c r="B569" s="106">
        <v>2</v>
      </c>
      <c r="C569" s="106" t="s">
        <v>23</v>
      </c>
      <c r="D569" s="62">
        <v>105.8</v>
      </c>
      <c r="E569" s="61">
        <f t="shared" si="18"/>
        <v>105.8</v>
      </c>
    </row>
    <row r="570" spans="1:5" x14ac:dyDescent="0.25">
      <c r="A570" s="61" t="s">
        <v>111</v>
      </c>
      <c r="B570" s="106">
        <v>2</v>
      </c>
      <c r="C570" s="106" t="s">
        <v>24</v>
      </c>
      <c r="D570" s="62">
        <v>10.92</v>
      </c>
      <c r="E570" s="61">
        <f t="shared" si="18"/>
        <v>10.92</v>
      </c>
    </row>
    <row r="571" spans="1:5" x14ac:dyDescent="0.25">
      <c r="A571" s="61" t="s">
        <v>111</v>
      </c>
      <c r="B571" s="106">
        <v>2</v>
      </c>
      <c r="C571" s="106" t="s">
        <v>25</v>
      </c>
      <c r="D571" s="62">
        <v>516.9</v>
      </c>
      <c r="E571" s="61">
        <f t="shared" si="18"/>
        <v>516.9</v>
      </c>
    </row>
    <row r="572" spans="1:5" x14ac:dyDescent="0.25">
      <c r="A572" s="61" t="s">
        <v>111</v>
      </c>
      <c r="B572" s="106">
        <v>2</v>
      </c>
      <c r="C572" s="106" t="s">
        <v>26</v>
      </c>
      <c r="D572" s="62">
        <v>7.2830000000000004</v>
      </c>
      <c r="E572" s="61">
        <f t="shared" si="18"/>
        <v>7.2830000000000004</v>
      </c>
    </row>
    <row r="573" spans="1:5" x14ac:dyDescent="0.25">
      <c r="A573" s="61" t="s">
        <v>111</v>
      </c>
      <c r="B573" s="106">
        <v>2</v>
      </c>
      <c r="C573" s="106" t="s">
        <v>27</v>
      </c>
      <c r="D573" s="62">
        <v>25.59</v>
      </c>
      <c r="E573" s="61">
        <f t="shared" si="18"/>
        <v>25.59</v>
      </c>
    </row>
    <row r="574" spans="1:5" x14ac:dyDescent="0.25">
      <c r="A574" s="61" t="s">
        <v>111</v>
      </c>
      <c r="B574" s="106">
        <v>2</v>
      </c>
      <c r="C574" s="108" t="s">
        <v>28</v>
      </c>
      <c r="D574" s="65">
        <v>48.01</v>
      </c>
      <c r="E574" s="61">
        <f t="shared" si="18"/>
        <v>48.01</v>
      </c>
    </row>
    <row r="575" spans="1:5" x14ac:dyDescent="0.25">
      <c r="A575" s="61" t="s">
        <v>111</v>
      </c>
      <c r="B575" s="106">
        <v>2</v>
      </c>
      <c r="C575" s="109" t="s">
        <v>29</v>
      </c>
      <c r="D575" s="65">
        <v>6.258</v>
      </c>
      <c r="E575" s="61">
        <f t="shared" si="18"/>
        <v>6.258</v>
      </c>
    </row>
    <row r="576" spans="1:5" x14ac:dyDescent="0.25">
      <c r="A576" s="61" t="s">
        <v>111</v>
      </c>
      <c r="B576" s="106">
        <v>2</v>
      </c>
      <c r="C576" s="109" t="s">
        <v>30</v>
      </c>
      <c r="D576" s="65">
        <v>0.29199999999999998</v>
      </c>
      <c r="E576" s="61">
        <f t="shared" si="18"/>
        <v>0.29199999999999998</v>
      </c>
    </row>
    <row r="577" spans="1:5" x14ac:dyDescent="0.25">
      <c r="A577" s="61" t="s">
        <v>111</v>
      </c>
      <c r="B577" s="106">
        <f t="shared" ref="B577:B640" si="19">B554+1</f>
        <v>3</v>
      </c>
      <c r="C577" s="106" t="s">
        <v>8</v>
      </c>
      <c r="D577" s="62">
        <v>332.5</v>
      </c>
      <c r="E577" s="61">
        <f t="shared" si="18"/>
        <v>332.5</v>
      </c>
    </row>
    <row r="578" spans="1:5" x14ac:dyDescent="0.25">
      <c r="A578" s="61" t="s">
        <v>111</v>
      </c>
      <c r="B578" s="106">
        <f t="shared" si="19"/>
        <v>3</v>
      </c>
      <c r="C578" s="106" t="s">
        <v>9</v>
      </c>
      <c r="D578" s="62">
        <v>36.42</v>
      </c>
      <c r="E578" s="61">
        <f t="shared" si="18"/>
        <v>36.42</v>
      </c>
    </row>
    <row r="579" spans="1:5" x14ac:dyDescent="0.25">
      <c r="A579" s="61" t="s">
        <v>111</v>
      </c>
      <c r="B579" s="106">
        <f t="shared" si="19"/>
        <v>3</v>
      </c>
      <c r="C579" s="106" t="s">
        <v>10</v>
      </c>
      <c r="D579" s="62">
        <v>9.93</v>
      </c>
      <c r="E579" s="61">
        <f t="shared" si="18"/>
        <v>9.93</v>
      </c>
    </row>
    <row r="580" spans="1:5" x14ac:dyDescent="0.25">
      <c r="A580" s="61" t="s">
        <v>111</v>
      </c>
      <c r="B580" s="106">
        <f t="shared" si="19"/>
        <v>3</v>
      </c>
      <c r="C580" s="106" t="s">
        <v>11</v>
      </c>
      <c r="D580" s="62">
        <v>995.5</v>
      </c>
      <c r="E580" s="61">
        <f t="shared" si="18"/>
        <v>995.5</v>
      </c>
    </row>
    <row r="581" spans="1:5" x14ac:dyDescent="0.25">
      <c r="A581" s="61" t="s">
        <v>111</v>
      </c>
      <c r="B581" s="106">
        <f t="shared" si="19"/>
        <v>3</v>
      </c>
      <c r="C581" s="106" t="s">
        <v>12</v>
      </c>
      <c r="D581" s="64">
        <v>0.3826</v>
      </c>
      <c r="E581" s="61">
        <v>1</v>
      </c>
    </row>
    <row r="582" spans="1:5" x14ac:dyDescent="0.25">
      <c r="A582" s="61" t="s">
        <v>111</v>
      </c>
      <c r="B582" s="106">
        <f t="shared" si="19"/>
        <v>3</v>
      </c>
      <c r="C582" s="106" t="s">
        <v>13</v>
      </c>
      <c r="D582" s="64">
        <v>0.26529999999999998</v>
      </c>
      <c r="E582" s="61">
        <v>1</v>
      </c>
    </row>
    <row r="583" spans="1:5" x14ac:dyDescent="0.25">
      <c r="A583" s="61" t="s">
        <v>111</v>
      </c>
      <c r="B583" s="106">
        <f t="shared" si="19"/>
        <v>3</v>
      </c>
      <c r="C583" s="106" t="s">
        <v>14</v>
      </c>
      <c r="D583" s="64">
        <v>0.64</v>
      </c>
      <c r="E583" s="61">
        <v>1</v>
      </c>
    </row>
    <row r="584" spans="1:5" x14ac:dyDescent="0.25">
      <c r="A584" s="61" t="s">
        <v>111</v>
      </c>
      <c r="B584" s="106">
        <f t="shared" si="19"/>
        <v>3</v>
      </c>
      <c r="C584" s="106" t="s">
        <v>15</v>
      </c>
      <c r="D584" s="62">
        <v>2.1219999999999999</v>
      </c>
      <c r="E584" s="61">
        <f t="shared" si="18"/>
        <v>2.1219999999999999</v>
      </c>
    </row>
    <row r="585" spans="1:5" x14ac:dyDescent="0.25">
      <c r="A585" s="61" t="s">
        <v>111</v>
      </c>
      <c r="B585" s="106">
        <f t="shared" si="19"/>
        <v>3</v>
      </c>
      <c r="C585" s="106" t="s">
        <v>16</v>
      </c>
      <c r="D585" s="62">
        <v>61.42</v>
      </c>
      <c r="E585" s="61">
        <f t="shared" si="18"/>
        <v>61.42</v>
      </c>
    </row>
    <row r="586" spans="1:5" x14ac:dyDescent="0.25">
      <c r="A586" s="61" t="s">
        <v>111</v>
      </c>
      <c r="B586" s="106">
        <f t="shared" si="19"/>
        <v>3</v>
      </c>
      <c r="C586" s="106" t="s">
        <v>17</v>
      </c>
      <c r="D586" s="62">
        <v>569.6</v>
      </c>
      <c r="E586" s="61">
        <f t="shared" si="18"/>
        <v>569.6</v>
      </c>
    </row>
    <row r="587" spans="1:5" x14ac:dyDescent="0.25">
      <c r="A587" s="61" t="s">
        <v>111</v>
      </c>
      <c r="B587" s="106">
        <f t="shared" si="19"/>
        <v>3</v>
      </c>
      <c r="C587" s="106" t="s">
        <v>18</v>
      </c>
      <c r="D587" s="62">
        <v>255.7</v>
      </c>
      <c r="E587" s="61">
        <f t="shared" si="18"/>
        <v>255.7</v>
      </c>
    </row>
    <row r="588" spans="1:5" x14ac:dyDescent="0.25">
      <c r="A588" s="61" t="s">
        <v>111</v>
      </c>
      <c r="B588" s="106">
        <f t="shared" si="19"/>
        <v>3</v>
      </c>
      <c r="C588" s="106" t="s">
        <v>19</v>
      </c>
      <c r="D588" s="62">
        <v>103.9</v>
      </c>
      <c r="E588" s="61">
        <f t="shared" si="18"/>
        <v>103.9</v>
      </c>
    </row>
    <row r="589" spans="1:5" x14ac:dyDescent="0.25">
      <c r="A589" s="61" t="s">
        <v>111</v>
      </c>
      <c r="B589" s="106">
        <f t="shared" si="19"/>
        <v>3</v>
      </c>
      <c r="C589" s="106" t="s">
        <v>20</v>
      </c>
      <c r="D589" s="62">
        <v>1.1839999999999999</v>
      </c>
      <c r="E589" s="61">
        <f t="shared" si="18"/>
        <v>1.1839999999999999</v>
      </c>
    </row>
    <row r="590" spans="1:5" x14ac:dyDescent="0.25">
      <c r="A590" s="61" t="s">
        <v>111</v>
      </c>
      <c r="B590" s="106">
        <f t="shared" si="19"/>
        <v>3</v>
      </c>
      <c r="C590" s="106" t="s">
        <v>21</v>
      </c>
      <c r="D590" s="62">
        <v>475.4</v>
      </c>
      <c r="E590" s="61">
        <f t="shared" si="18"/>
        <v>475.4</v>
      </c>
    </row>
    <row r="591" spans="1:5" x14ac:dyDescent="0.25">
      <c r="A591" s="61" t="s">
        <v>111</v>
      </c>
      <c r="B591" s="106">
        <f t="shared" si="19"/>
        <v>3</v>
      </c>
      <c r="C591" s="106" t="s">
        <v>22</v>
      </c>
      <c r="D591" s="64">
        <v>0.84530000000000005</v>
      </c>
      <c r="E591" s="61">
        <v>1</v>
      </c>
    </row>
    <row r="592" spans="1:5" x14ac:dyDescent="0.25">
      <c r="A592" s="61" t="s">
        <v>111</v>
      </c>
      <c r="B592" s="106">
        <f t="shared" si="19"/>
        <v>3</v>
      </c>
      <c r="C592" s="106" t="s">
        <v>23</v>
      </c>
      <c r="D592" s="62">
        <v>79.95</v>
      </c>
      <c r="E592" s="61">
        <f t="shared" si="18"/>
        <v>79.95</v>
      </c>
    </row>
    <row r="593" spans="1:5" x14ac:dyDescent="0.25">
      <c r="A593" s="61" t="s">
        <v>111</v>
      </c>
      <c r="B593" s="106">
        <f t="shared" si="19"/>
        <v>3</v>
      </c>
      <c r="C593" s="106" t="s">
        <v>24</v>
      </c>
      <c r="D593" s="62">
        <v>4.9269999999999996</v>
      </c>
      <c r="E593" s="61">
        <f t="shared" si="18"/>
        <v>4.9269999999999996</v>
      </c>
    </row>
    <row r="594" spans="1:5" x14ac:dyDescent="0.25">
      <c r="A594" s="61" t="s">
        <v>111</v>
      </c>
      <c r="B594" s="106">
        <f t="shared" si="19"/>
        <v>3</v>
      </c>
      <c r="C594" s="106" t="s">
        <v>25</v>
      </c>
      <c r="D594" s="62">
        <v>286.3</v>
      </c>
      <c r="E594" s="61">
        <f t="shared" si="18"/>
        <v>286.3</v>
      </c>
    </row>
    <row r="595" spans="1:5" x14ac:dyDescent="0.25">
      <c r="A595" s="61" t="s">
        <v>111</v>
      </c>
      <c r="B595" s="106">
        <f t="shared" si="19"/>
        <v>3</v>
      </c>
      <c r="C595" s="106" t="s">
        <v>26</v>
      </c>
      <c r="D595" s="62">
        <v>6.7380000000000004</v>
      </c>
      <c r="E595" s="61">
        <f t="shared" si="18"/>
        <v>6.7380000000000004</v>
      </c>
    </row>
    <row r="596" spans="1:5" x14ac:dyDescent="0.25">
      <c r="A596" s="61" t="s">
        <v>111</v>
      </c>
      <c r="B596" s="106">
        <f t="shared" si="19"/>
        <v>3</v>
      </c>
      <c r="C596" s="106" t="s">
        <v>27</v>
      </c>
      <c r="D596" s="62">
        <v>21.26</v>
      </c>
      <c r="E596" s="61">
        <f t="shared" si="18"/>
        <v>21.26</v>
      </c>
    </row>
    <row r="597" spans="1:5" x14ac:dyDescent="0.25">
      <c r="A597" s="61" t="s">
        <v>111</v>
      </c>
      <c r="B597" s="106">
        <f t="shared" si="19"/>
        <v>3</v>
      </c>
      <c r="C597" s="108" t="s">
        <v>28</v>
      </c>
      <c r="D597" s="65">
        <v>48.256</v>
      </c>
      <c r="E597" s="61">
        <f t="shared" si="18"/>
        <v>48.256</v>
      </c>
    </row>
    <row r="598" spans="1:5" x14ac:dyDescent="0.25">
      <c r="A598" s="61" t="s">
        <v>111</v>
      </c>
      <c r="B598" s="106">
        <f t="shared" si="19"/>
        <v>3</v>
      </c>
      <c r="C598" s="109" t="s">
        <v>29</v>
      </c>
      <c r="D598" s="65">
        <v>6.3250000000000002</v>
      </c>
      <c r="E598" s="61">
        <f t="shared" si="18"/>
        <v>6.3250000000000002</v>
      </c>
    </row>
    <row r="599" spans="1:5" x14ac:dyDescent="0.25">
      <c r="A599" s="61" t="s">
        <v>111</v>
      </c>
      <c r="B599" s="106">
        <f t="shared" si="19"/>
        <v>3</v>
      </c>
      <c r="C599" s="109" t="s">
        <v>30</v>
      </c>
      <c r="D599" s="65">
        <v>0.28299999999999997</v>
      </c>
      <c r="E599" s="61">
        <f t="shared" si="18"/>
        <v>0.28299999999999997</v>
      </c>
    </row>
    <row r="600" spans="1:5" x14ac:dyDescent="0.25">
      <c r="A600" s="61" t="s">
        <v>111</v>
      </c>
      <c r="B600" s="106">
        <f t="shared" si="19"/>
        <v>4</v>
      </c>
      <c r="C600" s="106" t="s">
        <v>8</v>
      </c>
      <c r="D600" s="13">
        <v>16.5</v>
      </c>
      <c r="E600" s="61">
        <f t="shared" si="18"/>
        <v>16.5</v>
      </c>
    </row>
    <row r="601" spans="1:5" x14ac:dyDescent="0.25">
      <c r="A601" s="61" t="s">
        <v>111</v>
      </c>
      <c r="B601" s="106">
        <f t="shared" si="19"/>
        <v>4</v>
      </c>
      <c r="C601" s="106" t="s">
        <v>9</v>
      </c>
      <c r="D601" s="13">
        <v>54.79</v>
      </c>
      <c r="E601" s="61">
        <f t="shared" si="18"/>
        <v>54.79</v>
      </c>
    </row>
    <row r="602" spans="1:5" x14ac:dyDescent="0.25">
      <c r="A602" s="61" t="s">
        <v>111</v>
      </c>
      <c r="B602" s="106">
        <f t="shared" si="19"/>
        <v>4</v>
      </c>
      <c r="C602" s="106" t="s">
        <v>10</v>
      </c>
      <c r="D602" s="13">
        <v>4.6260000000000003</v>
      </c>
      <c r="E602" s="61">
        <f t="shared" si="18"/>
        <v>4.6260000000000003</v>
      </c>
    </row>
    <row r="603" spans="1:5" x14ac:dyDescent="0.25">
      <c r="A603" s="61" t="s">
        <v>111</v>
      </c>
      <c r="B603" s="106">
        <f t="shared" si="19"/>
        <v>4</v>
      </c>
      <c r="C603" s="106" t="s">
        <v>11</v>
      </c>
      <c r="D603" s="13">
        <v>1250</v>
      </c>
      <c r="E603" s="61">
        <f t="shared" si="18"/>
        <v>1250</v>
      </c>
    </row>
    <row r="604" spans="1:5" x14ac:dyDescent="0.25">
      <c r="A604" s="61" t="s">
        <v>111</v>
      </c>
      <c r="B604" s="106">
        <f t="shared" si="19"/>
        <v>4</v>
      </c>
      <c r="C604" s="106" t="s">
        <v>12</v>
      </c>
      <c r="D604" s="26">
        <v>0.49469999999999997</v>
      </c>
      <c r="E604" s="61">
        <v>1</v>
      </c>
    </row>
    <row r="605" spans="1:5" x14ac:dyDescent="0.25">
      <c r="A605" s="61" t="s">
        <v>111</v>
      </c>
      <c r="B605" s="106">
        <f t="shared" si="19"/>
        <v>4</v>
      </c>
      <c r="C605" s="106" t="s">
        <v>13</v>
      </c>
      <c r="D605" s="26">
        <v>-1.0500000000000001E-2</v>
      </c>
      <c r="E605" s="61">
        <v>1</v>
      </c>
    </row>
    <row r="606" spans="1:5" x14ac:dyDescent="0.25">
      <c r="A606" s="61" t="s">
        <v>111</v>
      </c>
      <c r="B606" s="106">
        <f t="shared" si="19"/>
        <v>4</v>
      </c>
      <c r="C606" s="106" t="s">
        <v>14</v>
      </c>
      <c r="D606" s="26">
        <v>0.2114</v>
      </c>
      <c r="E606" s="61">
        <v>1</v>
      </c>
    </row>
    <row r="607" spans="1:5" x14ac:dyDescent="0.25">
      <c r="A607" s="61" t="s">
        <v>111</v>
      </c>
      <c r="B607" s="106">
        <f t="shared" si="19"/>
        <v>4</v>
      </c>
      <c r="C607" s="106" t="s">
        <v>15</v>
      </c>
      <c r="D607" s="13">
        <v>1.1060000000000001</v>
      </c>
      <c r="E607" s="61">
        <f t="shared" si="18"/>
        <v>1.1060000000000001</v>
      </c>
    </row>
    <row r="608" spans="1:5" x14ac:dyDescent="0.25">
      <c r="A608" s="61" t="s">
        <v>111</v>
      </c>
      <c r="B608" s="106">
        <f t="shared" si="19"/>
        <v>4</v>
      </c>
      <c r="C608" s="106" t="s">
        <v>16</v>
      </c>
      <c r="D608" s="13">
        <v>18.48</v>
      </c>
      <c r="E608" s="61">
        <f t="shared" si="18"/>
        <v>18.48</v>
      </c>
    </row>
    <row r="609" spans="1:5" x14ac:dyDescent="0.25">
      <c r="A609" s="61" t="s">
        <v>111</v>
      </c>
      <c r="B609" s="106">
        <f t="shared" si="19"/>
        <v>4</v>
      </c>
      <c r="C609" s="106" t="s">
        <v>17</v>
      </c>
      <c r="D609" s="13">
        <v>1395</v>
      </c>
      <c r="E609" s="61">
        <f t="shared" si="18"/>
        <v>1395</v>
      </c>
    </row>
    <row r="610" spans="1:5" x14ac:dyDescent="0.25">
      <c r="A610" s="61" t="s">
        <v>111</v>
      </c>
      <c r="B610" s="106">
        <f t="shared" si="19"/>
        <v>4</v>
      </c>
      <c r="C610" s="106" t="s">
        <v>18</v>
      </c>
      <c r="D610" s="13">
        <v>259.89999999999998</v>
      </c>
      <c r="E610" s="61">
        <f t="shared" si="18"/>
        <v>259.89999999999998</v>
      </c>
    </row>
    <row r="611" spans="1:5" x14ac:dyDescent="0.25">
      <c r="A611" s="61" t="s">
        <v>111</v>
      </c>
      <c r="B611" s="106">
        <f t="shared" si="19"/>
        <v>4</v>
      </c>
      <c r="C611" s="106" t="s">
        <v>19</v>
      </c>
      <c r="D611" s="13">
        <v>194.9</v>
      </c>
      <c r="E611" s="61">
        <f t="shared" si="18"/>
        <v>194.9</v>
      </c>
    </row>
    <row r="612" spans="1:5" x14ac:dyDescent="0.25">
      <c r="A612" s="61" t="s">
        <v>111</v>
      </c>
      <c r="B612" s="106">
        <f t="shared" si="19"/>
        <v>4</v>
      </c>
      <c r="C612" s="106" t="s">
        <v>20</v>
      </c>
      <c r="D612" s="26">
        <v>0.62729999999999997</v>
      </c>
      <c r="E612" s="61">
        <v>1</v>
      </c>
    </row>
    <row r="613" spans="1:5" x14ac:dyDescent="0.25">
      <c r="A613" s="61" t="s">
        <v>111</v>
      </c>
      <c r="B613" s="106">
        <f t="shared" si="19"/>
        <v>4</v>
      </c>
      <c r="C613" s="106" t="s">
        <v>21</v>
      </c>
      <c r="D613" s="13">
        <v>728.2</v>
      </c>
      <c r="E613" s="61">
        <f t="shared" si="18"/>
        <v>728.2</v>
      </c>
    </row>
    <row r="614" spans="1:5" x14ac:dyDescent="0.25">
      <c r="A614" s="61" t="s">
        <v>111</v>
      </c>
      <c r="B614" s="106">
        <f t="shared" si="19"/>
        <v>4</v>
      </c>
      <c r="C614" s="106" t="s">
        <v>22</v>
      </c>
      <c r="D614" s="26">
        <v>-1.49E-2</v>
      </c>
      <c r="E614" s="61">
        <v>1</v>
      </c>
    </row>
    <row r="615" spans="1:5" x14ac:dyDescent="0.25">
      <c r="A615" s="61" t="s">
        <v>111</v>
      </c>
      <c r="B615" s="106">
        <f t="shared" si="19"/>
        <v>4</v>
      </c>
      <c r="C615" s="106" t="s">
        <v>23</v>
      </c>
      <c r="D615" s="13">
        <v>68.66</v>
      </c>
      <c r="E615" s="61">
        <f t="shared" si="18"/>
        <v>68.66</v>
      </c>
    </row>
    <row r="616" spans="1:5" x14ac:dyDescent="0.25">
      <c r="A616" s="61" t="s">
        <v>111</v>
      </c>
      <c r="B616" s="106">
        <f t="shared" si="19"/>
        <v>4</v>
      </c>
      <c r="C616" s="106" t="s">
        <v>24</v>
      </c>
      <c r="D616" s="26">
        <v>0.39589999999999997</v>
      </c>
      <c r="E616" s="61">
        <v>1</v>
      </c>
    </row>
    <row r="617" spans="1:5" x14ac:dyDescent="0.25">
      <c r="A617" s="61" t="s">
        <v>111</v>
      </c>
      <c r="B617" s="106">
        <f t="shared" si="19"/>
        <v>4</v>
      </c>
      <c r="C617" s="106" t="s">
        <v>25</v>
      </c>
      <c r="D617" s="26">
        <v>-2.9969999999999999</v>
      </c>
      <c r="E617" s="61">
        <v>1</v>
      </c>
    </row>
    <row r="618" spans="1:5" x14ac:dyDescent="0.25">
      <c r="A618" s="61" t="s">
        <v>111</v>
      </c>
      <c r="B618" s="106">
        <f t="shared" si="19"/>
        <v>4</v>
      </c>
      <c r="C618" s="106" t="s">
        <v>26</v>
      </c>
      <c r="D618" s="13">
        <v>9.1470000000000002</v>
      </c>
      <c r="E618" s="61">
        <f t="shared" si="18"/>
        <v>9.1470000000000002</v>
      </c>
    </row>
    <row r="619" spans="1:5" x14ac:dyDescent="0.25">
      <c r="A619" s="61" t="s">
        <v>111</v>
      </c>
      <c r="B619" s="106">
        <f t="shared" si="19"/>
        <v>4</v>
      </c>
      <c r="C619" s="106" t="s">
        <v>27</v>
      </c>
      <c r="D619" s="13">
        <v>7.3120000000000003</v>
      </c>
      <c r="E619" s="61">
        <f t="shared" si="18"/>
        <v>7.3120000000000003</v>
      </c>
    </row>
    <row r="620" spans="1:5" x14ac:dyDescent="0.25">
      <c r="A620" s="61" t="s">
        <v>111</v>
      </c>
      <c r="B620" s="106">
        <f t="shared" si="19"/>
        <v>4</v>
      </c>
      <c r="C620" s="108" t="s">
        <v>28</v>
      </c>
      <c r="D620" s="13">
        <v>51.71</v>
      </c>
      <c r="E620" s="61">
        <f t="shared" si="18"/>
        <v>51.71</v>
      </c>
    </row>
    <row r="621" spans="1:5" x14ac:dyDescent="0.25">
      <c r="A621" s="61" t="s">
        <v>111</v>
      </c>
      <c r="B621" s="106">
        <f t="shared" si="19"/>
        <v>4</v>
      </c>
      <c r="C621" s="109" t="s">
        <v>29</v>
      </c>
      <c r="D621" s="13">
        <v>5.6920000000000002</v>
      </c>
      <c r="E621" s="61">
        <f t="shared" ref="E621:E682" si="20">D621</f>
        <v>5.6920000000000002</v>
      </c>
    </row>
    <row r="622" spans="1:5" x14ac:dyDescent="0.25">
      <c r="A622" s="61" t="s">
        <v>111</v>
      </c>
      <c r="B622" s="106">
        <f t="shared" si="19"/>
        <v>4</v>
      </c>
      <c r="C622" s="109" t="s">
        <v>30</v>
      </c>
      <c r="D622" s="13">
        <v>0.65</v>
      </c>
      <c r="E622" s="61">
        <f t="shared" si="20"/>
        <v>0.65</v>
      </c>
    </row>
    <row r="623" spans="1:5" x14ac:dyDescent="0.25">
      <c r="A623" s="61" t="s">
        <v>111</v>
      </c>
      <c r="B623" s="106">
        <f t="shared" si="19"/>
        <v>5</v>
      </c>
      <c r="C623" s="106" t="s">
        <v>8</v>
      </c>
      <c r="D623" s="13">
        <v>14.84</v>
      </c>
      <c r="E623" s="61">
        <f t="shared" si="20"/>
        <v>14.84</v>
      </c>
    </row>
    <row r="624" spans="1:5" x14ac:dyDescent="0.25">
      <c r="A624" s="61" t="s">
        <v>111</v>
      </c>
      <c r="B624" s="106">
        <f t="shared" si="19"/>
        <v>5</v>
      </c>
      <c r="C624" s="106" t="s">
        <v>9</v>
      </c>
      <c r="D624" s="13">
        <v>51.41</v>
      </c>
      <c r="E624" s="61">
        <f t="shared" si="20"/>
        <v>51.41</v>
      </c>
    </row>
    <row r="625" spans="1:5" x14ac:dyDescent="0.25">
      <c r="A625" s="61" t="s">
        <v>111</v>
      </c>
      <c r="B625" s="106">
        <f t="shared" si="19"/>
        <v>5</v>
      </c>
      <c r="C625" s="106" t="s">
        <v>10</v>
      </c>
      <c r="D625" s="13">
        <v>4.5149999999999997</v>
      </c>
      <c r="E625" s="61">
        <f t="shared" si="20"/>
        <v>4.5149999999999997</v>
      </c>
    </row>
    <row r="626" spans="1:5" x14ac:dyDescent="0.25">
      <c r="A626" s="61" t="s">
        <v>111</v>
      </c>
      <c r="B626" s="106">
        <f t="shared" si="19"/>
        <v>5</v>
      </c>
      <c r="C626" s="106" t="s">
        <v>11</v>
      </c>
      <c r="D626" s="13">
        <v>1206</v>
      </c>
      <c r="E626" s="61">
        <f t="shared" si="20"/>
        <v>1206</v>
      </c>
    </row>
    <row r="627" spans="1:5" x14ac:dyDescent="0.25">
      <c r="A627" s="61" t="s">
        <v>111</v>
      </c>
      <c r="B627" s="106">
        <f t="shared" si="19"/>
        <v>5</v>
      </c>
      <c r="C627" s="106" t="s">
        <v>12</v>
      </c>
      <c r="D627" s="26">
        <v>0.4204</v>
      </c>
      <c r="E627" s="61">
        <v>1</v>
      </c>
    </row>
    <row r="628" spans="1:5" x14ac:dyDescent="0.25">
      <c r="A628" s="61" t="s">
        <v>111</v>
      </c>
      <c r="B628" s="106">
        <f t="shared" si="19"/>
        <v>5</v>
      </c>
      <c r="C628" s="106" t="s">
        <v>13</v>
      </c>
      <c r="D628" s="26">
        <v>3.1800000000000002E-2</v>
      </c>
      <c r="E628" s="61">
        <v>1</v>
      </c>
    </row>
    <row r="629" spans="1:5" x14ac:dyDescent="0.25">
      <c r="A629" s="61" t="s">
        <v>111</v>
      </c>
      <c r="B629" s="106">
        <f t="shared" si="19"/>
        <v>5</v>
      </c>
      <c r="C629" s="106" t="s">
        <v>14</v>
      </c>
      <c r="D629" s="26">
        <v>0.33889999999999998</v>
      </c>
      <c r="E629" s="61">
        <v>1</v>
      </c>
    </row>
    <row r="630" spans="1:5" x14ac:dyDescent="0.25">
      <c r="A630" s="61" t="s">
        <v>111</v>
      </c>
      <c r="B630" s="106">
        <f t="shared" si="19"/>
        <v>5</v>
      </c>
      <c r="C630" s="106" t="s">
        <v>15</v>
      </c>
      <c r="D630" s="13">
        <v>1.026</v>
      </c>
      <c r="E630" s="61">
        <f t="shared" si="20"/>
        <v>1.026</v>
      </c>
    </row>
    <row r="631" spans="1:5" x14ac:dyDescent="0.25">
      <c r="A631" s="61" t="s">
        <v>111</v>
      </c>
      <c r="B631" s="106">
        <f t="shared" si="19"/>
        <v>5</v>
      </c>
      <c r="C631" s="106" t="s">
        <v>16</v>
      </c>
      <c r="D631" s="13">
        <v>15.72</v>
      </c>
      <c r="E631" s="61">
        <f t="shared" si="20"/>
        <v>15.72</v>
      </c>
    </row>
    <row r="632" spans="1:5" x14ac:dyDescent="0.25">
      <c r="A632" s="61" t="s">
        <v>111</v>
      </c>
      <c r="B632" s="106">
        <f t="shared" si="19"/>
        <v>5</v>
      </c>
      <c r="C632" s="106" t="s">
        <v>17</v>
      </c>
      <c r="D632" s="13">
        <v>1192</v>
      </c>
      <c r="E632" s="61">
        <f t="shared" si="20"/>
        <v>1192</v>
      </c>
    </row>
    <row r="633" spans="1:5" x14ac:dyDescent="0.25">
      <c r="A633" s="61" t="s">
        <v>111</v>
      </c>
      <c r="B633" s="106">
        <f t="shared" si="19"/>
        <v>5</v>
      </c>
      <c r="C633" s="106" t="s">
        <v>18</v>
      </c>
      <c r="D633" s="13">
        <v>247.9</v>
      </c>
      <c r="E633" s="61">
        <f t="shared" si="20"/>
        <v>247.9</v>
      </c>
    </row>
    <row r="634" spans="1:5" x14ac:dyDescent="0.25">
      <c r="A634" s="61" t="s">
        <v>111</v>
      </c>
      <c r="B634" s="106">
        <f t="shared" si="19"/>
        <v>5</v>
      </c>
      <c r="C634" s="106" t="s">
        <v>19</v>
      </c>
      <c r="D634" s="13">
        <v>190.4</v>
      </c>
      <c r="E634" s="61">
        <f t="shared" si="20"/>
        <v>190.4</v>
      </c>
    </row>
    <row r="635" spans="1:5" x14ac:dyDescent="0.25">
      <c r="A635" s="61" t="s">
        <v>111</v>
      </c>
      <c r="B635" s="106">
        <f t="shared" si="19"/>
        <v>5</v>
      </c>
      <c r="C635" s="106" t="s">
        <v>20</v>
      </c>
      <c r="D635" s="26">
        <v>0.64449999999999996</v>
      </c>
      <c r="E635" s="61">
        <v>1</v>
      </c>
    </row>
    <row r="636" spans="1:5" x14ac:dyDescent="0.25">
      <c r="A636" s="61" t="s">
        <v>111</v>
      </c>
      <c r="B636" s="106">
        <f t="shared" si="19"/>
        <v>5</v>
      </c>
      <c r="C636" s="106" t="s">
        <v>21</v>
      </c>
      <c r="D636" s="13">
        <v>656.8</v>
      </c>
      <c r="E636" s="61">
        <f t="shared" si="20"/>
        <v>656.8</v>
      </c>
    </row>
    <row r="637" spans="1:5" x14ac:dyDescent="0.25">
      <c r="A637" s="61" t="s">
        <v>111</v>
      </c>
      <c r="B637" s="106">
        <f t="shared" si="19"/>
        <v>5</v>
      </c>
      <c r="C637" s="106" t="s">
        <v>22</v>
      </c>
      <c r="D637" s="26">
        <v>0.10539999999999999</v>
      </c>
      <c r="E637" s="61">
        <v>1</v>
      </c>
    </row>
    <row r="638" spans="1:5" x14ac:dyDescent="0.25">
      <c r="A638" s="61" t="s">
        <v>111</v>
      </c>
      <c r="B638" s="106">
        <f t="shared" si="19"/>
        <v>5</v>
      </c>
      <c r="C638" s="106" t="s">
        <v>23</v>
      </c>
      <c r="D638" s="13">
        <v>63.76</v>
      </c>
      <c r="E638" s="61">
        <f t="shared" si="20"/>
        <v>63.76</v>
      </c>
    </row>
    <row r="639" spans="1:5" x14ac:dyDescent="0.25">
      <c r="A639" s="61" t="s">
        <v>111</v>
      </c>
      <c r="B639" s="106">
        <f t="shared" si="19"/>
        <v>5</v>
      </c>
      <c r="C639" s="106" t="s">
        <v>24</v>
      </c>
      <c r="D639" s="26">
        <v>9.2200000000000004E-2</v>
      </c>
      <c r="E639" s="61">
        <v>1</v>
      </c>
    </row>
    <row r="640" spans="1:5" x14ac:dyDescent="0.25">
      <c r="A640" s="61" t="s">
        <v>111</v>
      </c>
      <c r="B640" s="106">
        <f t="shared" si="19"/>
        <v>5</v>
      </c>
      <c r="C640" s="106" t="s">
        <v>25</v>
      </c>
      <c r="D640" s="26">
        <v>-1.982</v>
      </c>
      <c r="E640" s="61">
        <v>1</v>
      </c>
    </row>
    <row r="641" spans="1:5" x14ac:dyDescent="0.25">
      <c r="A641" s="61" t="s">
        <v>111</v>
      </c>
      <c r="B641" s="106">
        <f t="shared" ref="B641:B704" si="21">B618+1</f>
        <v>5</v>
      </c>
      <c r="C641" s="106" t="s">
        <v>26</v>
      </c>
      <c r="D641" s="13">
        <v>8.8350000000000009</v>
      </c>
      <c r="E641" s="61">
        <f t="shared" si="20"/>
        <v>8.8350000000000009</v>
      </c>
    </row>
    <row r="642" spans="1:5" x14ac:dyDescent="0.25">
      <c r="A642" s="61" t="s">
        <v>111</v>
      </c>
      <c r="B642" s="106">
        <f t="shared" si="21"/>
        <v>5</v>
      </c>
      <c r="C642" s="106" t="s">
        <v>27</v>
      </c>
      <c r="D642" s="13">
        <v>3.8140000000000001</v>
      </c>
      <c r="E642" s="61">
        <f t="shared" si="20"/>
        <v>3.8140000000000001</v>
      </c>
    </row>
    <row r="643" spans="1:5" x14ac:dyDescent="0.25">
      <c r="A643" s="61" t="s">
        <v>111</v>
      </c>
      <c r="B643" s="106">
        <f t="shared" si="21"/>
        <v>5</v>
      </c>
      <c r="C643" s="108" t="s">
        <v>28</v>
      </c>
      <c r="D643" s="13">
        <v>51.668999999999997</v>
      </c>
      <c r="E643" s="61">
        <f t="shared" si="20"/>
        <v>51.668999999999997</v>
      </c>
    </row>
    <row r="644" spans="1:5" x14ac:dyDescent="0.25">
      <c r="A644" s="61" t="s">
        <v>111</v>
      </c>
      <c r="B644" s="106">
        <f t="shared" si="21"/>
        <v>5</v>
      </c>
      <c r="C644" s="109" t="s">
        <v>29</v>
      </c>
      <c r="D644" s="13">
        <v>5.6260000000000003</v>
      </c>
      <c r="E644" s="61">
        <f t="shared" si="20"/>
        <v>5.6260000000000003</v>
      </c>
    </row>
    <row r="645" spans="1:5" x14ac:dyDescent="0.25">
      <c r="A645" s="61" t="s">
        <v>111</v>
      </c>
      <c r="B645" s="106">
        <f t="shared" si="21"/>
        <v>5</v>
      </c>
      <c r="C645" s="109" t="s">
        <v>30</v>
      </c>
      <c r="D645" s="13">
        <v>0.14299999999999999</v>
      </c>
      <c r="E645" s="61">
        <f t="shared" si="20"/>
        <v>0.14299999999999999</v>
      </c>
    </row>
    <row r="646" spans="1:5" x14ac:dyDescent="0.25">
      <c r="A646" s="61" t="s">
        <v>111</v>
      </c>
      <c r="B646" s="106">
        <f t="shared" si="21"/>
        <v>6</v>
      </c>
      <c r="C646" s="106" t="s">
        <v>8</v>
      </c>
      <c r="D646" s="13">
        <v>78.47</v>
      </c>
      <c r="E646" s="61">
        <f t="shared" si="20"/>
        <v>78.47</v>
      </c>
    </row>
    <row r="647" spans="1:5" x14ac:dyDescent="0.25">
      <c r="A647" s="61" t="s">
        <v>111</v>
      </c>
      <c r="B647" s="106">
        <f t="shared" si="21"/>
        <v>6</v>
      </c>
      <c r="C647" s="106" t="s">
        <v>9</v>
      </c>
      <c r="D647" s="13">
        <v>60.89</v>
      </c>
      <c r="E647" s="61">
        <f t="shared" si="20"/>
        <v>60.89</v>
      </c>
    </row>
    <row r="648" spans="1:5" x14ac:dyDescent="0.25">
      <c r="A648" s="61" t="s">
        <v>111</v>
      </c>
      <c r="B648" s="106">
        <f t="shared" si="21"/>
        <v>6</v>
      </c>
      <c r="C648" s="106" t="s">
        <v>10</v>
      </c>
      <c r="D648" s="13">
        <v>3.2610000000000001</v>
      </c>
      <c r="E648" s="61">
        <f t="shared" si="20"/>
        <v>3.2610000000000001</v>
      </c>
    </row>
    <row r="649" spans="1:5" x14ac:dyDescent="0.25">
      <c r="A649" s="61" t="s">
        <v>111</v>
      </c>
      <c r="B649" s="106">
        <f t="shared" si="21"/>
        <v>6</v>
      </c>
      <c r="C649" s="106" t="s">
        <v>11</v>
      </c>
      <c r="D649" s="13">
        <v>1364</v>
      </c>
      <c r="E649" s="61">
        <f t="shared" si="20"/>
        <v>1364</v>
      </c>
    </row>
    <row r="650" spans="1:5" x14ac:dyDescent="0.25">
      <c r="A650" s="61" t="s">
        <v>111</v>
      </c>
      <c r="B650" s="106">
        <f t="shared" si="21"/>
        <v>6</v>
      </c>
      <c r="C650" s="106" t="s">
        <v>12</v>
      </c>
      <c r="D650" s="26">
        <v>0.5292</v>
      </c>
      <c r="E650" s="61">
        <v>1</v>
      </c>
    </row>
    <row r="651" spans="1:5" x14ac:dyDescent="0.25">
      <c r="A651" s="61" t="s">
        <v>111</v>
      </c>
      <c r="B651" s="106">
        <f t="shared" si="21"/>
        <v>6</v>
      </c>
      <c r="C651" s="106" t="s">
        <v>13</v>
      </c>
      <c r="D651" s="26">
        <v>0</v>
      </c>
      <c r="E651" s="61">
        <v>1</v>
      </c>
    </row>
    <row r="652" spans="1:5" x14ac:dyDescent="0.25">
      <c r="A652" s="61" t="s">
        <v>111</v>
      </c>
      <c r="B652" s="106">
        <f t="shared" si="21"/>
        <v>6</v>
      </c>
      <c r="C652" s="106" t="s">
        <v>14</v>
      </c>
      <c r="D652" s="13">
        <v>1.0589999999999999</v>
      </c>
      <c r="E652" s="61">
        <f t="shared" si="20"/>
        <v>1.0589999999999999</v>
      </c>
    </row>
    <row r="653" spans="1:5" x14ac:dyDescent="0.25">
      <c r="A653" s="61" t="s">
        <v>111</v>
      </c>
      <c r="B653" s="106">
        <f t="shared" si="21"/>
        <v>6</v>
      </c>
      <c r="C653" s="106" t="s">
        <v>15</v>
      </c>
      <c r="D653" s="13">
        <v>1.363</v>
      </c>
      <c r="E653" s="61">
        <f t="shared" si="20"/>
        <v>1.363</v>
      </c>
    </row>
    <row r="654" spans="1:5" x14ac:dyDescent="0.25">
      <c r="A654" s="61" t="s">
        <v>111</v>
      </c>
      <c r="B654" s="106">
        <f t="shared" si="21"/>
        <v>6</v>
      </c>
      <c r="C654" s="106" t="s">
        <v>16</v>
      </c>
      <c r="D654" s="13">
        <v>26.21</v>
      </c>
      <c r="E654" s="61">
        <f t="shared" si="20"/>
        <v>26.21</v>
      </c>
    </row>
    <row r="655" spans="1:5" x14ac:dyDescent="0.25">
      <c r="A655" s="61" t="s">
        <v>111</v>
      </c>
      <c r="B655" s="106">
        <f t="shared" si="21"/>
        <v>6</v>
      </c>
      <c r="C655" s="106" t="s">
        <v>17</v>
      </c>
      <c r="D655" s="13">
        <v>1658</v>
      </c>
      <c r="E655" s="61">
        <f t="shared" si="20"/>
        <v>1658</v>
      </c>
    </row>
    <row r="656" spans="1:5" x14ac:dyDescent="0.25">
      <c r="A656" s="61" t="s">
        <v>111</v>
      </c>
      <c r="B656" s="106">
        <f t="shared" si="21"/>
        <v>6</v>
      </c>
      <c r="C656" s="106" t="s">
        <v>18</v>
      </c>
      <c r="D656" s="13">
        <v>280.39999999999998</v>
      </c>
      <c r="E656" s="61">
        <f t="shared" si="20"/>
        <v>280.39999999999998</v>
      </c>
    </row>
    <row r="657" spans="1:5" x14ac:dyDescent="0.25">
      <c r="A657" s="61" t="s">
        <v>111</v>
      </c>
      <c r="B657" s="106">
        <f t="shared" si="21"/>
        <v>6</v>
      </c>
      <c r="C657" s="106" t="s">
        <v>19</v>
      </c>
      <c r="D657" s="13">
        <v>248.3</v>
      </c>
      <c r="E657" s="61">
        <f t="shared" si="20"/>
        <v>248.3</v>
      </c>
    </row>
    <row r="658" spans="1:5" x14ac:dyDescent="0.25">
      <c r="A658" s="61" t="s">
        <v>111</v>
      </c>
      <c r="B658" s="106">
        <f t="shared" si="21"/>
        <v>6</v>
      </c>
      <c r="C658" s="106" t="s">
        <v>20</v>
      </c>
      <c r="D658" s="26">
        <v>0.61480000000000001</v>
      </c>
      <c r="E658" s="61">
        <v>1</v>
      </c>
    </row>
    <row r="659" spans="1:5" x14ac:dyDescent="0.25">
      <c r="A659" s="61" t="s">
        <v>111</v>
      </c>
      <c r="B659" s="106">
        <f t="shared" si="21"/>
        <v>6</v>
      </c>
      <c r="C659" s="106" t="s">
        <v>21</v>
      </c>
      <c r="D659" s="13">
        <v>868.1</v>
      </c>
      <c r="E659" s="61">
        <f t="shared" si="20"/>
        <v>868.1</v>
      </c>
    </row>
    <row r="660" spans="1:5" x14ac:dyDescent="0.25">
      <c r="A660" s="61" t="s">
        <v>111</v>
      </c>
      <c r="B660" s="106">
        <f t="shared" si="21"/>
        <v>6</v>
      </c>
      <c r="C660" s="106" t="s">
        <v>22</v>
      </c>
      <c r="D660" s="26">
        <v>0.12130000000000001</v>
      </c>
      <c r="E660" s="61">
        <v>1</v>
      </c>
    </row>
    <row r="661" spans="1:5" x14ac:dyDescent="0.25">
      <c r="A661" s="61" t="s">
        <v>111</v>
      </c>
      <c r="B661" s="106">
        <f t="shared" si="21"/>
        <v>6</v>
      </c>
      <c r="C661" s="106" t="s">
        <v>23</v>
      </c>
      <c r="D661" s="13">
        <v>112.3</v>
      </c>
      <c r="E661" s="61">
        <f t="shared" si="20"/>
        <v>112.3</v>
      </c>
    </row>
    <row r="662" spans="1:5" x14ac:dyDescent="0.25">
      <c r="A662" s="61" t="s">
        <v>111</v>
      </c>
      <c r="B662" s="106">
        <f t="shared" si="21"/>
        <v>6</v>
      </c>
      <c r="C662" s="106" t="s">
        <v>24</v>
      </c>
      <c r="D662" s="26">
        <v>0.49530000000000002</v>
      </c>
      <c r="E662" s="61">
        <v>1</v>
      </c>
    </row>
    <row r="663" spans="1:5" x14ac:dyDescent="0.25">
      <c r="A663" s="61" t="s">
        <v>111</v>
      </c>
      <c r="B663" s="106">
        <f t="shared" si="21"/>
        <v>6</v>
      </c>
      <c r="C663" s="106" t="s">
        <v>25</v>
      </c>
      <c r="D663" s="13">
        <v>39.94</v>
      </c>
      <c r="E663" s="61">
        <f t="shared" si="20"/>
        <v>39.94</v>
      </c>
    </row>
    <row r="664" spans="1:5" x14ac:dyDescent="0.25">
      <c r="A664" s="61" t="s">
        <v>111</v>
      </c>
      <c r="B664" s="106">
        <f t="shared" si="21"/>
        <v>6</v>
      </c>
      <c r="C664" s="106" t="s">
        <v>26</v>
      </c>
      <c r="D664" s="13">
        <v>6.7389999999999999</v>
      </c>
      <c r="E664" s="61">
        <f t="shared" si="20"/>
        <v>6.7389999999999999</v>
      </c>
    </row>
    <row r="665" spans="1:5" x14ac:dyDescent="0.25">
      <c r="A665" s="61" t="s">
        <v>111</v>
      </c>
      <c r="B665" s="106">
        <f t="shared" si="21"/>
        <v>6</v>
      </c>
      <c r="C665" s="106" t="s">
        <v>27</v>
      </c>
      <c r="D665" s="13">
        <v>6.7329999999999997</v>
      </c>
      <c r="E665" s="61">
        <f t="shared" si="20"/>
        <v>6.7329999999999997</v>
      </c>
    </row>
    <row r="666" spans="1:5" x14ac:dyDescent="0.25">
      <c r="A666" s="61" t="s">
        <v>111</v>
      </c>
      <c r="B666" s="106">
        <f t="shared" si="21"/>
        <v>6</v>
      </c>
      <c r="C666" s="108" t="s">
        <v>28</v>
      </c>
      <c r="D666" s="13">
        <v>51.362000000000002</v>
      </c>
      <c r="E666" s="61">
        <f t="shared" si="20"/>
        <v>51.362000000000002</v>
      </c>
    </row>
    <row r="667" spans="1:5" x14ac:dyDescent="0.25">
      <c r="A667" s="61" t="s">
        <v>111</v>
      </c>
      <c r="B667" s="106">
        <f t="shared" si="21"/>
        <v>6</v>
      </c>
      <c r="C667" s="109" t="s">
        <v>29</v>
      </c>
      <c r="D667" s="13">
        <v>5.6660000000000004</v>
      </c>
      <c r="E667" s="61">
        <f t="shared" si="20"/>
        <v>5.6660000000000004</v>
      </c>
    </row>
    <row r="668" spans="1:5" x14ac:dyDescent="0.25">
      <c r="A668" s="61" t="s">
        <v>111</v>
      </c>
      <c r="B668" s="106">
        <f t="shared" si="21"/>
        <v>6</v>
      </c>
      <c r="C668" s="109" t="s">
        <v>30</v>
      </c>
      <c r="D668" s="13">
        <v>0.16800000000000001</v>
      </c>
      <c r="E668" s="61">
        <f t="shared" si="20"/>
        <v>0.16800000000000001</v>
      </c>
    </row>
    <row r="669" spans="1:5" x14ac:dyDescent="0.25">
      <c r="A669" s="61" t="s">
        <v>111</v>
      </c>
      <c r="B669" s="106">
        <f t="shared" si="21"/>
        <v>7</v>
      </c>
      <c r="C669" s="106" t="s">
        <v>8</v>
      </c>
      <c r="D669" s="13">
        <v>64.739999999999995</v>
      </c>
      <c r="E669" s="61">
        <f t="shared" si="20"/>
        <v>64.739999999999995</v>
      </c>
    </row>
    <row r="670" spans="1:5" x14ac:dyDescent="0.25">
      <c r="A670" s="61" t="s">
        <v>111</v>
      </c>
      <c r="B670" s="106">
        <f t="shared" si="21"/>
        <v>7</v>
      </c>
      <c r="C670" s="106" t="s">
        <v>9</v>
      </c>
      <c r="D670" s="13">
        <v>60.99</v>
      </c>
      <c r="E670" s="61">
        <f t="shared" si="20"/>
        <v>60.99</v>
      </c>
    </row>
    <row r="671" spans="1:5" x14ac:dyDescent="0.25">
      <c r="A671" s="61" t="s">
        <v>111</v>
      </c>
      <c r="B671" s="106">
        <f t="shared" si="21"/>
        <v>7</v>
      </c>
      <c r="C671" s="106" t="s">
        <v>10</v>
      </c>
      <c r="D671" s="13">
        <v>3.52</v>
      </c>
      <c r="E671" s="61">
        <f t="shared" si="20"/>
        <v>3.52</v>
      </c>
    </row>
    <row r="672" spans="1:5" x14ac:dyDescent="0.25">
      <c r="A672" s="61" t="s">
        <v>111</v>
      </c>
      <c r="B672" s="106">
        <f t="shared" si="21"/>
        <v>7</v>
      </c>
      <c r="C672" s="106" t="s">
        <v>11</v>
      </c>
      <c r="D672" s="13">
        <v>1317</v>
      </c>
      <c r="E672" s="61">
        <f t="shared" si="20"/>
        <v>1317</v>
      </c>
    </row>
    <row r="673" spans="1:5" x14ac:dyDescent="0.25">
      <c r="A673" s="61" t="s">
        <v>111</v>
      </c>
      <c r="B673" s="106">
        <f t="shared" si="21"/>
        <v>7</v>
      </c>
      <c r="C673" s="106" t="s">
        <v>12</v>
      </c>
      <c r="D673" s="26">
        <v>0.53039999999999998</v>
      </c>
      <c r="E673" s="61">
        <v>1</v>
      </c>
    </row>
    <row r="674" spans="1:5" x14ac:dyDescent="0.25">
      <c r="A674" s="61" t="s">
        <v>111</v>
      </c>
      <c r="B674" s="106">
        <f t="shared" si="21"/>
        <v>7</v>
      </c>
      <c r="C674" s="106" t="s">
        <v>13</v>
      </c>
      <c r="D674" s="26">
        <v>2.6700000000000002E-2</v>
      </c>
      <c r="E674" s="61">
        <v>1</v>
      </c>
    </row>
    <row r="675" spans="1:5" x14ac:dyDescent="0.25">
      <c r="A675" s="61" t="s">
        <v>111</v>
      </c>
      <c r="B675" s="106">
        <f t="shared" si="21"/>
        <v>7</v>
      </c>
      <c r="C675" s="106" t="s">
        <v>14</v>
      </c>
      <c r="D675" s="26">
        <v>0.98819999999999997</v>
      </c>
      <c r="E675" s="61">
        <v>1</v>
      </c>
    </row>
    <row r="676" spans="1:5" x14ac:dyDescent="0.25">
      <c r="A676" s="61" t="s">
        <v>111</v>
      </c>
      <c r="B676" s="106">
        <f t="shared" si="21"/>
        <v>7</v>
      </c>
      <c r="C676" s="106" t="s">
        <v>15</v>
      </c>
      <c r="D676" s="13">
        <v>1.5129999999999999</v>
      </c>
      <c r="E676" s="61">
        <f t="shared" si="20"/>
        <v>1.5129999999999999</v>
      </c>
    </row>
    <row r="677" spans="1:5" x14ac:dyDescent="0.25">
      <c r="A677" s="61" t="s">
        <v>111</v>
      </c>
      <c r="B677" s="106">
        <f t="shared" si="21"/>
        <v>7</v>
      </c>
      <c r="C677" s="106" t="s">
        <v>16</v>
      </c>
      <c r="D677" s="13">
        <v>23.4</v>
      </c>
      <c r="E677" s="61">
        <f t="shared" si="20"/>
        <v>23.4</v>
      </c>
    </row>
    <row r="678" spans="1:5" x14ac:dyDescent="0.25">
      <c r="A678" s="61" t="s">
        <v>111</v>
      </c>
      <c r="B678" s="106">
        <f t="shared" si="21"/>
        <v>7</v>
      </c>
      <c r="C678" s="106" t="s">
        <v>17</v>
      </c>
      <c r="D678" s="13">
        <v>1962</v>
      </c>
      <c r="E678" s="61">
        <f t="shared" si="20"/>
        <v>1962</v>
      </c>
    </row>
    <row r="679" spans="1:5" x14ac:dyDescent="0.25">
      <c r="A679" s="61" t="s">
        <v>111</v>
      </c>
      <c r="B679" s="106">
        <f t="shared" si="21"/>
        <v>7</v>
      </c>
      <c r="C679" s="106" t="s">
        <v>18</v>
      </c>
      <c r="D679" s="13">
        <v>278.39999999999998</v>
      </c>
      <c r="E679" s="61">
        <f t="shared" si="20"/>
        <v>278.39999999999998</v>
      </c>
    </row>
    <row r="680" spans="1:5" x14ac:dyDescent="0.25">
      <c r="A680" s="61" t="s">
        <v>111</v>
      </c>
      <c r="B680" s="106">
        <f t="shared" si="21"/>
        <v>7</v>
      </c>
      <c r="C680" s="106" t="s">
        <v>19</v>
      </c>
      <c r="D680" s="13">
        <v>236.6</v>
      </c>
      <c r="E680" s="61">
        <f t="shared" si="20"/>
        <v>236.6</v>
      </c>
    </row>
    <row r="681" spans="1:5" x14ac:dyDescent="0.25">
      <c r="A681" s="61" t="s">
        <v>111</v>
      </c>
      <c r="B681" s="106">
        <f t="shared" si="21"/>
        <v>7</v>
      </c>
      <c r="C681" s="106" t="s">
        <v>20</v>
      </c>
      <c r="D681" s="26">
        <v>0.69599999999999995</v>
      </c>
      <c r="E681" s="61">
        <v>1</v>
      </c>
    </row>
    <row r="682" spans="1:5" x14ac:dyDescent="0.25">
      <c r="A682" s="61" t="s">
        <v>111</v>
      </c>
      <c r="B682" s="106">
        <f t="shared" si="21"/>
        <v>7</v>
      </c>
      <c r="C682" s="106" t="s">
        <v>21</v>
      </c>
      <c r="D682" s="13">
        <v>1003</v>
      </c>
      <c r="E682" s="61">
        <f t="shared" si="20"/>
        <v>1003</v>
      </c>
    </row>
    <row r="683" spans="1:5" x14ac:dyDescent="0.25">
      <c r="A683" s="61" t="s">
        <v>111</v>
      </c>
      <c r="B683" s="106">
        <f t="shared" si="21"/>
        <v>7</v>
      </c>
      <c r="C683" s="106" t="s">
        <v>22</v>
      </c>
      <c r="D683" s="26">
        <v>0.14430000000000001</v>
      </c>
      <c r="E683" s="61">
        <v>1</v>
      </c>
    </row>
    <row r="684" spans="1:5" x14ac:dyDescent="0.25">
      <c r="A684" s="61" t="s">
        <v>111</v>
      </c>
      <c r="B684" s="106">
        <f t="shared" si="21"/>
        <v>7</v>
      </c>
      <c r="C684" s="106" t="s">
        <v>23</v>
      </c>
      <c r="D684" s="13">
        <v>99.3</v>
      </c>
      <c r="E684" s="61">
        <f t="shared" ref="E684:E747" si="22">D684</f>
        <v>99.3</v>
      </c>
    </row>
    <row r="685" spans="1:5" x14ac:dyDescent="0.25">
      <c r="A685" s="61" t="s">
        <v>111</v>
      </c>
      <c r="B685" s="106">
        <f t="shared" si="21"/>
        <v>7</v>
      </c>
      <c r="C685" s="106" t="s">
        <v>24</v>
      </c>
      <c r="D685" s="26">
        <v>0.46529999999999999</v>
      </c>
      <c r="E685" s="61">
        <v>1</v>
      </c>
    </row>
    <row r="686" spans="1:5" x14ac:dyDescent="0.25">
      <c r="A686" s="61" t="s">
        <v>111</v>
      </c>
      <c r="B686" s="106">
        <f t="shared" si="21"/>
        <v>7</v>
      </c>
      <c r="C686" s="106" t="s">
        <v>25</v>
      </c>
      <c r="D686" s="13">
        <v>29.95</v>
      </c>
      <c r="E686" s="61">
        <f t="shared" si="22"/>
        <v>29.95</v>
      </c>
    </row>
    <row r="687" spans="1:5" x14ac:dyDescent="0.25">
      <c r="A687" s="61" t="s">
        <v>111</v>
      </c>
      <c r="B687" s="106">
        <f t="shared" si="21"/>
        <v>7</v>
      </c>
      <c r="C687" s="106" t="s">
        <v>26</v>
      </c>
      <c r="D687" s="13">
        <v>7.1159999999999997</v>
      </c>
      <c r="E687" s="61">
        <f t="shared" si="22"/>
        <v>7.1159999999999997</v>
      </c>
    </row>
    <row r="688" spans="1:5" x14ac:dyDescent="0.25">
      <c r="A688" s="61" t="s">
        <v>111</v>
      </c>
      <c r="B688" s="106">
        <f t="shared" si="21"/>
        <v>7</v>
      </c>
      <c r="C688" s="106" t="s">
        <v>27</v>
      </c>
      <c r="D688" s="13">
        <v>5.7279999999999998</v>
      </c>
      <c r="E688" s="61">
        <f t="shared" si="22"/>
        <v>5.7279999999999998</v>
      </c>
    </row>
    <row r="689" spans="1:5" x14ac:dyDescent="0.25">
      <c r="A689" s="61" t="s">
        <v>111</v>
      </c>
      <c r="B689" s="106">
        <f t="shared" si="21"/>
        <v>7</v>
      </c>
      <c r="C689" s="108" t="s">
        <v>28</v>
      </c>
      <c r="D689" s="13">
        <v>51.478999999999999</v>
      </c>
      <c r="E689" s="61">
        <f t="shared" si="22"/>
        <v>51.478999999999999</v>
      </c>
    </row>
    <row r="690" spans="1:5" x14ac:dyDescent="0.25">
      <c r="A690" s="61" t="s">
        <v>111</v>
      </c>
      <c r="B690" s="106">
        <f t="shared" si="21"/>
        <v>7</v>
      </c>
      <c r="C690" s="109" t="s">
        <v>29</v>
      </c>
      <c r="D690" s="13">
        <v>5.5030000000000001</v>
      </c>
      <c r="E690" s="61">
        <f t="shared" si="22"/>
        <v>5.5030000000000001</v>
      </c>
    </row>
    <row r="691" spans="1:5" x14ac:dyDescent="0.25">
      <c r="A691" s="61" t="s">
        <v>111</v>
      </c>
      <c r="B691" s="106">
        <f t="shared" si="21"/>
        <v>7</v>
      </c>
      <c r="C691" s="109" t="s">
        <v>30</v>
      </c>
      <c r="D691" s="13">
        <v>0.61899999999999999</v>
      </c>
      <c r="E691" s="61">
        <f t="shared" si="22"/>
        <v>0.61899999999999999</v>
      </c>
    </row>
    <row r="692" spans="1:5" x14ac:dyDescent="0.25">
      <c r="A692" s="61" t="s">
        <v>111</v>
      </c>
      <c r="B692" s="106">
        <f t="shared" si="21"/>
        <v>8</v>
      </c>
      <c r="C692" s="106" t="s">
        <v>8</v>
      </c>
      <c r="D692" s="13">
        <v>1589</v>
      </c>
      <c r="E692" s="61">
        <f t="shared" si="22"/>
        <v>1589</v>
      </c>
    </row>
    <row r="693" spans="1:5" x14ac:dyDescent="0.25">
      <c r="A693" s="61" t="s">
        <v>111</v>
      </c>
      <c r="B693" s="106">
        <f t="shared" si="21"/>
        <v>8</v>
      </c>
      <c r="C693" s="106" t="s">
        <v>9</v>
      </c>
      <c r="D693" s="13">
        <v>88.1</v>
      </c>
      <c r="E693" s="61">
        <f t="shared" si="22"/>
        <v>88.1</v>
      </c>
    </row>
    <row r="694" spans="1:5" x14ac:dyDescent="0.25">
      <c r="A694" s="61" t="s">
        <v>111</v>
      </c>
      <c r="B694" s="106">
        <f t="shared" si="21"/>
        <v>8</v>
      </c>
      <c r="C694" s="106" t="s">
        <v>10</v>
      </c>
      <c r="D694" s="13">
        <v>15.14</v>
      </c>
      <c r="E694" s="61">
        <f t="shared" si="22"/>
        <v>15.14</v>
      </c>
    </row>
    <row r="695" spans="1:5" x14ac:dyDescent="0.25">
      <c r="A695" s="61" t="s">
        <v>111</v>
      </c>
      <c r="B695" s="106">
        <f t="shared" si="21"/>
        <v>8</v>
      </c>
      <c r="C695" s="106" t="s">
        <v>11</v>
      </c>
      <c r="D695" s="13">
        <v>4225</v>
      </c>
      <c r="E695" s="61">
        <f t="shared" si="22"/>
        <v>4225</v>
      </c>
    </row>
    <row r="696" spans="1:5" x14ac:dyDescent="0.25">
      <c r="A696" s="61" t="s">
        <v>111</v>
      </c>
      <c r="B696" s="106">
        <f t="shared" si="21"/>
        <v>8</v>
      </c>
      <c r="C696" s="106" t="s">
        <v>12</v>
      </c>
      <c r="D696" s="13">
        <v>1.048</v>
      </c>
      <c r="E696" s="61">
        <f t="shared" si="22"/>
        <v>1.048</v>
      </c>
    </row>
    <row r="697" spans="1:5" x14ac:dyDescent="0.25">
      <c r="A697" s="61" t="s">
        <v>111</v>
      </c>
      <c r="B697" s="106">
        <f t="shared" si="21"/>
        <v>8</v>
      </c>
      <c r="C697" s="106" t="s">
        <v>13</v>
      </c>
      <c r="D697" s="26">
        <v>0.97250000000000003</v>
      </c>
      <c r="E697" s="61">
        <v>1</v>
      </c>
    </row>
    <row r="698" spans="1:5" x14ac:dyDescent="0.25">
      <c r="A698" s="61" t="s">
        <v>111</v>
      </c>
      <c r="B698" s="106">
        <f t="shared" si="21"/>
        <v>8</v>
      </c>
      <c r="C698" s="106" t="s">
        <v>14</v>
      </c>
      <c r="D698" s="13">
        <v>4.069</v>
      </c>
      <c r="E698" s="61">
        <f t="shared" si="22"/>
        <v>4.069</v>
      </c>
    </row>
    <row r="699" spans="1:5" x14ac:dyDescent="0.25">
      <c r="A699" s="61" t="s">
        <v>111</v>
      </c>
      <c r="B699" s="106">
        <f t="shared" si="21"/>
        <v>8</v>
      </c>
      <c r="C699" s="106" t="s">
        <v>15</v>
      </c>
      <c r="D699" s="13">
        <v>7.7069999999999999</v>
      </c>
      <c r="E699" s="61">
        <f t="shared" si="22"/>
        <v>7.7069999999999999</v>
      </c>
    </row>
    <row r="700" spans="1:5" x14ac:dyDescent="0.25">
      <c r="A700" s="61" t="s">
        <v>111</v>
      </c>
      <c r="B700" s="106">
        <f t="shared" si="21"/>
        <v>8</v>
      </c>
      <c r="C700" s="106" t="s">
        <v>16</v>
      </c>
      <c r="D700" s="13">
        <v>337.9</v>
      </c>
      <c r="E700" s="61">
        <f t="shared" si="22"/>
        <v>337.9</v>
      </c>
    </row>
    <row r="701" spans="1:5" x14ac:dyDescent="0.25">
      <c r="A701" s="61" t="s">
        <v>111</v>
      </c>
      <c r="B701" s="106">
        <f t="shared" si="21"/>
        <v>8</v>
      </c>
      <c r="C701" s="106" t="s">
        <v>17</v>
      </c>
      <c r="D701" s="13">
        <v>756.4</v>
      </c>
      <c r="E701" s="61">
        <f t="shared" si="22"/>
        <v>756.4</v>
      </c>
    </row>
    <row r="702" spans="1:5" x14ac:dyDescent="0.25">
      <c r="A702" s="61" t="s">
        <v>111</v>
      </c>
      <c r="B702" s="106">
        <f t="shared" si="21"/>
        <v>8</v>
      </c>
      <c r="C702" s="106" t="s">
        <v>18</v>
      </c>
      <c r="D702" s="13">
        <v>436.2</v>
      </c>
      <c r="E702" s="61">
        <f t="shared" si="22"/>
        <v>436.2</v>
      </c>
    </row>
    <row r="703" spans="1:5" x14ac:dyDescent="0.25">
      <c r="A703" s="61" t="s">
        <v>111</v>
      </c>
      <c r="B703" s="106">
        <f t="shared" si="21"/>
        <v>8</v>
      </c>
      <c r="C703" s="106" t="s">
        <v>19</v>
      </c>
      <c r="D703" s="13">
        <v>230.3</v>
      </c>
      <c r="E703" s="61">
        <f t="shared" si="22"/>
        <v>230.3</v>
      </c>
    </row>
    <row r="704" spans="1:5" x14ac:dyDescent="0.25">
      <c r="A704" s="61" t="s">
        <v>111</v>
      </c>
      <c r="B704" s="106">
        <f t="shared" si="21"/>
        <v>8</v>
      </c>
      <c r="C704" s="106" t="s">
        <v>20</v>
      </c>
      <c r="D704" s="13">
        <v>3.0369999999999999</v>
      </c>
      <c r="E704" s="61">
        <f t="shared" si="22"/>
        <v>3.0369999999999999</v>
      </c>
    </row>
    <row r="705" spans="1:5" x14ac:dyDescent="0.25">
      <c r="A705" s="61" t="s">
        <v>111</v>
      </c>
      <c r="B705" s="106">
        <f t="shared" ref="B705:B760" si="23">B682+1</f>
        <v>8</v>
      </c>
      <c r="C705" s="106" t="s">
        <v>21</v>
      </c>
      <c r="D705" s="13">
        <v>419.3</v>
      </c>
      <c r="E705" s="61">
        <f t="shared" si="22"/>
        <v>419.3</v>
      </c>
    </row>
    <row r="706" spans="1:5" x14ac:dyDescent="0.25">
      <c r="A706" s="61" t="s">
        <v>111</v>
      </c>
      <c r="B706" s="106">
        <f t="shared" si="23"/>
        <v>8</v>
      </c>
      <c r="C706" s="106" t="s">
        <v>22</v>
      </c>
      <c r="D706" s="13">
        <v>2.8879999999999999</v>
      </c>
      <c r="E706" s="61">
        <f t="shared" si="22"/>
        <v>2.8879999999999999</v>
      </c>
    </row>
    <row r="707" spans="1:5" x14ac:dyDescent="0.25">
      <c r="A707" s="61" t="s">
        <v>111</v>
      </c>
      <c r="B707" s="106">
        <f t="shared" si="23"/>
        <v>8</v>
      </c>
      <c r="C707" s="106" t="s">
        <v>23</v>
      </c>
      <c r="D707" s="13">
        <v>289.89999999999998</v>
      </c>
      <c r="E707" s="61">
        <f t="shared" si="22"/>
        <v>289.89999999999998</v>
      </c>
    </row>
    <row r="708" spans="1:5" x14ac:dyDescent="0.25">
      <c r="A708" s="61" t="s">
        <v>111</v>
      </c>
      <c r="B708" s="106">
        <f t="shared" si="23"/>
        <v>8</v>
      </c>
      <c r="C708" s="106" t="s">
        <v>24</v>
      </c>
      <c r="D708" s="13">
        <v>51.69</v>
      </c>
      <c r="E708" s="61">
        <f t="shared" si="22"/>
        <v>51.69</v>
      </c>
    </row>
    <row r="709" spans="1:5" x14ac:dyDescent="0.25">
      <c r="A709" s="61" t="s">
        <v>111</v>
      </c>
      <c r="B709" s="106">
        <f t="shared" si="23"/>
        <v>8</v>
      </c>
      <c r="C709" s="106" t="s">
        <v>25</v>
      </c>
      <c r="D709" s="13">
        <v>575.6</v>
      </c>
      <c r="E709" s="61">
        <f t="shared" si="22"/>
        <v>575.6</v>
      </c>
    </row>
    <row r="710" spans="1:5" x14ac:dyDescent="0.25">
      <c r="A710" s="61" t="s">
        <v>111</v>
      </c>
      <c r="B710" s="106">
        <f t="shared" si="23"/>
        <v>8</v>
      </c>
      <c r="C710" s="106" t="s">
        <v>26</v>
      </c>
      <c r="D710" s="13">
        <v>10.57</v>
      </c>
      <c r="E710" s="61">
        <f t="shared" si="22"/>
        <v>10.57</v>
      </c>
    </row>
    <row r="711" spans="1:5" x14ac:dyDescent="0.25">
      <c r="A711" s="61" t="s">
        <v>111</v>
      </c>
      <c r="B711" s="106">
        <f t="shared" si="23"/>
        <v>8</v>
      </c>
      <c r="C711" s="106" t="s">
        <v>27</v>
      </c>
      <c r="D711" s="13">
        <v>103.7</v>
      </c>
      <c r="E711" s="61">
        <f t="shared" si="22"/>
        <v>103.7</v>
      </c>
    </row>
    <row r="712" spans="1:5" x14ac:dyDescent="0.25">
      <c r="A712" s="61" t="s">
        <v>111</v>
      </c>
      <c r="B712" s="106">
        <f t="shared" si="23"/>
        <v>8</v>
      </c>
      <c r="C712" s="108" t="s">
        <v>28</v>
      </c>
      <c r="D712" s="13">
        <v>44.597000000000001</v>
      </c>
      <c r="E712" s="61">
        <f t="shared" si="22"/>
        <v>44.597000000000001</v>
      </c>
    </row>
    <row r="713" spans="1:5" x14ac:dyDescent="0.25">
      <c r="A713" s="61" t="s">
        <v>111</v>
      </c>
      <c r="B713" s="106">
        <f t="shared" si="23"/>
        <v>8</v>
      </c>
      <c r="C713" s="109" t="s">
        <v>29</v>
      </c>
      <c r="D713" s="13">
        <v>5.4089999999999998</v>
      </c>
      <c r="E713" s="61">
        <f t="shared" si="22"/>
        <v>5.4089999999999998</v>
      </c>
    </row>
    <row r="714" spans="1:5" x14ac:dyDescent="0.25">
      <c r="A714" s="61" t="s">
        <v>111</v>
      </c>
      <c r="B714" s="106">
        <f t="shared" si="23"/>
        <v>8</v>
      </c>
      <c r="C714" s="109" t="s">
        <v>30</v>
      </c>
      <c r="D714" s="13">
        <v>0.251</v>
      </c>
      <c r="E714" s="61">
        <f t="shared" si="22"/>
        <v>0.251</v>
      </c>
    </row>
    <row r="715" spans="1:5" x14ac:dyDescent="0.25">
      <c r="A715" s="61" t="s">
        <v>111</v>
      </c>
      <c r="B715" s="106">
        <f t="shared" si="23"/>
        <v>9</v>
      </c>
      <c r="C715" s="106" t="s">
        <v>8</v>
      </c>
      <c r="D715" s="13">
        <v>354.2</v>
      </c>
      <c r="E715" s="61">
        <f t="shared" si="22"/>
        <v>354.2</v>
      </c>
    </row>
    <row r="716" spans="1:5" x14ac:dyDescent="0.25">
      <c r="A716" s="61" t="s">
        <v>111</v>
      </c>
      <c r="B716" s="106">
        <f t="shared" si="23"/>
        <v>9</v>
      </c>
      <c r="C716" s="106" t="s">
        <v>9</v>
      </c>
      <c r="D716" s="13">
        <v>37.32</v>
      </c>
      <c r="E716" s="61">
        <f t="shared" si="22"/>
        <v>37.32</v>
      </c>
    </row>
    <row r="717" spans="1:5" x14ac:dyDescent="0.25">
      <c r="A717" s="61" t="s">
        <v>111</v>
      </c>
      <c r="B717" s="106">
        <f t="shared" si="23"/>
        <v>9</v>
      </c>
      <c r="C717" s="106" t="s">
        <v>10</v>
      </c>
      <c r="D717" s="13">
        <v>13.19</v>
      </c>
      <c r="E717" s="61">
        <f t="shared" si="22"/>
        <v>13.19</v>
      </c>
    </row>
    <row r="718" spans="1:5" x14ac:dyDescent="0.25">
      <c r="A718" s="61" t="s">
        <v>111</v>
      </c>
      <c r="B718" s="106">
        <f t="shared" si="23"/>
        <v>9</v>
      </c>
      <c r="C718" s="106" t="s">
        <v>11</v>
      </c>
      <c r="D718" s="13">
        <v>1428</v>
      </c>
      <c r="E718" s="61">
        <f t="shared" si="22"/>
        <v>1428</v>
      </c>
    </row>
    <row r="719" spans="1:5" x14ac:dyDescent="0.25">
      <c r="A719" s="61" t="s">
        <v>111</v>
      </c>
      <c r="B719" s="106">
        <f t="shared" si="23"/>
        <v>9</v>
      </c>
      <c r="C719" s="106" t="s">
        <v>12</v>
      </c>
      <c r="D719" s="26">
        <v>0.83589999999999998</v>
      </c>
      <c r="E719" s="61">
        <v>1</v>
      </c>
    </row>
    <row r="720" spans="1:5" x14ac:dyDescent="0.25">
      <c r="A720" s="61" t="s">
        <v>111</v>
      </c>
      <c r="B720" s="106">
        <f t="shared" si="23"/>
        <v>9</v>
      </c>
      <c r="C720" s="106" t="s">
        <v>13</v>
      </c>
      <c r="D720" s="26">
        <v>0.41489999999999999</v>
      </c>
      <c r="E720" s="61">
        <v>1</v>
      </c>
    </row>
    <row r="721" spans="1:5" x14ac:dyDescent="0.25">
      <c r="A721" s="61" t="s">
        <v>111</v>
      </c>
      <c r="B721" s="106">
        <f t="shared" si="23"/>
        <v>9</v>
      </c>
      <c r="C721" s="106" t="s">
        <v>14</v>
      </c>
      <c r="D721" s="26">
        <v>0.88290000000000002</v>
      </c>
      <c r="E721" s="61">
        <v>1</v>
      </c>
    </row>
    <row r="722" spans="1:5" x14ac:dyDescent="0.25">
      <c r="A722" s="61" t="s">
        <v>111</v>
      </c>
      <c r="B722" s="106">
        <f t="shared" si="23"/>
        <v>9</v>
      </c>
      <c r="C722" s="106" t="s">
        <v>15</v>
      </c>
      <c r="D722" s="13">
        <v>2.7109999999999999</v>
      </c>
      <c r="E722" s="61">
        <f t="shared" si="22"/>
        <v>2.7109999999999999</v>
      </c>
    </row>
    <row r="723" spans="1:5" x14ac:dyDescent="0.25">
      <c r="A723" s="61" t="s">
        <v>111</v>
      </c>
      <c r="B723" s="106">
        <f t="shared" si="23"/>
        <v>9</v>
      </c>
      <c r="C723" s="106" t="s">
        <v>16</v>
      </c>
      <c r="D723" s="13">
        <v>75.45</v>
      </c>
      <c r="E723" s="61">
        <f t="shared" si="22"/>
        <v>75.45</v>
      </c>
    </row>
    <row r="724" spans="1:5" x14ac:dyDescent="0.25">
      <c r="A724" s="61" t="s">
        <v>111</v>
      </c>
      <c r="B724" s="106">
        <f t="shared" si="23"/>
        <v>9</v>
      </c>
      <c r="C724" s="106" t="s">
        <v>17</v>
      </c>
      <c r="D724" s="13">
        <v>307.39999999999998</v>
      </c>
      <c r="E724" s="61">
        <f t="shared" si="22"/>
        <v>307.39999999999998</v>
      </c>
    </row>
    <row r="725" spans="1:5" x14ac:dyDescent="0.25">
      <c r="A725" s="61" t="s">
        <v>111</v>
      </c>
      <c r="B725" s="106">
        <f t="shared" si="23"/>
        <v>9</v>
      </c>
      <c r="C725" s="106" t="s">
        <v>18</v>
      </c>
      <c r="D725" s="13">
        <v>312.89999999999998</v>
      </c>
      <c r="E725" s="61">
        <f t="shared" si="22"/>
        <v>312.89999999999998</v>
      </c>
    </row>
    <row r="726" spans="1:5" x14ac:dyDescent="0.25">
      <c r="A726" s="61" t="s">
        <v>111</v>
      </c>
      <c r="B726" s="106">
        <f t="shared" si="23"/>
        <v>9</v>
      </c>
      <c r="C726" s="106" t="s">
        <v>19</v>
      </c>
      <c r="D726" s="13">
        <v>132.5</v>
      </c>
      <c r="E726" s="61">
        <f t="shared" si="22"/>
        <v>132.5</v>
      </c>
    </row>
    <row r="727" spans="1:5" x14ac:dyDescent="0.25">
      <c r="A727" s="61" t="s">
        <v>111</v>
      </c>
      <c r="B727" s="106">
        <f t="shared" si="23"/>
        <v>9</v>
      </c>
      <c r="C727" s="106" t="s">
        <v>20</v>
      </c>
      <c r="D727" s="13">
        <v>1.079</v>
      </c>
      <c r="E727" s="61">
        <f t="shared" si="22"/>
        <v>1.079</v>
      </c>
    </row>
    <row r="728" spans="1:5" x14ac:dyDescent="0.25">
      <c r="A728" s="61" t="s">
        <v>111</v>
      </c>
      <c r="B728" s="106">
        <f t="shared" si="23"/>
        <v>9</v>
      </c>
      <c r="C728" s="106" t="s">
        <v>21</v>
      </c>
      <c r="D728" s="13">
        <v>658.6</v>
      </c>
      <c r="E728" s="61">
        <f t="shared" si="22"/>
        <v>658.6</v>
      </c>
    </row>
    <row r="729" spans="1:5" x14ac:dyDescent="0.25">
      <c r="A729" s="61" t="s">
        <v>111</v>
      </c>
      <c r="B729" s="106">
        <f t="shared" si="23"/>
        <v>9</v>
      </c>
      <c r="C729" s="106" t="s">
        <v>22</v>
      </c>
      <c r="D729" s="26">
        <v>0.5393</v>
      </c>
      <c r="E729" s="61">
        <v>1</v>
      </c>
    </row>
    <row r="730" spans="1:5" x14ac:dyDescent="0.25">
      <c r="A730" s="61" t="s">
        <v>111</v>
      </c>
      <c r="B730" s="106">
        <f t="shared" si="23"/>
        <v>9</v>
      </c>
      <c r="C730" s="106" t="s">
        <v>23</v>
      </c>
      <c r="D730" s="13">
        <v>95.79</v>
      </c>
      <c r="E730" s="61">
        <f t="shared" si="22"/>
        <v>95.79</v>
      </c>
    </row>
    <row r="731" spans="1:5" x14ac:dyDescent="0.25">
      <c r="A731" s="61" t="s">
        <v>111</v>
      </c>
      <c r="B731" s="106">
        <f t="shared" si="23"/>
        <v>9</v>
      </c>
      <c r="C731" s="106" t="s">
        <v>24</v>
      </c>
      <c r="D731" s="13">
        <v>8.8699999999999992</v>
      </c>
      <c r="E731" s="61">
        <f t="shared" si="22"/>
        <v>8.8699999999999992</v>
      </c>
    </row>
    <row r="732" spans="1:5" x14ac:dyDescent="0.25">
      <c r="A732" s="61" t="s">
        <v>111</v>
      </c>
      <c r="B732" s="106">
        <f t="shared" si="23"/>
        <v>9</v>
      </c>
      <c r="C732" s="106" t="s">
        <v>25</v>
      </c>
      <c r="D732" s="13">
        <v>208</v>
      </c>
      <c r="E732" s="61">
        <f t="shared" si="22"/>
        <v>208</v>
      </c>
    </row>
    <row r="733" spans="1:5" x14ac:dyDescent="0.25">
      <c r="A733" s="61" t="s">
        <v>111</v>
      </c>
      <c r="B733" s="106">
        <f t="shared" si="23"/>
        <v>9</v>
      </c>
      <c r="C733" s="106" t="s">
        <v>26</v>
      </c>
      <c r="D733" s="13">
        <v>8.4710000000000001</v>
      </c>
      <c r="E733" s="61">
        <f t="shared" si="22"/>
        <v>8.4710000000000001</v>
      </c>
    </row>
    <row r="734" spans="1:5" x14ac:dyDescent="0.25">
      <c r="A734" s="61" t="s">
        <v>111</v>
      </c>
      <c r="B734" s="106">
        <f t="shared" si="23"/>
        <v>9</v>
      </c>
      <c r="C734" s="106" t="s">
        <v>27</v>
      </c>
      <c r="D734" s="13">
        <v>29.98</v>
      </c>
      <c r="E734" s="61">
        <f t="shared" si="22"/>
        <v>29.98</v>
      </c>
    </row>
    <row r="735" spans="1:5" x14ac:dyDescent="0.25">
      <c r="A735" s="61" t="s">
        <v>111</v>
      </c>
      <c r="B735" s="106">
        <f t="shared" si="23"/>
        <v>9</v>
      </c>
      <c r="C735" s="108" t="s">
        <v>28</v>
      </c>
      <c r="D735" s="13">
        <v>48.801000000000002</v>
      </c>
      <c r="E735" s="61">
        <f t="shared" si="22"/>
        <v>48.801000000000002</v>
      </c>
    </row>
    <row r="736" spans="1:5" x14ac:dyDescent="0.25">
      <c r="A736" s="61" t="s">
        <v>111</v>
      </c>
      <c r="B736" s="106">
        <f t="shared" si="23"/>
        <v>9</v>
      </c>
      <c r="C736" s="109" t="s">
        <v>29</v>
      </c>
      <c r="D736" s="13">
        <v>5.7309999999999999</v>
      </c>
      <c r="E736" s="61">
        <f t="shared" si="22"/>
        <v>5.7309999999999999</v>
      </c>
    </row>
    <row r="737" spans="1:5" x14ac:dyDescent="0.25">
      <c r="A737" s="61" t="s">
        <v>111</v>
      </c>
      <c r="B737" s="106">
        <f t="shared" si="23"/>
        <v>9</v>
      </c>
      <c r="C737" s="109" t="s">
        <v>30</v>
      </c>
      <c r="D737" s="13">
        <v>0.49399999999999999</v>
      </c>
      <c r="E737" s="61">
        <f t="shared" si="22"/>
        <v>0.49399999999999999</v>
      </c>
    </row>
    <row r="738" spans="1:5" x14ac:dyDescent="0.25">
      <c r="A738" s="61" t="s">
        <v>111</v>
      </c>
      <c r="B738" s="106">
        <f t="shared" si="23"/>
        <v>10</v>
      </c>
      <c r="C738" s="106" t="s">
        <v>8</v>
      </c>
      <c r="D738" s="13">
        <v>391.8</v>
      </c>
      <c r="E738" s="61">
        <f t="shared" si="22"/>
        <v>391.8</v>
      </c>
    </row>
    <row r="739" spans="1:5" x14ac:dyDescent="0.25">
      <c r="A739" s="61" t="s">
        <v>111</v>
      </c>
      <c r="B739" s="106">
        <f t="shared" si="23"/>
        <v>10</v>
      </c>
      <c r="C739" s="106" t="s">
        <v>9</v>
      </c>
      <c r="D739" s="13">
        <v>38.35</v>
      </c>
      <c r="E739" s="61">
        <f t="shared" si="22"/>
        <v>38.35</v>
      </c>
    </row>
    <row r="740" spans="1:5" x14ac:dyDescent="0.25">
      <c r="A740" s="61" t="s">
        <v>111</v>
      </c>
      <c r="B740" s="106">
        <f t="shared" si="23"/>
        <v>10</v>
      </c>
      <c r="C740" s="106" t="s">
        <v>10</v>
      </c>
      <c r="D740" s="13">
        <v>13.27</v>
      </c>
      <c r="E740" s="61">
        <f t="shared" si="22"/>
        <v>13.27</v>
      </c>
    </row>
    <row r="741" spans="1:5" x14ac:dyDescent="0.25">
      <c r="A741" s="61" t="s">
        <v>111</v>
      </c>
      <c r="B741" s="106">
        <f t="shared" si="23"/>
        <v>10</v>
      </c>
      <c r="C741" s="106" t="s">
        <v>11</v>
      </c>
      <c r="D741" s="13">
        <v>1425</v>
      </c>
      <c r="E741" s="61">
        <f t="shared" si="22"/>
        <v>1425</v>
      </c>
    </row>
    <row r="742" spans="1:5" x14ac:dyDescent="0.25">
      <c r="A742" s="61" t="s">
        <v>111</v>
      </c>
      <c r="B742" s="106">
        <f t="shared" si="23"/>
        <v>10</v>
      </c>
      <c r="C742" s="106" t="s">
        <v>12</v>
      </c>
      <c r="D742" s="26">
        <v>0.66849999999999998</v>
      </c>
      <c r="E742" s="61">
        <v>1</v>
      </c>
    </row>
    <row r="743" spans="1:5" x14ac:dyDescent="0.25">
      <c r="A743" s="61" t="s">
        <v>111</v>
      </c>
      <c r="B743" s="106">
        <f t="shared" si="23"/>
        <v>10</v>
      </c>
      <c r="C743" s="106" t="s">
        <v>13</v>
      </c>
      <c r="D743" s="26">
        <v>0.37519999999999998</v>
      </c>
      <c r="E743" s="61">
        <v>1</v>
      </c>
    </row>
    <row r="744" spans="1:5" x14ac:dyDescent="0.25">
      <c r="A744" s="61" t="s">
        <v>111</v>
      </c>
      <c r="B744" s="106">
        <f t="shared" si="23"/>
        <v>10</v>
      </c>
      <c r="C744" s="106" t="s">
        <v>14</v>
      </c>
      <c r="D744" s="26">
        <v>0.78480000000000005</v>
      </c>
      <c r="E744" s="61">
        <v>1</v>
      </c>
    </row>
    <row r="745" spans="1:5" x14ac:dyDescent="0.25">
      <c r="A745" s="61" t="s">
        <v>111</v>
      </c>
      <c r="B745" s="106">
        <f t="shared" si="23"/>
        <v>10</v>
      </c>
      <c r="C745" s="106" t="s">
        <v>15</v>
      </c>
      <c r="D745" s="13">
        <v>3.32</v>
      </c>
      <c r="E745" s="61">
        <f t="shared" si="22"/>
        <v>3.32</v>
      </c>
    </row>
    <row r="746" spans="1:5" x14ac:dyDescent="0.25">
      <c r="A746" s="61" t="s">
        <v>111</v>
      </c>
      <c r="B746" s="106">
        <f t="shared" si="23"/>
        <v>10</v>
      </c>
      <c r="C746" s="106" t="s">
        <v>16</v>
      </c>
      <c r="D746" s="13">
        <v>75.19</v>
      </c>
      <c r="E746" s="61">
        <f t="shared" si="22"/>
        <v>75.19</v>
      </c>
    </row>
    <row r="747" spans="1:5" x14ac:dyDescent="0.25">
      <c r="A747" s="61" t="s">
        <v>111</v>
      </c>
      <c r="B747" s="106">
        <f t="shared" si="23"/>
        <v>10</v>
      </c>
      <c r="C747" s="106" t="s">
        <v>17</v>
      </c>
      <c r="D747" s="13">
        <v>385</v>
      </c>
      <c r="E747" s="61">
        <f t="shared" si="22"/>
        <v>385</v>
      </c>
    </row>
    <row r="748" spans="1:5" x14ac:dyDescent="0.25">
      <c r="A748" s="61" t="s">
        <v>111</v>
      </c>
      <c r="B748" s="106">
        <f t="shared" si="23"/>
        <v>10</v>
      </c>
      <c r="C748" s="106" t="s">
        <v>18</v>
      </c>
      <c r="D748" s="13">
        <v>315.8</v>
      </c>
      <c r="E748" s="61">
        <f t="shared" ref="E748:E810" si="24">D748</f>
        <v>315.8</v>
      </c>
    </row>
    <row r="749" spans="1:5" x14ac:dyDescent="0.25">
      <c r="A749" s="61" t="s">
        <v>111</v>
      </c>
      <c r="B749" s="106">
        <f t="shared" si="23"/>
        <v>10</v>
      </c>
      <c r="C749" s="106" t="s">
        <v>19</v>
      </c>
      <c r="D749" s="13">
        <v>131.19999999999999</v>
      </c>
      <c r="E749" s="61">
        <f t="shared" si="24"/>
        <v>131.19999999999999</v>
      </c>
    </row>
    <row r="750" spans="1:5" x14ac:dyDescent="0.25">
      <c r="A750" s="61" t="s">
        <v>111</v>
      </c>
      <c r="B750" s="106">
        <f t="shared" si="23"/>
        <v>10</v>
      </c>
      <c r="C750" s="106" t="s">
        <v>20</v>
      </c>
      <c r="D750" s="26">
        <v>0.9718</v>
      </c>
      <c r="E750" s="61">
        <v>1</v>
      </c>
    </row>
    <row r="751" spans="1:5" x14ac:dyDescent="0.25">
      <c r="A751" s="61" t="s">
        <v>111</v>
      </c>
      <c r="B751" s="106">
        <f t="shared" si="23"/>
        <v>10</v>
      </c>
      <c r="C751" s="106" t="s">
        <v>21</v>
      </c>
      <c r="D751" s="13">
        <v>767.1</v>
      </c>
      <c r="E751" s="61">
        <f t="shared" si="24"/>
        <v>767.1</v>
      </c>
    </row>
    <row r="752" spans="1:5" x14ac:dyDescent="0.25">
      <c r="A752" s="61" t="s">
        <v>111</v>
      </c>
      <c r="B752" s="106">
        <f t="shared" si="23"/>
        <v>10</v>
      </c>
      <c r="C752" s="106" t="s">
        <v>22</v>
      </c>
      <c r="D752" s="26">
        <v>0.49859999999999999</v>
      </c>
      <c r="E752" s="61">
        <v>1</v>
      </c>
    </row>
    <row r="753" spans="1:5" x14ac:dyDescent="0.25">
      <c r="A753" s="61" t="s">
        <v>111</v>
      </c>
      <c r="B753" s="106">
        <f t="shared" si="23"/>
        <v>10</v>
      </c>
      <c r="C753" s="106" t="s">
        <v>23</v>
      </c>
      <c r="D753" s="13">
        <v>100.6</v>
      </c>
      <c r="E753" s="61">
        <f t="shared" si="24"/>
        <v>100.6</v>
      </c>
    </row>
    <row r="754" spans="1:5" x14ac:dyDescent="0.25">
      <c r="A754" s="61" t="s">
        <v>111</v>
      </c>
      <c r="B754" s="106">
        <f t="shared" si="23"/>
        <v>10</v>
      </c>
      <c r="C754" s="106" t="s">
        <v>24</v>
      </c>
      <c r="D754" s="13">
        <v>8.7289999999999992</v>
      </c>
      <c r="E754" s="61">
        <f t="shared" si="24"/>
        <v>8.7289999999999992</v>
      </c>
    </row>
    <row r="755" spans="1:5" x14ac:dyDescent="0.25">
      <c r="A755" s="61" t="s">
        <v>111</v>
      </c>
      <c r="B755" s="106">
        <f t="shared" si="23"/>
        <v>10</v>
      </c>
      <c r="C755" s="106" t="s">
        <v>25</v>
      </c>
      <c r="D755" s="13">
        <v>216.6</v>
      </c>
      <c r="E755" s="61">
        <f t="shared" si="24"/>
        <v>216.6</v>
      </c>
    </row>
    <row r="756" spans="1:5" x14ac:dyDescent="0.25">
      <c r="A756" s="61" t="s">
        <v>111</v>
      </c>
      <c r="B756" s="106">
        <f t="shared" si="23"/>
        <v>10</v>
      </c>
      <c r="C756" s="106" t="s">
        <v>26</v>
      </c>
      <c r="D756" s="13">
        <v>8.5500000000000007</v>
      </c>
      <c r="E756" s="61">
        <f t="shared" si="24"/>
        <v>8.5500000000000007</v>
      </c>
    </row>
    <row r="757" spans="1:5" x14ac:dyDescent="0.25">
      <c r="A757" s="61" t="s">
        <v>111</v>
      </c>
      <c r="B757" s="106">
        <f t="shared" si="23"/>
        <v>10</v>
      </c>
      <c r="C757" s="106" t="s">
        <v>27</v>
      </c>
      <c r="D757" s="13">
        <v>29.38</v>
      </c>
      <c r="E757" s="61">
        <f t="shared" si="24"/>
        <v>29.38</v>
      </c>
    </row>
    <row r="758" spans="1:5" x14ac:dyDescent="0.25">
      <c r="A758" s="61" t="s">
        <v>111</v>
      </c>
      <c r="B758" s="106">
        <f t="shared" si="23"/>
        <v>10</v>
      </c>
      <c r="C758" s="108" t="s">
        <v>28</v>
      </c>
      <c r="D758" s="13">
        <v>49.465000000000003</v>
      </c>
      <c r="E758" s="61">
        <f t="shared" si="24"/>
        <v>49.465000000000003</v>
      </c>
    </row>
    <row r="759" spans="1:5" x14ac:dyDescent="0.25">
      <c r="A759" s="61" t="s">
        <v>111</v>
      </c>
      <c r="B759" s="106">
        <f t="shared" si="23"/>
        <v>10</v>
      </c>
      <c r="C759" s="109" t="s">
        <v>29</v>
      </c>
      <c r="D759" s="13">
        <v>5.7160000000000002</v>
      </c>
      <c r="E759" s="61">
        <f t="shared" si="24"/>
        <v>5.7160000000000002</v>
      </c>
    </row>
    <row r="760" spans="1:5" x14ac:dyDescent="0.25">
      <c r="A760" s="61" t="s">
        <v>111</v>
      </c>
      <c r="B760" s="106">
        <f t="shared" si="23"/>
        <v>10</v>
      </c>
      <c r="C760" s="109" t="s">
        <v>30</v>
      </c>
      <c r="D760" s="13">
        <v>0.39</v>
      </c>
      <c r="E760" s="61">
        <f t="shared" si="24"/>
        <v>0.39</v>
      </c>
    </row>
    <row r="761" spans="1:5" x14ac:dyDescent="0.25">
      <c r="A761" s="61" t="s">
        <v>2</v>
      </c>
      <c r="B761" s="106">
        <v>1</v>
      </c>
      <c r="C761" s="106" t="s">
        <v>8</v>
      </c>
      <c r="D761" s="13">
        <v>92.21</v>
      </c>
      <c r="E761" s="61">
        <f t="shared" si="24"/>
        <v>92.21</v>
      </c>
    </row>
    <row r="762" spans="1:5" x14ac:dyDescent="0.25">
      <c r="A762" s="61" t="s">
        <v>2</v>
      </c>
      <c r="B762" s="106">
        <v>1</v>
      </c>
      <c r="C762" s="106" t="s">
        <v>9</v>
      </c>
      <c r="D762" s="13">
        <v>4.3150000000000004</v>
      </c>
      <c r="E762" s="61">
        <f t="shared" si="24"/>
        <v>4.3150000000000004</v>
      </c>
    </row>
    <row r="763" spans="1:5" x14ac:dyDescent="0.25">
      <c r="A763" s="61" t="s">
        <v>2</v>
      </c>
      <c r="B763" s="106">
        <v>1</v>
      </c>
      <c r="C763" s="106" t="s">
        <v>10</v>
      </c>
      <c r="D763" s="13">
        <v>5.3129999999999997</v>
      </c>
      <c r="E763" s="61">
        <f t="shared" si="24"/>
        <v>5.3129999999999997</v>
      </c>
    </row>
    <row r="764" spans="1:5" x14ac:dyDescent="0.25">
      <c r="A764" s="61" t="s">
        <v>2</v>
      </c>
      <c r="B764" s="106">
        <v>1</v>
      </c>
      <c r="C764" s="106" t="s">
        <v>11</v>
      </c>
      <c r="D764" s="13">
        <v>933.4</v>
      </c>
      <c r="E764" s="61">
        <f t="shared" si="24"/>
        <v>933.4</v>
      </c>
    </row>
    <row r="765" spans="1:5" x14ac:dyDescent="0.25">
      <c r="A765" s="61" t="s">
        <v>2</v>
      </c>
      <c r="B765" s="106">
        <v>1</v>
      </c>
      <c r="C765" s="106" t="s">
        <v>12</v>
      </c>
      <c r="D765" s="26">
        <v>0.61119999999999997</v>
      </c>
      <c r="E765" s="61">
        <v>1</v>
      </c>
    </row>
    <row r="766" spans="1:5" x14ac:dyDescent="0.25">
      <c r="A766" s="61" t="s">
        <v>2</v>
      </c>
      <c r="B766" s="106">
        <v>1</v>
      </c>
      <c r="C766" s="106" t="s">
        <v>13</v>
      </c>
      <c r="D766" s="26">
        <v>0.112</v>
      </c>
      <c r="E766" s="61">
        <v>1</v>
      </c>
    </row>
    <row r="767" spans="1:5" x14ac:dyDescent="0.25">
      <c r="A767" s="61" t="s">
        <v>2</v>
      </c>
      <c r="B767" s="106">
        <v>1</v>
      </c>
      <c r="C767" s="106" t="s">
        <v>14</v>
      </c>
      <c r="D767" s="26">
        <v>0.26879999999999998</v>
      </c>
      <c r="E767" s="61">
        <v>1</v>
      </c>
    </row>
    <row r="768" spans="1:5" x14ac:dyDescent="0.25">
      <c r="A768" s="61" t="s">
        <v>2</v>
      </c>
      <c r="B768" s="106">
        <v>1</v>
      </c>
      <c r="C768" s="106" t="s">
        <v>15</v>
      </c>
      <c r="D768" s="13">
        <v>1.907</v>
      </c>
      <c r="E768" s="61">
        <f t="shared" si="24"/>
        <v>1.907</v>
      </c>
    </row>
    <row r="769" spans="1:5" x14ac:dyDescent="0.25">
      <c r="A769" s="61" t="s">
        <v>2</v>
      </c>
      <c r="B769" s="106">
        <v>1</v>
      </c>
      <c r="C769" s="106" t="s">
        <v>16</v>
      </c>
      <c r="D769" s="13">
        <v>56.95</v>
      </c>
      <c r="E769" s="61">
        <f t="shared" si="24"/>
        <v>56.95</v>
      </c>
    </row>
    <row r="770" spans="1:5" x14ac:dyDescent="0.25">
      <c r="A770" s="61" t="s">
        <v>2</v>
      </c>
      <c r="B770" s="106">
        <v>1</v>
      </c>
      <c r="C770" s="106" t="s">
        <v>17</v>
      </c>
      <c r="D770" s="13">
        <v>447</v>
      </c>
      <c r="E770" s="61">
        <f t="shared" si="24"/>
        <v>447</v>
      </c>
    </row>
    <row r="771" spans="1:5" x14ac:dyDescent="0.25">
      <c r="A771" s="61" t="s">
        <v>2</v>
      </c>
      <c r="B771" s="106">
        <v>1</v>
      </c>
      <c r="C771" s="106" t="s">
        <v>18</v>
      </c>
      <c r="D771" s="13">
        <v>219.9</v>
      </c>
      <c r="E771" s="61">
        <f t="shared" si="24"/>
        <v>219.9</v>
      </c>
    </row>
    <row r="772" spans="1:5" x14ac:dyDescent="0.25">
      <c r="A772" s="61" t="s">
        <v>2</v>
      </c>
      <c r="B772" s="106">
        <v>1</v>
      </c>
      <c r="C772" s="106" t="s">
        <v>19</v>
      </c>
      <c r="D772" s="13">
        <v>143.5</v>
      </c>
      <c r="E772" s="61">
        <f t="shared" si="24"/>
        <v>143.5</v>
      </c>
    </row>
    <row r="773" spans="1:5" x14ac:dyDescent="0.25">
      <c r="A773" s="61" t="s">
        <v>2</v>
      </c>
      <c r="B773" s="106">
        <v>1</v>
      </c>
      <c r="C773" s="106" t="s">
        <v>20</v>
      </c>
      <c r="D773" s="26">
        <v>0.50209999999999999</v>
      </c>
      <c r="E773" s="61">
        <v>1</v>
      </c>
    </row>
    <row r="774" spans="1:5" x14ac:dyDescent="0.25">
      <c r="A774" s="61" t="s">
        <v>2</v>
      </c>
      <c r="B774" s="106">
        <v>1</v>
      </c>
      <c r="C774" s="106" t="s">
        <v>21</v>
      </c>
      <c r="D774" s="13">
        <v>193.2</v>
      </c>
      <c r="E774" s="61">
        <f t="shared" si="24"/>
        <v>193.2</v>
      </c>
    </row>
    <row r="775" spans="1:5" x14ac:dyDescent="0.25">
      <c r="A775" s="61" t="s">
        <v>2</v>
      </c>
      <c r="B775" s="106">
        <v>1</v>
      </c>
      <c r="C775" s="106" t="s">
        <v>22</v>
      </c>
      <c r="D775" s="26">
        <v>0.33429999999999999</v>
      </c>
      <c r="E775" s="61">
        <v>1</v>
      </c>
    </row>
    <row r="776" spans="1:5" x14ac:dyDescent="0.25">
      <c r="A776" s="61" t="s">
        <v>2</v>
      </c>
      <c r="B776" s="106">
        <v>1</v>
      </c>
      <c r="C776" s="106" t="s">
        <v>23</v>
      </c>
      <c r="D776" s="13">
        <v>330.8</v>
      </c>
      <c r="E776" s="61">
        <f t="shared" si="24"/>
        <v>330.8</v>
      </c>
    </row>
    <row r="777" spans="1:5" x14ac:dyDescent="0.25">
      <c r="A777" s="61" t="s">
        <v>2</v>
      </c>
      <c r="B777" s="106">
        <v>1</v>
      </c>
      <c r="C777" s="106" t="s">
        <v>24</v>
      </c>
      <c r="D777" s="26">
        <v>0.74750000000000005</v>
      </c>
      <c r="E777" s="61">
        <v>1</v>
      </c>
    </row>
    <row r="778" spans="1:5" x14ac:dyDescent="0.25">
      <c r="A778" s="61" t="s">
        <v>2</v>
      </c>
      <c r="B778" s="106">
        <v>1</v>
      </c>
      <c r="C778" s="106" t="s">
        <v>25</v>
      </c>
      <c r="D778" s="13">
        <v>70.83</v>
      </c>
      <c r="E778" s="61">
        <f t="shared" si="24"/>
        <v>70.83</v>
      </c>
    </row>
    <row r="779" spans="1:5" x14ac:dyDescent="0.25">
      <c r="A779" s="61" t="s">
        <v>2</v>
      </c>
      <c r="B779" s="106">
        <v>1</v>
      </c>
      <c r="C779" s="106" t="s">
        <v>26</v>
      </c>
      <c r="D779" s="13">
        <v>6.58</v>
      </c>
      <c r="E779" s="61">
        <f t="shared" si="24"/>
        <v>6.58</v>
      </c>
    </row>
    <row r="780" spans="1:5" x14ac:dyDescent="0.25">
      <c r="A780" s="61" t="s">
        <v>2</v>
      </c>
      <c r="B780" s="106">
        <v>1</v>
      </c>
      <c r="C780" s="106" t="s">
        <v>27</v>
      </c>
      <c r="D780" s="13">
        <v>11.3</v>
      </c>
      <c r="E780" s="61">
        <f t="shared" si="24"/>
        <v>11.3</v>
      </c>
    </row>
    <row r="781" spans="1:5" x14ac:dyDescent="0.25">
      <c r="A781" s="61" t="s">
        <v>2</v>
      </c>
      <c r="B781" s="106">
        <v>1</v>
      </c>
      <c r="C781" s="108" t="s">
        <v>28</v>
      </c>
      <c r="D781" s="68">
        <v>46.643000000000001</v>
      </c>
      <c r="E781" s="61">
        <f t="shared" si="24"/>
        <v>46.643000000000001</v>
      </c>
    </row>
    <row r="782" spans="1:5" x14ac:dyDescent="0.25">
      <c r="A782" s="61" t="s">
        <v>2</v>
      </c>
      <c r="B782" s="106">
        <v>1</v>
      </c>
      <c r="C782" s="109" t="s">
        <v>29</v>
      </c>
      <c r="D782" s="68">
        <v>6.3879999999999999</v>
      </c>
      <c r="E782" s="61">
        <f t="shared" si="24"/>
        <v>6.3879999999999999</v>
      </c>
    </row>
    <row r="783" spans="1:5" x14ac:dyDescent="0.25">
      <c r="A783" s="61" t="s">
        <v>2</v>
      </c>
      <c r="B783" s="106">
        <v>1</v>
      </c>
      <c r="C783" s="109" t="s">
        <v>30</v>
      </c>
      <c r="D783" s="68">
        <v>0.46</v>
      </c>
      <c r="E783" s="61">
        <f t="shared" si="24"/>
        <v>0.46</v>
      </c>
    </row>
    <row r="784" spans="1:5" x14ac:dyDescent="0.25">
      <c r="A784" s="61" t="s">
        <v>2</v>
      </c>
      <c r="B784" s="106">
        <v>2</v>
      </c>
      <c r="C784" s="106" t="s">
        <v>8</v>
      </c>
      <c r="D784" s="13">
        <v>51.98</v>
      </c>
      <c r="E784" s="61">
        <f t="shared" si="24"/>
        <v>51.98</v>
      </c>
    </row>
    <row r="785" spans="1:5" x14ac:dyDescent="0.25">
      <c r="A785" s="61" t="s">
        <v>2</v>
      </c>
      <c r="B785" s="106">
        <v>2</v>
      </c>
      <c r="C785" s="106" t="s">
        <v>9</v>
      </c>
      <c r="D785" s="13">
        <v>4.3070000000000004</v>
      </c>
      <c r="E785" s="61">
        <f t="shared" si="24"/>
        <v>4.3070000000000004</v>
      </c>
    </row>
    <row r="786" spans="1:5" x14ac:dyDescent="0.25">
      <c r="A786" s="61" t="s">
        <v>2</v>
      </c>
      <c r="B786" s="106">
        <v>2</v>
      </c>
      <c r="C786" s="106" t="s">
        <v>10</v>
      </c>
      <c r="D786" s="13">
        <v>4.8540000000000001</v>
      </c>
      <c r="E786" s="61">
        <f t="shared" si="24"/>
        <v>4.8540000000000001</v>
      </c>
    </row>
    <row r="787" spans="1:5" x14ac:dyDescent="0.25">
      <c r="A787" s="61" t="s">
        <v>2</v>
      </c>
      <c r="B787" s="106">
        <v>2</v>
      </c>
      <c r="C787" s="106" t="s">
        <v>11</v>
      </c>
      <c r="D787" s="13">
        <v>925.3</v>
      </c>
      <c r="E787" s="61">
        <f t="shared" si="24"/>
        <v>925.3</v>
      </c>
    </row>
    <row r="788" spans="1:5" x14ac:dyDescent="0.25">
      <c r="A788" s="61" t="s">
        <v>2</v>
      </c>
      <c r="B788" s="106">
        <v>2</v>
      </c>
      <c r="C788" s="106" t="s">
        <v>12</v>
      </c>
      <c r="D788" s="26">
        <v>0.52880000000000005</v>
      </c>
      <c r="E788" s="61">
        <v>1</v>
      </c>
    </row>
    <row r="789" spans="1:5" x14ac:dyDescent="0.25">
      <c r="A789" s="61" t="s">
        <v>2</v>
      </c>
      <c r="B789" s="106">
        <v>2</v>
      </c>
      <c r="C789" s="106" t="s">
        <v>13</v>
      </c>
      <c r="D789" s="26">
        <v>7.46E-2</v>
      </c>
      <c r="E789" s="61">
        <v>1</v>
      </c>
    </row>
    <row r="790" spans="1:5" x14ac:dyDescent="0.25">
      <c r="A790" s="61" t="s">
        <v>2</v>
      </c>
      <c r="B790" s="106">
        <v>2</v>
      </c>
      <c r="C790" s="106" t="s">
        <v>14</v>
      </c>
      <c r="D790" s="26">
        <v>0.1295</v>
      </c>
      <c r="E790" s="61">
        <v>1</v>
      </c>
    </row>
    <row r="791" spans="1:5" x14ac:dyDescent="0.25">
      <c r="A791" s="61" t="s">
        <v>2</v>
      </c>
      <c r="B791" s="106">
        <v>2</v>
      </c>
      <c r="C791" s="106" t="s">
        <v>15</v>
      </c>
      <c r="D791" s="13">
        <v>1.804</v>
      </c>
      <c r="E791" s="61">
        <f t="shared" si="24"/>
        <v>1.804</v>
      </c>
    </row>
    <row r="792" spans="1:5" x14ac:dyDescent="0.25">
      <c r="A792" s="61" t="s">
        <v>2</v>
      </c>
      <c r="B792" s="106">
        <v>2</v>
      </c>
      <c r="C792" s="106" t="s">
        <v>16</v>
      </c>
      <c r="D792" s="13">
        <v>42.24</v>
      </c>
      <c r="E792" s="61">
        <f t="shared" si="24"/>
        <v>42.24</v>
      </c>
    </row>
    <row r="793" spans="1:5" x14ac:dyDescent="0.25">
      <c r="A793" s="61" t="s">
        <v>2</v>
      </c>
      <c r="B793" s="106">
        <v>2</v>
      </c>
      <c r="C793" s="106" t="s">
        <v>17</v>
      </c>
      <c r="D793" s="13">
        <v>505.4</v>
      </c>
      <c r="E793" s="61">
        <f t="shared" si="24"/>
        <v>505.4</v>
      </c>
    </row>
    <row r="794" spans="1:5" x14ac:dyDescent="0.25">
      <c r="A794" s="61" t="s">
        <v>2</v>
      </c>
      <c r="B794" s="106">
        <v>2</v>
      </c>
      <c r="C794" s="106" t="s">
        <v>18</v>
      </c>
      <c r="D794" s="13">
        <v>228.9</v>
      </c>
      <c r="E794" s="61">
        <f t="shared" si="24"/>
        <v>228.9</v>
      </c>
    </row>
    <row r="795" spans="1:5" x14ac:dyDescent="0.25">
      <c r="A795" s="61" t="s">
        <v>2</v>
      </c>
      <c r="B795" s="106">
        <v>2</v>
      </c>
      <c r="C795" s="106" t="s">
        <v>19</v>
      </c>
      <c r="D795" s="13">
        <v>147.6</v>
      </c>
      <c r="E795" s="61">
        <f t="shared" si="24"/>
        <v>147.6</v>
      </c>
    </row>
    <row r="796" spans="1:5" x14ac:dyDescent="0.25">
      <c r="A796" s="61" t="s">
        <v>2</v>
      </c>
      <c r="B796" s="106">
        <v>2</v>
      </c>
      <c r="C796" s="106" t="s">
        <v>20</v>
      </c>
      <c r="D796" s="26">
        <v>0.28439999999999999</v>
      </c>
      <c r="E796" s="61">
        <v>1</v>
      </c>
    </row>
    <row r="797" spans="1:5" x14ac:dyDescent="0.25">
      <c r="A797" s="61" t="s">
        <v>2</v>
      </c>
      <c r="B797" s="106">
        <v>2</v>
      </c>
      <c r="C797" s="106" t="s">
        <v>21</v>
      </c>
      <c r="D797" s="13">
        <v>197.8</v>
      </c>
      <c r="E797" s="61">
        <f t="shared" si="24"/>
        <v>197.8</v>
      </c>
    </row>
    <row r="798" spans="1:5" x14ac:dyDescent="0.25">
      <c r="A798" s="61" t="s">
        <v>2</v>
      </c>
      <c r="B798" s="106">
        <v>2</v>
      </c>
      <c r="C798" s="106" t="s">
        <v>22</v>
      </c>
      <c r="D798" s="26">
        <v>0.20449999999999999</v>
      </c>
      <c r="E798" s="61">
        <v>1</v>
      </c>
    </row>
    <row r="799" spans="1:5" x14ac:dyDescent="0.25">
      <c r="A799" s="61" t="s">
        <v>2</v>
      </c>
      <c r="B799" s="106">
        <v>2</v>
      </c>
      <c r="C799" s="106" t="s">
        <v>23</v>
      </c>
      <c r="D799" s="13">
        <v>344.2</v>
      </c>
      <c r="E799" s="61">
        <f t="shared" si="24"/>
        <v>344.2</v>
      </c>
    </row>
    <row r="800" spans="1:5" x14ac:dyDescent="0.25">
      <c r="A800" s="61" t="s">
        <v>2</v>
      </c>
      <c r="B800" s="106">
        <v>2</v>
      </c>
      <c r="C800" s="106" t="s">
        <v>24</v>
      </c>
      <c r="D800" s="26">
        <v>9.2799999999999994E-2</v>
      </c>
      <c r="E800" s="61">
        <v>1</v>
      </c>
    </row>
    <row r="801" spans="1:5" x14ac:dyDescent="0.25">
      <c r="A801" s="61" t="s">
        <v>2</v>
      </c>
      <c r="B801" s="106">
        <v>2</v>
      </c>
      <c r="C801" s="106" t="s">
        <v>25</v>
      </c>
      <c r="D801" s="13">
        <v>44.32</v>
      </c>
      <c r="E801" s="61">
        <f t="shared" si="24"/>
        <v>44.32</v>
      </c>
    </row>
    <row r="802" spans="1:5" x14ac:dyDescent="0.25">
      <c r="A802" s="61" t="s">
        <v>2</v>
      </c>
      <c r="B802" s="106">
        <v>2</v>
      </c>
      <c r="C802" s="106" t="s">
        <v>26</v>
      </c>
      <c r="D802" s="13">
        <v>6.6529999999999996</v>
      </c>
      <c r="E802" s="61">
        <f t="shared" si="24"/>
        <v>6.6529999999999996</v>
      </c>
    </row>
    <row r="803" spans="1:5" x14ac:dyDescent="0.25">
      <c r="A803" s="61" t="s">
        <v>2</v>
      </c>
      <c r="B803" s="106">
        <v>2</v>
      </c>
      <c r="C803" s="106" t="s">
        <v>27</v>
      </c>
      <c r="D803" s="13">
        <v>10.25</v>
      </c>
      <c r="E803" s="61">
        <f t="shared" si="24"/>
        <v>10.25</v>
      </c>
    </row>
    <row r="804" spans="1:5" x14ac:dyDescent="0.25">
      <c r="A804" s="61" t="s">
        <v>2</v>
      </c>
      <c r="B804" s="106">
        <v>2</v>
      </c>
      <c r="C804" s="108" t="s">
        <v>28</v>
      </c>
      <c r="D804" s="68">
        <v>46.548999999999999</v>
      </c>
      <c r="E804" s="61">
        <f t="shared" si="24"/>
        <v>46.548999999999999</v>
      </c>
    </row>
    <row r="805" spans="1:5" x14ac:dyDescent="0.25">
      <c r="A805" s="61" t="s">
        <v>2</v>
      </c>
      <c r="B805" s="106">
        <v>2</v>
      </c>
      <c r="C805" s="109" t="s">
        <v>29</v>
      </c>
      <c r="D805" s="68">
        <v>6.2750000000000004</v>
      </c>
      <c r="E805" s="61">
        <f t="shared" si="24"/>
        <v>6.2750000000000004</v>
      </c>
    </row>
    <row r="806" spans="1:5" x14ac:dyDescent="0.25">
      <c r="A806" s="61" t="s">
        <v>2</v>
      </c>
      <c r="B806" s="106">
        <v>2</v>
      </c>
      <c r="C806" s="109" t="s">
        <v>30</v>
      </c>
      <c r="D806" s="68">
        <v>0.17</v>
      </c>
      <c r="E806" s="61">
        <f t="shared" si="24"/>
        <v>0.17</v>
      </c>
    </row>
    <row r="807" spans="1:5" x14ac:dyDescent="0.25">
      <c r="A807" s="61" t="s">
        <v>2</v>
      </c>
      <c r="B807" s="106">
        <f t="shared" ref="B807:B852" si="25">B784+1</f>
        <v>3</v>
      </c>
      <c r="C807" s="106" t="s">
        <v>8</v>
      </c>
      <c r="D807" s="13">
        <v>44.63</v>
      </c>
      <c r="E807" s="61">
        <f t="shared" si="24"/>
        <v>44.63</v>
      </c>
    </row>
    <row r="808" spans="1:5" x14ac:dyDescent="0.25">
      <c r="A808" s="61" t="s">
        <v>2</v>
      </c>
      <c r="B808" s="106">
        <f t="shared" si="25"/>
        <v>3</v>
      </c>
      <c r="C808" s="106" t="s">
        <v>9</v>
      </c>
      <c r="D808" s="13">
        <v>3.3679999999999999</v>
      </c>
      <c r="E808" s="61">
        <f t="shared" si="24"/>
        <v>3.3679999999999999</v>
      </c>
    </row>
    <row r="809" spans="1:5" x14ac:dyDescent="0.25">
      <c r="A809" s="61" t="s">
        <v>2</v>
      </c>
      <c r="B809" s="106">
        <f t="shared" si="25"/>
        <v>3</v>
      </c>
      <c r="C809" s="106" t="s">
        <v>10</v>
      </c>
      <c r="D809" s="13">
        <v>3.5059999999999998</v>
      </c>
      <c r="E809" s="61">
        <f t="shared" si="24"/>
        <v>3.5059999999999998</v>
      </c>
    </row>
    <row r="810" spans="1:5" x14ac:dyDescent="0.25">
      <c r="A810" s="61" t="s">
        <v>2</v>
      </c>
      <c r="B810" s="106">
        <f t="shared" si="25"/>
        <v>3</v>
      </c>
      <c r="C810" s="106" t="s">
        <v>11</v>
      </c>
      <c r="D810" s="13">
        <v>1207</v>
      </c>
      <c r="E810" s="61">
        <f t="shared" si="24"/>
        <v>1207</v>
      </c>
    </row>
    <row r="811" spans="1:5" x14ac:dyDescent="0.25">
      <c r="A811" s="61" t="s">
        <v>2</v>
      </c>
      <c r="B811" s="106">
        <f t="shared" si="25"/>
        <v>3</v>
      </c>
      <c r="C811" s="106" t="s">
        <v>12</v>
      </c>
      <c r="D811" s="26">
        <v>0.44850000000000001</v>
      </c>
      <c r="E811" s="61">
        <v>1</v>
      </c>
    </row>
    <row r="812" spans="1:5" x14ac:dyDescent="0.25">
      <c r="A812" s="61" t="s">
        <v>2</v>
      </c>
      <c r="B812" s="106">
        <f t="shared" si="25"/>
        <v>3</v>
      </c>
      <c r="C812" s="106" t="s">
        <v>13</v>
      </c>
      <c r="D812" s="26">
        <v>0.15490000000000001</v>
      </c>
      <c r="E812" s="61">
        <v>1</v>
      </c>
    </row>
    <row r="813" spans="1:5" x14ac:dyDescent="0.25">
      <c r="A813" s="61" t="s">
        <v>2</v>
      </c>
      <c r="B813" s="106">
        <f t="shared" si="25"/>
        <v>3</v>
      </c>
      <c r="C813" s="106" t="s">
        <v>14</v>
      </c>
      <c r="D813" s="26">
        <v>-8.4199999999999997E-2</v>
      </c>
      <c r="E813" s="61">
        <v>1</v>
      </c>
    </row>
    <row r="814" spans="1:5" x14ac:dyDescent="0.25">
      <c r="A814" s="61" t="s">
        <v>2</v>
      </c>
      <c r="B814" s="106">
        <f t="shared" si="25"/>
        <v>3</v>
      </c>
      <c r="C814" s="106" t="s">
        <v>15</v>
      </c>
      <c r="D814" s="13">
        <v>3.6160000000000001</v>
      </c>
      <c r="E814" s="61">
        <f t="shared" ref="E814:E877" si="26">D814</f>
        <v>3.6160000000000001</v>
      </c>
    </row>
    <row r="815" spans="1:5" x14ac:dyDescent="0.25">
      <c r="A815" s="61" t="s">
        <v>2</v>
      </c>
      <c r="B815" s="106">
        <f t="shared" si="25"/>
        <v>3</v>
      </c>
      <c r="C815" s="106" t="s">
        <v>16</v>
      </c>
      <c r="D815" s="13">
        <v>7.9139999999999997</v>
      </c>
      <c r="E815" s="61">
        <f t="shared" si="26"/>
        <v>7.9139999999999997</v>
      </c>
    </row>
    <row r="816" spans="1:5" x14ac:dyDescent="0.25">
      <c r="A816" s="61" t="s">
        <v>2</v>
      </c>
      <c r="B816" s="106">
        <f t="shared" si="25"/>
        <v>3</v>
      </c>
      <c r="C816" s="106" t="s">
        <v>17</v>
      </c>
      <c r="D816" s="13">
        <v>2932</v>
      </c>
      <c r="E816" s="61">
        <f t="shared" si="26"/>
        <v>2932</v>
      </c>
    </row>
    <row r="817" spans="1:5" x14ac:dyDescent="0.25">
      <c r="A817" s="61" t="s">
        <v>2</v>
      </c>
      <c r="B817" s="106">
        <f t="shared" si="25"/>
        <v>3</v>
      </c>
      <c r="C817" s="106" t="s">
        <v>18</v>
      </c>
      <c r="D817" s="13">
        <v>289</v>
      </c>
      <c r="E817" s="61">
        <f t="shared" si="26"/>
        <v>289</v>
      </c>
    </row>
    <row r="818" spans="1:5" x14ac:dyDescent="0.25">
      <c r="A818" s="61" t="s">
        <v>2</v>
      </c>
      <c r="B818" s="106">
        <f t="shared" si="25"/>
        <v>3</v>
      </c>
      <c r="C818" s="106" t="s">
        <v>19</v>
      </c>
      <c r="D818" s="13">
        <v>1.278</v>
      </c>
      <c r="E818" s="61">
        <f t="shared" si="26"/>
        <v>1.278</v>
      </c>
    </row>
    <row r="819" spans="1:5" x14ac:dyDescent="0.25">
      <c r="A819" s="61" t="s">
        <v>2</v>
      </c>
      <c r="B819" s="106">
        <f t="shared" si="25"/>
        <v>3</v>
      </c>
      <c r="C819" s="106" t="s">
        <v>20</v>
      </c>
      <c r="D819" s="26">
        <v>0.45490000000000003</v>
      </c>
      <c r="E819" s="61">
        <v>1</v>
      </c>
    </row>
    <row r="820" spans="1:5" x14ac:dyDescent="0.25">
      <c r="A820" s="61" t="s">
        <v>2</v>
      </c>
      <c r="B820" s="106">
        <f t="shared" si="25"/>
        <v>3</v>
      </c>
      <c r="C820" s="106" t="s">
        <v>21</v>
      </c>
      <c r="D820" s="13">
        <v>247.3</v>
      </c>
      <c r="E820" s="61">
        <f t="shared" si="26"/>
        <v>247.3</v>
      </c>
    </row>
    <row r="821" spans="1:5" x14ac:dyDescent="0.25">
      <c r="A821" s="61" t="s">
        <v>2</v>
      </c>
      <c r="B821" s="106">
        <f t="shared" si="25"/>
        <v>3</v>
      </c>
      <c r="C821" s="106" t="s">
        <v>22</v>
      </c>
      <c r="D821" s="26">
        <v>0.10100000000000001</v>
      </c>
      <c r="E821" s="61">
        <v>1</v>
      </c>
    </row>
    <row r="822" spans="1:5" x14ac:dyDescent="0.25">
      <c r="A822" s="61" t="s">
        <v>2</v>
      </c>
      <c r="B822" s="106">
        <f t="shared" si="25"/>
        <v>3</v>
      </c>
      <c r="C822" s="106" t="s">
        <v>23</v>
      </c>
      <c r="D822" s="13">
        <v>288</v>
      </c>
      <c r="E822" s="61">
        <f t="shared" si="26"/>
        <v>288</v>
      </c>
    </row>
    <row r="823" spans="1:5" x14ac:dyDescent="0.25">
      <c r="A823" s="61" t="s">
        <v>2</v>
      </c>
      <c r="B823" s="106">
        <f t="shared" si="25"/>
        <v>3</v>
      </c>
      <c r="C823" s="106" t="s">
        <v>24</v>
      </c>
      <c r="D823" s="26">
        <v>-0.6371</v>
      </c>
      <c r="E823" s="61">
        <v>1</v>
      </c>
    </row>
    <row r="824" spans="1:5" x14ac:dyDescent="0.25">
      <c r="A824" s="61" t="s">
        <v>2</v>
      </c>
      <c r="B824" s="106">
        <f t="shared" si="25"/>
        <v>3</v>
      </c>
      <c r="C824" s="106" t="s">
        <v>25</v>
      </c>
      <c r="D824" s="13">
        <v>53.73</v>
      </c>
      <c r="E824" s="61">
        <f t="shared" si="26"/>
        <v>53.73</v>
      </c>
    </row>
    <row r="825" spans="1:5" x14ac:dyDescent="0.25">
      <c r="A825" s="61" t="s">
        <v>2</v>
      </c>
      <c r="B825" s="106">
        <f t="shared" si="25"/>
        <v>3</v>
      </c>
      <c r="C825" s="106" t="s">
        <v>26</v>
      </c>
      <c r="D825" s="13">
        <v>3.9319999999999999</v>
      </c>
      <c r="E825" s="61">
        <f t="shared" si="26"/>
        <v>3.9319999999999999</v>
      </c>
    </row>
    <row r="826" spans="1:5" x14ac:dyDescent="0.25">
      <c r="A826" s="61" t="s">
        <v>2</v>
      </c>
      <c r="B826" s="106">
        <f t="shared" si="25"/>
        <v>3</v>
      </c>
      <c r="C826" s="106" t="s">
        <v>27</v>
      </c>
      <c r="D826" s="13">
        <v>47.33</v>
      </c>
      <c r="E826" s="61">
        <f t="shared" si="26"/>
        <v>47.33</v>
      </c>
    </row>
    <row r="827" spans="1:5" x14ac:dyDescent="0.25">
      <c r="A827" s="61" t="s">
        <v>2</v>
      </c>
      <c r="B827" s="106">
        <f t="shared" si="25"/>
        <v>3</v>
      </c>
      <c r="C827" s="108" t="s">
        <v>28</v>
      </c>
      <c r="D827" s="68">
        <v>46.433</v>
      </c>
      <c r="E827" s="61">
        <f t="shared" si="26"/>
        <v>46.433</v>
      </c>
    </row>
    <row r="828" spans="1:5" x14ac:dyDescent="0.25">
      <c r="A828" s="61" t="s">
        <v>2</v>
      </c>
      <c r="B828" s="106">
        <f t="shared" si="25"/>
        <v>3</v>
      </c>
      <c r="C828" s="109" t="s">
        <v>29</v>
      </c>
      <c r="D828" s="68">
        <v>6.2130000000000001</v>
      </c>
      <c r="E828" s="61">
        <f t="shared" si="26"/>
        <v>6.2130000000000001</v>
      </c>
    </row>
    <row r="829" spans="1:5" x14ac:dyDescent="0.25">
      <c r="A829" s="61" t="s">
        <v>2</v>
      </c>
      <c r="B829" s="106">
        <f t="shared" si="25"/>
        <v>3</v>
      </c>
      <c r="C829" s="109" t="s">
        <v>30</v>
      </c>
      <c r="D829" s="68">
        <v>0.19900000000000001</v>
      </c>
      <c r="E829" s="61">
        <f t="shared" si="26"/>
        <v>0.19900000000000001</v>
      </c>
    </row>
    <row r="830" spans="1:5" x14ac:dyDescent="0.25">
      <c r="A830" s="61" t="s">
        <v>2</v>
      </c>
      <c r="B830" s="106">
        <f t="shared" si="25"/>
        <v>4</v>
      </c>
      <c r="C830" s="106" t="s">
        <v>8</v>
      </c>
      <c r="D830" s="13">
        <v>63.17</v>
      </c>
      <c r="E830" s="61">
        <f t="shared" si="26"/>
        <v>63.17</v>
      </c>
    </row>
    <row r="831" spans="1:5" x14ac:dyDescent="0.25">
      <c r="A831" s="61" t="s">
        <v>2</v>
      </c>
      <c r="B831" s="106">
        <f t="shared" si="25"/>
        <v>4</v>
      </c>
      <c r="C831" s="106" t="s">
        <v>9</v>
      </c>
      <c r="D831" s="13">
        <v>3.589</v>
      </c>
      <c r="E831" s="61">
        <f t="shared" si="26"/>
        <v>3.589</v>
      </c>
    </row>
    <row r="832" spans="1:5" x14ac:dyDescent="0.25">
      <c r="A832" s="61" t="s">
        <v>2</v>
      </c>
      <c r="B832" s="106">
        <f t="shared" si="25"/>
        <v>4</v>
      </c>
      <c r="C832" s="106" t="s">
        <v>10</v>
      </c>
      <c r="D832" s="13">
        <v>3.577</v>
      </c>
      <c r="E832" s="61">
        <f t="shared" si="26"/>
        <v>3.577</v>
      </c>
    </row>
    <row r="833" spans="1:5" x14ac:dyDescent="0.25">
      <c r="A833" s="61" t="s">
        <v>2</v>
      </c>
      <c r="B833" s="106">
        <f t="shared" si="25"/>
        <v>4</v>
      </c>
      <c r="C833" s="106" t="s">
        <v>11</v>
      </c>
      <c r="D833" s="13">
        <v>2113</v>
      </c>
      <c r="E833" s="61">
        <f t="shared" si="26"/>
        <v>2113</v>
      </c>
    </row>
    <row r="834" spans="1:5" x14ac:dyDescent="0.25">
      <c r="A834" s="61" t="s">
        <v>2</v>
      </c>
      <c r="B834" s="106">
        <f t="shared" si="25"/>
        <v>4</v>
      </c>
      <c r="C834" s="106" t="s">
        <v>12</v>
      </c>
      <c r="D834" s="26">
        <v>0.39300000000000002</v>
      </c>
      <c r="E834" s="61">
        <v>1</v>
      </c>
    </row>
    <row r="835" spans="1:5" x14ac:dyDescent="0.25">
      <c r="A835" s="61" t="s">
        <v>2</v>
      </c>
      <c r="B835" s="106">
        <f t="shared" si="25"/>
        <v>4</v>
      </c>
      <c r="C835" s="106" t="s">
        <v>13</v>
      </c>
      <c r="D835" s="26">
        <v>0.39589999999999997</v>
      </c>
      <c r="E835" s="61">
        <v>1</v>
      </c>
    </row>
    <row r="836" spans="1:5" x14ac:dyDescent="0.25">
      <c r="A836" s="61" t="s">
        <v>2</v>
      </c>
      <c r="B836" s="106">
        <f t="shared" si="25"/>
        <v>4</v>
      </c>
      <c r="C836" s="106" t="s">
        <v>14</v>
      </c>
      <c r="D836" s="26">
        <v>0.3286</v>
      </c>
      <c r="E836" s="61">
        <v>1</v>
      </c>
    </row>
    <row r="837" spans="1:5" x14ac:dyDescent="0.25">
      <c r="A837" s="61" t="s">
        <v>2</v>
      </c>
      <c r="B837" s="106">
        <f t="shared" si="25"/>
        <v>4</v>
      </c>
      <c r="C837" s="106" t="s">
        <v>15</v>
      </c>
      <c r="D837" s="13">
        <v>4.5289999999999999</v>
      </c>
      <c r="E837" s="61">
        <f t="shared" si="26"/>
        <v>4.5289999999999999</v>
      </c>
    </row>
    <row r="838" spans="1:5" x14ac:dyDescent="0.25">
      <c r="A838" s="61" t="s">
        <v>2</v>
      </c>
      <c r="B838" s="106">
        <f t="shared" si="25"/>
        <v>4</v>
      </c>
      <c r="C838" s="106" t="s">
        <v>16</v>
      </c>
      <c r="D838" s="13">
        <v>12.31</v>
      </c>
      <c r="E838" s="61">
        <f t="shared" si="26"/>
        <v>12.31</v>
      </c>
    </row>
    <row r="839" spans="1:5" x14ac:dyDescent="0.25">
      <c r="A839" s="61" t="s">
        <v>2</v>
      </c>
      <c r="B839" s="106">
        <f t="shared" si="25"/>
        <v>4</v>
      </c>
      <c r="C839" s="106" t="s">
        <v>17</v>
      </c>
      <c r="D839" s="13">
        <v>2992</v>
      </c>
      <c r="E839" s="61">
        <f t="shared" si="26"/>
        <v>2992</v>
      </c>
    </row>
    <row r="840" spans="1:5" x14ac:dyDescent="0.25">
      <c r="A840" s="61" t="s">
        <v>2</v>
      </c>
      <c r="B840" s="106">
        <f t="shared" si="25"/>
        <v>4</v>
      </c>
      <c r="C840" s="106" t="s">
        <v>18</v>
      </c>
      <c r="D840" s="13">
        <v>364.4</v>
      </c>
      <c r="E840" s="61">
        <f t="shared" si="26"/>
        <v>364.4</v>
      </c>
    </row>
    <row r="841" spans="1:5" x14ac:dyDescent="0.25">
      <c r="A841" s="61" t="s">
        <v>2</v>
      </c>
      <c r="B841" s="106">
        <f t="shared" si="25"/>
        <v>4</v>
      </c>
      <c r="C841" s="106" t="s">
        <v>19</v>
      </c>
      <c r="D841" s="13">
        <v>2.0529999999999999</v>
      </c>
      <c r="E841" s="61">
        <f t="shared" si="26"/>
        <v>2.0529999999999999</v>
      </c>
    </row>
    <row r="842" spans="1:5" x14ac:dyDescent="0.25">
      <c r="A842" s="61" t="s">
        <v>2</v>
      </c>
      <c r="B842" s="106">
        <f t="shared" si="25"/>
        <v>4</v>
      </c>
      <c r="C842" s="106" t="s">
        <v>20</v>
      </c>
      <c r="D842" s="26">
        <v>0.96630000000000005</v>
      </c>
      <c r="E842" s="61">
        <v>1</v>
      </c>
    </row>
    <row r="843" spans="1:5" x14ac:dyDescent="0.25">
      <c r="A843" s="61" t="s">
        <v>2</v>
      </c>
      <c r="B843" s="106">
        <f t="shared" si="25"/>
        <v>4</v>
      </c>
      <c r="C843" s="106" t="s">
        <v>21</v>
      </c>
      <c r="D843" s="13">
        <v>275.10000000000002</v>
      </c>
      <c r="E843" s="61">
        <f t="shared" si="26"/>
        <v>275.10000000000002</v>
      </c>
    </row>
    <row r="844" spans="1:5" x14ac:dyDescent="0.25">
      <c r="A844" s="61" t="s">
        <v>2</v>
      </c>
      <c r="B844" s="106">
        <f t="shared" si="25"/>
        <v>4</v>
      </c>
      <c r="C844" s="106" t="s">
        <v>22</v>
      </c>
      <c r="D844" s="26">
        <v>0.39410000000000001</v>
      </c>
      <c r="E844" s="61">
        <v>1</v>
      </c>
    </row>
    <row r="845" spans="1:5" x14ac:dyDescent="0.25">
      <c r="A845" s="61" t="s">
        <v>2</v>
      </c>
      <c r="B845" s="106">
        <f t="shared" si="25"/>
        <v>4</v>
      </c>
      <c r="C845" s="106" t="s">
        <v>23</v>
      </c>
      <c r="D845" s="13">
        <v>393.6</v>
      </c>
      <c r="E845" s="61">
        <f t="shared" si="26"/>
        <v>393.6</v>
      </c>
    </row>
    <row r="846" spans="1:5" x14ac:dyDescent="0.25">
      <c r="A846" s="61" t="s">
        <v>2</v>
      </c>
      <c r="B846" s="106">
        <f t="shared" si="25"/>
        <v>4</v>
      </c>
      <c r="C846" s="106" t="s">
        <v>24</v>
      </c>
      <c r="D846" s="13">
        <v>1.018</v>
      </c>
      <c r="E846" s="61">
        <f t="shared" si="26"/>
        <v>1.018</v>
      </c>
    </row>
    <row r="847" spans="1:5" x14ac:dyDescent="0.25">
      <c r="A847" s="61" t="s">
        <v>2</v>
      </c>
      <c r="B847" s="106">
        <f t="shared" si="25"/>
        <v>4</v>
      </c>
      <c r="C847" s="106" t="s">
        <v>25</v>
      </c>
      <c r="D847" s="13">
        <v>80.45</v>
      </c>
      <c r="E847" s="61">
        <f t="shared" si="26"/>
        <v>80.45</v>
      </c>
    </row>
    <row r="848" spans="1:5" x14ac:dyDescent="0.25">
      <c r="A848" s="61" t="s">
        <v>2</v>
      </c>
      <c r="B848" s="106">
        <f t="shared" si="25"/>
        <v>4</v>
      </c>
      <c r="C848" s="106" t="s">
        <v>26</v>
      </c>
      <c r="D848" s="13">
        <v>4.6639999999999997</v>
      </c>
      <c r="E848" s="61">
        <f t="shared" si="26"/>
        <v>4.6639999999999997</v>
      </c>
    </row>
    <row r="849" spans="1:5" x14ac:dyDescent="0.25">
      <c r="A849" s="61" t="s">
        <v>2</v>
      </c>
      <c r="B849" s="106">
        <f t="shared" si="25"/>
        <v>4</v>
      </c>
      <c r="C849" s="106" t="s">
        <v>27</v>
      </c>
      <c r="D849" s="13">
        <v>81.09</v>
      </c>
      <c r="E849" s="61">
        <f t="shared" si="26"/>
        <v>81.09</v>
      </c>
    </row>
    <row r="850" spans="1:5" x14ac:dyDescent="0.25">
      <c r="A850" s="61" t="s">
        <v>2</v>
      </c>
      <c r="B850" s="106">
        <f t="shared" si="25"/>
        <v>4</v>
      </c>
      <c r="C850" s="108" t="s">
        <v>28</v>
      </c>
      <c r="D850" s="68">
        <v>46.101999999999997</v>
      </c>
      <c r="E850" s="61">
        <f t="shared" si="26"/>
        <v>46.101999999999997</v>
      </c>
    </row>
    <row r="851" spans="1:5" x14ac:dyDescent="0.25">
      <c r="A851" s="61" t="s">
        <v>2</v>
      </c>
      <c r="B851" s="106">
        <f t="shared" si="25"/>
        <v>4</v>
      </c>
      <c r="C851" s="109" t="s">
        <v>29</v>
      </c>
      <c r="D851" s="68">
        <v>5.9989999999999997</v>
      </c>
      <c r="E851" s="61">
        <f t="shared" si="26"/>
        <v>5.9989999999999997</v>
      </c>
    </row>
    <row r="852" spans="1:5" x14ac:dyDescent="0.25">
      <c r="A852" s="61" t="s">
        <v>2</v>
      </c>
      <c r="B852" s="106">
        <f t="shared" si="25"/>
        <v>4</v>
      </c>
      <c r="C852" s="109" t="s">
        <v>30</v>
      </c>
      <c r="D852" s="68">
        <v>0.33400000000000002</v>
      </c>
      <c r="E852" s="61">
        <f t="shared" si="26"/>
        <v>0.33400000000000002</v>
      </c>
    </row>
    <row r="853" spans="1:5" x14ac:dyDescent="0.25">
      <c r="A853" s="61" t="s">
        <v>112</v>
      </c>
      <c r="B853" s="106">
        <v>1</v>
      </c>
      <c r="C853" s="106" t="s">
        <v>8</v>
      </c>
      <c r="D853" s="13">
        <v>24.22</v>
      </c>
      <c r="E853" s="61">
        <f t="shared" si="26"/>
        <v>24.22</v>
      </c>
    </row>
    <row r="854" spans="1:5" x14ac:dyDescent="0.25">
      <c r="A854" s="61" t="s">
        <v>112</v>
      </c>
      <c r="B854" s="106">
        <v>1</v>
      </c>
      <c r="C854" s="106" t="s">
        <v>9</v>
      </c>
      <c r="D854" s="13">
        <v>2.5710000000000002</v>
      </c>
      <c r="E854" s="61">
        <f t="shared" si="26"/>
        <v>2.5710000000000002</v>
      </c>
    </row>
    <row r="855" spans="1:5" x14ac:dyDescent="0.25">
      <c r="A855" s="61" t="s">
        <v>112</v>
      </c>
      <c r="B855" s="106">
        <v>1</v>
      </c>
      <c r="C855" s="106" t="s">
        <v>10</v>
      </c>
      <c r="D855" s="13">
        <v>7.81</v>
      </c>
      <c r="E855" s="61">
        <f t="shared" si="26"/>
        <v>7.81</v>
      </c>
    </row>
    <row r="856" spans="1:5" x14ac:dyDescent="0.25">
      <c r="A856" s="61" t="s">
        <v>112</v>
      </c>
      <c r="B856" s="106">
        <v>1</v>
      </c>
      <c r="C856" s="106" t="s">
        <v>11</v>
      </c>
      <c r="D856" s="13">
        <v>918.6</v>
      </c>
      <c r="E856" s="61">
        <f t="shared" si="26"/>
        <v>918.6</v>
      </c>
    </row>
    <row r="857" spans="1:5" x14ac:dyDescent="0.25">
      <c r="A857" s="61" t="s">
        <v>112</v>
      </c>
      <c r="B857" s="106">
        <v>1</v>
      </c>
      <c r="C857" s="106" t="s">
        <v>12</v>
      </c>
      <c r="D857" s="26">
        <v>0.65820000000000001</v>
      </c>
      <c r="E857" s="61">
        <v>1</v>
      </c>
    </row>
    <row r="858" spans="1:5" x14ac:dyDescent="0.25">
      <c r="A858" s="61" t="s">
        <v>112</v>
      </c>
      <c r="B858" s="106">
        <v>1</v>
      </c>
      <c r="C858" s="106" t="s">
        <v>13</v>
      </c>
      <c r="D858" s="26">
        <v>0.25419999999999998</v>
      </c>
      <c r="E858" s="61">
        <v>1</v>
      </c>
    </row>
    <row r="859" spans="1:5" x14ac:dyDescent="0.25">
      <c r="A859" s="61" t="s">
        <v>112</v>
      </c>
      <c r="B859" s="106">
        <v>1</v>
      </c>
      <c r="C859" s="106" t="s">
        <v>14</v>
      </c>
      <c r="D859" s="13">
        <v>1.274</v>
      </c>
      <c r="E859" s="61">
        <f t="shared" si="26"/>
        <v>1.274</v>
      </c>
    </row>
    <row r="860" spans="1:5" x14ac:dyDescent="0.25">
      <c r="A860" s="61" t="s">
        <v>112</v>
      </c>
      <c r="B860" s="106">
        <v>1</v>
      </c>
      <c r="C860" s="106" t="s">
        <v>15</v>
      </c>
      <c r="D860" s="13">
        <v>1.7889999999999999</v>
      </c>
      <c r="E860" s="61">
        <f t="shared" si="26"/>
        <v>1.7889999999999999</v>
      </c>
    </row>
    <row r="861" spans="1:5" x14ac:dyDescent="0.25">
      <c r="A861" s="61" t="s">
        <v>112</v>
      </c>
      <c r="B861" s="106">
        <v>1</v>
      </c>
      <c r="C861" s="106" t="s">
        <v>16</v>
      </c>
      <c r="D861" s="13">
        <v>13.66</v>
      </c>
      <c r="E861" s="61">
        <f t="shared" si="26"/>
        <v>13.66</v>
      </c>
    </row>
    <row r="862" spans="1:5" x14ac:dyDescent="0.25">
      <c r="A862" s="61" t="s">
        <v>112</v>
      </c>
      <c r="B862" s="106">
        <v>1</v>
      </c>
      <c r="C862" s="106" t="s">
        <v>17</v>
      </c>
      <c r="D862" s="13">
        <v>1251</v>
      </c>
      <c r="E862" s="61">
        <f t="shared" si="26"/>
        <v>1251</v>
      </c>
    </row>
    <row r="863" spans="1:5" x14ac:dyDescent="0.25">
      <c r="A863" s="61" t="s">
        <v>112</v>
      </c>
      <c r="B863" s="106">
        <v>1</v>
      </c>
      <c r="C863" s="106" t="s">
        <v>18</v>
      </c>
      <c r="D863" s="13">
        <v>330.5</v>
      </c>
      <c r="E863" s="61">
        <f t="shared" si="26"/>
        <v>330.5</v>
      </c>
    </row>
    <row r="864" spans="1:5" x14ac:dyDescent="0.25">
      <c r="A864" s="61" t="s">
        <v>112</v>
      </c>
      <c r="B864" s="106">
        <v>1</v>
      </c>
      <c r="C864" s="106" t="s">
        <v>19</v>
      </c>
      <c r="D864" s="13">
        <v>55.61</v>
      </c>
      <c r="E864" s="61">
        <f t="shared" si="26"/>
        <v>55.61</v>
      </c>
    </row>
    <row r="865" spans="1:5" x14ac:dyDescent="0.25">
      <c r="A865" s="61" t="s">
        <v>112</v>
      </c>
      <c r="B865" s="106">
        <v>1</v>
      </c>
      <c r="C865" s="106" t="s">
        <v>20</v>
      </c>
      <c r="D865" s="26">
        <v>0.44840000000000002</v>
      </c>
      <c r="E865" s="61">
        <v>1</v>
      </c>
    </row>
    <row r="866" spans="1:5" x14ac:dyDescent="0.25">
      <c r="A866" s="61" t="s">
        <v>112</v>
      </c>
      <c r="B866" s="106">
        <v>1</v>
      </c>
      <c r="C866" s="106" t="s">
        <v>21</v>
      </c>
      <c r="D866" s="13">
        <v>100.3</v>
      </c>
      <c r="E866" s="61">
        <f t="shared" si="26"/>
        <v>100.3</v>
      </c>
    </row>
    <row r="867" spans="1:5" x14ac:dyDescent="0.25">
      <c r="A867" s="61" t="s">
        <v>112</v>
      </c>
      <c r="B867" s="106">
        <v>1</v>
      </c>
      <c r="C867" s="106" t="s">
        <v>22</v>
      </c>
      <c r="D867" s="26">
        <v>0.70709999999999995</v>
      </c>
      <c r="E867" s="61">
        <v>1</v>
      </c>
    </row>
    <row r="868" spans="1:5" x14ac:dyDescent="0.25">
      <c r="A868" s="61" t="s">
        <v>112</v>
      </c>
      <c r="B868" s="106">
        <v>1</v>
      </c>
      <c r="C868" s="106" t="s">
        <v>23</v>
      </c>
      <c r="D868" s="13">
        <v>368.5</v>
      </c>
      <c r="E868" s="61">
        <f t="shared" si="26"/>
        <v>368.5</v>
      </c>
    </row>
    <row r="869" spans="1:5" x14ac:dyDescent="0.25">
      <c r="A869" s="61" t="s">
        <v>112</v>
      </c>
      <c r="B869" s="106">
        <v>1</v>
      </c>
      <c r="C869" s="106" t="s">
        <v>24</v>
      </c>
      <c r="D869" s="26">
        <v>6.4199999999999993E-2</v>
      </c>
      <c r="E869" s="61">
        <v>1</v>
      </c>
    </row>
    <row r="870" spans="1:5" x14ac:dyDescent="0.25">
      <c r="A870" s="61" t="s">
        <v>112</v>
      </c>
      <c r="B870" s="106">
        <v>1</v>
      </c>
      <c r="C870" s="106" t="s">
        <v>25</v>
      </c>
      <c r="D870" s="13">
        <v>15.08</v>
      </c>
      <c r="E870" s="61">
        <f t="shared" si="26"/>
        <v>15.08</v>
      </c>
    </row>
    <row r="871" spans="1:5" x14ac:dyDescent="0.25">
      <c r="A871" s="61" t="s">
        <v>112</v>
      </c>
      <c r="B871" s="106">
        <v>1</v>
      </c>
      <c r="C871" s="106" t="s">
        <v>26</v>
      </c>
      <c r="D871" s="13">
        <v>3.6629999999999998</v>
      </c>
      <c r="E871" s="61">
        <f t="shared" si="26"/>
        <v>3.6629999999999998</v>
      </c>
    </row>
    <row r="872" spans="1:5" x14ac:dyDescent="0.25">
      <c r="A872" s="61" t="s">
        <v>112</v>
      </c>
      <c r="B872" s="106">
        <v>1</v>
      </c>
      <c r="C872" s="106" t="s">
        <v>27</v>
      </c>
      <c r="D872" s="13">
        <v>22.95</v>
      </c>
      <c r="E872" s="61">
        <f t="shared" si="26"/>
        <v>22.95</v>
      </c>
    </row>
    <row r="873" spans="1:5" x14ac:dyDescent="0.25">
      <c r="A873" s="61" t="s">
        <v>112</v>
      </c>
      <c r="B873" s="106">
        <v>1</v>
      </c>
      <c r="C873" s="108" t="s">
        <v>28</v>
      </c>
      <c r="D873" s="13">
        <v>48.325000000000003</v>
      </c>
      <c r="E873" s="61">
        <f t="shared" si="26"/>
        <v>48.325000000000003</v>
      </c>
    </row>
    <row r="874" spans="1:5" x14ac:dyDescent="0.25">
      <c r="A874" s="61" t="s">
        <v>112</v>
      </c>
      <c r="B874" s="106">
        <v>1</v>
      </c>
      <c r="C874" s="109" t="s">
        <v>29</v>
      </c>
      <c r="D874" s="13">
        <v>6.3230000000000004</v>
      </c>
      <c r="E874" s="61">
        <f t="shared" si="26"/>
        <v>6.3230000000000004</v>
      </c>
    </row>
    <row r="875" spans="1:5" x14ac:dyDescent="0.25">
      <c r="A875" s="61" t="s">
        <v>112</v>
      </c>
      <c r="B875" s="106">
        <v>1</v>
      </c>
      <c r="C875" s="109" t="s">
        <v>30</v>
      </c>
      <c r="D875" s="13">
        <v>0.35299999999999998</v>
      </c>
      <c r="E875" s="61">
        <f t="shared" si="26"/>
        <v>0.35299999999999998</v>
      </c>
    </row>
    <row r="876" spans="1:5" x14ac:dyDescent="0.25">
      <c r="A876" s="61" t="s">
        <v>112</v>
      </c>
      <c r="B876" s="106">
        <v>2</v>
      </c>
      <c r="C876" s="106" t="s">
        <v>8</v>
      </c>
      <c r="D876" s="13">
        <v>16.010000000000002</v>
      </c>
      <c r="E876" s="61">
        <f t="shared" si="26"/>
        <v>16.010000000000002</v>
      </c>
    </row>
    <row r="877" spans="1:5" x14ac:dyDescent="0.25">
      <c r="A877" s="61" t="s">
        <v>112</v>
      </c>
      <c r="B877" s="106">
        <v>2</v>
      </c>
      <c r="C877" s="106" t="s">
        <v>9</v>
      </c>
      <c r="D877" s="13">
        <v>3.5019999999999998</v>
      </c>
      <c r="E877" s="61">
        <f t="shared" si="26"/>
        <v>3.5019999999999998</v>
      </c>
    </row>
    <row r="878" spans="1:5" x14ac:dyDescent="0.25">
      <c r="A878" s="61" t="s">
        <v>112</v>
      </c>
      <c r="B878" s="106">
        <v>2</v>
      </c>
      <c r="C878" s="106" t="s">
        <v>10</v>
      </c>
      <c r="D878" s="13">
        <v>9.7569999999999997</v>
      </c>
      <c r="E878" s="61">
        <f t="shared" ref="E878:E941" si="27">D878</f>
        <v>9.7569999999999997</v>
      </c>
    </row>
    <row r="879" spans="1:5" x14ac:dyDescent="0.25">
      <c r="A879" s="61" t="s">
        <v>112</v>
      </c>
      <c r="B879" s="106">
        <v>2</v>
      </c>
      <c r="C879" s="106" t="s">
        <v>11</v>
      </c>
      <c r="D879" s="13">
        <v>860.8</v>
      </c>
      <c r="E879" s="61">
        <f t="shared" si="27"/>
        <v>860.8</v>
      </c>
    </row>
    <row r="880" spans="1:5" x14ac:dyDescent="0.25">
      <c r="A880" s="61" t="s">
        <v>112</v>
      </c>
      <c r="B880" s="106">
        <v>2</v>
      </c>
      <c r="C880" s="106" t="s">
        <v>12</v>
      </c>
      <c r="D880" s="26">
        <v>0.32540000000000002</v>
      </c>
      <c r="E880" s="61">
        <v>1</v>
      </c>
    </row>
    <row r="881" spans="1:5" x14ac:dyDescent="0.25">
      <c r="A881" s="61" t="s">
        <v>112</v>
      </c>
      <c r="B881" s="106">
        <v>2</v>
      </c>
      <c r="C881" s="106" t="s">
        <v>13</v>
      </c>
      <c r="D881" s="26">
        <v>0.56030000000000002</v>
      </c>
      <c r="E881" s="61">
        <v>1</v>
      </c>
    </row>
    <row r="882" spans="1:5" x14ac:dyDescent="0.25">
      <c r="A882" s="61" t="s">
        <v>112</v>
      </c>
      <c r="B882" s="106">
        <v>2</v>
      </c>
      <c r="C882" s="106" t="s">
        <v>14</v>
      </c>
      <c r="D882" s="26">
        <v>0.83379999999999999</v>
      </c>
      <c r="E882" s="61">
        <v>1</v>
      </c>
    </row>
    <row r="883" spans="1:5" x14ac:dyDescent="0.25">
      <c r="A883" s="61" t="s">
        <v>112</v>
      </c>
      <c r="B883" s="106">
        <v>2</v>
      </c>
      <c r="C883" s="106" t="s">
        <v>15</v>
      </c>
      <c r="D883" s="26">
        <v>0.72360000000000002</v>
      </c>
      <c r="E883" s="61">
        <v>1</v>
      </c>
    </row>
    <row r="884" spans="1:5" x14ac:dyDescent="0.25">
      <c r="A884" s="61" t="s">
        <v>112</v>
      </c>
      <c r="B884" s="106">
        <v>2</v>
      </c>
      <c r="C884" s="106" t="s">
        <v>16</v>
      </c>
      <c r="D884" s="13">
        <v>7.6790000000000003</v>
      </c>
      <c r="E884" s="61">
        <f t="shared" si="27"/>
        <v>7.6790000000000003</v>
      </c>
    </row>
    <row r="885" spans="1:5" x14ac:dyDescent="0.25">
      <c r="A885" s="61" t="s">
        <v>112</v>
      </c>
      <c r="B885" s="106">
        <v>2</v>
      </c>
      <c r="C885" s="106" t="s">
        <v>17</v>
      </c>
      <c r="D885" s="13">
        <v>951.6</v>
      </c>
      <c r="E885" s="61">
        <f t="shared" si="27"/>
        <v>951.6</v>
      </c>
    </row>
    <row r="886" spans="1:5" x14ac:dyDescent="0.25">
      <c r="A886" s="61" t="s">
        <v>112</v>
      </c>
      <c r="B886" s="106">
        <v>2</v>
      </c>
      <c r="C886" s="106" t="s">
        <v>18</v>
      </c>
      <c r="D886" s="13">
        <v>201.9</v>
      </c>
      <c r="E886" s="61">
        <f t="shared" si="27"/>
        <v>201.9</v>
      </c>
    </row>
    <row r="887" spans="1:5" x14ac:dyDescent="0.25">
      <c r="A887" s="61" t="s">
        <v>112</v>
      </c>
      <c r="B887" s="106">
        <v>2</v>
      </c>
      <c r="C887" s="106" t="s">
        <v>19</v>
      </c>
      <c r="D887" s="13">
        <v>89.85</v>
      </c>
      <c r="E887" s="61">
        <f t="shared" si="27"/>
        <v>89.85</v>
      </c>
    </row>
    <row r="888" spans="1:5" x14ac:dyDescent="0.25">
      <c r="A888" s="61" t="s">
        <v>112</v>
      </c>
      <c r="B888" s="106">
        <v>2</v>
      </c>
      <c r="C888" s="106" t="s">
        <v>20</v>
      </c>
      <c r="D888" s="26">
        <v>0.28000000000000003</v>
      </c>
      <c r="E888" s="61">
        <v>1</v>
      </c>
    </row>
    <row r="889" spans="1:5" x14ac:dyDescent="0.25">
      <c r="A889" s="61" t="s">
        <v>112</v>
      </c>
      <c r="B889" s="106">
        <v>2</v>
      </c>
      <c r="C889" s="106" t="s">
        <v>21</v>
      </c>
      <c r="D889" s="13">
        <v>143.30000000000001</v>
      </c>
      <c r="E889" s="61">
        <f t="shared" si="27"/>
        <v>143.30000000000001</v>
      </c>
    </row>
    <row r="890" spans="1:5" x14ac:dyDescent="0.25">
      <c r="A890" s="61" t="s">
        <v>112</v>
      </c>
      <c r="B890" s="106">
        <v>2</v>
      </c>
      <c r="C890" s="106" t="s">
        <v>22</v>
      </c>
      <c r="D890" s="26">
        <v>0.47460000000000002</v>
      </c>
      <c r="E890" s="61">
        <v>1</v>
      </c>
    </row>
    <row r="891" spans="1:5" x14ac:dyDescent="0.25">
      <c r="A891" s="61" t="s">
        <v>112</v>
      </c>
      <c r="B891" s="106">
        <v>2</v>
      </c>
      <c r="C891" s="106" t="s">
        <v>23</v>
      </c>
      <c r="D891" s="13">
        <v>138</v>
      </c>
      <c r="E891" s="61">
        <f t="shared" si="27"/>
        <v>138</v>
      </c>
    </row>
    <row r="892" spans="1:5" x14ac:dyDescent="0.25">
      <c r="A892" s="61" t="s">
        <v>112</v>
      </c>
      <c r="B892" s="106">
        <v>2</v>
      </c>
      <c r="C892" s="106" t="s">
        <v>24</v>
      </c>
      <c r="D892" s="26">
        <v>-0.17299999999999999</v>
      </c>
      <c r="E892" s="61">
        <v>1</v>
      </c>
    </row>
    <row r="893" spans="1:5" x14ac:dyDescent="0.25">
      <c r="A893" s="61" t="s">
        <v>112</v>
      </c>
      <c r="B893" s="106">
        <v>2</v>
      </c>
      <c r="C893" s="106" t="s">
        <v>25</v>
      </c>
      <c r="D893" s="13">
        <v>2.2610000000000001</v>
      </c>
      <c r="E893" s="61">
        <f t="shared" si="27"/>
        <v>2.2610000000000001</v>
      </c>
    </row>
    <row r="894" spans="1:5" x14ac:dyDescent="0.25">
      <c r="A894" s="61" t="s">
        <v>112</v>
      </c>
      <c r="B894" s="106">
        <v>2</v>
      </c>
      <c r="C894" s="106" t="s">
        <v>26</v>
      </c>
      <c r="D894" s="13">
        <v>6.4050000000000002</v>
      </c>
      <c r="E894" s="61">
        <f t="shared" si="27"/>
        <v>6.4050000000000002</v>
      </c>
    </row>
    <row r="895" spans="1:5" x14ac:dyDescent="0.25">
      <c r="A895" s="61" t="s">
        <v>112</v>
      </c>
      <c r="B895" s="106">
        <v>2</v>
      </c>
      <c r="C895" s="106" t="s">
        <v>27</v>
      </c>
      <c r="D895" s="13">
        <v>15.66</v>
      </c>
      <c r="E895" s="61">
        <f t="shared" si="27"/>
        <v>15.66</v>
      </c>
    </row>
    <row r="896" spans="1:5" x14ac:dyDescent="0.25">
      <c r="A896" s="61" t="s">
        <v>112</v>
      </c>
      <c r="B896" s="106">
        <v>2</v>
      </c>
      <c r="C896" s="108" t="s">
        <v>28</v>
      </c>
      <c r="D896" s="13">
        <v>48.06</v>
      </c>
      <c r="E896" s="61">
        <f t="shared" si="27"/>
        <v>48.06</v>
      </c>
    </row>
    <row r="897" spans="1:5" x14ac:dyDescent="0.25">
      <c r="A897" s="61" t="s">
        <v>112</v>
      </c>
      <c r="B897" s="106">
        <v>2</v>
      </c>
      <c r="C897" s="109" t="s">
        <v>29</v>
      </c>
      <c r="D897" s="13">
        <v>5.9930000000000003</v>
      </c>
      <c r="E897" s="61">
        <f t="shared" si="27"/>
        <v>5.9930000000000003</v>
      </c>
    </row>
    <row r="898" spans="1:5" x14ac:dyDescent="0.25">
      <c r="A898" s="61" t="s">
        <v>112</v>
      </c>
      <c r="B898" s="106">
        <v>2</v>
      </c>
      <c r="C898" s="109" t="s">
        <v>30</v>
      </c>
      <c r="D898" s="13">
        <v>0.09</v>
      </c>
      <c r="E898" s="61">
        <f t="shared" si="27"/>
        <v>0.09</v>
      </c>
    </row>
    <row r="899" spans="1:5" x14ac:dyDescent="0.25">
      <c r="A899" s="61" t="s">
        <v>112</v>
      </c>
      <c r="B899" s="106">
        <f t="shared" ref="B899:B944" si="28">B876+1</f>
        <v>3</v>
      </c>
      <c r="C899" s="106" t="s">
        <v>8</v>
      </c>
      <c r="D899" s="13">
        <v>16.670000000000002</v>
      </c>
      <c r="E899" s="61">
        <f t="shared" si="27"/>
        <v>16.670000000000002</v>
      </c>
    </row>
    <row r="900" spans="1:5" x14ac:dyDescent="0.25">
      <c r="A900" s="61" t="s">
        <v>112</v>
      </c>
      <c r="B900" s="106">
        <f t="shared" si="28"/>
        <v>3</v>
      </c>
      <c r="C900" s="106" t="s">
        <v>9</v>
      </c>
      <c r="D900" s="13">
        <v>4.1459999999999999</v>
      </c>
      <c r="E900" s="61">
        <f t="shared" si="27"/>
        <v>4.1459999999999999</v>
      </c>
    </row>
    <row r="901" spans="1:5" x14ac:dyDescent="0.25">
      <c r="A901" s="61" t="s">
        <v>112</v>
      </c>
      <c r="B901" s="106">
        <f t="shared" si="28"/>
        <v>3</v>
      </c>
      <c r="C901" s="106" t="s">
        <v>10</v>
      </c>
      <c r="D901" s="13">
        <v>4.4130000000000003</v>
      </c>
      <c r="E901" s="61">
        <f t="shared" si="27"/>
        <v>4.4130000000000003</v>
      </c>
    </row>
    <row r="902" spans="1:5" x14ac:dyDescent="0.25">
      <c r="A902" s="61" t="s">
        <v>112</v>
      </c>
      <c r="B902" s="106">
        <f t="shared" si="28"/>
        <v>3</v>
      </c>
      <c r="C902" s="106" t="s">
        <v>11</v>
      </c>
      <c r="D902" s="13">
        <v>606.20000000000005</v>
      </c>
      <c r="E902" s="61">
        <f t="shared" si="27"/>
        <v>606.20000000000005</v>
      </c>
    </row>
    <row r="903" spans="1:5" x14ac:dyDescent="0.25">
      <c r="A903" s="61" t="s">
        <v>112</v>
      </c>
      <c r="B903" s="106">
        <f t="shared" si="28"/>
        <v>3</v>
      </c>
      <c r="C903" s="106" t="s">
        <v>12</v>
      </c>
      <c r="D903" s="13">
        <v>1.0649999999999999</v>
      </c>
      <c r="E903" s="61">
        <f t="shared" si="27"/>
        <v>1.0649999999999999</v>
      </c>
    </row>
    <row r="904" spans="1:5" x14ac:dyDescent="0.25">
      <c r="A904" s="61" t="s">
        <v>112</v>
      </c>
      <c r="B904" s="106">
        <f t="shared" si="28"/>
        <v>3</v>
      </c>
      <c r="C904" s="106" t="s">
        <v>13</v>
      </c>
      <c r="D904" s="26">
        <v>0.92979999999999996</v>
      </c>
      <c r="E904" s="61">
        <v>1</v>
      </c>
    </row>
    <row r="905" spans="1:5" x14ac:dyDescent="0.25">
      <c r="A905" s="61" t="s">
        <v>112</v>
      </c>
      <c r="B905" s="106">
        <f t="shared" si="28"/>
        <v>3</v>
      </c>
      <c r="C905" s="106" t="s">
        <v>14</v>
      </c>
      <c r="D905" s="26">
        <v>0.57240000000000002</v>
      </c>
      <c r="E905" s="61">
        <v>1</v>
      </c>
    </row>
    <row r="906" spans="1:5" x14ac:dyDescent="0.25">
      <c r="A906" s="61" t="s">
        <v>112</v>
      </c>
      <c r="B906" s="106">
        <f t="shared" si="28"/>
        <v>3</v>
      </c>
      <c r="C906" s="106" t="s">
        <v>15</v>
      </c>
      <c r="D906" s="13">
        <v>1.0660000000000001</v>
      </c>
      <c r="E906" s="61">
        <f t="shared" si="27"/>
        <v>1.0660000000000001</v>
      </c>
    </row>
    <row r="907" spans="1:5" x14ac:dyDescent="0.25">
      <c r="A907" s="61" t="s">
        <v>112</v>
      </c>
      <c r="B907" s="106">
        <f t="shared" si="28"/>
        <v>3</v>
      </c>
      <c r="C907" s="106" t="s">
        <v>16</v>
      </c>
      <c r="D907" s="13">
        <v>13.27</v>
      </c>
      <c r="E907" s="61">
        <f t="shared" si="27"/>
        <v>13.27</v>
      </c>
    </row>
    <row r="908" spans="1:5" x14ac:dyDescent="0.25">
      <c r="A908" s="61" t="s">
        <v>112</v>
      </c>
      <c r="B908" s="106">
        <f t="shared" si="28"/>
        <v>3</v>
      </c>
      <c r="C908" s="106" t="s">
        <v>17</v>
      </c>
      <c r="D908" s="13">
        <v>1295</v>
      </c>
      <c r="E908" s="61">
        <f t="shared" si="27"/>
        <v>1295</v>
      </c>
    </row>
    <row r="909" spans="1:5" x14ac:dyDescent="0.25">
      <c r="A909" s="61" t="s">
        <v>112</v>
      </c>
      <c r="B909" s="106">
        <f t="shared" si="28"/>
        <v>3</v>
      </c>
      <c r="C909" s="106" t="s">
        <v>18</v>
      </c>
      <c r="D909" s="13">
        <v>111.6</v>
      </c>
      <c r="E909" s="61">
        <f t="shared" si="27"/>
        <v>111.6</v>
      </c>
    </row>
    <row r="910" spans="1:5" x14ac:dyDescent="0.25">
      <c r="A910" s="61" t="s">
        <v>112</v>
      </c>
      <c r="B910" s="106">
        <f t="shared" si="28"/>
        <v>3</v>
      </c>
      <c r="C910" s="106" t="s">
        <v>19</v>
      </c>
      <c r="D910" s="13">
        <v>55.75</v>
      </c>
      <c r="E910" s="61">
        <f t="shared" si="27"/>
        <v>55.75</v>
      </c>
    </row>
    <row r="911" spans="1:5" x14ac:dyDescent="0.25">
      <c r="A911" s="61" t="s">
        <v>112</v>
      </c>
      <c r="B911" s="106">
        <f t="shared" si="28"/>
        <v>3</v>
      </c>
      <c r="C911" s="106" t="s">
        <v>20</v>
      </c>
      <c r="D911" s="13">
        <v>7.5350000000000001</v>
      </c>
      <c r="E911" s="61">
        <f t="shared" si="27"/>
        <v>7.5350000000000001</v>
      </c>
    </row>
    <row r="912" spans="1:5" x14ac:dyDescent="0.25">
      <c r="A912" s="61" t="s">
        <v>112</v>
      </c>
      <c r="B912" s="106">
        <f t="shared" si="28"/>
        <v>3</v>
      </c>
      <c r="C912" s="106" t="s">
        <v>21</v>
      </c>
      <c r="D912" s="13">
        <v>3595</v>
      </c>
      <c r="E912" s="61">
        <f t="shared" si="27"/>
        <v>3595</v>
      </c>
    </row>
    <row r="913" spans="1:5" x14ac:dyDescent="0.25">
      <c r="A913" s="61" t="s">
        <v>112</v>
      </c>
      <c r="B913" s="106">
        <f t="shared" si="28"/>
        <v>3</v>
      </c>
      <c r="C913" s="106" t="s">
        <v>22</v>
      </c>
      <c r="D913" s="26">
        <v>0.45760000000000001</v>
      </c>
      <c r="E913" s="61">
        <v>1</v>
      </c>
    </row>
    <row r="914" spans="1:5" x14ac:dyDescent="0.25">
      <c r="A914" s="61" t="s">
        <v>112</v>
      </c>
      <c r="B914" s="106">
        <f t="shared" si="28"/>
        <v>3</v>
      </c>
      <c r="C914" s="106" t="s">
        <v>23</v>
      </c>
      <c r="D914" s="13">
        <v>45.08</v>
      </c>
      <c r="E914" s="61">
        <f t="shared" si="27"/>
        <v>45.08</v>
      </c>
    </row>
    <row r="915" spans="1:5" x14ac:dyDescent="0.25">
      <c r="A915" s="61" t="s">
        <v>112</v>
      </c>
      <c r="B915" s="106">
        <f t="shared" si="28"/>
        <v>3</v>
      </c>
      <c r="C915" s="106" t="s">
        <v>24</v>
      </c>
      <c r="D915" s="26">
        <v>0.79590000000000005</v>
      </c>
      <c r="E915" s="61">
        <v>1</v>
      </c>
    </row>
    <row r="916" spans="1:5" x14ac:dyDescent="0.25">
      <c r="A916" s="61" t="s">
        <v>112</v>
      </c>
      <c r="B916" s="106">
        <f t="shared" si="28"/>
        <v>3</v>
      </c>
      <c r="C916" s="106" t="s">
        <v>25</v>
      </c>
      <c r="D916" s="13">
        <v>23.72</v>
      </c>
      <c r="E916" s="61">
        <f t="shared" si="27"/>
        <v>23.72</v>
      </c>
    </row>
    <row r="917" spans="1:5" x14ac:dyDescent="0.25">
      <c r="A917" s="61" t="s">
        <v>112</v>
      </c>
      <c r="B917" s="106">
        <f t="shared" si="28"/>
        <v>3</v>
      </c>
      <c r="C917" s="106" t="s">
        <v>26</v>
      </c>
      <c r="D917" s="13">
        <v>2.3239999999999998</v>
      </c>
      <c r="E917" s="61">
        <f t="shared" si="27"/>
        <v>2.3239999999999998</v>
      </c>
    </row>
    <row r="918" spans="1:5" x14ac:dyDescent="0.25">
      <c r="A918" s="61" t="s">
        <v>112</v>
      </c>
      <c r="B918" s="106">
        <f t="shared" si="28"/>
        <v>3</v>
      </c>
      <c r="C918" s="106" t="s">
        <v>27</v>
      </c>
      <c r="D918" s="13">
        <v>1354</v>
      </c>
      <c r="E918" s="61">
        <f t="shared" si="27"/>
        <v>1354</v>
      </c>
    </row>
    <row r="919" spans="1:5" x14ac:dyDescent="0.25">
      <c r="A919" s="61" t="s">
        <v>112</v>
      </c>
      <c r="B919" s="106">
        <f t="shared" si="28"/>
        <v>3</v>
      </c>
      <c r="C919" s="108" t="s">
        <v>28</v>
      </c>
      <c r="D919" s="13">
        <v>48.171999999999997</v>
      </c>
      <c r="E919" s="61">
        <f t="shared" si="27"/>
        <v>48.171999999999997</v>
      </c>
    </row>
    <row r="920" spans="1:5" x14ac:dyDescent="0.25">
      <c r="A920" s="61" t="s">
        <v>112</v>
      </c>
      <c r="B920" s="106">
        <f t="shared" si="28"/>
        <v>3</v>
      </c>
      <c r="C920" s="109" t="s">
        <v>29</v>
      </c>
      <c r="D920" s="13">
        <v>6.2530000000000001</v>
      </c>
      <c r="E920" s="61">
        <f t="shared" si="27"/>
        <v>6.2530000000000001</v>
      </c>
    </row>
    <row r="921" spans="1:5" x14ac:dyDescent="0.25">
      <c r="A921" s="61" t="s">
        <v>112</v>
      </c>
      <c r="B921" s="106">
        <f t="shared" si="28"/>
        <v>3</v>
      </c>
      <c r="C921" s="109" t="s">
        <v>30</v>
      </c>
      <c r="D921" s="13">
        <v>0.13300000000000001</v>
      </c>
      <c r="E921" s="61">
        <f t="shared" si="27"/>
        <v>0.13300000000000001</v>
      </c>
    </row>
    <row r="922" spans="1:5" x14ac:dyDescent="0.25">
      <c r="A922" s="61" t="s">
        <v>112</v>
      </c>
      <c r="B922" s="106">
        <f t="shared" si="28"/>
        <v>4</v>
      </c>
      <c r="C922" s="106" t="s">
        <v>8</v>
      </c>
      <c r="D922" s="13">
        <v>944.5</v>
      </c>
      <c r="E922" s="61">
        <f t="shared" si="27"/>
        <v>944.5</v>
      </c>
    </row>
    <row r="923" spans="1:5" x14ac:dyDescent="0.25">
      <c r="A923" s="61" t="s">
        <v>112</v>
      </c>
      <c r="B923" s="106">
        <f t="shared" si="28"/>
        <v>4</v>
      </c>
      <c r="C923" s="106" t="s">
        <v>9</v>
      </c>
      <c r="D923" s="13">
        <v>3.5150000000000001</v>
      </c>
      <c r="E923" s="61">
        <f t="shared" si="27"/>
        <v>3.5150000000000001</v>
      </c>
    </row>
    <row r="924" spans="1:5" x14ac:dyDescent="0.25">
      <c r="A924" s="61" t="s">
        <v>112</v>
      </c>
      <c r="B924" s="106">
        <f t="shared" si="28"/>
        <v>4</v>
      </c>
      <c r="C924" s="106" t="s">
        <v>10</v>
      </c>
      <c r="D924" s="13">
        <v>11.78</v>
      </c>
      <c r="E924" s="61">
        <f t="shared" si="27"/>
        <v>11.78</v>
      </c>
    </row>
    <row r="925" spans="1:5" x14ac:dyDescent="0.25">
      <c r="A925" s="61" t="s">
        <v>112</v>
      </c>
      <c r="B925" s="106">
        <f t="shared" si="28"/>
        <v>4</v>
      </c>
      <c r="C925" s="106" t="s">
        <v>11</v>
      </c>
      <c r="D925" s="13">
        <v>2642</v>
      </c>
      <c r="E925" s="61">
        <f t="shared" si="27"/>
        <v>2642</v>
      </c>
    </row>
    <row r="926" spans="1:5" x14ac:dyDescent="0.25">
      <c r="A926" s="61" t="s">
        <v>112</v>
      </c>
      <c r="B926" s="106">
        <f t="shared" si="28"/>
        <v>4</v>
      </c>
      <c r="C926" s="106" t="s">
        <v>12</v>
      </c>
      <c r="D926" s="26">
        <v>0.79339999999999999</v>
      </c>
      <c r="E926" s="61">
        <v>1</v>
      </c>
    </row>
    <row r="927" spans="1:5" x14ac:dyDescent="0.25">
      <c r="A927" s="61" t="s">
        <v>112</v>
      </c>
      <c r="B927" s="106">
        <f t="shared" si="28"/>
        <v>4</v>
      </c>
      <c r="C927" s="106" t="s">
        <v>13</v>
      </c>
      <c r="D927" s="26">
        <v>0.20549999999999999</v>
      </c>
      <c r="E927" s="61">
        <v>1</v>
      </c>
    </row>
    <row r="928" spans="1:5" x14ac:dyDescent="0.25">
      <c r="A928" s="61" t="s">
        <v>112</v>
      </c>
      <c r="B928" s="106">
        <f t="shared" si="28"/>
        <v>4</v>
      </c>
      <c r="C928" s="106" t="s">
        <v>14</v>
      </c>
      <c r="D928" s="13">
        <v>1.2010000000000001</v>
      </c>
      <c r="E928" s="61">
        <f t="shared" si="27"/>
        <v>1.2010000000000001</v>
      </c>
    </row>
    <row r="929" spans="1:5" x14ac:dyDescent="0.25">
      <c r="A929" s="61" t="s">
        <v>112</v>
      </c>
      <c r="B929" s="106">
        <f t="shared" si="28"/>
        <v>4</v>
      </c>
      <c r="C929" s="106" t="s">
        <v>15</v>
      </c>
      <c r="D929" s="13">
        <v>2.8330000000000002</v>
      </c>
      <c r="E929" s="61">
        <f t="shared" si="27"/>
        <v>2.8330000000000002</v>
      </c>
    </row>
    <row r="930" spans="1:5" x14ac:dyDescent="0.25">
      <c r="A930" s="61" t="s">
        <v>112</v>
      </c>
      <c r="B930" s="106">
        <f t="shared" si="28"/>
        <v>4</v>
      </c>
      <c r="C930" s="106" t="s">
        <v>16</v>
      </c>
      <c r="D930" s="13">
        <v>230.9</v>
      </c>
      <c r="E930" s="61">
        <f t="shared" si="27"/>
        <v>230.9</v>
      </c>
    </row>
    <row r="931" spans="1:5" x14ac:dyDescent="0.25">
      <c r="A931" s="61" t="s">
        <v>112</v>
      </c>
      <c r="B931" s="106">
        <f t="shared" si="28"/>
        <v>4</v>
      </c>
      <c r="C931" s="106" t="s">
        <v>17</v>
      </c>
      <c r="D931" s="13">
        <v>1105</v>
      </c>
      <c r="E931" s="61">
        <f t="shared" si="27"/>
        <v>1105</v>
      </c>
    </row>
    <row r="932" spans="1:5" x14ac:dyDescent="0.25">
      <c r="A932" s="61" t="s">
        <v>112</v>
      </c>
      <c r="B932" s="106">
        <f t="shared" si="28"/>
        <v>4</v>
      </c>
      <c r="C932" s="106" t="s">
        <v>18</v>
      </c>
      <c r="D932" s="13">
        <v>274.10000000000002</v>
      </c>
      <c r="E932" s="61">
        <f t="shared" si="27"/>
        <v>274.10000000000002</v>
      </c>
    </row>
    <row r="933" spans="1:5" x14ac:dyDescent="0.25">
      <c r="A933" s="61" t="s">
        <v>112</v>
      </c>
      <c r="B933" s="106">
        <f t="shared" si="28"/>
        <v>4</v>
      </c>
      <c r="C933" s="106" t="s">
        <v>19</v>
      </c>
      <c r="D933" s="13">
        <v>51.15</v>
      </c>
      <c r="E933" s="61">
        <f t="shared" si="27"/>
        <v>51.15</v>
      </c>
    </row>
    <row r="934" spans="1:5" x14ac:dyDescent="0.25">
      <c r="A934" s="61" t="s">
        <v>112</v>
      </c>
      <c r="B934" s="106">
        <f t="shared" si="28"/>
        <v>4</v>
      </c>
      <c r="C934" s="106" t="s">
        <v>20</v>
      </c>
      <c r="D934" s="13">
        <v>1.512</v>
      </c>
      <c r="E934" s="61">
        <f t="shared" si="27"/>
        <v>1.512</v>
      </c>
    </row>
    <row r="935" spans="1:5" x14ac:dyDescent="0.25">
      <c r="A935" s="61" t="s">
        <v>112</v>
      </c>
      <c r="B935" s="106">
        <f t="shared" si="28"/>
        <v>4</v>
      </c>
      <c r="C935" s="106" t="s">
        <v>21</v>
      </c>
      <c r="D935" s="13">
        <v>302.2</v>
      </c>
      <c r="E935" s="61">
        <f t="shared" si="27"/>
        <v>302.2</v>
      </c>
    </row>
    <row r="936" spans="1:5" x14ac:dyDescent="0.25">
      <c r="A936" s="61" t="s">
        <v>112</v>
      </c>
      <c r="B936" s="106">
        <f t="shared" si="28"/>
        <v>4</v>
      </c>
      <c r="C936" s="106" t="s">
        <v>22</v>
      </c>
      <c r="D936" s="26">
        <v>0.53569999999999995</v>
      </c>
      <c r="E936" s="61">
        <v>1</v>
      </c>
    </row>
    <row r="937" spans="1:5" x14ac:dyDescent="0.25">
      <c r="A937" s="61" t="s">
        <v>112</v>
      </c>
      <c r="B937" s="106">
        <f t="shared" si="28"/>
        <v>4</v>
      </c>
      <c r="C937" s="106" t="s">
        <v>23</v>
      </c>
      <c r="D937" s="13">
        <v>512.6</v>
      </c>
      <c r="E937" s="61">
        <f t="shared" si="27"/>
        <v>512.6</v>
      </c>
    </row>
    <row r="938" spans="1:5" x14ac:dyDescent="0.25">
      <c r="A938" s="61" t="s">
        <v>112</v>
      </c>
      <c r="B938" s="106">
        <f t="shared" si="28"/>
        <v>4</v>
      </c>
      <c r="C938" s="106" t="s">
        <v>24</v>
      </c>
      <c r="D938" s="13">
        <v>19.72</v>
      </c>
      <c r="E938" s="61">
        <f t="shared" si="27"/>
        <v>19.72</v>
      </c>
    </row>
    <row r="939" spans="1:5" x14ac:dyDescent="0.25">
      <c r="A939" s="61" t="s">
        <v>112</v>
      </c>
      <c r="B939" s="106">
        <f t="shared" si="28"/>
        <v>4</v>
      </c>
      <c r="C939" s="106" t="s">
        <v>25</v>
      </c>
      <c r="D939" s="13">
        <v>382.9</v>
      </c>
      <c r="E939" s="61">
        <f t="shared" si="27"/>
        <v>382.9</v>
      </c>
    </row>
    <row r="940" spans="1:5" x14ac:dyDescent="0.25">
      <c r="A940" s="61" t="s">
        <v>112</v>
      </c>
      <c r="B940" s="106">
        <f t="shared" si="28"/>
        <v>4</v>
      </c>
      <c r="C940" s="106" t="s">
        <v>26</v>
      </c>
      <c r="D940" s="13">
        <v>6.7919999999999998</v>
      </c>
      <c r="E940" s="61">
        <f t="shared" si="27"/>
        <v>6.7919999999999998</v>
      </c>
    </row>
    <row r="941" spans="1:5" x14ac:dyDescent="0.25">
      <c r="A941" s="61" t="s">
        <v>112</v>
      </c>
      <c r="B941" s="106">
        <f t="shared" si="28"/>
        <v>4</v>
      </c>
      <c r="C941" s="106" t="s">
        <v>27</v>
      </c>
      <c r="D941" s="13">
        <v>49.66</v>
      </c>
      <c r="E941" s="61">
        <f t="shared" si="27"/>
        <v>49.66</v>
      </c>
    </row>
    <row r="942" spans="1:5" x14ac:dyDescent="0.25">
      <c r="A942" s="61" t="s">
        <v>112</v>
      </c>
      <c r="B942" s="106">
        <f t="shared" si="28"/>
        <v>4</v>
      </c>
      <c r="C942" s="108" t="s">
        <v>28</v>
      </c>
      <c r="D942" s="13">
        <v>46.488999999999997</v>
      </c>
      <c r="E942" s="61">
        <f t="shared" ref="E942:E1002" si="29">D942</f>
        <v>46.488999999999997</v>
      </c>
    </row>
    <row r="943" spans="1:5" x14ac:dyDescent="0.25">
      <c r="A943" s="61" t="s">
        <v>112</v>
      </c>
      <c r="B943" s="106">
        <f t="shared" si="28"/>
        <v>4</v>
      </c>
      <c r="C943" s="109" t="s">
        <v>29</v>
      </c>
      <c r="D943" s="13">
        <v>5.46</v>
      </c>
      <c r="E943" s="61">
        <f t="shared" si="29"/>
        <v>5.46</v>
      </c>
    </row>
    <row r="944" spans="1:5" x14ac:dyDescent="0.25">
      <c r="A944" s="61" t="s">
        <v>112</v>
      </c>
      <c r="B944" s="106">
        <f t="shared" si="28"/>
        <v>4</v>
      </c>
      <c r="C944" s="109" t="s">
        <v>30</v>
      </c>
      <c r="D944" s="13">
        <v>0.90700000000000003</v>
      </c>
      <c r="E944" s="61">
        <f t="shared" si="29"/>
        <v>0.90700000000000003</v>
      </c>
    </row>
    <row r="945" spans="1:5" x14ac:dyDescent="0.25">
      <c r="A945" s="61" t="s">
        <v>113</v>
      </c>
      <c r="B945" s="106">
        <v>1</v>
      </c>
      <c r="C945" s="106" t="s">
        <v>8</v>
      </c>
      <c r="D945" s="62">
        <v>63.94</v>
      </c>
      <c r="E945" s="61">
        <f t="shared" si="29"/>
        <v>63.94</v>
      </c>
    </row>
    <row r="946" spans="1:5" x14ac:dyDescent="0.25">
      <c r="A946" s="61" t="s">
        <v>113</v>
      </c>
      <c r="B946" s="106">
        <v>1</v>
      </c>
      <c r="C946" s="106" t="s">
        <v>9</v>
      </c>
      <c r="D946" s="62">
        <v>2.2930000000000001</v>
      </c>
      <c r="E946" s="61">
        <f t="shared" si="29"/>
        <v>2.2930000000000001</v>
      </c>
    </row>
    <row r="947" spans="1:5" x14ac:dyDescent="0.25">
      <c r="A947" s="61" t="s">
        <v>113</v>
      </c>
      <c r="B947" s="106">
        <v>1</v>
      </c>
      <c r="C947" s="106" t="s">
        <v>10</v>
      </c>
      <c r="D947" s="62">
        <v>8.4879999999999995</v>
      </c>
      <c r="E947" s="61">
        <f t="shared" si="29"/>
        <v>8.4879999999999995</v>
      </c>
    </row>
    <row r="948" spans="1:5" x14ac:dyDescent="0.25">
      <c r="A948" s="61" t="s">
        <v>113</v>
      </c>
      <c r="B948" s="106">
        <v>1</v>
      </c>
      <c r="C948" s="106" t="s">
        <v>11</v>
      </c>
      <c r="D948" s="62">
        <v>552</v>
      </c>
      <c r="E948" s="61">
        <f t="shared" si="29"/>
        <v>552</v>
      </c>
    </row>
    <row r="949" spans="1:5" x14ac:dyDescent="0.25">
      <c r="A949" s="61" t="s">
        <v>113</v>
      </c>
      <c r="B949" s="106">
        <v>1</v>
      </c>
      <c r="C949" s="106" t="s">
        <v>12</v>
      </c>
      <c r="D949" s="64">
        <v>9.4899999999999998E-2</v>
      </c>
      <c r="E949" s="61">
        <v>1</v>
      </c>
    </row>
    <row r="950" spans="1:5" x14ac:dyDescent="0.25">
      <c r="A950" s="61" t="s">
        <v>113</v>
      </c>
      <c r="B950" s="106">
        <v>1</v>
      </c>
      <c r="C950" s="106" t="s">
        <v>13</v>
      </c>
      <c r="D950" s="64">
        <v>3.9800000000000002E-2</v>
      </c>
      <c r="E950" s="61">
        <v>1</v>
      </c>
    </row>
    <row r="951" spans="1:5" x14ac:dyDescent="0.25">
      <c r="A951" s="61" t="s">
        <v>113</v>
      </c>
      <c r="B951" s="106">
        <v>1</v>
      </c>
      <c r="C951" s="106" t="s">
        <v>14</v>
      </c>
      <c r="D951" s="62">
        <v>5.9279999999999999</v>
      </c>
      <c r="E951" s="61">
        <f t="shared" si="29"/>
        <v>5.9279999999999999</v>
      </c>
    </row>
    <row r="952" spans="1:5" x14ac:dyDescent="0.25">
      <c r="A952" s="61" t="s">
        <v>113</v>
      </c>
      <c r="B952" s="106">
        <v>1</v>
      </c>
      <c r="C952" s="106" t="s">
        <v>15</v>
      </c>
      <c r="D952" s="62">
        <v>1.6779999999999999</v>
      </c>
      <c r="E952" s="61">
        <f t="shared" si="29"/>
        <v>1.6779999999999999</v>
      </c>
    </row>
    <row r="953" spans="1:5" x14ac:dyDescent="0.25">
      <c r="A953" s="61" t="s">
        <v>113</v>
      </c>
      <c r="B953" s="106">
        <v>1</v>
      </c>
      <c r="C953" s="106" t="s">
        <v>16</v>
      </c>
      <c r="D953" s="62">
        <v>35.369999999999997</v>
      </c>
      <c r="E953" s="61">
        <f t="shared" si="29"/>
        <v>35.369999999999997</v>
      </c>
    </row>
    <row r="954" spans="1:5" x14ac:dyDescent="0.25">
      <c r="A954" s="61" t="s">
        <v>113</v>
      </c>
      <c r="B954" s="106">
        <v>1</v>
      </c>
      <c r="C954" s="106" t="s">
        <v>17</v>
      </c>
      <c r="D954" s="62">
        <v>377.9</v>
      </c>
      <c r="E954" s="61">
        <f t="shared" si="29"/>
        <v>377.9</v>
      </c>
    </row>
    <row r="955" spans="1:5" x14ac:dyDescent="0.25">
      <c r="A955" s="61" t="s">
        <v>113</v>
      </c>
      <c r="B955" s="106">
        <v>1</v>
      </c>
      <c r="C955" s="106" t="s">
        <v>18</v>
      </c>
      <c r="D955" s="62">
        <v>137.69999999999999</v>
      </c>
      <c r="E955" s="61">
        <f t="shared" si="29"/>
        <v>137.69999999999999</v>
      </c>
    </row>
    <row r="956" spans="1:5" x14ac:dyDescent="0.25">
      <c r="A956" s="61" t="s">
        <v>113</v>
      </c>
      <c r="B956" s="106">
        <v>1</v>
      </c>
      <c r="C956" s="106" t="s">
        <v>19</v>
      </c>
      <c r="D956" s="62">
        <v>28.01</v>
      </c>
      <c r="E956" s="61">
        <f t="shared" si="29"/>
        <v>28.01</v>
      </c>
    </row>
    <row r="957" spans="1:5" x14ac:dyDescent="0.25">
      <c r="A957" s="61" t="s">
        <v>113</v>
      </c>
      <c r="B957" s="106">
        <v>1</v>
      </c>
      <c r="C957" s="106" t="s">
        <v>20</v>
      </c>
      <c r="D957" s="62">
        <v>0.2324</v>
      </c>
      <c r="E957" s="61">
        <v>1</v>
      </c>
    </row>
    <row r="958" spans="1:5" x14ac:dyDescent="0.25">
      <c r="A958" s="61" t="s">
        <v>113</v>
      </c>
      <c r="B958" s="106">
        <v>1</v>
      </c>
      <c r="C958" s="106" t="s">
        <v>21</v>
      </c>
      <c r="D958" s="62">
        <v>42.85</v>
      </c>
      <c r="E958" s="61">
        <f t="shared" si="29"/>
        <v>42.85</v>
      </c>
    </row>
    <row r="959" spans="1:5" x14ac:dyDescent="0.25">
      <c r="A959" s="61" t="s">
        <v>113</v>
      </c>
      <c r="B959" s="106">
        <v>1</v>
      </c>
      <c r="C959" s="106" t="s">
        <v>22</v>
      </c>
      <c r="D959" s="62">
        <v>2.7080000000000002</v>
      </c>
      <c r="E959" s="61">
        <f t="shared" si="29"/>
        <v>2.7080000000000002</v>
      </c>
    </row>
    <row r="960" spans="1:5" x14ac:dyDescent="0.25">
      <c r="A960" s="61" t="s">
        <v>113</v>
      </c>
      <c r="B960" s="106">
        <v>1</v>
      </c>
      <c r="C960" s="106" t="s">
        <v>23</v>
      </c>
      <c r="D960" s="62">
        <v>26.24</v>
      </c>
      <c r="E960" s="61">
        <f t="shared" si="29"/>
        <v>26.24</v>
      </c>
    </row>
    <row r="961" spans="1:5" x14ac:dyDescent="0.25">
      <c r="A961" s="61" t="s">
        <v>113</v>
      </c>
      <c r="B961" s="106">
        <v>1</v>
      </c>
      <c r="C961" s="106" t="s">
        <v>24</v>
      </c>
      <c r="D961" s="64">
        <v>-3.6200000000000003E-2</v>
      </c>
      <c r="E961" s="61">
        <v>1</v>
      </c>
    </row>
    <row r="962" spans="1:5" x14ac:dyDescent="0.25">
      <c r="A962" s="61" t="s">
        <v>113</v>
      </c>
      <c r="B962" s="106">
        <v>1</v>
      </c>
      <c r="C962" s="106" t="s">
        <v>25</v>
      </c>
      <c r="D962" s="62">
        <v>35.25</v>
      </c>
      <c r="E962" s="61">
        <f t="shared" si="29"/>
        <v>35.25</v>
      </c>
    </row>
    <row r="963" spans="1:5" x14ac:dyDescent="0.25">
      <c r="A963" s="61" t="s">
        <v>113</v>
      </c>
      <c r="B963" s="106">
        <v>1</v>
      </c>
      <c r="C963" s="106" t="s">
        <v>26</v>
      </c>
      <c r="D963" s="62">
        <v>3.992</v>
      </c>
      <c r="E963" s="61">
        <f t="shared" si="29"/>
        <v>3.992</v>
      </c>
    </row>
    <row r="964" spans="1:5" x14ac:dyDescent="0.25">
      <c r="A964" s="61" t="s">
        <v>113</v>
      </c>
      <c r="B964" s="106">
        <v>1</v>
      </c>
      <c r="C964" s="106" t="s">
        <v>27</v>
      </c>
      <c r="D964" s="62">
        <v>16.190000000000001</v>
      </c>
      <c r="E964" s="61">
        <f t="shared" si="29"/>
        <v>16.190000000000001</v>
      </c>
    </row>
    <row r="965" spans="1:5" x14ac:dyDescent="0.25">
      <c r="A965" s="61" t="s">
        <v>113</v>
      </c>
      <c r="B965" s="106">
        <v>1</v>
      </c>
      <c r="C965" s="108" t="s">
        <v>28</v>
      </c>
      <c r="D965" s="65">
        <v>46.774999999999999</v>
      </c>
      <c r="E965" s="61">
        <f t="shared" si="29"/>
        <v>46.774999999999999</v>
      </c>
    </row>
    <row r="966" spans="1:5" x14ac:dyDescent="0.25">
      <c r="A966" s="61" t="s">
        <v>113</v>
      </c>
      <c r="B966" s="106">
        <v>1</v>
      </c>
      <c r="C966" s="109" t="s">
        <v>29</v>
      </c>
      <c r="D966" s="65">
        <v>6.516</v>
      </c>
      <c r="E966" s="61">
        <f t="shared" si="29"/>
        <v>6.516</v>
      </c>
    </row>
    <row r="967" spans="1:5" x14ac:dyDescent="0.25">
      <c r="A967" s="61" t="s">
        <v>113</v>
      </c>
      <c r="B967" s="106">
        <v>1</v>
      </c>
      <c r="C967" s="109" t="s">
        <v>30</v>
      </c>
      <c r="D967" s="65">
        <v>6.2E-2</v>
      </c>
      <c r="E967" s="61">
        <f t="shared" si="29"/>
        <v>6.2E-2</v>
      </c>
    </row>
    <row r="968" spans="1:5" x14ac:dyDescent="0.25">
      <c r="A968" s="61" t="s">
        <v>113</v>
      </c>
      <c r="B968" s="106">
        <v>2</v>
      </c>
      <c r="C968" s="106" t="s">
        <v>8</v>
      </c>
      <c r="D968" s="62">
        <v>115</v>
      </c>
      <c r="E968" s="61">
        <f t="shared" si="29"/>
        <v>115</v>
      </c>
    </row>
    <row r="969" spans="1:5" x14ac:dyDescent="0.25">
      <c r="A969" s="61" t="s">
        <v>113</v>
      </c>
      <c r="B969" s="106">
        <v>2</v>
      </c>
      <c r="C969" s="106" t="s">
        <v>9</v>
      </c>
      <c r="D969" s="62">
        <v>4.2480000000000002</v>
      </c>
      <c r="E969" s="61">
        <f t="shared" si="29"/>
        <v>4.2480000000000002</v>
      </c>
    </row>
    <row r="970" spans="1:5" x14ac:dyDescent="0.25">
      <c r="A970" s="61" t="s">
        <v>113</v>
      </c>
      <c r="B970" s="106">
        <v>2</v>
      </c>
      <c r="C970" s="106" t="s">
        <v>10</v>
      </c>
      <c r="D970" s="62">
        <v>5.657</v>
      </c>
      <c r="E970" s="61">
        <f t="shared" si="29"/>
        <v>5.657</v>
      </c>
    </row>
    <row r="971" spans="1:5" x14ac:dyDescent="0.25">
      <c r="A971" s="61" t="s">
        <v>113</v>
      </c>
      <c r="B971" s="106">
        <v>2</v>
      </c>
      <c r="C971" s="106" t="s">
        <v>11</v>
      </c>
      <c r="D971" s="62">
        <v>695.2</v>
      </c>
      <c r="E971" s="61">
        <f t="shared" si="29"/>
        <v>695.2</v>
      </c>
    </row>
    <row r="972" spans="1:5" x14ac:dyDescent="0.25">
      <c r="A972" s="61" t="s">
        <v>113</v>
      </c>
      <c r="B972" s="106">
        <v>2</v>
      </c>
      <c r="C972" s="106" t="s">
        <v>12</v>
      </c>
      <c r="D972" s="64">
        <v>0.3004</v>
      </c>
      <c r="E972" s="61">
        <v>1</v>
      </c>
    </row>
    <row r="973" spans="1:5" x14ac:dyDescent="0.25">
      <c r="A973" s="61" t="s">
        <v>113</v>
      </c>
      <c r="B973" s="106">
        <v>2</v>
      </c>
      <c r="C973" s="106" t="s">
        <v>13</v>
      </c>
      <c r="D973" s="64">
        <v>0.96040000000000003</v>
      </c>
      <c r="E973" s="61">
        <v>1</v>
      </c>
    </row>
    <row r="974" spans="1:5" x14ac:dyDescent="0.25">
      <c r="A974" s="61" t="s">
        <v>113</v>
      </c>
      <c r="B974" s="106">
        <v>2</v>
      </c>
      <c r="C974" s="106" t="s">
        <v>14</v>
      </c>
      <c r="D974" s="62">
        <v>53.56</v>
      </c>
      <c r="E974" s="61">
        <f t="shared" si="29"/>
        <v>53.56</v>
      </c>
    </row>
    <row r="975" spans="1:5" x14ac:dyDescent="0.25">
      <c r="A975" s="61" t="s">
        <v>113</v>
      </c>
      <c r="B975" s="106">
        <v>2</v>
      </c>
      <c r="C975" s="106" t="s">
        <v>15</v>
      </c>
      <c r="D975" s="62">
        <v>12.35</v>
      </c>
      <c r="E975" s="61">
        <f t="shared" si="29"/>
        <v>12.35</v>
      </c>
    </row>
    <row r="976" spans="1:5" x14ac:dyDescent="0.25">
      <c r="A976" s="61" t="s">
        <v>113</v>
      </c>
      <c r="B976" s="106">
        <v>2</v>
      </c>
      <c r="C976" s="106" t="s">
        <v>16</v>
      </c>
      <c r="D976" s="62">
        <v>293.2</v>
      </c>
      <c r="E976" s="61">
        <f t="shared" si="29"/>
        <v>293.2</v>
      </c>
    </row>
    <row r="977" spans="1:5" x14ac:dyDescent="0.25">
      <c r="A977" s="61" t="s">
        <v>113</v>
      </c>
      <c r="B977" s="106">
        <v>2</v>
      </c>
      <c r="C977" s="106" t="s">
        <v>17</v>
      </c>
      <c r="D977" s="62">
        <v>361.5</v>
      </c>
      <c r="E977" s="61">
        <f t="shared" si="29"/>
        <v>361.5</v>
      </c>
    </row>
    <row r="978" spans="1:5" x14ac:dyDescent="0.25">
      <c r="A978" s="61" t="s">
        <v>113</v>
      </c>
      <c r="B978" s="106">
        <v>2</v>
      </c>
      <c r="C978" s="106" t="s">
        <v>18</v>
      </c>
      <c r="D978" s="62">
        <v>206</v>
      </c>
      <c r="E978" s="61">
        <f t="shared" si="29"/>
        <v>206</v>
      </c>
    </row>
    <row r="979" spans="1:5" x14ac:dyDescent="0.25">
      <c r="A979" s="61" t="s">
        <v>113</v>
      </c>
      <c r="B979" s="106">
        <v>2</v>
      </c>
      <c r="C979" s="106" t="s">
        <v>19</v>
      </c>
      <c r="D979" s="62">
        <v>56.67</v>
      </c>
      <c r="E979" s="61">
        <f t="shared" si="29"/>
        <v>56.67</v>
      </c>
    </row>
    <row r="980" spans="1:5" x14ac:dyDescent="0.25">
      <c r="A980" s="61" t="s">
        <v>113</v>
      </c>
      <c r="B980" s="106">
        <v>2</v>
      </c>
      <c r="C980" s="106" t="s">
        <v>20</v>
      </c>
      <c r="D980" s="62">
        <v>1.2669999999999999</v>
      </c>
      <c r="E980" s="61">
        <f t="shared" si="29"/>
        <v>1.2669999999999999</v>
      </c>
    </row>
    <row r="981" spans="1:5" x14ac:dyDescent="0.25">
      <c r="A981" s="61" t="s">
        <v>113</v>
      </c>
      <c r="B981" s="106">
        <v>2</v>
      </c>
      <c r="C981" s="106" t="s">
        <v>21</v>
      </c>
      <c r="D981" s="62">
        <v>102.5</v>
      </c>
      <c r="E981" s="61">
        <f t="shared" si="29"/>
        <v>102.5</v>
      </c>
    </row>
    <row r="982" spans="1:5" x14ac:dyDescent="0.25">
      <c r="A982" s="61" t="s">
        <v>113</v>
      </c>
      <c r="B982" s="106">
        <v>2</v>
      </c>
      <c r="C982" s="106" t="s">
        <v>22</v>
      </c>
      <c r="D982" s="62">
        <v>23.95</v>
      </c>
      <c r="E982" s="61">
        <f t="shared" si="29"/>
        <v>23.95</v>
      </c>
    </row>
    <row r="983" spans="1:5" x14ac:dyDescent="0.25">
      <c r="A983" s="61" t="s">
        <v>113</v>
      </c>
      <c r="B983" s="106">
        <v>2</v>
      </c>
      <c r="C983" s="106" t="s">
        <v>23</v>
      </c>
      <c r="D983" s="62">
        <v>25.42</v>
      </c>
      <c r="E983" s="61">
        <f t="shared" si="29"/>
        <v>25.42</v>
      </c>
    </row>
    <row r="984" spans="1:5" x14ac:dyDescent="0.25">
      <c r="A984" s="61" t="s">
        <v>113</v>
      </c>
      <c r="B984" s="106">
        <v>2</v>
      </c>
      <c r="C984" s="106" t="s">
        <v>24</v>
      </c>
      <c r="D984" s="62">
        <v>1.23</v>
      </c>
      <c r="E984" s="61">
        <f t="shared" si="29"/>
        <v>1.23</v>
      </c>
    </row>
    <row r="985" spans="1:5" x14ac:dyDescent="0.25">
      <c r="A985" s="61" t="s">
        <v>113</v>
      </c>
      <c r="B985" s="106">
        <v>2</v>
      </c>
      <c r="C985" s="106" t="s">
        <v>25</v>
      </c>
      <c r="D985" s="62">
        <v>129.9</v>
      </c>
      <c r="E985" s="61">
        <f t="shared" si="29"/>
        <v>129.9</v>
      </c>
    </row>
    <row r="986" spans="1:5" x14ac:dyDescent="0.25">
      <c r="A986" s="61" t="s">
        <v>113</v>
      </c>
      <c r="B986" s="106">
        <v>2</v>
      </c>
      <c r="C986" s="106" t="s">
        <v>26</v>
      </c>
      <c r="D986" s="62">
        <v>5.2060000000000004</v>
      </c>
      <c r="E986" s="61">
        <f t="shared" si="29"/>
        <v>5.2060000000000004</v>
      </c>
    </row>
    <row r="987" spans="1:5" x14ac:dyDescent="0.25">
      <c r="A987" s="61" t="s">
        <v>113</v>
      </c>
      <c r="B987" s="106">
        <v>2</v>
      </c>
      <c r="C987" s="106" t="s">
        <v>27</v>
      </c>
      <c r="D987" s="62">
        <v>76.180000000000007</v>
      </c>
      <c r="E987" s="61">
        <f t="shared" si="29"/>
        <v>76.180000000000007</v>
      </c>
    </row>
    <row r="988" spans="1:5" x14ac:dyDescent="0.25">
      <c r="A988" s="61" t="s">
        <v>113</v>
      </c>
      <c r="B988" s="106">
        <v>2</v>
      </c>
      <c r="C988" s="108" t="s">
        <v>28</v>
      </c>
      <c r="D988" s="65">
        <v>47.575000000000003</v>
      </c>
      <c r="E988" s="61">
        <f t="shared" si="29"/>
        <v>47.575000000000003</v>
      </c>
    </row>
    <row r="989" spans="1:5" x14ac:dyDescent="0.25">
      <c r="A989" s="61" t="s">
        <v>113</v>
      </c>
      <c r="B989" s="106">
        <v>2</v>
      </c>
      <c r="C989" s="109" t="s">
        <v>29</v>
      </c>
      <c r="D989" s="65">
        <v>6.3890000000000002</v>
      </c>
      <c r="E989" s="61">
        <f t="shared" si="29"/>
        <v>6.3890000000000002</v>
      </c>
    </row>
    <row r="990" spans="1:5" x14ac:dyDescent="0.25">
      <c r="A990" s="61" t="s">
        <v>113</v>
      </c>
      <c r="B990" s="106">
        <v>2</v>
      </c>
      <c r="C990" s="109" t="s">
        <v>30</v>
      </c>
      <c r="D990" s="65">
        <v>3.4000000000000002E-2</v>
      </c>
      <c r="E990" s="61">
        <f t="shared" si="29"/>
        <v>3.4000000000000002E-2</v>
      </c>
    </row>
    <row r="991" spans="1:5" x14ac:dyDescent="0.25">
      <c r="A991" s="61" t="s">
        <v>113</v>
      </c>
      <c r="B991" s="106">
        <f t="shared" ref="B991:B1054" si="30">B968+1</f>
        <v>3</v>
      </c>
      <c r="C991" s="106" t="s">
        <v>8</v>
      </c>
      <c r="D991" s="62">
        <v>69.099999999999994</v>
      </c>
      <c r="E991" s="61">
        <f t="shared" si="29"/>
        <v>69.099999999999994</v>
      </c>
    </row>
    <row r="992" spans="1:5" x14ac:dyDescent="0.25">
      <c r="A992" s="61" t="s">
        <v>113</v>
      </c>
      <c r="B992" s="106">
        <f t="shared" si="30"/>
        <v>3</v>
      </c>
      <c r="C992" s="106" t="s">
        <v>9</v>
      </c>
      <c r="D992" s="62">
        <v>2.6840000000000002</v>
      </c>
      <c r="E992" s="61">
        <f t="shared" si="29"/>
        <v>2.6840000000000002</v>
      </c>
    </row>
    <row r="993" spans="1:5" x14ac:dyDescent="0.25">
      <c r="A993" s="61" t="s">
        <v>113</v>
      </c>
      <c r="B993" s="106">
        <f t="shared" si="30"/>
        <v>3</v>
      </c>
      <c r="C993" s="106" t="s">
        <v>10</v>
      </c>
      <c r="D993" s="62">
        <v>5.4859999999999998</v>
      </c>
      <c r="E993" s="61">
        <f t="shared" si="29"/>
        <v>5.4859999999999998</v>
      </c>
    </row>
    <row r="994" spans="1:5" x14ac:dyDescent="0.25">
      <c r="A994" s="61" t="s">
        <v>113</v>
      </c>
      <c r="B994" s="106">
        <f t="shared" si="30"/>
        <v>3</v>
      </c>
      <c r="C994" s="106" t="s">
        <v>11</v>
      </c>
      <c r="D994" s="62">
        <v>764.2</v>
      </c>
      <c r="E994" s="61">
        <f t="shared" si="29"/>
        <v>764.2</v>
      </c>
    </row>
    <row r="995" spans="1:5" x14ac:dyDescent="0.25">
      <c r="A995" s="61" t="s">
        <v>113</v>
      </c>
      <c r="B995" s="106">
        <f t="shared" si="30"/>
        <v>3</v>
      </c>
      <c r="C995" s="106" t="s">
        <v>12</v>
      </c>
      <c r="D995" s="64">
        <v>0.253</v>
      </c>
      <c r="E995" s="61">
        <v>1</v>
      </c>
    </row>
    <row r="996" spans="1:5" x14ac:dyDescent="0.25">
      <c r="A996" s="61" t="s">
        <v>113</v>
      </c>
      <c r="B996" s="106">
        <f t="shared" si="30"/>
        <v>3</v>
      </c>
      <c r="C996" s="106" t="s">
        <v>13</v>
      </c>
      <c r="D996" s="64">
        <v>0.89259999999999995</v>
      </c>
      <c r="E996" s="61">
        <v>1</v>
      </c>
    </row>
    <row r="997" spans="1:5" x14ac:dyDescent="0.25">
      <c r="A997" s="61" t="s">
        <v>113</v>
      </c>
      <c r="B997" s="106">
        <f t="shared" si="30"/>
        <v>3</v>
      </c>
      <c r="C997" s="106" t="s">
        <v>14</v>
      </c>
      <c r="D997" s="62">
        <v>45.53</v>
      </c>
      <c r="E997" s="61">
        <f t="shared" si="29"/>
        <v>45.53</v>
      </c>
    </row>
    <row r="998" spans="1:5" x14ac:dyDescent="0.25">
      <c r="A998" s="61" t="s">
        <v>113</v>
      </c>
      <c r="B998" s="106">
        <f t="shared" si="30"/>
        <v>3</v>
      </c>
      <c r="C998" s="106" t="s">
        <v>15</v>
      </c>
      <c r="D998" s="62">
        <v>9.1590000000000007</v>
      </c>
      <c r="E998" s="61">
        <f t="shared" si="29"/>
        <v>9.1590000000000007</v>
      </c>
    </row>
    <row r="999" spans="1:5" x14ac:dyDescent="0.25">
      <c r="A999" s="61" t="s">
        <v>113</v>
      </c>
      <c r="B999" s="106">
        <f t="shared" si="30"/>
        <v>3</v>
      </c>
      <c r="C999" s="106" t="s">
        <v>16</v>
      </c>
      <c r="D999" s="62">
        <v>239.8</v>
      </c>
      <c r="E999" s="61">
        <f t="shared" si="29"/>
        <v>239.8</v>
      </c>
    </row>
    <row r="1000" spans="1:5" x14ac:dyDescent="0.25">
      <c r="A1000" s="61" t="s">
        <v>113</v>
      </c>
      <c r="B1000" s="106">
        <f t="shared" si="30"/>
        <v>3</v>
      </c>
      <c r="C1000" s="106" t="s">
        <v>17</v>
      </c>
      <c r="D1000" s="62">
        <v>245.9</v>
      </c>
      <c r="E1000" s="61">
        <f t="shared" si="29"/>
        <v>245.9</v>
      </c>
    </row>
    <row r="1001" spans="1:5" x14ac:dyDescent="0.25">
      <c r="A1001" s="61" t="s">
        <v>113</v>
      </c>
      <c r="B1001" s="106">
        <f t="shared" si="30"/>
        <v>3</v>
      </c>
      <c r="C1001" s="106" t="s">
        <v>18</v>
      </c>
      <c r="D1001" s="62">
        <v>157.6</v>
      </c>
      <c r="E1001" s="61">
        <f t="shared" si="29"/>
        <v>157.6</v>
      </c>
    </row>
    <row r="1002" spans="1:5" x14ac:dyDescent="0.25">
      <c r="A1002" s="61" t="s">
        <v>113</v>
      </c>
      <c r="B1002" s="106">
        <f t="shared" si="30"/>
        <v>3</v>
      </c>
      <c r="C1002" s="106" t="s">
        <v>19</v>
      </c>
      <c r="D1002" s="62">
        <v>66.59</v>
      </c>
      <c r="E1002" s="61">
        <f t="shared" si="29"/>
        <v>66.59</v>
      </c>
    </row>
    <row r="1003" spans="1:5" x14ac:dyDescent="0.25">
      <c r="A1003" s="61" t="s">
        <v>113</v>
      </c>
      <c r="B1003" s="106">
        <f t="shared" si="30"/>
        <v>3</v>
      </c>
      <c r="C1003" s="106" t="s">
        <v>20</v>
      </c>
      <c r="D1003" s="64">
        <v>0.81720000000000004</v>
      </c>
      <c r="E1003" s="61">
        <v>1</v>
      </c>
    </row>
    <row r="1004" spans="1:5" x14ac:dyDescent="0.25">
      <c r="A1004" s="61" t="s">
        <v>113</v>
      </c>
      <c r="B1004" s="106">
        <f t="shared" si="30"/>
        <v>3</v>
      </c>
      <c r="C1004" s="106" t="s">
        <v>21</v>
      </c>
      <c r="D1004" s="62">
        <v>59.74</v>
      </c>
      <c r="E1004" s="61">
        <f t="shared" ref="E1004:E1067" si="31">D1004</f>
        <v>59.74</v>
      </c>
    </row>
    <row r="1005" spans="1:5" x14ac:dyDescent="0.25">
      <c r="A1005" s="61" t="s">
        <v>113</v>
      </c>
      <c r="B1005" s="106">
        <f t="shared" si="30"/>
        <v>3</v>
      </c>
      <c r="C1005" s="106" t="s">
        <v>22</v>
      </c>
      <c r="D1005" s="62">
        <v>20.75</v>
      </c>
      <c r="E1005" s="61">
        <f t="shared" si="31"/>
        <v>20.75</v>
      </c>
    </row>
    <row r="1006" spans="1:5" x14ac:dyDescent="0.25">
      <c r="A1006" s="61" t="s">
        <v>113</v>
      </c>
      <c r="B1006" s="106">
        <f t="shared" si="30"/>
        <v>3</v>
      </c>
      <c r="C1006" s="106" t="s">
        <v>23</v>
      </c>
      <c r="D1006" s="62">
        <v>28.83</v>
      </c>
      <c r="E1006" s="61">
        <f t="shared" si="31"/>
        <v>28.83</v>
      </c>
    </row>
    <row r="1007" spans="1:5" x14ac:dyDescent="0.25">
      <c r="A1007" s="61" t="s">
        <v>113</v>
      </c>
      <c r="B1007" s="106">
        <f t="shared" si="30"/>
        <v>3</v>
      </c>
      <c r="C1007" s="106" t="s">
        <v>24</v>
      </c>
      <c r="D1007" s="64">
        <v>0.77810000000000001</v>
      </c>
      <c r="E1007" s="61">
        <v>1</v>
      </c>
    </row>
    <row r="1008" spans="1:5" x14ac:dyDescent="0.25">
      <c r="A1008" s="61" t="s">
        <v>113</v>
      </c>
      <c r="B1008" s="106">
        <f t="shared" si="30"/>
        <v>3</v>
      </c>
      <c r="C1008" s="106" t="s">
        <v>25</v>
      </c>
      <c r="D1008" s="62">
        <v>80.02</v>
      </c>
      <c r="E1008" s="61">
        <f t="shared" si="31"/>
        <v>80.02</v>
      </c>
    </row>
    <row r="1009" spans="1:5" x14ac:dyDescent="0.25">
      <c r="A1009" s="61" t="s">
        <v>113</v>
      </c>
      <c r="B1009" s="106">
        <f t="shared" si="30"/>
        <v>3</v>
      </c>
      <c r="C1009" s="106" t="s">
        <v>26</v>
      </c>
      <c r="D1009" s="62">
        <v>3.5880000000000001</v>
      </c>
      <c r="E1009" s="61">
        <f t="shared" si="31"/>
        <v>3.5880000000000001</v>
      </c>
    </row>
    <row r="1010" spans="1:5" x14ac:dyDescent="0.25">
      <c r="A1010" s="61" t="s">
        <v>113</v>
      </c>
      <c r="B1010" s="106">
        <f t="shared" si="30"/>
        <v>3</v>
      </c>
      <c r="C1010" s="106" t="s">
        <v>27</v>
      </c>
      <c r="D1010" s="62">
        <v>24.51</v>
      </c>
      <c r="E1010" s="61">
        <f t="shared" si="31"/>
        <v>24.51</v>
      </c>
    </row>
    <row r="1011" spans="1:5" x14ac:dyDescent="0.25">
      <c r="A1011" s="61" t="s">
        <v>113</v>
      </c>
      <c r="B1011" s="106">
        <f t="shared" si="30"/>
        <v>3</v>
      </c>
      <c r="C1011" s="108" t="s">
        <v>28</v>
      </c>
      <c r="D1011" s="65">
        <v>47.786999999999999</v>
      </c>
      <c r="E1011" s="61">
        <f t="shared" si="31"/>
        <v>47.786999999999999</v>
      </c>
    </row>
    <row r="1012" spans="1:5" x14ac:dyDescent="0.25">
      <c r="A1012" s="61" t="s">
        <v>113</v>
      </c>
      <c r="B1012" s="106">
        <f t="shared" si="30"/>
        <v>3</v>
      </c>
      <c r="C1012" s="109" t="s">
        <v>29</v>
      </c>
      <c r="D1012" s="65">
        <v>6.4589999999999996</v>
      </c>
      <c r="E1012" s="61">
        <f t="shared" si="31"/>
        <v>6.4589999999999996</v>
      </c>
    </row>
    <row r="1013" spans="1:5" x14ac:dyDescent="0.25">
      <c r="A1013" s="61" t="s">
        <v>113</v>
      </c>
      <c r="B1013" s="106">
        <f t="shared" si="30"/>
        <v>3</v>
      </c>
      <c r="C1013" s="109" t="s">
        <v>30</v>
      </c>
      <c r="D1013" s="65">
        <v>6.0999999999999999E-2</v>
      </c>
      <c r="E1013" s="61">
        <f t="shared" si="31"/>
        <v>6.0999999999999999E-2</v>
      </c>
    </row>
    <row r="1014" spans="1:5" x14ac:dyDescent="0.25">
      <c r="A1014" s="61" t="s">
        <v>113</v>
      </c>
      <c r="B1014" s="106">
        <f t="shared" si="30"/>
        <v>4</v>
      </c>
      <c r="C1014" s="106" t="s">
        <v>8</v>
      </c>
      <c r="D1014" s="62">
        <v>74.55</v>
      </c>
      <c r="E1014" s="61">
        <f t="shared" si="31"/>
        <v>74.55</v>
      </c>
    </row>
    <row r="1015" spans="1:5" x14ac:dyDescent="0.25">
      <c r="A1015" s="61" t="s">
        <v>113</v>
      </c>
      <c r="B1015" s="106">
        <f t="shared" si="30"/>
        <v>4</v>
      </c>
      <c r="C1015" s="106" t="s">
        <v>9</v>
      </c>
      <c r="D1015" s="62">
        <v>3.0209999999999999</v>
      </c>
      <c r="E1015" s="61">
        <f t="shared" si="31"/>
        <v>3.0209999999999999</v>
      </c>
    </row>
    <row r="1016" spans="1:5" x14ac:dyDescent="0.25">
      <c r="A1016" s="61" t="s">
        <v>113</v>
      </c>
      <c r="B1016" s="106">
        <f t="shared" si="30"/>
        <v>4</v>
      </c>
      <c r="C1016" s="106" t="s">
        <v>10</v>
      </c>
      <c r="D1016" s="62">
        <v>6.5510000000000002</v>
      </c>
      <c r="E1016" s="61">
        <f t="shared" si="31"/>
        <v>6.5510000000000002</v>
      </c>
    </row>
    <row r="1017" spans="1:5" x14ac:dyDescent="0.25">
      <c r="A1017" s="61" t="s">
        <v>113</v>
      </c>
      <c r="B1017" s="106">
        <f t="shared" si="30"/>
        <v>4</v>
      </c>
      <c r="C1017" s="106" t="s">
        <v>11</v>
      </c>
      <c r="D1017" s="62">
        <v>812.9</v>
      </c>
      <c r="E1017" s="61">
        <f t="shared" si="31"/>
        <v>812.9</v>
      </c>
    </row>
    <row r="1018" spans="1:5" x14ac:dyDescent="0.25">
      <c r="A1018" s="61" t="s">
        <v>113</v>
      </c>
      <c r="B1018" s="106">
        <f t="shared" si="30"/>
        <v>4</v>
      </c>
      <c r="C1018" s="106" t="s">
        <v>12</v>
      </c>
      <c r="D1018" s="64">
        <v>0.59140000000000004</v>
      </c>
      <c r="E1018" s="61">
        <v>1</v>
      </c>
    </row>
    <row r="1019" spans="1:5" x14ac:dyDescent="0.25">
      <c r="A1019" s="61" t="s">
        <v>113</v>
      </c>
      <c r="B1019" s="106">
        <f t="shared" si="30"/>
        <v>4</v>
      </c>
      <c r="C1019" s="106" t="s">
        <v>13</v>
      </c>
      <c r="D1019" s="62">
        <v>4.9779999999999998</v>
      </c>
      <c r="E1019" s="61">
        <f t="shared" si="31"/>
        <v>4.9779999999999998</v>
      </c>
    </row>
    <row r="1020" spans="1:5" x14ac:dyDescent="0.25">
      <c r="A1020" s="61" t="s">
        <v>113</v>
      </c>
      <c r="B1020" s="106">
        <f t="shared" si="30"/>
        <v>4</v>
      </c>
      <c r="C1020" s="106" t="s">
        <v>14</v>
      </c>
      <c r="D1020" s="62">
        <v>7.5590000000000002</v>
      </c>
      <c r="E1020" s="61">
        <f t="shared" si="31"/>
        <v>7.5590000000000002</v>
      </c>
    </row>
    <row r="1021" spans="1:5" x14ac:dyDescent="0.25">
      <c r="A1021" s="61" t="s">
        <v>113</v>
      </c>
      <c r="B1021" s="106">
        <f t="shared" si="30"/>
        <v>4</v>
      </c>
      <c r="C1021" s="106" t="s">
        <v>15</v>
      </c>
      <c r="D1021" s="62">
        <v>1.8180000000000001</v>
      </c>
      <c r="E1021" s="61">
        <f t="shared" si="31"/>
        <v>1.8180000000000001</v>
      </c>
    </row>
    <row r="1022" spans="1:5" x14ac:dyDescent="0.25">
      <c r="A1022" s="61" t="s">
        <v>113</v>
      </c>
      <c r="B1022" s="106">
        <f t="shared" si="30"/>
        <v>4</v>
      </c>
      <c r="C1022" s="106" t="s">
        <v>16</v>
      </c>
      <c r="D1022" s="62">
        <v>253.9</v>
      </c>
      <c r="E1022" s="61">
        <f t="shared" si="31"/>
        <v>253.9</v>
      </c>
    </row>
    <row r="1023" spans="1:5" x14ac:dyDescent="0.25">
      <c r="A1023" s="61" t="s">
        <v>113</v>
      </c>
      <c r="B1023" s="106">
        <f t="shared" si="30"/>
        <v>4</v>
      </c>
      <c r="C1023" s="106" t="s">
        <v>17</v>
      </c>
      <c r="D1023" s="62">
        <v>140.9</v>
      </c>
      <c r="E1023" s="61">
        <f t="shared" si="31"/>
        <v>140.9</v>
      </c>
    </row>
    <row r="1024" spans="1:5" x14ac:dyDescent="0.25">
      <c r="A1024" s="61" t="s">
        <v>113</v>
      </c>
      <c r="B1024" s="106">
        <f t="shared" si="30"/>
        <v>4</v>
      </c>
      <c r="C1024" s="106" t="s">
        <v>18</v>
      </c>
      <c r="D1024" s="62">
        <v>213.8</v>
      </c>
      <c r="E1024" s="61">
        <f t="shared" si="31"/>
        <v>213.8</v>
      </c>
    </row>
    <row r="1025" spans="1:5" x14ac:dyDescent="0.25">
      <c r="A1025" s="61" t="s">
        <v>113</v>
      </c>
      <c r="B1025" s="106">
        <f t="shared" si="30"/>
        <v>4</v>
      </c>
      <c r="C1025" s="106" t="s">
        <v>19</v>
      </c>
      <c r="D1025" s="62">
        <v>116.1</v>
      </c>
      <c r="E1025" s="61">
        <f t="shared" si="31"/>
        <v>116.1</v>
      </c>
    </row>
    <row r="1026" spans="1:5" x14ac:dyDescent="0.25">
      <c r="A1026" s="61" t="s">
        <v>113</v>
      </c>
      <c r="B1026" s="106">
        <f t="shared" si="30"/>
        <v>4</v>
      </c>
      <c r="C1026" s="106" t="s">
        <v>20</v>
      </c>
      <c r="D1026" s="62">
        <v>1.869</v>
      </c>
      <c r="E1026" s="61">
        <f t="shared" si="31"/>
        <v>1.869</v>
      </c>
    </row>
    <row r="1027" spans="1:5" x14ac:dyDescent="0.25">
      <c r="A1027" s="61" t="s">
        <v>113</v>
      </c>
      <c r="B1027" s="106">
        <f t="shared" si="30"/>
        <v>4</v>
      </c>
      <c r="C1027" s="106" t="s">
        <v>21</v>
      </c>
      <c r="D1027" s="62">
        <v>30.09</v>
      </c>
      <c r="E1027" s="61">
        <f t="shared" si="31"/>
        <v>30.09</v>
      </c>
    </row>
    <row r="1028" spans="1:5" x14ac:dyDescent="0.25">
      <c r="A1028" s="61" t="s">
        <v>113</v>
      </c>
      <c r="B1028" s="106">
        <f t="shared" si="30"/>
        <v>4</v>
      </c>
      <c r="C1028" s="106" t="s">
        <v>22</v>
      </c>
      <c r="D1028" s="62">
        <v>1.9890000000000001</v>
      </c>
      <c r="E1028" s="61">
        <f t="shared" si="31"/>
        <v>1.9890000000000001</v>
      </c>
    </row>
    <row r="1029" spans="1:5" x14ac:dyDescent="0.25">
      <c r="A1029" s="61" t="s">
        <v>113</v>
      </c>
      <c r="B1029" s="106">
        <f t="shared" si="30"/>
        <v>4</v>
      </c>
      <c r="C1029" s="106" t="s">
        <v>23</v>
      </c>
      <c r="D1029" s="62">
        <v>29.33</v>
      </c>
      <c r="E1029" s="61">
        <f t="shared" si="31"/>
        <v>29.33</v>
      </c>
    </row>
    <row r="1030" spans="1:5" x14ac:dyDescent="0.25">
      <c r="A1030" s="61" t="s">
        <v>113</v>
      </c>
      <c r="B1030" s="106">
        <f t="shared" si="30"/>
        <v>4</v>
      </c>
      <c r="C1030" s="106" t="s">
        <v>24</v>
      </c>
      <c r="D1030" s="62">
        <v>2.9670000000000001</v>
      </c>
      <c r="E1030" s="61">
        <f t="shared" si="31"/>
        <v>2.9670000000000001</v>
      </c>
    </row>
    <row r="1031" spans="1:5" x14ac:dyDescent="0.25">
      <c r="A1031" s="61" t="s">
        <v>113</v>
      </c>
      <c r="B1031" s="106">
        <f t="shared" si="30"/>
        <v>4</v>
      </c>
      <c r="C1031" s="106" t="s">
        <v>25</v>
      </c>
      <c r="D1031" s="62">
        <v>105.4</v>
      </c>
      <c r="E1031" s="61">
        <f t="shared" si="31"/>
        <v>105.4</v>
      </c>
    </row>
    <row r="1032" spans="1:5" x14ac:dyDescent="0.25">
      <c r="A1032" s="61" t="s">
        <v>113</v>
      </c>
      <c r="B1032" s="106">
        <f t="shared" si="30"/>
        <v>4</v>
      </c>
      <c r="C1032" s="106" t="s">
        <v>26</v>
      </c>
      <c r="D1032" s="62">
        <v>3.7120000000000002</v>
      </c>
      <c r="E1032" s="61">
        <f t="shared" si="31"/>
        <v>3.7120000000000002</v>
      </c>
    </row>
    <row r="1033" spans="1:5" x14ac:dyDescent="0.25">
      <c r="A1033" s="61" t="s">
        <v>113</v>
      </c>
      <c r="B1033" s="106">
        <f t="shared" si="30"/>
        <v>4</v>
      </c>
      <c r="C1033" s="106" t="s">
        <v>27</v>
      </c>
      <c r="D1033" s="62">
        <v>11.91</v>
      </c>
      <c r="E1033" s="61">
        <f t="shared" si="31"/>
        <v>11.91</v>
      </c>
    </row>
    <row r="1034" spans="1:5" x14ac:dyDescent="0.25">
      <c r="A1034" s="61" t="s">
        <v>113</v>
      </c>
      <c r="B1034" s="106">
        <f t="shared" si="30"/>
        <v>4</v>
      </c>
      <c r="C1034" s="108" t="s">
        <v>28</v>
      </c>
      <c r="D1034" s="65">
        <v>47.436</v>
      </c>
      <c r="E1034" s="61">
        <f t="shared" si="31"/>
        <v>47.436</v>
      </c>
    </row>
    <row r="1035" spans="1:5" x14ac:dyDescent="0.25">
      <c r="A1035" s="61" t="s">
        <v>113</v>
      </c>
      <c r="B1035" s="106">
        <f t="shared" si="30"/>
        <v>4</v>
      </c>
      <c r="C1035" s="109" t="s">
        <v>29</v>
      </c>
      <c r="D1035" s="65">
        <v>6.2869999999999999</v>
      </c>
      <c r="E1035" s="61">
        <f t="shared" si="31"/>
        <v>6.2869999999999999</v>
      </c>
    </row>
    <row r="1036" spans="1:5" x14ac:dyDescent="0.25">
      <c r="A1036" s="61" t="s">
        <v>113</v>
      </c>
      <c r="B1036" s="106">
        <f t="shared" si="30"/>
        <v>4</v>
      </c>
      <c r="C1036" s="109" t="s">
        <v>30</v>
      </c>
      <c r="D1036" s="65">
        <v>7.4999999999999997E-2</v>
      </c>
      <c r="E1036" s="61">
        <f t="shared" si="31"/>
        <v>7.4999999999999997E-2</v>
      </c>
    </row>
    <row r="1037" spans="1:5" x14ac:dyDescent="0.25">
      <c r="A1037" s="61" t="s">
        <v>113</v>
      </c>
      <c r="B1037" s="106">
        <f t="shared" si="30"/>
        <v>5</v>
      </c>
      <c r="C1037" s="106" t="s">
        <v>8</v>
      </c>
      <c r="D1037" s="62">
        <v>79.540000000000006</v>
      </c>
      <c r="E1037" s="61">
        <f t="shared" si="31"/>
        <v>79.540000000000006</v>
      </c>
    </row>
    <row r="1038" spans="1:5" x14ac:dyDescent="0.25">
      <c r="A1038" s="61" t="s">
        <v>113</v>
      </c>
      <c r="B1038" s="106">
        <f t="shared" si="30"/>
        <v>5</v>
      </c>
      <c r="C1038" s="106" t="s">
        <v>9</v>
      </c>
      <c r="D1038" s="62">
        <v>2.8919999999999999</v>
      </c>
      <c r="E1038" s="61">
        <f t="shared" si="31"/>
        <v>2.8919999999999999</v>
      </c>
    </row>
    <row r="1039" spans="1:5" x14ac:dyDescent="0.25">
      <c r="A1039" s="61" t="s">
        <v>113</v>
      </c>
      <c r="B1039" s="106">
        <f t="shared" si="30"/>
        <v>5</v>
      </c>
      <c r="C1039" s="106" t="s">
        <v>10</v>
      </c>
      <c r="D1039" s="62">
        <v>6.8860000000000001</v>
      </c>
      <c r="E1039" s="61">
        <f t="shared" si="31"/>
        <v>6.8860000000000001</v>
      </c>
    </row>
    <row r="1040" spans="1:5" x14ac:dyDescent="0.25">
      <c r="A1040" s="61" t="s">
        <v>113</v>
      </c>
      <c r="B1040" s="106">
        <f t="shared" si="30"/>
        <v>5</v>
      </c>
      <c r="C1040" s="106" t="s">
        <v>11</v>
      </c>
      <c r="D1040" s="62">
        <v>797.7</v>
      </c>
      <c r="E1040" s="61">
        <f t="shared" si="31"/>
        <v>797.7</v>
      </c>
    </row>
    <row r="1041" spans="1:5" x14ac:dyDescent="0.25">
      <c r="A1041" s="61" t="s">
        <v>113</v>
      </c>
      <c r="B1041" s="106">
        <f t="shared" si="30"/>
        <v>5</v>
      </c>
      <c r="C1041" s="106" t="s">
        <v>12</v>
      </c>
      <c r="D1041" s="64">
        <v>0.31309999999999999</v>
      </c>
      <c r="E1041" s="61">
        <v>1</v>
      </c>
    </row>
    <row r="1042" spans="1:5" x14ac:dyDescent="0.25">
      <c r="A1042" s="61" t="s">
        <v>113</v>
      </c>
      <c r="B1042" s="106">
        <f t="shared" si="30"/>
        <v>5</v>
      </c>
      <c r="C1042" s="106" t="s">
        <v>13</v>
      </c>
      <c r="D1042" s="62">
        <v>10.24</v>
      </c>
      <c r="E1042" s="61">
        <f t="shared" si="31"/>
        <v>10.24</v>
      </c>
    </row>
    <row r="1043" spans="1:5" x14ac:dyDescent="0.25">
      <c r="A1043" s="61" t="s">
        <v>113</v>
      </c>
      <c r="B1043" s="106">
        <f t="shared" si="30"/>
        <v>5</v>
      </c>
      <c r="C1043" s="106" t="s">
        <v>14</v>
      </c>
      <c r="D1043" s="62">
        <v>18.829999999999998</v>
      </c>
      <c r="E1043" s="61">
        <f t="shared" si="31"/>
        <v>18.829999999999998</v>
      </c>
    </row>
    <row r="1044" spans="1:5" x14ac:dyDescent="0.25">
      <c r="A1044" s="61" t="s">
        <v>113</v>
      </c>
      <c r="B1044" s="106">
        <f t="shared" si="30"/>
        <v>5</v>
      </c>
      <c r="C1044" s="106" t="s">
        <v>15</v>
      </c>
      <c r="D1044" s="62">
        <v>1.7330000000000001</v>
      </c>
      <c r="E1044" s="61">
        <f t="shared" si="31"/>
        <v>1.7330000000000001</v>
      </c>
    </row>
    <row r="1045" spans="1:5" x14ac:dyDescent="0.25">
      <c r="A1045" s="61" t="s">
        <v>113</v>
      </c>
      <c r="B1045" s="106">
        <f t="shared" si="30"/>
        <v>5</v>
      </c>
      <c r="C1045" s="106" t="s">
        <v>16</v>
      </c>
      <c r="D1045" s="62">
        <v>172.1</v>
      </c>
      <c r="E1045" s="61">
        <f t="shared" si="31"/>
        <v>172.1</v>
      </c>
    </row>
    <row r="1046" spans="1:5" x14ac:dyDescent="0.25">
      <c r="A1046" s="61" t="s">
        <v>113</v>
      </c>
      <c r="B1046" s="106">
        <f t="shared" si="30"/>
        <v>5</v>
      </c>
      <c r="C1046" s="106" t="s">
        <v>17</v>
      </c>
      <c r="D1046" s="62">
        <v>595.4</v>
      </c>
      <c r="E1046" s="61">
        <f t="shared" si="31"/>
        <v>595.4</v>
      </c>
    </row>
    <row r="1047" spans="1:5" x14ac:dyDescent="0.25">
      <c r="A1047" s="61" t="s">
        <v>113</v>
      </c>
      <c r="B1047" s="106">
        <f t="shared" si="30"/>
        <v>5</v>
      </c>
      <c r="C1047" s="106" t="s">
        <v>18</v>
      </c>
      <c r="D1047" s="62">
        <v>164.8</v>
      </c>
      <c r="E1047" s="61">
        <f t="shared" si="31"/>
        <v>164.8</v>
      </c>
    </row>
    <row r="1048" spans="1:5" x14ac:dyDescent="0.25">
      <c r="A1048" s="61" t="s">
        <v>113</v>
      </c>
      <c r="B1048" s="106">
        <f t="shared" si="30"/>
        <v>5</v>
      </c>
      <c r="C1048" s="106" t="s">
        <v>19</v>
      </c>
      <c r="D1048" s="62">
        <v>27.38</v>
      </c>
      <c r="E1048" s="61">
        <f t="shared" si="31"/>
        <v>27.38</v>
      </c>
    </row>
    <row r="1049" spans="1:5" x14ac:dyDescent="0.25">
      <c r="A1049" s="61" t="s">
        <v>113</v>
      </c>
      <c r="B1049" s="106">
        <f t="shared" si="30"/>
        <v>5</v>
      </c>
      <c r="C1049" s="106" t="s">
        <v>20</v>
      </c>
      <c r="D1049" s="62">
        <v>1.4410000000000001</v>
      </c>
      <c r="E1049" s="61">
        <f t="shared" si="31"/>
        <v>1.4410000000000001</v>
      </c>
    </row>
    <row r="1050" spans="1:5" x14ac:dyDescent="0.25">
      <c r="A1050" s="61" t="s">
        <v>113</v>
      </c>
      <c r="B1050" s="106">
        <f t="shared" si="30"/>
        <v>5</v>
      </c>
      <c r="C1050" s="106" t="s">
        <v>21</v>
      </c>
      <c r="D1050" s="62">
        <v>67.099999999999994</v>
      </c>
      <c r="E1050" s="61">
        <f t="shared" si="31"/>
        <v>67.099999999999994</v>
      </c>
    </row>
    <row r="1051" spans="1:5" x14ac:dyDescent="0.25">
      <c r="A1051" s="61" t="s">
        <v>113</v>
      </c>
      <c r="B1051" s="106">
        <f t="shared" si="30"/>
        <v>5</v>
      </c>
      <c r="C1051" s="106" t="s">
        <v>22</v>
      </c>
      <c r="D1051" s="62">
        <v>2.2810000000000001</v>
      </c>
      <c r="E1051" s="61">
        <f t="shared" si="31"/>
        <v>2.2810000000000001</v>
      </c>
    </row>
    <row r="1052" spans="1:5" x14ac:dyDescent="0.25">
      <c r="A1052" s="61" t="s">
        <v>113</v>
      </c>
      <c r="B1052" s="106">
        <f t="shared" si="30"/>
        <v>5</v>
      </c>
      <c r="C1052" s="106" t="s">
        <v>23</v>
      </c>
      <c r="D1052" s="62">
        <v>102.4</v>
      </c>
      <c r="E1052" s="61">
        <f t="shared" si="31"/>
        <v>102.4</v>
      </c>
    </row>
    <row r="1053" spans="1:5" x14ac:dyDescent="0.25">
      <c r="A1053" s="61" t="s">
        <v>113</v>
      </c>
      <c r="B1053" s="106">
        <f t="shared" si="30"/>
        <v>5</v>
      </c>
      <c r="C1053" s="106" t="s">
        <v>24</v>
      </c>
      <c r="D1053" s="62">
        <v>1.85</v>
      </c>
      <c r="E1053" s="61">
        <f t="shared" si="31"/>
        <v>1.85</v>
      </c>
    </row>
    <row r="1054" spans="1:5" x14ac:dyDescent="0.25">
      <c r="A1054" s="61" t="s">
        <v>113</v>
      </c>
      <c r="B1054" s="106">
        <f t="shared" si="30"/>
        <v>5</v>
      </c>
      <c r="C1054" s="106" t="s">
        <v>25</v>
      </c>
      <c r="D1054" s="62">
        <v>119</v>
      </c>
      <c r="E1054" s="61">
        <f t="shared" si="31"/>
        <v>119</v>
      </c>
    </row>
    <row r="1055" spans="1:5" x14ac:dyDescent="0.25">
      <c r="A1055" s="61" t="s">
        <v>113</v>
      </c>
      <c r="B1055" s="106">
        <f t="shared" ref="B1055:B1118" si="32">B1032+1</f>
        <v>5</v>
      </c>
      <c r="C1055" s="106" t="s">
        <v>26</v>
      </c>
      <c r="D1055" s="62">
        <v>2.7789999999999999</v>
      </c>
      <c r="E1055" s="61">
        <f t="shared" si="31"/>
        <v>2.7789999999999999</v>
      </c>
    </row>
    <row r="1056" spans="1:5" x14ac:dyDescent="0.25">
      <c r="A1056" s="61" t="s">
        <v>113</v>
      </c>
      <c r="B1056" s="106">
        <f t="shared" si="32"/>
        <v>5</v>
      </c>
      <c r="C1056" s="106" t="s">
        <v>27</v>
      </c>
      <c r="D1056" s="62">
        <v>11.91</v>
      </c>
      <c r="E1056" s="61">
        <f t="shared" si="31"/>
        <v>11.91</v>
      </c>
    </row>
    <row r="1057" spans="1:5" x14ac:dyDescent="0.25">
      <c r="A1057" s="61" t="s">
        <v>113</v>
      </c>
      <c r="B1057" s="106">
        <f t="shared" si="32"/>
        <v>5</v>
      </c>
      <c r="C1057" s="108" t="s">
        <v>28</v>
      </c>
      <c r="D1057" s="65">
        <v>48.155000000000001</v>
      </c>
      <c r="E1057" s="61">
        <f t="shared" si="31"/>
        <v>48.155000000000001</v>
      </c>
    </row>
    <row r="1058" spans="1:5" x14ac:dyDescent="0.25">
      <c r="A1058" s="61" t="s">
        <v>113</v>
      </c>
      <c r="B1058" s="106">
        <f t="shared" si="32"/>
        <v>5</v>
      </c>
      <c r="C1058" s="109" t="s">
        <v>29</v>
      </c>
      <c r="D1058" s="65">
        <v>6.1740000000000004</v>
      </c>
      <c r="E1058" s="61">
        <f t="shared" si="31"/>
        <v>6.1740000000000004</v>
      </c>
    </row>
    <row r="1059" spans="1:5" x14ac:dyDescent="0.25">
      <c r="A1059" s="61" t="s">
        <v>113</v>
      </c>
      <c r="B1059" s="106">
        <f t="shared" si="32"/>
        <v>5</v>
      </c>
      <c r="C1059" s="109" t="s">
        <v>30</v>
      </c>
      <c r="D1059" s="65">
        <v>0.13</v>
      </c>
      <c r="E1059" s="61">
        <f t="shared" si="31"/>
        <v>0.13</v>
      </c>
    </row>
    <row r="1060" spans="1:5" x14ac:dyDescent="0.25">
      <c r="A1060" s="61" t="s">
        <v>113</v>
      </c>
      <c r="B1060" s="106">
        <f t="shared" si="32"/>
        <v>6</v>
      </c>
      <c r="C1060" s="106" t="s">
        <v>8</v>
      </c>
      <c r="D1060" s="62">
        <v>77.09</v>
      </c>
      <c r="E1060" s="61">
        <f t="shared" si="31"/>
        <v>77.09</v>
      </c>
    </row>
    <row r="1061" spans="1:5" x14ac:dyDescent="0.25">
      <c r="A1061" s="61" t="s">
        <v>113</v>
      </c>
      <c r="B1061" s="106">
        <f t="shared" si="32"/>
        <v>6</v>
      </c>
      <c r="C1061" s="106" t="s">
        <v>9</v>
      </c>
      <c r="D1061" s="62">
        <v>2.8580000000000001</v>
      </c>
      <c r="E1061" s="61">
        <f t="shared" si="31"/>
        <v>2.8580000000000001</v>
      </c>
    </row>
    <row r="1062" spans="1:5" x14ac:dyDescent="0.25">
      <c r="A1062" s="61" t="s">
        <v>113</v>
      </c>
      <c r="B1062" s="106">
        <f t="shared" si="32"/>
        <v>6</v>
      </c>
      <c r="C1062" s="106" t="s">
        <v>10</v>
      </c>
      <c r="D1062" s="62">
        <v>6.9459999999999997</v>
      </c>
      <c r="E1062" s="61">
        <f t="shared" si="31"/>
        <v>6.9459999999999997</v>
      </c>
    </row>
    <row r="1063" spans="1:5" x14ac:dyDescent="0.25">
      <c r="A1063" s="61" t="s">
        <v>113</v>
      </c>
      <c r="B1063" s="106">
        <f t="shared" si="32"/>
        <v>6</v>
      </c>
      <c r="C1063" s="106" t="s">
        <v>11</v>
      </c>
      <c r="D1063" s="62">
        <v>787.2</v>
      </c>
      <c r="E1063" s="61">
        <f t="shared" si="31"/>
        <v>787.2</v>
      </c>
    </row>
    <row r="1064" spans="1:5" x14ac:dyDescent="0.25">
      <c r="A1064" s="61" t="s">
        <v>113</v>
      </c>
      <c r="B1064" s="106">
        <f t="shared" si="32"/>
        <v>6</v>
      </c>
      <c r="C1064" s="106" t="s">
        <v>12</v>
      </c>
      <c r="D1064" s="64">
        <v>0.34789999999999999</v>
      </c>
      <c r="E1064" s="61">
        <v>1</v>
      </c>
    </row>
    <row r="1065" spans="1:5" x14ac:dyDescent="0.25">
      <c r="A1065" s="61" t="s">
        <v>113</v>
      </c>
      <c r="B1065" s="106">
        <f t="shared" si="32"/>
        <v>6</v>
      </c>
      <c r="C1065" s="106" t="s">
        <v>13</v>
      </c>
      <c r="D1065" s="62">
        <v>10.35</v>
      </c>
      <c r="E1065" s="61">
        <f t="shared" si="31"/>
        <v>10.35</v>
      </c>
    </row>
    <row r="1066" spans="1:5" x14ac:dyDescent="0.25">
      <c r="A1066" s="61" t="s">
        <v>113</v>
      </c>
      <c r="B1066" s="106">
        <f t="shared" si="32"/>
        <v>6</v>
      </c>
      <c r="C1066" s="106" t="s">
        <v>14</v>
      </c>
      <c r="D1066" s="62">
        <v>17.27</v>
      </c>
      <c r="E1066" s="61">
        <f t="shared" si="31"/>
        <v>17.27</v>
      </c>
    </row>
    <row r="1067" spans="1:5" x14ac:dyDescent="0.25">
      <c r="A1067" s="61" t="s">
        <v>113</v>
      </c>
      <c r="B1067" s="106">
        <f t="shared" si="32"/>
        <v>6</v>
      </c>
      <c r="C1067" s="106" t="s">
        <v>15</v>
      </c>
      <c r="D1067" s="62">
        <v>1.6659999999999999</v>
      </c>
      <c r="E1067" s="61">
        <f t="shared" si="31"/>
        <v>1.6659999999999999</v>
      </c>
    </row>
    <row r="1068" spans="1:5" x14ac:dyDescent="0.25">
      <c r="A1068" s="61" t="s">
        <v>113</v>
      </c>
      <c r="B1068" s="106">
        <f t="shared" si="32"/>
        <v>6</v>
      </c>
      <c r="C1068" s="106" t="s">
        <v>16</v>
      </c>
      <c r="D1068" s="62">
        <v>160</v>
      </c>
      <c r="E1068" s="61">
        <f t="shared" ref="E1068:E1131" si="33">D1068</f>
        <v>160</v>
      </c>
    </row>
    <row r="1069" spans="1:5" x14ac:dyDescent="0.25">
      <c r="A1069" s="61" t="s">
        <v>113</v>
      </c>
      <c r="B1069" s="106">
        <f t="shared" si="32"/>
        <v>6</v>
      </c>
      <c r="C1069" s="106" t="s">
        <v>17</v>
      </c>
      <c r="D1069" s="62">
        <v>606.70000000000005</v>
      </c>
      <c r="E1069" s="61">
        <f t="shared" si="33"/>
        <v>606.70000000000005</v>
      </c>
    </row>
    <row r="1070" spans="1:5" x14ac:dyDescent="0.25">
      <c r="A1070" s="61" t="s">
        <v>113</v>
      </c>
      <c r="B1070" s="106">
        <f t="shared" si="32"/>
        <v>6</v>
      </c>
      <c r="C1070" s="106" t="s">
        <v>18</v>
      </c>
      <c r="D1070" s="62">
        <v>165.2</v>
      </c>
      <c r="E1070" s="61">
        <f t="shared" si="33"/>
        <v>165.2</v>
      </c>
    </row>
    <row r="1071" spans="1:5" x14ac:dyDescent="0.25">
      <c r="A1071" s="61" t="s">
        <v>113</v>
      </c>
      <c r="B1071" s="106">
        <f t="shared" si="32"/>
        <v>6</v>
      </c>
      <c r="C1071" s="106" t="s">
        <v>19</v>
      </c>
      <c r="D1071" s="62">
        <v>26.69</v>
      </c>
      <c r="E1071" s="61">
        <f t="shared" si="33"/>
        <v>26.69</v>
      </c>
    </row>
    <row r="1072" spans="1:5" x14ac:dyDescent="0.25">
      <c r="A1072" s="61" t="s">
        <v>113</v>
      </c>
      <c r="B1072" s="106">
        <f t="shared" si="32"/>
        <v>6</v>
      </c>
      <c r="C1072" s="106" t="s">
        <v>20</v>
      </c>
      <c r="D1072" s="62">
        <v>1.3839999999999999</v>
      </c>
      <c r="E1072" s="61">
        <f t="shared" si="33"/>
        <v>1.3839999999999999</v>
      </c>
    </row>
    <row r="1073" spans="1:5" x14ac:dyDescent="0.25">
      <c r="A1073" s="61" t="s">
        <v>113</v>
      </c>
      <c r="B1073" s="106">
        <f t="shared" si="32"/>
        <v>6</v>
      </c>
      <c r="C1073" s="106" t="s">
        <v>21</v>
      </c>
      <c r="D1073" s="62">
        <v>66.41</v>
      </c>
      <c r="E1073" s="61">
        <f t="shared" si="33"/>
        <v>66.41</v>
      </c>
    </row>
    <row r="1074" spans="1:5" x14ac:dyDescent="0.25">
      <c r="A1074" s="61" t="s">
        <v>113</v>
      </c>
      <c r="B1074" s="106">
        <f t="shared" si="32"/>
        <v>6</v>
      </c>
      <c r="C1074" s="106" t="s">
        <v>22</v>
      </c>
      <c r="D1074" s="62">
        <v>1.94</v>
      </c>
      <c r="E1074" s="61">
        <f t="shared" si="33"/>
        <v>1.94</v>
      </c>
    </row>
    <row r="1075" spans="1:5" x14ac:dyDescent="0.25">
      <c r="A1075" s="61" t="s">
        <v>113</v>
      </c>
      <c r="B1075" s="106">
        <f t="shared" si="32"/>
        <v>6</v>
      </c>
      <c r="C1075" s="106" t="s">
        <v>23</v>
      </c>
      <c r="D1075" s="62">
        <v>104.1</v>
      </c>
      <c r="E1075" s="61">
        <f t="shared" si="33"/>
        <v>104.1</v>
      </c>
    </row>
    <row r="1076" spans="1:5" x14ac:dyDescent="0.25">
      <c r="A1076" s="61" t="s">
        <v>113</v>
      </c>
      <c r="B1076" s="106">
        <f t="shared" si="32"/>
        <v>6</v>
      </c>
      <c r="C1076" s="106" t="s">
        <v>24</v>
      </c>
      <c r="D1076" s="62">
        <v>1.7949999999999999</v>
      </c>
      <c r="E1076" s="61">
        <f t="shared" si="33"/>
        <v>1.7949999999999999</v>
      </c>
    </row>
    <row r="1077" spans="1:5" x14ac:dyDescent="0.25">
      <c r="A1077" s="61" t="s">
        <v>113</v>
      </c>
      <c r="B1077" s="106">
        <f t="shared" si="32"/>
        <v>6</v>
      </c>
      <c r="C1077" s="106" t="s">
        <v>25</v>
      </c>
      <c r="D1077" s="62">
        <v>109.7</v>
      </c>
      <c r="E1077" s="61">
        <f t="shared" si="33"/>
        <v>109.7</v>
      </c>
    </row>
    <row r="1078" spans="1:5" x14ac:dyDescent="0.25">
      <c r="A1078" s="61" t="s">
        <v>113</v>
      </c>
      <c r="B1078" s="106">
        <f t="shared" si="32"/>
        <v>6</v>
      </c>
      <c r="C1078" s="106" t="s">
        <v>26</v>
      </c>
      <c r="D1078" s="62">
        <v>2.8380000000000001</v>
      </c>
      <c r="E1078" s="61">
        <f t="shared" si="33"/>
        <v>2.8380000000000001</v>
      </c>
    </row>
    <row r="1079" spans="1:5" x14ac:dyDescent="0.25">
      <c r="A1079" s="61" t="s">
        <v>113</v>
      </c>
      <c r="B1079" s="106">
        <f t="shared" si="32"/>
        <v>6</v>
      </c>
      <c r="C1079" s="106" t="s">
        <v>27</v>
      </c>
      <c r="D1079" s="62">
        <v>12.24</v>
      </c>
      <c r="E1079" s="61">
        <f t="shared" si="33"/>
        <v>12.24</v>
      </c>
    </row>
    <row r="1080" spans="1:5" x14ac:dyDescent="0.25">
      <c r="A1080" s="61" t="s">
        <v>113</v>
      </c>
      <c r="B1080" s="106">
        <f t="shared" si="32"/>
        <v>6</v>
      </c>
      <c r="C1080" s="108" t="s">
        <v>28</v>
      </c>
      <c r="D1080" s="65">
        <v>50.212000000000003</v>
      </c>
      <c r="E1080" s="61">
        <f t="shared" si="33"/>
        <v>50.212000000000003</v>
      </c>
    </row>
    <row r="1081" spans="1:5" x14ac:dyDescent="0.25">
      <c r="A1081" s="61" t="s">
        <v>113</v>
      </c>
      <c r="B1081" s="106">
        <f t="shared" si="32"/>
        <v>6</v>
      </c>
      <c r="C1081" s="109" t="s">
        <v>29</v>
      </c>
      <c r="D1081" s="65">
        <v>6.625</v>
      </c>
      <c r="E1081" s="61">
        <f t="shared" si="33"/>
        <v>6.625</v>
      </c>
    </row>
    <row r="1082" spans="1:5" x14ac:dyDescent="0.25">
      <c r="A1082" s="61" t="s">
        <v>113</v>
      </c>
      <c r="B1082" s="106">
        <f t="shared" si="32"/>
        <v>6</v>
      </c>
      <c r="C1082" s="109" t="s">
        <v>30</v>
      </c>
      <c r="D1082" s="65">
        <v>0.122</v>
      </c>
      <c r="E1082" s="61">
        <f t="shared" si="33"/>
        <v>0.122</v>
      </c>
    </row>
    <row r="1083" spans="1:5" x14ac:dyDescent="0.25">
      <c r="A1083" s="61" t="s">
        <v>113</v>
      </c>
      <c r="B1083" s="106">
        <f t="shared" si="32"/>
        <v>7</v>
      </c>
      <c r="C1083" s="106" t="s">
        <v>8</v>
      </c>
      <c r="D1083" s="62">
        <v>49.58</v>
      </c>
      <c r="E1083" s="61">
        <f t="shared" si="33"/>
        <v>49.58</v>
      </c>
    </row>
    <row r="1084" spans="1:5" x14ac:dyDescent="0.25">
      <c r="A1084" s="61" t="s">
        <v>113</v>
      </c>
      <c r="B1084" s="106">
        <f t="shared" si="32"/>
        <v>7</v>
      </c>
      <c r="C1084" s="106" t="s">
        <v>9</v>
      </c>
      <c r="D1084" s="62">
        <v>2.944</v>
      </c>
      <c r="E1084" s="61">
        <f t="shared" si="33"/>
        <v>2.944</v>
      </c>
    </row>
    <row r="1085" spans="1:5" x14ac:dyDescent="0.25">
      <c r="A1085" s="61" t="s">
        <v>113</v>
      </c>
      <c r="B1085" s="106">
        <f t="shared" si="32"/>
        <v>7</v>
      </c>
      <c r="C1085" s="106" t="s">
        <v>10</v>
      </c>
      <c r="D1085" s="62">
        <v>15.12</v>
      </c>
      <c r="E1085" s="61">
        <f t="shared" si="33"/>
        <v>15.12</v>
      </c>
    </row>
    <row r="1086" spans="1:5" x14ac:dyDescent="0.25">
      <c r="A1086" s="61" t="s">
        <v>113</v>
      </c>
      <c r="B1086" s="106">
        <f t="shared" si="32"/>
        <v>7</v>
      </c>
      <c r="C1086" s="106" t="s">
        <v>11</v>
      </c>
      <c r="D1086" s="62">
        <v>988.1</v>
      </c>
      <c r="E1086" s="61">
        <f t="shared" si="33"/>
        <v>988.1</v>
      </c>
    </row>
    <row r="1087" spans="1:5" x14ac:dyDescent="0.25">
      <c r="A1087" s="61" t="s">
        <v>113</v>
      </c>
      <c r="B1087" s="106">
        <f t="shared" si="32"/>
        <v>7</v>
      </c>
      <c r="C1087" s="106" t="s">
        <v>12</v>
      </c>
      <c r="D1087" s="64">
        <v>0.4</v>
      </c>
      <c r="E1087" s="61">
        <v>1</v>
      </c>
    </row>
    <row r="1088" spans="1:5" x14ac:dyDescent="0.25">
      <c r="A1088" s="61" t="s">
        <v>113</v>
      </c>
      <c r="B1088" s="106">
        <f t="shared" si="32"/>
        <v>7</v>
      </c>
      <c r="C1088" s="106" t="s">
        <v>13</v>
      </c>
      <c r="D1088" s="62">
        <v>1.6619999999999999</v>
      </c>
      <c r="E1088" s="61">
        <f t="shared" si="33"/>
        <v>1.6619999999999999</v>
      </c>
    </row>
    <row r="1089" spans="1:5" x14ac:dyDescent="0.25">
      <c r="A1089" s="61" t="s">
        <v>113</v>
      </c>
      <c r="B1089" s="106">
        <f t="shared" si="32"/>
        <v>7</v>
      </c>
      <c r="C1089" s="106" t="s">
        <v>14</v>
      </c>
      <c r="D1089" s="62">
        <v>8.7390000000000008</v>
      </c>
      <c r="E1089" s="61">
        <f t="shared" si="33"/>
        <v>8.7390000000000008</v>
      </c>
    </row>
    <row r="1090" spans="1:5" x14ac:dyDescent="0.25">
      <c r="A1090" s="61" t="s">
        <v>113</v>
      </c>
      <c r="B1090" s="106">
        <f t="shared" si="32"/>
        <v>7</v>
      </c>
      <c r="C1090" s="106" t="s">
        <v>15</v>
      </c>
      <c r="D1090" s="62">
        <v>1.4970000000000001</v>
      </c>
      <c r="E1090" s="61">
        <f t="shared" si="33"/>
        <v>1.4970000000000001</v>
      </c>
    </row>
    <row r="1091" spans="1:5" x14ac:dyDescent="0.25">
      <c r="A1091" s="61" t="s">
        <v>113</v>
      </c>
      <c r="B1091" s="106">
        <f t="shared" si="32"/>
        <v>7</v>
      </c>
      <c r="C1091" s="106" t="s">
        <v>16</v>
      </c>
      <c r="D1091" s="62">
        <v>103.9</v>
      </c>
      <c r="E1091" s="61">
        <f t="shared" si="33"/>
        <v>103.9</v>
      </c>
    </row>
    <row r="1092" spans="1:5" x14ac:dyDescent="0.25">
      <c r="A1092" s="61" t="s">
        <v>113</v>
      </c>
      <c r="B1092" s="106">
        <f t="shared" si="32"/>
        <v>7</v>
      </c>
      <c r="C1092" s="106" t="s">
        <v>17</v>
      </c>
      <c r="D1092" s="62">
        <v>416.9</v>
      </c>
      <c r="E1092" s="61">
        <f t="shared" si="33"/>
        <v>416.9</v>
      </c>
    </row>
    <row r="1093" spans="1:5" x14ac:dyDescent="0.25">
      <c r="A1093" s="61" t="s">
        <v>113</v>
      </c>
      <c r="B1093" s="106">
        <f t="shared" si="32"/>
        <v>7</v>
      </c>
      <c r="C1093" s="106" t="s">
        <v>18</v>
      </c>
      <c r="D1093" s="62">
        <v>210.9</v>
      </c>
      <c r="E1093" s="61">
        <f t="shared" si="33"/>
        <v>210.9</v>
      </c>
    </row>
    <row r="1094" spans="1:5" x14ac:dyDescent="0.25">
      <c r="A1094" s="61" t="s">
        <v>113</v>
      </c>
      <c r="B1094" s="106">
        <f t="shared" si="32"/>
        <v>7</v>
      </c>
      <c r="C1094" s="106" t="s">
        <v>19</v>
      </c>
      <c r="D1094" s="62">
        <v>45.23</v>
      </c>
      <c r="E1094" s="61">
        <f t="shared" si="33"/>
        <v>45.23</v>
      </c>
    </row>
    <row r="1095" spans="1:5" x14ac:dyDescent="0.25">
      <c r="A1095" s="61" t="s">
        <v>113</v>
      </c>
      <c r="B1095" s="106">
        <f t="shared" si="32"/>
        <v>7</v>
      </c>
      <c r="C1095" s="106" t="s">
        <v>20</v>
      </c>
      <c r="D1095" s="64">
        <v>0.88470000000000004</v>
      </c>
      <c r="E1095" s="61">
        <v>1</v>
      </c>
    </row>
    <row r="1096" spans="1:5" x14ac:dyDescent="0.25">
      <c r="A1096" s="61" t="s">
        <v>113</v>
      </c>
      <c r="B1096" s="106">
        <f t="shared" si="32"/>
        <v>7</v>
      </c>
      <c r="C1096" s="106" t="s">
        <v>21</v>
      </c>
      <c r="D1096" s="62">
        <v>50.83</v>
      </c>
      <c r="E1096" s="61">
        <f t="shared" si="33"/>
        <v>50.83</v>
      </c>
    </row>
    <row r="1097" spans="1:5" x14ac:dyDescent="0.25">
      <c r="A1097" s="61" t="s">
        <v>113</v>
      </c>
      <c r="B1097" s="106">
        <f t="shared" si="32"/>
        <v>7</v>
      </c>
      <c r="C1097" s="106" t="s">
        <v>22</v>
      </c>
      <c r="D1097" s="62">
        <v>1.9950000000000001</v>
      </c>
      <c r="E1097" s="61">
        <f t="shared" si="33"/>
        <v>1.9950000000000001</v>
      </c>
    </row>
    <row r="1098" spans="1:5" x14ac:dyDescent="0.25">
      <c r="A1098" s="61" t="s">
        <v>113</v>
      </c>
      <c r="B1098" s="106">
        <f t="shared" si="32"/>
        <v>7</v>
      </c>
      <c r="C1098" s="106" t="s">
        <v>23</v>
      </c>
      <c r="D1098" s="62">
        <v>75.36</v>
      </c>
      <c r="E1098" s="61">
        <f t="shared" si="33"/>
        <v>75.36</v>
      </c>
    </row>
    <row r="1099" spans="1:5" x14ac:dyDescent="0.25">
      <c r="A1099" s="61" t="s">
        <v>113</v>
      </c>
      <c r="B1099" s="106">
        <f t="shared" si="32"/>
        <v>7</v>
      </c>
      <c r="C1099" s="106" t="s">
        <v>24</v>
      </c>
      <c r="D1099" s="62">
        <v>1.1359999999999999</v>
      </c>
      <c r="E1099" s="61">
        <f t="shared" si="33"/>
        <v>1.1359999999999999</v>
      </c>
    </row>
    <row r="1100" spans="1:5" x14ac:dyDescent="0.25">
      <c r="A1100" s="61" t="s">
        <v>113</v>
      </c>
      <c r="B1100" s="106">
        <f t="shared" si="32"/>
        <v>7</v>
      </c>
      <c r="C1100" s="106" t="s">
        <v>25</v>
      </c>
      <c r="D1100" s="62">
        <v>67.61</v>
      </c>
      <c r="E1100" s="61">
        <f t="shared" si="33"/>
        <v>67.61</v>
      </c>
    </row>
    <row r="1101" spans="1:5" x14ac:dyDescent="0.25">
      <c r="A1101" s="61" t="s">
        <v>113</v>
      </c>
      <c r="B1101" s="106">
        <f t="shared" si="32"/>
        <v>7</v>
      </c>
      <c r="C1101" s="106" t="s">
        <v>26</v>
      </c>
      <c r="D1101" s="62">
        <v>7.6310000000000002</v>
      </c>
      <c r="E1101" s="61">
        <f t="shared" si="33"/>
        <v>7.6310000000000002</v>
      </c>
    </row>
    <row r="1102" spans="1:5" x14ac:dyDescent="0.25">
      <c r="A1102" s="61" t="s">
        <v>113</v>
      </c>
      <c r="B1102" s="106">
        <f t="shared" si="32"/>
        <v>7</v>
      </c>
      <c r="C1102" s="106" t="s">
        <v>27</v>
      </c>
      <c r="D1102" s="62">
        <v>10.71</v>
      </c>
      <c r="E1102" s="61">
        <f t="shared" si="33"/>
        <v>10.71</v>
      </c>
    </row>
    <row r="1103" spans="1:5" x14ac:dyDescent="0.25">
      <c r="A1103" s="61" t="s">
        <v>113</v>
      </c>
      <c r="B1103" s="106">
        <f t="shared" si="32"/>
        <v>7</v>
      </c>
      <c r="C1103" s="108" t="s">
        <v>28</v>
      </c>
      <c r="D1103" s="65">
        <v>47</v>
      </c>
      <c r="E1103" s="61">
        <f t="shared" si="33"/>
        <v>47</v>
      </c>
    </row>
    <row r="1104" spans="1:5" x14ac:dyDescent="0.25">
      <c r="A1104" s="61" t="s">
        <v>113</v>
      </c>
      <c r="B1104" s="106">
        <f t="shared" si="32"/>
        <v>7</v>
      </c>
      <c r="C1104" s="109" t="s">
        <v>29</v>
      </c>
      <c r="D1104" s="65">
        <v>6.3849999999999998</v>
      </c>
      <c r="E1104" s="61">
        <f t="shared" si="33"/>
        <v>6.3849999999999998</v>
      </c>
    </row>
    <row r="1105" spans="1:5" x14ac:dyDescent="0.25">
      <c r="A1105" s="61" t="s">
        <v>113</v>
      </c>
      <c r="B1105" s="106">
        <f t="shared" si="32"/>
        <v>7</v>
      </c>
      <c r="C1105" s="109" t="s">
        <v>30</v>
      </c>
      <c r="D1105" s="65">
        <v>0.15</v>
      </c>
      <c r="E1105" s="61">
        <f t="shared" si="33"/>
        <v>0.15</v>
      </c>
    </row>
    <row r="1106" spans="1:5" x14ac:dyDescent="0.25">
      <c r="A1106" s="61" t="s">
        <v>113</v>
      </c>
      <c r="B1106" s="106">
        <f t="shared" si="32"/>
        <v>8</v>
      </c>
      <c r="C1106" s="106" t="s">
        <v>8</v>
      </c>
      <c r="D1106" s="62">
        <v>53.19</v>
      </c>
      <c r="E1106" s="61">
        <f t="shared" si="33"/>
        <v>53.19</v>
      </c>
    </row>
    <row r="1107" spans="1:5" x14ac:dyDescent="0.25">
      <c r="A1107" s="61" t="s">
        <v>113</v>
      </c>
      <c r="B1107" s="106">
        <f t="shared" si="32"/>
        <v>8</v>
      </c>
      <c r="C1107" s="106" t="s">
        <v>9</v>
      </c>
      <c r="D1107" s="62">
        <v>3.2109999999999999</v>
      </c>
      <c r="E1107" s="61">
        <f t="shared" si="33"/>
        <v>3.2109999999999999</v>
      </c>
    </row>
    <row r="1108" spans="1:5" x14ac:dyDescent="0.25">
      <c r="A1108" s="61" t="s">
        <v>113</v>
      </c>
      <c r="B1108" s="106">
        <f t="shared" si="32"/>
        <v>8</v>
      </c>
      <c r="C1108" s="106" t="s">
        <v>10</v>
      </c>
      <c r="D1108" s="62">
        <v>15.48</v>
      </c>
      <c r="E1108" s="61">
        <f t="shared" si="33"/>
        <v>15.48</v>
      </c>
    </row>
    <row r="1109" spans="1:5" x14ac:dyDescent="0.25">
      <c r="A1109" s="61" t="s">
        <v>113</v>
      </c>
      <c r="B1109" s="106">
        <f t="shared" si="32"/>
        <v>8</v>
      </c>
      <c r="C1109" s="106" t="s">
        <v>11</v>
      </c>
      <c r="D1109" s="62">
        <v>977.1</v>
      </c>
      <c r="E1109" s="61">
        <f t="shared" si="33"/>
        <v>977.1</v>
      </c>
    </row>
    <row r="1110" spans="1:5" x14ac:dyDescent="0.25">
      <c r="A1110" s="61" t="s">
        <v>113</v>
      </c>
      <c r="B1110" s="106">
        <f t="shared" si="32"/>
        <v>8</v>
      </c>
      <c r="C1110" s="106" t="s">
        <v>12</v>
      </c>
      <c r="D1110" s="64">
        <v>0.41739999999999999</v>
      </c>
      <c r="E1110" s="61">
        <v>1</v>
      </c>
    </row>
    <row r="1111" spans="1:5" x14ac:dyDescent="0.25">
      <c r="A1111" s="61" t="s">
        <v>113</v>
      </c>
      <c r="B1111" s="106">
        <f t="shared" si="32"/>
        <v>8</v>
      </c>
      <c r="C1111" s="106" t="s">
        <v>13</v>
      </c>
      <c r="D1111" s="62">
        <v>1.6359999999999999</v>
      </c>
      <c r="E1111" s="61">
        <f t="shared" si="33"/>
        <v>1.6359999999999999</v>
      </c>
    </row>
    <row r="1112" spans="1:5" x14ac:dyDescent="0.25">
      <c r="A1112" s="61" t="s">
        <v>113</v>
      </c>
      <c r="B1112" s="106">
        <f t="shared" si="32"/>
        <v>8</v>
      </c>
      <c r="C1112" s="106" t="s">
        <v>14</v>
      </c>
      <c r="D1112" s="62">
        <v>9.1920000000000002</v>
      </c>
      <c r="E1112" s="61">
        <f t="shared" si="33"/>
        <v>9.1920000000000002</v>
      </c>
    </row>
    <row r="1113" spans="1:5" x14ac:dyDescent="0.25">
      <c r="A1113" s="61" t="s">
        <v>113</v>
      </c>
      <c r="B1113" s="106">
        <f t="shared" si="32"/>
        <v>8</v>
      </c>
      <c r="C1113" s="106" t="s">
        <v>15</v>
      </c>
      <c r="D1113" s="62">
        <v>1.869</v>
      </c>
      <c r="E1113" s="61">
        <f t="shared" si="33"/>
        <v>1.869</v>
      </c>
    </row>
    <row r="1114" spans="1:5" x14ac:dyDescent="0.25">
      <c r="A1114" s="61" t="s">
        <v>113</v>
      </c>
      <c r="B1114" s="106">
        <f t="shared" si="32"/>
        <v>8</v>
      </c>
      <c r="C1114" s="106" t="s">
        <v>16</v>
      </c>
      <c r="D1114" s="62">
        <v>110</v>
      </c>
      <c r="E1114" s="61">
        <f t="shared" si="33"/>
        <v>110</v>
      </c>
    </row>
    <row r="1115" spans="1:5" x14ac:dyDescent="0.25">
      <c r="A1115" s="61" t="s">
        <v>113</v>
      </c>
      <c r="B1115" s="106">
        <f t="shared" si="32"/>
        <v>8</v>
      </c>
      <c r="C1115" s="106" t="s">
        <v>17</v>
      </c>
      <c r="D1115" s="62">
        <v>422.6</v>
      </c>
      <c r="E1115" s="61">
        <f t="shared" si="33"/>
        <v>422.6</v>
      </c>
    </row>
    <row r="1116" spans="1:5" x14ac:dyDescent="0.25">
      <c r="A1116" s="61" t="s">
        <v>113</v>
      </c>
      <c r="B1116" s="106">
        <f t="shared" si="32"/>
        <v>8</v>
      </c>
      <c r="C1116" s="106" t="s">
        <v>18</v>
      </c>
      <c r="D1116" s="62">
        <v>215.4</v>
      </c>
      <c r="E1116" s="61">
        <f t="shared" si="33"/>
        <v>215.4</v>
      </c>
    </row>
    <row r="1117" spans="1:5" x14ac:dyDescent="0.25">
      <c r="A1117" s="61" t="s">
        <v>113</v>
      </c>
      <c r="B1117" s="106">
        <f t="shared" si="32"/>
        <v>8</v>
      </c>
      <c r="C1117" s="106" t="s">
        <v>19</v>
      </c>
      <c r="D1117" s="62">
        <v>46.44</v>
      </c>
      <c r="E1117" s="61">
        <f t="shared" si="33"/>
        <v>46.44</v>
      </c>
    </row>
    <row r="1118" spans="1:5" x14ac:dyDescent="0.25">
      <c r="A1118" s="61" t="s">
        <v>113</v>
      </c>
      <c r="B1118" s="106">
        <f t="shared" si="32"/>
        <v>8</v>
      </c>
      <c r="C1118" s="106" t="s">
        <v>20</v>
      </c>
      <c r="D1118" s="62">
        <v>1.37</v>
      </c>
      <c r="E1118" s="61">
        <f t="shared" si="33"/>
        <v>1.37</v>
      </c>
    </row>
    <row r="1119" spans="1:5" x14ac:dyDescent="0.25">
      <c r="A1119" s="61" t="s">
        <v>113</v>
      </c>
      <c r="B1119" s="106">
        <f t="shared" ref="B1119:B1182" si="34">B1096+1</f>
        <v>8</v>
      </c>
      <c r="C1119" s="106" t="s">
        <v>21</v>
      </c>
      <c r="D1119" s="62">
        <v>54.34</v>
      </c>
      <c r="E1119" s="61">
        <f t="shared" si="33"/>
        <v>54.34</v>
      </c>
    </row>
    <row r="1120" spans="1:5" x14ac:dyDescent="0.25">
      <c r="A1120" s="61" t="s">
        <v>113</v>
      </c>
      <c r="B1120" s="106">
        <f t="shared" si="34"/>
        <v>8</v>
      </c>
      <c r="C1120" s="106" t="s">
        <v>22</v>
      </c>
      <c r="D1120" s="62">
        <v>3.6309999999999998</v>
      </c>
      <c r="E1120" s="61">
        <f t="shared" si="33"/>
        <v>3.6309999999999998</v>
      </c>
    </row>
    <row r="1121" spans="1:5" x14ac:dyDescent="0.25">
      <c r="A1121" s="61" t="s">
        <v>113</v>
      </c>
      <c r="B1121" s="106">
        <f t="shared" si="34"/>
        <v>8</v>
      </c>
      <c r="C1121" s="106" t="s">
        <v>23</v>
      </c>
      <c r="D1121" s="62">
        <v>77.66</v>
      </c>
      <c r="E1121" s="61">
        <f t="shared" si="33"/>
        <v>77.66</v>
      </c>
    </row>
    <row r="1122" spans="1:5" x14ac:dyDescent="0.25">
      <c r="A1122" s="61" t="s">
        <v>113</v>
      </c>
      <c r="B1122" s="106">
        <f t="shared" si="34"/>
        <v>8</v>
      </c>
      <c r="C1122" s="106" t="s">
        <v>24</v>
      </c>
      <c r="D1122" s="62">
        <v>1.2090000000000001</v>
      </c>
      <c r="E1122" s="61">
        <f t="shared" si="33"/>
        <v>1.2090000000000001</v>
      </c>
    </row>
    <row r="1123" spans="1:5" x14ac:dyDescent="0.25">
      <c r="A1123" s="61" t="s">
        <v>113</v>
      </c>
      <c r="B1123" s="106">
        <f t="shared" si="34"/>
        <v>8</v>
      </c>
      <c r="C1123" s="106" t="s">
        <v>25</v>
      </c>
      <c r="D1123" s="62">
        <v>64.930000000000007</v>
      </c>
      <c r="E1123" s="61">
        <f t="shared" si="33"/>
        <v>64.930000000000007</v>
      </c>
    </row>
    <row r="1124" spans="1:5" x14ac:dyDescent="0.25">
      <c r="A1124" s="61" t="s">
        <v>113</v>
      </c>
      <c r="B1124" s="106">
        <f t="shared" si="34"/>
        <v>8</v>
      </c>
      <c r="C1124" s="106" t="s">
        <v>26</v>
      </c>
      <c r="D1124" s="62">
        <v>7.7939999999999996</v>
      </c>
      <c r="E1124" s="61">
        <f t="shared" si="33"/>
        <v>7.7939999999999996</v>
      </c>
    </row>
    <row r="1125" spans="1:5" x14ac:dyDescent="0.25">
      <c r="A1125" s="61" t="s">
        <v>113</v>
      </c>
      <c r="B1125" s="106">
        <f t="shared" si="34"/>
        <v>8</v>
      </c>
      <c r="C1125" s="106" t="s">
        <v>27</v>
      </c>
      <c r="D1125" s="62">
        <v>52.17</v>
      </c>
      <c r="E1125" s="61">
        <f t="shared" si="33"/>
        <v>52.17</v>
      </c>
    </row>
    <row r="1126" spans="1:5" x14ac:dyDescent="0.25">
      <c r="A1126" s="61" t="s">
        <v>113</v>
      </c>
      <c r="B1126" s="106">
        <f t="shared" si="34"/>
        <v>8</v>
      </c>
      <c r="C1126" s="108" t="s">
        <v>28</v>
      </c>
      <c r="D1126" s="65">
        <v>47.084000000000003</v>
      </c>
      <c r="E1126" s="61">
        <f t="shared" si="33"/>
        <v>47.084000000000003</v>
      </c>
    </row>
    <row r="1127" spans="1:5" x14ac:dyDescent="0.25">
      <c r="A1127" s="61" t="s">
        <v>113</v>
      </c>
      <c r="B1127" s="106">
        <f t="shared" si="34"/>
        <v>8</v>
      </c>
      <c r="C1127" s="109" t="s">
        <v>29</v>
      </c>
      <c r="D1127" s="65">
        <v>6.4089999999999998</v>
      </c>
      <c r="E1127" s="61">
        <f t="shared" si="33"/>
        <v>6.4089999999999998</v>
      </c>
    </row>
    <row r="1128" spans="1:5" x14ac:dyDescent="0.25">
      <c r="A1128" s="61" t="s">
        <v>113</v>
      </c>
      <c r="B1128" s="106">
        <f t="shared" si="34"/>
        <v>8</v>
      </c>
      <c r="C1128" s="109" t="s">
        <v>30</v>
      </c>
      <c r="D1128" s="65">
        <v>-9.0999999999999998E-2</v>
      </c>
      <c r="E1128" s="61">
        <f t="shared" si="33"/>
        <v>-9.0999999999999998E-2</v>
      </c>
    </row>
    <row r="1129" spans="1:5" x14ac:dyDescent="0.25">
      <c r="A1129" s="61" t="s">
        <v>113</v>
      </c>
      <c r="B1129" s="106">
        <f t="shared" si="34"/>
        <v>9</v>
      </c>
      <c r="C1129" s="106" t="s">
        <v>8</v>
      </c>
      <c r="D1129" s="13">
        <v>132</v>
      </c>
      <c r="E1129" s="61">
        <f t="shared" si="33"/>
        <v>132</v>
      </c>
    </row>
    <row r="1130" spans="1:5" x14ac:dyDescent="0.25">
      <c r="A1130" s="61" t="s">
        <v>113</v>
      </c>
      <c r="B1130" s="106">
        <f t="shared" si="34"/>
        <v>9</v>
      </c>
      <c r="C1130" s="106" t="s">
        <v>9</v>
      </c>
      <c r="D1130" s="13">
        <v>29.01</v>
      </c>
      <c r="E1130" s="61">
        <f t="shared" si="33"/>
        <v>29.01</v>
      </c>
    </row>
    <row r="1131" spans="1:5" x14ac:dyDescent="0.25">
      <c r="A1131" s="61" t="s">
        <v>113</v>
      </c>
      <c r="B1131" s="106">
        <f t="shared" si="34"/>
        <v>9</v>
      </c>
      <c r="C1131" s="106" t="s">
        <v>10</v>
      </c>
      <c r="D1131" s="13">
        <v>2.1869999999999998</v>
      </c>
      <c r="E1131" s="61">
        <f t="shared" si="33"/>
        <v>2.1869999999999998</v>
      </c>
    </row>
    <row r="1132" spans="1:5" x14ac:dyDescent="0.25">
      <c r="A1132" s="61" t="s">
        <v>113</v>
      </c>
      <c r="B1132" s="106">
        <f t="shared" si="34"/>
        <v>9</v>
      </c>
      <c r="C1132" s="106" t="s">
        <v>11</v>
      </c>
      <c r="D1132" s="13">
        <v>952.6</v>
      </c>
      <c r="E1132" s="61">
        <f t="shared" ref="E1132:E1195" si="35">D1132</f>
        <v>952.6</v>
      </c>
    </row>
    <row r="1133" spans="1:5" x14ac:dyDescent="0.25">
      <c r="A1133" s="61" t="s">
        <v>113</v>
      </c>
      <c r="B1133" s="106">
        <f t="shared" si="34"/>
        <v>9</v>
      </c>
      <c r="C1133" s="106" t="s">
        <v>12</v>
      </c>
      <c r="D1133" s="26">
        <v>0.39710000000000001</v>
      </c>
      <c r="E1133" s="61">
        <v>1</v>
      </c>
    </row>
    <row r="1134" spans="1:5" x14ac:dyDescent="0.25">
      <c r="A1134" s="61" t="s">
        <v>113</v>
      </c>
      <c r="B1134" s="106">
        <f t="shared" si="34"/>
        <v>9</v>
      </c>
      <c r="C1134" s="106" t="s">
        <v>13</v>
      </c>
      <c r="D1134" s="26">
        <v>0.88429999999999997</v>
      </c>
      <c r="E1134" s="61">
        <v>1</v>
      </c>
    </row>
    <row r="1135" spans="1:5" x14ac:dyDescent="0.25">
      <c r="A1135" s="61" t="s">
        <v>113</v>
      </c>
      <c r="B1135" s="106">
        <f t="shared" si="34"/>
        <v>9</v>
      </c>
      <c r="C1135" s="106" t="s">
        <v>14</v>
      </c>
      <c r="D1135" s="13">
        <v>13.28</v>
      </c>
      <c r="E1135" s="61">
        <f t="shared" si="35"/>
        <v>13.28</v>
      </c>
    </row>
    <row r="1136" spans="1:5" x14ac:dyDescent="0.25">
      <c r="A1136" s="61" t="s">
        <v>113</v>
      </c>
      <c r="B1136" s="106">
        <f t="shared" si="34"/>
        <v>9</v>
      </c>
      <c r="C1136" s="106" t="s">
        <v>15</v>
      </c>
      <c r="D1136" s="13">
        <v>1.994</v>
      </c>
      <c r="E1136" s="61">
        <f t="shared" si="35"/>
        <v>1.994</v>
      </c>
    </row>
    <row r="1137" spans="1:5" x14ac:dyDescent="0.25">
      <c r="A1137" s="61" t="s">
        <v>113</v>
      </c>
      <c r="B1137" s="106">
        <f t="shared" si="34"/>
        <v>9</v>
      </c>
      <c r="C1137" s="106" t="s">
        <v>16</v>
      </c>
      <c r="D1137" s="13">
        <v>136.4</v>
      </c>
      <c r="E1137" s="61">
        <f t="shared" si="35"/>
        <v>136.4</v>
      </c>
    </row>
    <row r="1138" spans="1:5" x14ac:dyDescent="0.25">
      <c r="A1138" s="61" t="s">
        <v>113</v>
      </c>
      <c r="B1138" s="106">
        <f t="shared" si="34"/>
        <v>9</v>
      </c>
      <c r="C1138" s="106" t="s">
        <v>17</v>
      </c>
      <c r="D1138" s="13">
        <v>602.9</v>
      </c>
      <c r="E1138" s="61">
        <f t="shared" si="35"/>
        <v>602.9</v>
      </c>
    </row>
    <row r="1139" spans="1:5" x14ac:dyDescent="0.25">
      <c r="A1139" s="61" t="s">
        <v>113</v>
      </c>
      <c r="B1139" s="106">
        <f t="shared" si="34"/>
        <v>9</v>
      </c>
      <c r="C1139" s="106" t="s">
        <v>18</v>
      </c>
      <c r="D1139" s="13">
        <v>159.9</v>
      </c>
      <c r="E1139" s="61">
        <f t="shared" si="35"/>
        <v>159.9</v>
      </c>
    </row>
    <row r="1140" spans="1:5" x14ac:dyDescent="0.25">
      <c r="A1140" s="61" t="s">
        <v>113</v>
      </c>
      <c r="B1140" s="106">
        <f t="shared" si="34"/>
        <v>9</v>
      </c>
      <c r="C1140" s="106" t="s">
        <v>19</v>
      </c>
      <c r="D1140" s="13">
        <v>226.7</v>
      </c>
      <c r="E1140" s="61">
        <f t="shared" si="35"/>
        <v>226.7</v>
      </c>
    </row>
    <row r="1141" spans="1:5" x14ac:dyDescent="0.25">
      <c r="A1141" s="61" t="s">
        <v>113</v>
      </c>
      <c r="B1141" s="106">
        <f t="shared" si="34"/>
        <v>9</v>
      </c>
      <c r="C1141" s="106" t="s">
        <v>20</v>
      </c>
      <c r="D1141" s="13">
        <v>1.091</v>
      </c>
      <c r="E1141" s="61">
        <f t="shared" si="35"/>
        <v>1.091</v>
      </c>
    </row>
    <row r="1142" spans="1:5" x14ac:dyDescent="0.25">
      <c r="A1142" s="61" t="s">
        <v>113</v>
      </c>
      <c r="B1142" s="106">
        <f t="shared" si="34"/>
        <v>9</v>
      </c>
      <c r="C1142" s="106" t="s">
        <v>21</v>
      </c>
      <c r="D1142" s="13">
        <v>431.3</v>
      </c>
      <c r="E1142" s="61">
        <f t="shared" si="35"/>
        <v>431.3</v>
      </c>
    </row>
    <row r="1143" spans="1:5" x14ac:dyDescent="0.25">
      <c r="A1143" s="61" t="s">
        <v>113</v>
      </c>
      <c r="B1143" s="106">
        <f t="shared" si="34"/>
        <v>9</v>
      </c>
      <c r="C1143" s="106" t="s">
        <v>22</v>
      </c>
      <c r="D1143" s="26">
        <v>0.90069999999999995</v>
      </c>
      <c r="E1143" s="61">
        <v>1</v>
      </c>
    </row>
    <row r="1144" spans="1:5" x14ac:dyDescent="0.25">
      <c r="A1144" s="61" t="s">
        <v>113</v>
      </c>
      <c r="B1144" s="106">
        <f t="shared" si="34"/>
        <v>9</v>
      </c>
      <c r="C1144" s="106" t="s">
        <v>23</v>
      </c>
      <c r="D1144" s="13">
        <v>144.9</v>
      </c>
      <c r="E1144" s="61">
        <f t="shared" si="35"/>
        <v>144.9</v>
      </c>
    </row>
    <row r="1145" spans="1:5" x14ac:dyDescent="0.25">
      <c r="A1145" s="61" t="s">
        <v>113</v>
      </c>
      <c r="B1145" s="106">
        <f t="shared" si="34"/>
        <v>9</v>
      </c>
      <c r="C1145" s="106" t="s">
        <v>24</v>
      </c>
      <c r="D1145" s="13">
        <v>2.57</v>
      </c>
      <c r="E1145" s="61">
        <f t="shared" si="35"/>
        <v>2.57</v>
      </c>
    </row>
    <row r="1146" spans="1:5" x14ac:dyDescent="0.25">
      <c r="A1146" s="61" t="s">
        <v>113</v>
      </c>
      <c r="B1146" s="106">
        <f t="shared" si="34"/>
        <v>9</v>
      </c>
      <c r="C1146" s="106" t="s">
        <v>25</v>
      </c>
      <c r="D1146" s="13">
        <v>152.4</v>
      </c>
      <c r="E1146" s="61">
        <f t="shared" si="35"/>
        <v>152.4</v>
      </c>
    </row>
    <row r="1147" spans="1:5" x14ac:dyDescent="0.25">
      <c r="A1147" s="61" t="s">
        <v>113</v>
      </c>
      <c r="B1147" s="106">
        <f t="shared" si="34"/>
        <v>9</v>
      </c>
      <c r="C1147" s="106" t="s">
        <v>26</v>
      </c>
      <c r="D1147" s="13">
        <v>2.3769999999999998</v>
      </c>
      <c r="E1147" s="61">
        <f t="shared" si="35"/>
        <v>2.3769999999999998</v>
      </c>
    </row>
    <row r="1148" spans="1:5" x14ac:dyDescent="0.25">
      <c r="A1148" s="61" t="s">
        <v>113</v>
      </c>
      <c r="B1148" s="106">
        <f t="shared" si="34"/>
        <v>9</v>
      </c>
      <c r="C1148" s="106" t="s">
        <v>27</v>
      </c>
      <c r="D1148" s="13">
        <v>3.2850000000000001</v>
      </c>
      <c r="E1148" s="61">
        <f t="shared" si="35"/>
        <v>3.2850000000000001</v>
      </c>
    </row>
    <row r="1149" spans="1:5" x14ac:dyDescent="0.25">
      <c r="A1149" s="61" t="s">
        <v>113</v>
      </c>
      <c r="B1149" s="106">
        <f t="shared" si="34"/>
        <v>9</v>
      </c>
      <c r="C1149" s="108" t="s">
        <v>28</v>
      </c>
      <c r="D1149" s="13">
        <v>48.645000000000003</v>
      </c>
      <c r="E1149" s="61">
        <f t="shared" si="35"/>
        <v>48.645000000000003</v>
      </c>
    </row>
    <row r="1150" spans="1:5" x14ac:dyDescent="0.25">
      <c r="A1150" s="61" t="s">
        <v>113</v>
      </c>
      <c r="B1150" s="106">
        <f t="shared" si="34"/>
        <v>9</v>
      </c>
      <c r="C1150" s="109" t="s">
        <v>29</v>
      </c>
      <c r="D1150" s="13">
        <v>5.8849999999999998</v>
      </c>
      <c r="E1150" s="61">
        <f t="shared" si="35"/>
        <v>5.8849999999999998</v>
      </c>
    </row>
    <row r="1151" spans="1:5" x14ac:dyDescent="0.25">
      <c r="A1151" s="61" t="s">
        <v>113</v>
      </c>
      <c r="B1151" s="106">
        <f t="shared" si="34"/>
        <v>9</v>
      </c>
      <c r="C1151" s="109" t="s">
        <v>30</v>
      </c>
      <c r="D1151" s="13">
        <v>0.126</v>
      </c>
      <c r="E1151" s="61">
        <f t="shared" si="35"/>
        <v>0.126</v>
      </c>
    </row>
    <row r="1152" spans="1:5" x14ac:dyDescent="0.25">
      <c r="A1152" s="61" t="s">
        <v>113</v>
      </c>
      <c r="B1152" s="106">
        <f t="shared" si="34"/>
        <v>10</v>
      </c>
      <c r="C1152" s="106" t="s">
        <v>8</v>
      </c>
      <c r="D1152" s="13">
        <v>107.9</v>
      </c>
      <c r="E1152" s="61">
        <f t="shared" si="35"/>
        <v>107.9</v>
      </c>
    </row>
    <row r="1153" spans="1:5" x14ac:dyDescent="0.25">
      <c r="A1153" s="61" t="s">
        <v>113</v>
      </c>
      <c r="B1153" s="106">
        <f t="shared" si="34"/>
        <v>10</v>
      </c>
      <c r="C1153" s="106" t="s">
        <v>9</v>
      </c>
      <c r="D1153" s="13">
        <v>28.48</v>
      </c>
      <c r="E1153" s="61">
        <f t="shared" si="35"/>
        <v>28.48</v>
      </c>
    </row>
    <row r="1154" spans="1:5" x14ac:dyDescent="0.25">
      <c r="A1154" s="61" t="s">
        <v>113</v>
      </c>
      <c r="B1154" s="106">
        <f t="shared" si="34"/>
        <v>10</v>
      </c>
      <c r="C1154" s="106" t="s">
        <v>10</v>
      </c>
      <c r="D1154" s="13">
        <v>2.2570000000000001</v>
      </c>
      <c r="E1154" s="61">
        <f t="shared" si="35"/>
        <v>2.2570000000000001</v>
      </c>
    </row>
    <row r="1155" spans="1:5" x14ac:dyDescent="0.25">
      <c r="A1155" s="61" t="s">
        <v>113</v>
      </c>
      <c r="B1155" s="106">
        <f t="shared" si="34"/>
        <v>10</v>
      </c>
      <c r="C1155" s="106" t="s">
        <v>11</v>
      </c>
      <c r="D1155" s="13">
        <v>906.9</v>
      </c>
      <c r="E1155" s="61">
        <f t="shared" si="35"/>
        <v>906.9</v>
      </c>
    </row>
    <row r="1156" spans="1:5" x14ac:dyDescent="0.25">
      <c r="A1156" s="61" t="s">
        <v>113</v>
      </c>
      <c r="B1156" s="106">
        <f t="shared" si="34"/>
        <v>10</v>
      </c>
      <c r="C1156" s="106" t="s">
        <v>12</v>
      </c>
      <c r="D1156" s="26">
        <v>0.25990000000000002</v>
      </c>
      <c r="E1156" s="61">
        <v>1</v>
      </c>
    </row>
    <row r="1157" spans="1:5" x14ac:dyDescent="0.25">
      <c r="A1157" s="61" t="s">
        <v>113</v>
      </c>
      <c r="B1157" s="106">
        <f t="shared" si="34"/>
        <v>10</v>
      </c>
      <c r="C1157" s="106" t="s">
        <v>13</v>
      </c>
      <c r="D1157" s="26">
        <v>7.0999999999999994E-2</v>
      </c>
      <c r="E1157" s="61">
        <v>1</v>
      </c>
    </row>
    <row r="1158" spans="1:5" x14ac:dyDescent="0.25">
      <c r="A1158" s="61" t="s">
        <v>113</v>
      </c>
      <c r="B1158" s="106">
        <f t="shared" si="34"/>
        <v>10</v>
      </c>
      <c r="C1158" s="106" t="s">
        <v>14</v>
      </c>
      <c r="D1158" s="13">
        <v>5.8150000000000004</v>
      </c>
      <c r="E1158" s="61">
        <f t="shared" si="35"/>
        <v>5.8150000000000004</v>
      </c>
    </row>
    <row r="1159" spans="1:5" x14ac:dyDescent="0.25">
      <c r="A1159" s="61" t="s">
        <v>113</v>
      </c>
      <c r="B1159" s="106">
        <f t="shared" si="34"/>
        <v>10</v>
      </c>
      <c r="C1159" s="106" t="s">
        <v>15</v>
      </c>
      <c r="D1159" s="13">
        <v>2.161</v>
      </c>
      <c r="E1159" s="61">
        <f t="shared" si="35"/>
        <v>2.161</v>
      </c>
    </row>
    <row r="1160" spans="1:5" x14ac:dyDescent="0.25">
      <c r="A1160" s="61" t="s">
        <v>113</v>
      </c>
      <c r="B1160" s="106">
        <f t="shared" si="34"/>
        <v>10</v>
      </c>
      <c r="C1160" s="106" t="s">
        <v>16</v>
      </c>
      <c r="D1160" s="13">
        <v>96.15</v>
      </c>
      <c r="E1160" s="61">
        <f t="shared" si="35"/>
        <v>96.15</v>
      </c>
    </row>
    <row r="1161" spans="1:5" x14ac:dyDescent="0.25">
      <c r="A1161" s="61" t="s">
        <v>113</v>
      </c>
      <c r="B1161" s="106">
        <f t="shared" si="34"/>
        <v>10</v>
      </c>
      <c r="C1161" s="106" t="s">
        <v>17</v>
      </c>
      <c r="D1161" s="13">
        <v>478.5</v>
      </c>
      <c r="E1161" s="61">
        <f t="shared" si="35"/>
        <v>478.5</v>
      </c>
    </row>
    <row r="1162" spans="1:5" x14ac:dyDescent="0.25">
      <c r="A1162" s="61" t="s">
        <v>113</v>
      </c>
      <c r="B1162" s="106">
        <f t="shared" si="34"/>
        <v>10</v>
      </c>
      <c r="C1162" s="106" t="s">
        <v>18</v>
      </c>
      <c r="D1162" s="13">
        <v>149.80000000000001</v>
      </c>
      <c r="E1162" s="61">
        <f t="shared" si="35"/>
        <v>149.80000000000001</v>
      </c>
    </row>
    <row r="1163" spans="1:5" x14ac:dyDescent="0.25">
      <c r="A1163" s="61" t="s">
        <v>113</v>
      </c>
      <c r="B1163" s="106">
        <f t="shared" si="34"/>
        <v>10</v>
      </c>
      <c r="C1163" s="106" t="s">
        <v>19</v>
      </c>
      <c r="D1163" s="13">
        <v>203.3</v>
      </c>
      <c r="E1163" s="61">
        <f t="shared" si="35"/>
        <v>203.3</v>
      </c>
    </row>
    <row r="1164" spans="1:5" x14ac:dyDescent="0.25">
      <c r="A1164" s="61" t="s">
        <v>113</v>
      </c>
      <c r="B1164" s="106">
        <f t="shared" si="34"/>
        <v>10</v>
      </c>
      <c r="C1164" s="106" t="s">
        <v>20</v>
      </c>
      <c r="D1164" s="26">
        <v>0.50880000000000003</v>
      </c>
      <c r="E1164" s="61">
        <v>1</v>
      </c>
    </row>
    <row r="1165" spans="1:5" x14ac:dyDescent="0.25">
      <c r="A1165" s="61" t="s">
        <v>113</v>
      </c>
      <c r="B1165" s="106">
        <f t="shared" si="34"/>
        <v>10</v>
      </c>
      <c r="C1165" s="106" t="s">
        <v>21</v>
      </c>
      <c r="D1165" s="13">
        <v>370.7</v>
      </c>
      <c r="E1165" s="61">
        <f t="shared" si="35"/>
        <v>370.7</v>
      </c>
    </row>
    <row r="1166" spans="1:5" x14ac:dyDescent="0.25">
      <c r="A1166" s="61" t="s">
        <v>113</v>
      </c>
      <c r="B1166" s="106">
        <f t="shared" si="34"/>
        <v>10</v>
      </c>
      <c r="C1166" s="106" t="s">
        <v>22</v>
      </c>
      <c r="D1166" s="26">
        <v>0.31040000000000001</v>
      </c>
      <c r="E1166" s="61">
        <v>1</v>
      </c>
    </row>
    <row r="1167" spans="1:5" x14ac:dyDescent="0.25">
      <c r="A1167" s="61" t="s">
        <v>113</v>
      </c>
      <c r="B1167" s="106">
        <f t="shared" si="34"/>
        <v>10</v>
      </c>
      <c r="C1167" s="106" t="s">
        <v>23</v>
      </c>
      <c r="D1167" s="13">
        <v>133.6</v>
      </c>
      <c r="E1167" s="61">
        <f t="shared" si="35"/>
        <v>133.6</v>
      </c>
    </row>
    <row r="1168" spans="1:5" x14ac:dyDescent="0.25">
      <c r="A1168" s="61" t="s">
        <v>113</v>
      </c>
      <c r="B1168" s="106">
        <f t="shared" si="34"/>
        <v>10</v>
      </c>
      <c r="C1168" s="106" t="s">
        <v>24</v>
      </c>
      <c r="D1168" s="26">
        <v>0.73960000000000004</v>
      </c>
      <c r="E1168" s="61">
        <v>1</v>
      </c>
    </row>
    <row r="1169" spans="1:5" x14ac:dyDescent="0.25">
      <c r="A1169" s="61" t="s">
        <v>113</v>
      </c>
      <c r="B1169" s="106">
        <f t="shared" si="34"/>
        <v>10</v>
      </c>
      <c r="C1169" s="106" t="s">
        <v>25</v>
      </c>
      <c r="D1169" s="13">
        <v>104</v>
      </c>
      <c r="E1169" s="61">
        <f t="shared" si="35"/>
        <v>104</v>
      </c>
    </row>
    <row r="1170" spans="1:5" x14ac:dyDescent="0.25">
      <c r="A1170" s="61" t="s">
        <v>113</v>
      </c>
      <c r="B1170" s="106">
        <f t="shared" si="34"/>
        <v>10</v>
      </c>
      <c r="C1170" s="106" t="s">
        <v>26</v>
      </c>
      <c r="D1170" s="13">
        <v>2.375</v>
      </c>
      <c r="E1170" s="61">
        <f t="shared" si="35"/>
        <v>2.375</v>
      </c>
    </row>
    <row r="1171" spans="1:5" x14ac:dyDescent="0.25">
      <c r="A1171" s="61" t="s">
        <v>113</v>
      </c>
      <c r="B1171" s="106">
        <f t="shared" si="34"/>
        <v>10</v>
      </c>
      <c r="C1171" s="106" t="s">
        <v>27</v>
      </c>
      <c r="D1171" s="13">
        <v>2.8889999999999998</v>
      </c>
      <c r="E1171" s="61">
        <f t="shared" si="35"/>
        <v>2.8889999999999998</v>
      </c>
    </row>
    <row r="1172" spans="1:5" x14ac:dyDescent="0.25">
      <c r="A1172" s="61" t="s">
        <v>113</v>
      </c>
      <c r="B1172" s="106">
        <f t="shared" si="34"/>
        <v>10</v>
      </c>
      <c r="C1172" s="108" t="s">
        <v>28</v>
      </c>
      <c r="D1172" s="13">
        <v>49.073999999999998</v>
      </c>
      <c r="E1172" s="61">
        <f t="shared" si="35"/>
        <v>49.073999999999998</v>
      </c>
    </row>
    <row r="1173" spans="1:5" x14ac:dyDescent="0.25">
      <c r="A1173" s="61" t="s">
        <v>113</v>
      </c>
      <c r="B1173" s="106">
        <f t="shared" si="34"/>
        <v>10</v>
      </c>
      <c r="C1173" s="109" t="s">
        <v>29</v>
      </c>
      <c r="D1173" s="13">
        <v>6.41</v>
      </c>
      <c r="E1173" s="61">
        <f t="shared" si="35"/>
        <v>6.41</v>
      </c>
    </row>
    <row r="1174" spans="1:5" x14ac:dyDescent="0.25">
      <c r="A1174" s="61" t="s">
        <v>113</v>
      </c>
      <c r="B1174" s="106">
        <f t="shared" si="34"/>
        <v>10</v>
      </c>
      <c r="C1174" s="109" t="s">
        <v>30</v>
      </c>
      <c r="D1174" s="13">
        <v>0.17799999999999999</v>
      </c>
      <c r="E1174" s="61">
        <f t="shared" si="35"/>
        <v>0.17799999999999999</v>
      </c>
    </row>
    <row r="1175" spans="1:5" x14ac:dyDescent="0.25">
      <c r="A1175" s="61" t="s">
        <v>113</v>
      </c>
      <c r="B1175" s="106">
        <f t="shared" si="34"/>
        <v>11</v>
      </c>
      <c r="C1175" s="106" t="s">
        <v>8</v>
      </c>
      <c r="D1175" s="13">
        <v>114.9</v>
      </c>
      <c r="E1175" s="61">
        <f t="shared" si="35"/>
        <v>114.9</v>
      </c>
    </row>
    <row r="1176" spans="1:5" x14ac:dyDescent="0.25">
      <c r="A1176" s="61" t="s">
        <v>113</v>
      </c>
      <c r="B1176" s="106">
        <f t="shared" si="34"/>
        <v>11</v>
      </c>
      <c r="C1176" s="106" t="s">
        <v>9</v>
      </c>
      <c r="D1176" s="13">
        <v>29.97</v>
      </c>
      <c r="E1176" s="61">
        <f t="shared" si="35"/>
        <v>29.97</v>
      </c>
    </row>
    <row r="1177" spans="1:5" x14ac:dyDescent="0.25">
      <c r="A1177" s="61" t="s">
        <v>113</v>
      </c>
      <c r="B1177" s="106">
        <f t="shared" si="34"/>
        <v>11</v>
      </c>
      <c r="C1177" s="106" t="s">
        <v>10</v>
      </c>
      <c r="D1177" s="13">
        <v>2.2240000000000002</v>
      </c>
      <c r="E1177" s="61">
        <f t="shared" si="35"/>
        <v>2.2240000000000002</v>
      </c>
    </row>
    <row r="1178" spans="1:5" x14ac:dyDescent="0.25">
      <c r="A1178" s="61" t="s">
        <v>113</v>
      </c>
      <c r="B1178" s="106">
        <f t="shared" si="34"/>
        <v>11</v>
      </c>
      <c r="C1178" s="106" t="s">
        <v>11</v>
      </c>
      <c r="D1178" s="13">
        <v>969.4</v>
      </c>
      <c r="E1178" s="61">
        <f t="shared" si="35"/>
        <v>969.4</v>
      </c>
    </row>
    <row r="1179" spans="1:5" x14ac:dyDescent="0.25">
      <c r="A1179" s="61" t="s">
        <v>113</v>
      </c>
      <c r="B1179" s="106">
        <f t="shared" si="34"/>
        <v>11</v>
      </c>
      <c r="C1179" s="106" t="s">
        <v>12</v>
      </c>
      <c r="D1179" s="26">
        <v>0.56740000000000002</v>
      </c>
      <c r="E1179" s="61">
        <v>1</v>
      </c>
    </row>
    <row r="1180" spans="1:5" x14ac:dyDescent="0.25">
      <c r="A1180" s="61" t="s">
        <v>113</v>
      </c>
      <c r="B1180" s="106">
        <f t="shared" si="34"/>
        <v>11</v>
      </c>
      <c r="C1180" s="106" t="s">
        <v>13</v>
      </c>
      <c r="D1180" s="26">
        <v>0.23250000000000001</v>
      </c>
      <c r="E1180" s="61">
        <v>1</v>
      </c>
    </row>
    <row r="1181" spans="1:5" x14ac:dyDescent="0.25">
      <c r="A1181" s="61" t="s">
        <v>113</v>
      </c>
      <c r="B1181" s="106">
        <f t="shared" si="34"/>
        <v>11</v>
      </c>
      <c r="C1181" s="106" t="s">
        <v>14</v>
      </c>
      <c r="D1181" s="13">
        <v>5.9550000000000001</v>
      </c>
      <c r="E1181" s="61">
        <f t="shared" si="35"/>
        <v>5.9550000000000001</v>
      </c>
    </row>
    <row r="1182" spans="1:5" x14ac:dyDescent="0.25">
      <c r="A1182" s="61" t="s">
        <v>113</v>
      </c>
      <c r="B1182" s="106">
        <f t="shared" si="34"/>
        <v>11</v>
      </c>
      <c r="C1182" s="106" t="s">
        <v>15</v>
      </c>
      <c r="D1182" s="13">
        <v>1.6950000000000001</v>
      </c>
      <c r="E1182" s="61">
        <f t="shared" si="35"/>
        <v>1.6950000000000001</v>
      </c>
    </row>
    <row r="1183" spans="1:5" x14ac:dyDescent="0.25">
      <c r="A1183" s="61" t="s">
        <v>113</v>
      </c>
      <c r="B1183" s="106">
        <f t="shared" ref="B1183:B1246" si="36">B1160+1</f>
        <v>11</v>
      </c>
      <c r="C1183" s="106" t="s">
        <v>16</v>
      </c>
      <c r="D1183" s="13">
        <v>97.93</v>
      </c>
      <c r="E1183" s="61">
        <f t="shared" si="35"/>
        <v>97.93</v>
      </c>
    </row>
    <row r="1184" spans="1:5" x14ac:dyDescent="0.25">
      <c r="A1184" s="61" t="s">
        <v>113</v>
      </c>
      <c r="B1184" s="106">
        <f t="shared" si="36"/>
        <v>11</v>
      </c>
      <c r="C1184" s="106" t="s">
        <v>17</v>
      </c>
      <c r="D1184" s="13">
        <v>566.29999999999995</v>
      </c>
      <c r="E1184" s="61">
        <f t="shared" si="35"/>
        <v>566.29999999999995</v>
      </c>
    </row>
    <row r="1185" spans="1:5" x14ac:dyDescent="0.25">
      <c r="A1185" s="61" t="s">
        <v>113</v>
      </c>
      <c r="B1185" s="106">
        <f t="shared" si="36"/>
        <v>11</v>
      </c>
      <c r="C1185" s="106" t="s">
        <v>18</v>
      </c>
      <c r="D1185" s="13">
        <v>165.5</v>
      </c>
      <c r="E1185" s="61">
        <f t="shared" si="35"/>
        <v>165.5</v>
      </c>
    </row>
    <row r="1186" spans="1:5" x14ac:dyDescent="0.25">
      <c r="A1186" s="61" t="s">
        <v>113</v>
      </c>
      <c r="B1186" s="106">
        <f t="shared" si="36"/>
        <v>11</v>
      </c>
      <c r="C1186" s="106" t="s">
        <v>19</v>
      </c>
      <c r="D1186" s="13">
        <v>237.1</v>
      </c>
      <c r="E1186" s="61">
        <f t="shared" si="35"/>
        <v>237.1</v>
      </c>
    </row>
    <row r="1187" spans="1:5" x14ac:dyDescent="0.25">
      <c r="A1187" s="61" t="s">
        <v>113</v>
      </c>
      <c r="B1187" s="106">
        <f t="shared" si="36"/>
        <v>11</v>
      </c>
      <c r="C1187" s="106" t="s">
        <v>20</v>
      </c>
      <c r="D1187" s="26">
        <v>0.70279999999999998</v>
      </c>
      <c r="E1187" s="61">
        <v>1</v>
      </c>
    </row>
    <row r="1188" spans="1:5" x14ac:dyDescent="0.25">
      <c r="A1188" s="61" t="s">
        <v>113</v>
      </c>
      <c r="B1188" s="106">
        <f t="shared" si="36"/>
        <v>11</v>
      </c>
      <c r="C1188" s="106" t="s">
        <v>21</v>
      </c>
      <c r="D1188" s="13">
        <v>412.6</v>
      </c>
      <c r="E1188" s="61">
        <f t="shared" si="35"/>
        <v>412.6</v>
      </c>
    </row>
    <row r="1189" spans="1:5" x14ac:dyDescent="0.25">
      <c r="A1189" s="61" t="s">
        <v>113</v>
      </c>
      <c r="B1189" s="106">
        <f t="shared" si="36"/>
        <v>11</v>
      </c>
      <c r="C1189" s="106" t="s">
        <v>22</v>
      </c>
      <c r="D1189" s="26">
        <v>0.56479999999999997</v>
      </c>
      <c r="E1189" s="61">
        <v>1</v>
      </c>
    </row>
    <row r="1190" spans="1:5" x14ac:dyDescent="0.25">
      <c r="A1190" s="61" t="s">
        <v>113</v>
      </c>
      <c r="B1190" s="106">
        <f t="shared" si="36"/>
        <v>11</v>
      </c>
      <c r="C1190" s="106" t="s">
        <v>23</v>
      </c>
      <c r="D1190" s="13">
        <v>139.1</v>
      </c>
      <c r="E1190" s="61">
        <f t="shared" si="35"/>
        <v>139.1</v>
      </c>
    </row>
    <row r="1191" spans="1:5" x14ac:dyDescent="0.25">
      <c r="A1191" s="61" t="s">
        <v>113</v>
      </c>
      <c r="B1191" s="106">
        <f t="shared" si="36"/>
        <v>11</v>
      </c>
      <c r="C1191" s="106" t="s">
        <v>24</v>
      </c>
      <c r="D1191" s="13">
        <v>1.8939999999999999</v>
      </c>
      <c r="E1191" s="61">
        <f t="shared" si="35"/>
        <v>1.8939999999999999</v>
      </c>
    </row>
    <row r="1192" spans="1:5" x14ac:dyDescent="0.25">
      <c r="A1192" s="61" t="s">
        <v>113</v>
      </c>
      <c r="B1192" s="106">
        <f t="shared" si="36"/>
        <v>11</v>
      </c>
      <c r="C1192" s="106" t="s">
        <v>25</v>
      </c>
      <c r="D1192" s="13">
        <v>116.9</v>
      </c>
      <c r="E1192" s="61">
        <f t="shared" si="35"/>
        <v>116.9</v>
      </c>
    </row>
    <row r="1193" spans="1:5" x14ac:dyDescent="0.25">
      <c r="A1193" s="61" t="s">
        <v>113</v>
      </c>
      <c r="B1193" s="106">
        <f t="shared" si="36"/>
        <v>11</v>
      </c>
      <c r="C1193" s="106" t="s">
        <v>26</v>
      </c>
      <c r="D1193" s="13">
        <v>2.4300000000000002</v>
      </c>
      <c r="E1193" s="61">
        <f t="shared" si="35"/>
        <v>2.4300000000000002</v>
      </c>
    </row>
    <row r="1194" spans="1:5" x14ac:dyDescent="0.25">
      <c r="A1194" s="61" t="s">
        <v>113</v>
      </c>
      <c r="B1194" s="106">
        <f t="shared" si="36"/>
        <v>11</v>
      </c>
      <c r="C1194" s="106" t="s">
        <v>27</v>
      </c>
      <c r="D1194" s="13">
        <v>3.25</v>
      </c>
      <c r="E1194" s="61">
        <f t="shared" si="35"/>
        <v>3.25</v>
      </c>
    </row>
    <row r="1195" spans="1:5" x14ac:dyDescent="0.25">
      <c r="A1195" s="61" t="s">
        <v>113</v>
      </c>
      <c r="B1195" s="106">
        <f t="shared" si="36"/>
        <v>11</v>
      </c>
      <c r="C1195" s="108" t="s">
        <v>28</v>
      </c>
      <c r="D1195" s="13">
        <v>49.155999999999999</v>
      </c>
      <c r="E1195" s="61">
        <f t="shared" si="35"/>
        <v>49.155999999999999</v>
      </c>
    </row>
    <row r="1196" spans="1:5" x14ac:dyDescent="0.25">
      <c r="A1196" s="61" t="s">
        <v>113</v>
      </c>
      <c r="B1196" s="106">
        <f t="shared" si="36"/>
        <v>11</v>
      </c>
      <c r="C1196" s="109" t="s">
        <v>29</v>
      </c>
      <c r="D1196" s="13">
        <v>6.4619999999999997</v>
      </c>
      <c r="E1196" s="61">
        <f t="shared" ref="E1196:E1259" si="37">D1196</f>
        <v>6.4619999999999997</v>
      </c>
    </row>
    <row r="1197" spans="1:5" x14ac:dyDescent="0.25">
      <c r="A1197" s="61" t="s">
        <v>113</v>
      </c>
      <c r="B1197" s="106">
        <f t="shared" si="36"/>
        <v>11</v>
      </c>
      <c r="C1197" s="109" t="s">
        <v>30</v>
      </c>
      <c r="D1197" s="13">
        <v>0.218</v>
      </c>
      <c r="E1197" s="61">
        <f t="shared" si="37"/>
        <v>0.218</v>
      </c>
    </row>
    <row r="1198" spans="1:5" x14ac:dyDescent="0.25">
      <c r="A1198" s="61" t="s">
        <v>113</v>
      </c>
      <c r="B1198" s="106">
        <f t="shared" si="36"/>
        <v>12</v>
      </c>
      <c r="C1198" s="106" t="s">
        <v>8</v>
      </c>
      <c r="D1198" s="13">
        <v>122</v>
      </c>
      <c r="E1198" s="61">
        <f t="shared" si="37"/>
        <v>122</v>
      </c>
    </row>
    <row r="1199" spans="1:5" x14ac:dyDescent="0.25">
      <c r="A1199" s="61" t="s">
        <v>113</v>
      </c>
      <c r="B1199" s="106">
        <f t="shared" si="36"/>
        <v>12</v>
      </c>
      <c r="C1199" s="106" t="s">
        <v>9</v>
      </c>
      <c r="D1199" s="13">
        <v>3.4359999999999999</v>
      </c>
      <c r="E1199" s="61">
        <f t="shared" si="37"/>
        <v>3.4359999999999999</v>
      </c>
    </row>
    <row r="1200" spans="1:5" x14ac:dyDescent="0.25">
      <c r="A1200" s="61" t="s">
        <v>113</v>
      </c>
      <c r="B1200" s="106">
        <f t="shared" si="36"/>
        <v>12</v>
      </c>
      <c r="C1200" s="106" t="s">
        <v>10</v>
      </c>
      <c r="D1200" s="13">
        <v>4.3810000000000002</v>
      </c>
      <c r="E1200" s="61">
        <f t="shared" si="37"/>
        <v>4.3810000000000002</v>
      </c>
    </row>
    <row r="1201" spans="1:5" x14ac:dyDescent="0.25">
      <c r="A1201" s="61" t="s">
        <v>113</v>
      </c>
      <c r="B1201" s="106">
        <f t="shared" si="36"/>
        <v>12</v>
      </c>
      <c r="C1201" s="106" t="s">
        <v>11</v>
      </c>
      <c r="D1201" s="13">
        <v>1188</v>
      </c>
      <c r="E1201" s="61">
        <f t="shared" si="37"/>
        <v>1188</v>
      </c>
    </row>
    <row r="1202" spans="1:5" x14ac:dyDescent="0.25">
      <c r="A1202" s="61" t="s">
        <v>113</v>
      </c>
      <c r="B1202" s="106">
        <f t="shared" si="36"/>
        <v>12</v>
      </c>
      <c r="C1202" s="106" t="s">
        <v>12</v>
      </c>
      <c r="D1202" s="26">
        <v>0.3594</v>
      </c>
      <c r="E1202" s="61">
        <v>1</v>
      </c>
    </row>
    <row r="1203" spans="1:5" x14ac:dyDescent="0.25">
      <c r="A1203" s="61" t="s">
        <v>113</v>
      </c>
      <c r="B1203" s="106">
        <f t="shared" si="36"/>
        <v>12</v>
      </c>
      <c r="C1203" s="106" t="s">
        <v>13</v>
      </c>
      <c r="D1203" s="13">
        <v>1.796</v>
      </c>
      <c r="E1203" s="61">
        <f t="shared" si="37"/>
        <v>1.796</v>
      </c>
    </row>
    <row r="1204" spans="1:5" x14ac:dyDescent="0.25">
      <c r="A1204" s="61" t="s">
        <v>113</v>
      </c>
      <c r="B1204" s="106">
        <f t="shared" si="36"/>
        <v>12</v>
      </c>
      <c r="C1204" s="106" t="s">
        <v>14</v>
      </c>
      <c r="D1204" s="13">
        <v>9.8849999999999998</v>
      </c>
      <c r="E1204" s="61">
        <f t="shared" si="37"/>
        <v>9.8849999999999998</v>
      </c>
    </row>
    <row r="1205" spans="1:5" x14ac:dyDescent="0.25">
      <c r="A1205" s="61" t="s">
        <v>113</v>
      </c>
      <c r="B1205" s="106">
        <f t="shared" si="36"/>
        <v>12</v>
      </c>
      <c r="C1205" s="106" t="s">
        <v>15</v>
      </c>
      <c r="D1205" s="13">
        <v>1.9930000000000001</v>
      </c>
      <c r="E1205" s="61">
        <f t="shared" si="37"/>
        <v>1.9930000000000001</v>
      </c>
    </row>
    <row r="1206" spans="1:5" x14ac:dyDescent="0.25">
      <c r="A1206" s="61" t="s">
        <v>113</v>
      </c>
      <c r="B1206" s="106">
        <f t="shared" si="36"/>
        <v>12</v>
      </c>
      <c r="C1206" s="106" t="s">
        <v>16</v>
      </c>
      <c r="D1206" s="13">
        <v>111.7</v>
      </c>
      <c r="E1206" s="61">
        <f t="shared" si="37"/>
        <v>111.7</v>
      </c>
    </row>
    <row r="1207" spans="1:5" x14ac:dyDescent="0.25">
      <c r="A1207" s="61" t="s">
        <v>113</v>
      </c>
      <c r="B1207" s="106">
        <f t="shared" si="36"/>
        <v>12</v>
      </c>
      <c r="C1207" s="106" t="s">
        <v>17</v>
      </c>
      <c r="D1207" s="13">
        <v>635.6</v>
      </c>
      <c r="E1207" s="61">
        <f t="shared" si="37"/>
        <v>635.6</v>
      </c>
    </row>
    <row r="1208" spans="1:5" x14ac:dyDescent="0.25">
      <c r="A1208" s="61" t="s">
        <v>113</v>
      </c>
      <c r="B1208" s="106">
        <f t="shared" si="36"/>
        <v>12</v>
      </c>
      <c r="C1208" s="106" t="s">
        <v>18</v>
      </c>
      <c r="D1208" s="13">
        <v>192.6</v>
      </c>
      <c r="E1208" s="61">
        <f t="shared" si="37"/>
        <v>192.6</v>
      </c>
    </row>
    <row r="1209" spans="1:5" x14ac:dyDescent="0.25">
      <c r="A1209" s="61" t="s">
        <v>113</v>
      </c>
      <c r="B1209" s="106">
        <f t="shared" si="36"/>
        <v>12</v>
      </c>
      <c r="C1209" s="106" t="s">
        <v>19</v>
      </c>
      <c r="D1209" s="13">
        <v>33.64</v>
      </c>
      <c r="E1209" s="61">
        <f t="shared" si="37"/>
        <v>33.64</v>
      </c>
    </row>
    <row r="1210" spans="1:5" x14ac:dyDescent="0.25">
      <c r="A1210" s="61" t="s">
        <v>113</v>
      </c>
      <c r="B1210" s="106">
        <f t="shared" si="36"/>
        <v>12</v>
      </c>
      <c r="C1210" s="106" t="s">
        <v>20</v>
      </c>
      <c r="D1210" s="26">
        <v>0.97030000000000005</v>
      </c>
      <c r="E1210" s="61">
        <v>1</v>
      </c>
    </row>
    <row r="1211" spans="1:5" x14ac:dyDescent="0.25">
      <c r="A1211" s="61" t="s">
        <v>113</v>
      </c>
      <c r="B1211" s="106">
        <f t="shared" si="36"/>
        <v>12</v>
      </c>
      <c r="C1211" s="106" t="s">
        <v>21</v>
      </c>
      <c r="D1211" s="13">
        <v>49.86</v>
      </c>
      <c r="E1211" s="61">
        <f t="shared" si="37"/>
        <v>49.86</v>
      </c>
    </row>
    <row r="1212" spans="1:5" x14ac:dyDescent="0.25">
      <c r="A1212" s="61" t="s">
        <v>113</v>
      </c>
      <c r="B1212" s="106">
        <f t="shared" si="36"/>
        <v>12</v>
      </c>
      <c r="C1212" s="106" t="s">
        <v>22</v>
      </c>
      <c r="D1212" s="26">
        <v>0.81899999999999995</v>
      </c>
      <c r="E1212" s="61">
        <v>1</v>
      </c>
    </row>
    <row r="1213" spans="1:5" x14ac:dyDescent="0.25">
      <c r="A1213" s="61" t="s">
        <v>113</v>
      </c>
      <c r="B1213" s="106">
        <f t="shared" si="36"/>
        <v>12</v>
      </c>
      <c r="C1213" s="106" t="s">
        <v>23</v>
      </c>
      <c r="D1213" s="13">
        <v>15.49</v>
      </c>
      <c r="E1213" s="61">
        <f t="shared" si="37"/>
        <v>15.49</v>
      </c>
    </row>
    <row r="1214" spans="1:5" x14ac:dyDescent="0.25">
      <c r="A1214" s="61" t="s">
        <v>113</v>
      </c>
      <c r="B1214" s="106">
        <f t="shared" si="36"/>
        <v>12</v>
      </c>
      <c r="C1214" s="106" t="s">
        <v>24</v>
      </c>
      <c r="D1214" s="13">
        <v>3.121</v>
      </c>
      <c r="E1214" s="61">
        <f t="shared" si="37"/>
        <v>3.121</v>
      </c>
    </row>
    <row r="1215" spans="1:5" x14ac:dyDescent="0.25">
      <c r="A1215" s="61" t="s">
        <v>113</v>
      </c>
      <c r="B1215" s="106">
        <f t="shared" si="36"/>
        <v>12</v>
      </c>
      <c r="C1215" s="106" t="s">
        <v>25</v>
      </c>
      <c r="D1215" s="13">
        <v>156.6</v>
      </c>
      <c r="E1215" s="61">
        <f t="shared" si="37"/>
        <v>156.6</v>
      </c>
    </row>
    <row r="1216" spans="1:5" x14ac:dyDescent="0.25">
      <c r="A1216" s="61" t="s">
        <v>113</v>
      </c>
      <c r="B1216" s="106">
        <f t="shared" si="36"/>
        <v>12</v>
      </c>
      <c r="C1216" s="106" t="s">
        <v>26</v>
      </c>
      <c r="D1216" s="13">
        <v>5.8559999999999999</v>
      </c>
      <c r="E1216" s="61">
        <f t="shared" si="37"/>
        <v>5.8559999999999999</v>
      </c>
    </row>
    <row r="1217" spans="1:5" x14ac:dyDescent="0.25">
      <c r="A1217" s="61" t="s">
        <v>113</v>
      </c>
      <c r="B1217" s="106">
        <f t="shared" si="36"/>
        <v>12</v>
      </c>
      <c r="C1217" s="106" t="s">
        <v>27</v>
      </c>
      <c r="D1217" s="13">
        <v>8.4619999999999997</v>
      </c>
      <c r="E1217" s="61">
        <f t="shared" si="37"/>
        <v>8.4619999999999997</v>
      </c>
    </row>
    <row r="1218" spans="1:5" x14ac:dyDescent="0.25">
      <c r="A1218" s="61" t="s">
        <v>113</v>
      </c>
      <c r="B1218" s="106">
        <f t="shared" si="36"/>
        <v>12</v>
      </c>
      <c r="C1218" s="108" t="s">
        <v>28</v>
      </c>
      <c r="D1218" s="13">
        <v>47.703000000000003</v>
      </c>
      <c r="E1218" s="61">
        <f t="shared" si="37"/>
        <v>47.703000000000003</v>
      </c>
    </row>
    <row r="1219" spans="1:5" x14ac:dyDescent="0.25">
      <c r="A1219" s="61" t="s">
        <v>113</v>
      </c>
      <c r="B1219" s="106">
        <f t="shared" si="36"/>
        <v>12</v>
      </c>
      <c r="C1219" s="109" t="s">
        <v>29</v>
      </c>
      <c r="D1219" s="13">
        <v>6.3789999999999996</v>
      </c>
      <c r="E1219" s="61">
        <f t="shared" si="37"/>
        <v>6.3789999999999996</v>
      </c>
    </row>
    <row r="1220" spans="1:5" x14ac:dyDescent="0.25">
      <c r="A1220" s="61" t="s">
        <v>113</v>
      </c>
      <c r="B1220" s="106">
        <f t="shared" si="36"/>
        <v>12</v>
      </c>
      <c r="C1220" s="109" t="s">
        <v>30</v>
      </c>
      <c r="D1220" s="13">
        <v>0.17199999999999999</v>
      </c>
      <c r="E1220" s="61">
        <f t="shared" si="37"/>
        <v>0.17199999999999999</v>
      </c>
    </row>
    <row r="1221" spans="1:5" x14ac:dyDescent="0.25">
      <c r="A1221" s="61" t="s">
        <v>113</v>
      </c>
      <c r="B1221" s="106">
        <f t="shared" si="36"/>
        <v>13</v>
      </c>
      <c r="C1221" s="106" t="s">
        <v>8</v>
      </c>
      <c r="D1221" s="13">
        <v>121.8</v>
      </c>
      <c r="E1221" s="61">
        <f t="shared" si="37"/>
        <v>121.8</v>
      </c>
    </row>
    <row r="1222" spans="1:5" x14ac:dyDescent="0.25">
      <c r="A1222" s="61" t="s">
        <v>113</v>
      </c>
      <c r="B1222" s="106">
        <f t="shared" si="36"/>
        <v>13</v>
      </c>
      <c r="C1222" s="106" t="s">
        <v>9</v>
      </c>
      <c r="D1222" s="13">
        <v>2.3580000000000001</v>
      </c>
      <c r="E1222" s="61">
        <f t="shared" si="37"/>
        <v>2.3580000000000001</v>
      </c>
    </row>
    <row r="1223" spans="1:5" x14ac:dyDescent="0.25">
      <c r="A1223" s="61" t="s">
        <v>113</v>
      </c>
      <c r="B1223" s="106">
        <f t="shared" si="36"/>
        <v>13</v>
      </c>
      <c r="C1223" s="106" t="s">
        <v>10</v>
      </c>
      <c r="D1223" s="13">
        <v>7.9889999999999999</v>
      </c>
      <c r="E1223" s="61">
        <f t="shared" si="37"/>
        <v>7.9889999999999999</v>
      </c>
    </row>
    <row r="1224" spans="1:5" x14ac:dyDescent="0.25">
      <c r="A1224" s="61" t="s">
        <v>113</v>
      </c>
      <c r="B1224" s="106">
        <f t="shared" si="36"/>
        <v>13</v>
      </c>
      <c r="C1224" s="106" t="s">
        <v>11</v>
      </c>
      <c r="D1224" s="13">
        <v>658.9</v>
      </c>
      <c r="E1224" s="61">
        <f t="shared" si="37"/>
        <v>658.9</v>
      </c>
    </row>
    <row r="1225" spans="1:5" x14ac:dyDescent="0.25">
      <c r="A1225" s="61" t="s">
        <v>113</v>
      </c>
      <c r="B1225" s="106">
        <f t="shared" si="36"/>
        <v>13</v>
      </c>
      <c r="C1225" s="106" t="s">
        <v>12</v>
      </c>
      <c r="D1225" s="26">
        <v>0.46879999999999999</v>
      </c>
      <c r="E1225" s="61">
        <v>1</v>
      </c>
    </row>
    <row r="1226" spans="1:5" x14ac:dyDescent="0.25">
      <c r="A1226" s="61" t="s">
        <v>113</v>
      </c>
      <c r="B1226" s="106">
        <f t="shared" si="36"/>
        <v>13</v>
      </c>
      <c r="C1226" s="106" t="s">
        <v>13</v>
      </c>
      <c r="D1226" s="26">
        <v>0.77139999999999997</v>
      </c>
      <c r="E1226" s="61">
        <v>1</v>
      </c>
    </row>
    <row r="1227" spans="1:5" x14ac:dyDescent="0.25">
      <c r="A1227" s="61" t="s">
        <v>113</v>
      </c>
      <c r="B1227" s="106">
        <f t="shared" si="36"/>
        <v>13</v>
      </c>
      <c r="C1227" s="106" t="s">
        <v>14</v>
      </c>
      <c r="D1227" s="13">
        <v>5.843</v>
      </c>
      <c r="E1227" s="61">
        <f t="shared" si="37"/>
        <v>5.843</v>
      </c>
    </row>
    <row r="1228" spans="1:5" x14ac:dyDescent="0.25">
      <c r="A1228" s="61" t="s">
        <v>113</v>
      </c>
      <c r="B1228" s="106">
        <f t="shared" si="36"/>
        <v>13</v>
      </c>
      <c r="C1228" s="106" t="s">
        <v>15</v>
      </c>
      <c r="D1228" s="13">
        <v>1.6619999999999999</v>
      </c>
      <c r="E1228" s="61">
        <f t="shared" si="37"/>
        <v>1.6619999999999999</v>
      </c>
    </row>
    <row r="1229" spans="1:5" x14ac:dyDescent="0.25">
      <c r="A1229" s="61" t="s">
        <v>113</v>
      </c>
      <c r="B1229" s="106">
        <f t="shared" si="36"/>
        <v>13</v>
      </c>
      <c r="C1229" s="106" t="s">
        <v>16</v>
      </c>
      <c r="D1229" s="13">
        <v>63.05</v>
      </c>
      <c r="E1229" s="61">
        <f t="shared" si="37"/>
        <v>63.05</v>
      </c>
    </row>
    <row r="1230" spans="1:5" x14ac:dyDescent="0.25">
      <c r="A1230" s="61" t="s">
        <v>113</v>
      </c>
      <c r="B1230" s="106">
        <f t="shared" si="36"/>
        <v>13</v>
      </c>
      <c r="C1230" s="106" t="s">
        <v>17</v>
      </c>
      <c r="D1230" s="13">
        <v>181.4</v>
      </c>
      <c r="E1230" s="61">
        <f t="shared" si="37"/>
        <v>181.4</v>
      </c>
    </row>
    <row r="1231" spans="1:5" x14ac:dyDescent="0.25">
      <c r="A1231" s="61" t="s">
        <v>113</v>
      </c>
      <c r="B1231" s="106">
        <f t="shared" si="36"/>
        <v>13</v>
      </c>
      <c r="C1231" s="106" t="s">
        <v>18</v>
      </c>
      <c r="D1231" s="13">
        <v>121.4</v>
      </c>
      <c r="E1231" s="61">
        <f t="shared" si="37"/>
        <v>121.4</v>
      </c>
    </row>
    <row r="1232" spans="1:5" x14ac:dyDescent="0.25">
      <c r="A1232" s="61" t="s">
        <v>113</v>
      </c>
      <c r="B1232" s="106">
        <f t="shared" si="36"/>
        <v>13</v>
      </c>
      <c r="C1232" s="106" t="s">
        <v>19</v>
      </c>
      <c r="D1232" s="13">
        <v>95.85</v>
      </c>
      <c r="E1232" s="61">
        <f t="shared" si="37"/>
        <v>95.85</v>
      </c>
    </row>
    <row r="1233" spans="1:5" x14ac:dyDescent="0.25">
      <c r="A1233" s="61" t="s">
        <v>113</v>
      </c>
      <c r="B1233" s="106">
        <f t="shared" si="36"/>
        <v>13</v>
      </c>
      <c r="C1233" s="106" t="s">
        <v>20</v>
      </c>
      <c r="D1233" s="26">
        <v>0.77839999999999998</v>
      </c>
      <c r="E1233" s="61">
        <v>1</v>
      </c>
    </row>
    <row r="1234" spans="1:5" x14ac:dyDescent="0.25">
      <c r="A1234" s="61" t="s">
        <v>113</v>
      </c>
      <c r="B1234" s="106">
        <f t="shared" si="36"/>
        <v>13</v>
      </c>
      <c r="C1234" s="106" t="s">
        <v>21</v>
      </c>
      <c r="D1234" s="13">
        <v>28.83</v>
      </c>
      <c r="E1234" s="61">
        <f t="shared" si="37"/>
        <v>28.83</v>
      </c>
    </row>
    <row r="1235" spans="1:5" x14ac:dyDescent="0.25">
      <c r="A1235" s="61" t="s">
        <v>113</v>
      </c>
      <c r="B1235" s="106">
        <f t="shared" si="36"/>
        <v>13</v>
      </c>
      <c r="C1235" s="106" t="s">
        <v>22</v>
      </c>
      <c r="D1235" s="26">
        <v>0.7984</v>
      </c>
      <c r="E1235" s="61">
        <v>1</v>
      </c>
    </row>
    <row r="1236" spans="1:5" x14ac:dyDescent="0.25">
      <c r="A1236" s="61" t="s">
        <v>113</v>
      </c>
      <c r="B1236" s="106">
        <f t="shared" si="36"/>
        <v>13</v>
      </c>
      <c r="C1236" s="106" t="s">
        <v>23</v>
      </c>
      <c r="D1236" s="13">
        <v>23.74</v>
      </c>
      <c r="E1236" s="61">
        <f t="shared" si="37"/>
        <v>23.74</v>
      </c>
    </row>
    <row r="1237" spans="1:5" x14ac:dyDescent="0.25">
      <c r="A1237" s="61" t="s">
        <v>113</v>
      </c>
      <c r="B1237" s="106">
        <f t="shared" si="36"/>
        <v>13</v>
      </c>
      <c r="C1237" s="106" t="s">
        <v>24</v>
      </c>
      <c r="D1237" s="13">
        <v>2.4460000000000002</v>
      </c>
      <c r="E1237" s="61">
        <f t="shared" si="37"/>
        <v>2.4460000000000002</v>
      </c>
    </row>
    <row r="1238" spans="1:5" x14ac:dyDescent="0.25">
      <c r="A1238" s="61" t="s">
        <v>113</v>
      </c>
      <c r="B1238" s="106">
        <f t="shared" si="36"/>
        <v>13</v>
      </c>
      <c r="C1238" s="106" t="s">
        <v>25</v>
      </c>
      <c r="D1238" s="13">
        <v>124.5</v>
      </c>
      <c r="E1238" s="61">
        <f t="shared" si="37"/>
        <v>124.5</v>
      </c>
    </row>
    <row r="1239" spans="1:5" x14ac:dyDescent="0.25">
      <c r="A1239" s="61" t="s">
        <v>113</v>
      </c>
      <c r="B1239" s="106">
        <f t="shared" si="36"/>
        <v>13</v>
      </c>
      <c r="C1239" s="106" t="s">
        <v>26</v>
      </c>
      <c r="D1239" s="13">
        <v>6.9359999999999999</v>
      </c>
      <c r="E1239" s="61">
        <f t="shared" si="37"/>
        <v>6.9359999999999999</v>
      </c>
    </row>
    <row r="1240" spans="1:5" x14ac:dyDescent="0.25">
      <c r="A1240" s="61" t="s">
        <v>113</v>
      </c>
      <c r="B1240" s="106">
        <f t="shared" si="36"/>
        <v>13</v>
      </c>
      <c r="C1240" s="106" t="s">
        <v>27</v>
      </c>
      <c r="D1240" s="13">
        <v>5.8410000000000002</v>
      </c>
      <c r="E1240" s="61">
        <f t="shared" si="37"/>
        <v>5.8410000000000002</v>
      </c>
    </row>
    <row r="1241" spans="1:5" x14ac:dyDescent="0.25">
      <c r="A1241" s="61" t="s">
        <v>113</v>
      </c>
      <c r="B1241" s="106">
        <f t="shared" si="36"/>
        <v>13</v>
      </c>
      <c r="C1241" s="108" t="s">
        <v>28</v>
      </c>
      <c r="D1241" s="13">
        <v>47.773000000000003</v>
      </c>
      <c r="E1241" s="61">
        <f t="shared" si="37"/>
        <v>47.773000000000003</v>
      </c>
    </row>
    <row r="1242" spans="1:5" x14ac:dyDescent="0.25">
      <c r="A1242" s="61" t="s">
        <v>113</v>
      </c>
      <c r="B1242" s="106">
        <f t="shared" si="36"/>
        <v>13</v>
      </c>
      <c r="C1242" s="109" t="s">
        <v>29</v>
      </c>
      <c r="D1242" s="13">
        <v>6.3959999999999999</v>
      </c>
      <c r="E1242" s="61">
        <f t="shared" si="37"/>
        <v>6.3959999999999999</v>
      </c>
    </row>
    <row r="1243" spans="1:5" x14ac:dyDescent="0.25">
      <c r="A1243" s="61" t="s">
        <v>113</v>
      </c>
      <c r="B1243" s="106">
        <f t="shared" si="36"/>
        <v>13</v>
      </c>
      <c r="C1243" s="109" t="s">
        <v>30</v>
      </c>
      <c r="D1243" s="13">
        <v>0.60799999999999998</v>
      </c>
      <c r="E1243" s="61">
        <f t="shared" si="37"/>
        <v>0.60799999999999998</v>
      </c>
    </row>
    <row r="1244" spans="1:5" x14ac:dyDescent="0.25">
      <c r="A1244" s="61" t="s">
        <v>113</v>
      </c>
      <c r="B1244" s="106">
        <f t="shared" si="36"/>
        <v>14</v>
      </c>
      <c r="C1244" s="106" t="s">
        <v>8</v>
      </c>
      <c r="D1244" s="13">
        <v>65.23</v>
      </c>
      <c r="E1244" s="61">
        <f t="shared" si="37"/>
        <v>65.23</v>
      </c>
    </row>
    <row r="1245" spans="1:5" x14ac:dyDescent="0.25">
      <c r="A1245" s="61" t="s">
        <v>113</v>
      </c>
      <c r="B1245" s="106">
        <f t="shared" si="36"/>
        <v>14</v>
      </c>
      <c r="C1245" s="106" t="s">
        <v>9</v>
      </c>
      <c r="D1245" s="13">
        <v>2.669</v>
      </c>
      <c r="E1245" s="61">
        <f t="shared" si="37"/>
        <v>2.669</v>
      </c>
    </row>
    <row r="1246" spans="1:5" x14ac:dyDescent="0.25">
      <c r="A1246" s="61" t="s">
        <v>113</v>
      </c>
      <c r="B1246" s="106">
        <f t="shared" si="36"/>
        <v>14</v>
      </c>
      <c r="C1246" s="106" t="s">
        <v>10</v>
      </c>
      <c r="D1246" s="13">
        <v>3.6850000000000001</v>
      </c>
      <c r="E1246" s="61">
        <f t="shared" si="37"/>
        <v>3.6850000000000001</v>
      </c>
    </row>
    <row r="1247" spans="1:5" x14ac:dyDescent="0.25">
      <c r="A1247" s="61" t="s">
        <v>113</v>
      </c>
      <c r="B1247" s="106">
        <f t="shared" ref="B1247:B1266" si="38">B1224+1</f>
        <v>14</v>
      </c>
      <c r="C1247" s="106" t="s">
        <v>11</v>
      </c>
      <c r="D1247" s="13">
        <v>839</v>
      </c>
      <c r="E1247" s="61">
        <f t="shared" si="37"/>
        <v>839</v>
      </c>
    </row>
    <row r="1248" spans="1:5" x14ac:dyDescent="0.25">
      <c r="A1248" s="61" t="s">
        <v>113</v>
      </c>
      <c r="B1248" s="106">
        <f t="shared" si="38"/>
        <v>14</v>
      </c>
      <c r="C1248" s="106" t="s">
        <v>12</v>
      </c>
      <c r="D1248" s="26">
        <v>0.4556</v>
      </c>
      <c r="E1248" s="61">
        <v>1</v>
      </c>
    </row>
    <row r="1249" spans="1:5" x14ac:dyDescent="0.25">
      <c r="A1249" s="61" t="s">
        <v>113</v>
      </c>
      <c r="B1249" s="106">
        <f t="shared" si="38"/>
        <v>14</v>
      </c>
      <c r="C1249" s="106" t="s">
        <v>13</v>
      </c>
      <c r="D1249" s="26">
        <v>0.5323</v>
      </c>
      <c r="E1249" s="61">
        <v>1</v>
      </c>
    </row>
    <row r="1250" spans="1:5" x14ac:dyDescent="0.25">
      <c r="A1250" s="61" t="s">
        <v>113</v>
      </c>
      <c r="B1250" s="106">
        <f t="shared" si="38"/>
        <v>14</v>
      </c>
      <c r="C1250" s="106" t="s">
        <v>14</v>
      </c>
      <c r="D1250" s="13">
        <v>14.43</v>
      </c>
      <c r="E1250" s="61">
        <f t="shared" si="37"/>
        <v>14.43</v>
      </c>
    </row>
    <row r="1251" spans="1:5" x14ac:dyDescent="0.25">
      <c r="A1251" s="61" t="s">
        <v>113</v>
      </c>
      <c r="B1251" s="106">
        <f t="shared" si="38"/>
        <v>14</v>
      </c>
      <c r="C1251" s="106" t="s">
        <v>15</v>
      </c>
      <c r="D1251" s="13">
        <v>1.3620000000000001</v>
      </c>
      <c r="E1251" s="61">
        <f t="shared" si="37"/>
        <v>1.3620000000000001</v>
      </c>
    </row>
    <row r="1252" spans="1:5" x14ac:dyDescent="0.25">
      <c r="A1252" s="61" t="s">
        <v>113</v>
      </c>
      <c r="B1252" s="106">
        <f t="shared" si="38"/>
        <v>14</v>
      </c>
      <c r="C1252" s="106" t="s">
        <v>16</v>
      </c>
      <c r="D1252" s="13">
        <v>98</v>
      </c>
      <c r="E1252" s="61">
        <f t="shared" si="37"/>
        <v>98</v>
      </c>
    </row>
    <row r="1253" spans="1:5" x14ac:dyDescent="0.25">
      <c r="A1253" s="61" t="s">
        <v>113</v>
      </c>
      <c r="B1253" s="106">
        <f t="shared" si="38"/>
        <v>14</v>
      </c>
      <c r="C1253" s="106" t="s">
        <v>17</v>
      </c>
      <c r="D1253" s="13">
        <v>143.80000000000001</v>
      </c>
      <c r="E1253" s="61">
        <f t="shared" si="37"/>
        <v>143.80000000000001</v>
      </c>
    </row>
    <row r="1254" spans="1:5" x14ac:dyDescent="0.25">
      <c r="A1254" s="61" t="s">
        <v>113</v>
      </c>
      <c r="B1254" s="106">
        <f t="shared" si="38"/>
        <v>14</v>
      </c>
      <c r="C1254" s="106" t="s">
        <v>18</v>
      </c>
      <c r="D1254" s="13">
        <v>160</v>
      </c>
      <c r="E1254" s="61">
        <f t="shared" si="37"/>
        <v>160</v>
      </c>
    </row>
    <row r="1255" spans="1:5" x14ac:dyDescent="0.25">
      <c r="A1255" s="61" t="s">
        <v>113</v>
      </c>
      <c r="B1255" s="106">
        <f t="shared" si="38"/>
        <v>14</v>
      </c>
      <c r="C1255" s="106" t="s">
        <v>19</v>
      </c>
      <c r="D1255" s="13">
        <v>87.75</v>
      </c>
      <c r="E1255" s="61">
        <f t="shared" si="37"/>
        <v>87.75</v>
      </c>
    </row>
    <row r="1256" spans="1:5" x14ac:dyDescent="0.25">
      <c r="A1256" s="61" t="s">
        <v>113</v>
      </c>
      <c r="B1256" s="106">
        <f t="shared" si="38"/>
        <v>14</v>
      </c>
      <c r="C1256" s="106" t="s">
        <v>20</v>
      </c>
      <c r="D1256" s="26">
        <v>0.93440000000000001</v>
      </c>
      <c r="E1256" s="61">
        <v>1</v>
      </c>
    </row>
    <row r="1257" spans="1:5" x14ac:dyDescent="0.25">
      <c r="A1257" s="61" t="s">
        <v>113</v>
      </c>
      <c r="B1257" s="106">
        <f t="shared" si="38"/>
        <v>14</v>
      </c>
      <c r="C1257" s="106" t="s">
        <v>21</v>
      </c>
      <c r="D1257" s="13">
        <v>26.93</v>
      </c>
      <c r="E1257" s="61">
        <f t="shared" si="37"/>
        <v>26.93</v>
      </c>
    </row>
    <row r="1258" spans="1:5" x14ac:dyDescent="0.25">
      <c r="A1258" s="61" t="s">
        <v>113</v>
      </c>
      <c r="B1258" s="106">
        <f t="shared" si="38"/>
        <v>14</v>
      </c>
      <c r="C1258" s="106" t="s">
        <v>22</v>
      </c>
      <c r="D1258" s="13">
        <v>1.093</v>
      </c>
      <c r="E1258" s="61">
        <f t="shared" si="37"/>
        <v>1.093</v>
      </c>
    </row>
    <row r="1259" spans="1:5" x14ac:dyDescent="0.25">
      <c r="A1259" s="61" t="s">
        <v>113</v>
      </c>
      <c r="B1259" s="106">
        <f t="shared" si="38"/>
        <v>14</v>
      </c>
      <c r="C1259" s="106" t="s">
        <v>23</v>
      </c>
      <c r="D1259" s="13">
        <v>21.4</v>
      </c>
      <c r="E1259" s="61">
        <f t="shared" si="37"/>
        <v>21.4</v>
      </c>
    </row>
    <row r="1260" spans="1:5" x14ac:dyDescent="0.25">
      <c r="A1260" s="61" t="s">
        <v>113</v>
      </c>
      <c r="B1260" s="106">
        <f t="shared" si="38"/>
        <v>14</v>
      </c>
      <c r="C1260" s="106" t="s">
        <v>24</v>
      </c>
      <c r="D1260" s="13">
        <v>1.706</v>
      </c>
      <c r="E1260" s="61">
        <f t="shared" ref="E1260:E1323" si="39">D1260</f>
        <v>1.706</v>
      </c>
    </row>
    <row r="1261" spans="1:5" x14ac:dyDescent="0.25">
      <c r="A1261" s="61" t="s">
        <v>113</v>
      </c>
      <c r="B1261" s="106">
        <f t="shared" si="38"/>
        <v>14</v>
      </c>
      <c r="C1261" s="106" t="s">
        <v>25</v>
      </c>
      <c r="D1261" s="13">
        <v>72.650000000000006</v>
      </c>
      <c r="E1261" s="61">
        <f t="shared" si="39"/>
        <v>72.650000000000006</v>
      </c>
    </row>
    <row r="1262" spans="1:5" x14ac:dyDescent="0.25">
      <c r="A1262" s="61" t="s">
        <v>113</v>
      </c>
      <c r="B1262" s="106">
        <f t="shared" si="38"/>
        <v>14</v>
      </c>
      <c r="C1262" s="106" t="s">
        <v>26</v>
      </c>
      <c r="D1262" s="13">
        <v>4.2539999999999996</v>
      </c>
      <c r="E1262" s="61">
        <f t="shared" si="39"/>
        <v>4.2539999999999996</v>
      </c>
    </row>
    <row r="1263" spans="1:5" x14ac:dyDescent="0.25">
      <c r="A1263" s="61" t="s">
        <v>113</v>
      </c>
      <c r="B1263" s="106">
        <f t="shared" si="38"/>
        <v>14</v>
      </c>
      <c r="C1263" s="106" t="s">
        <v>27</v>
      </c>
      <c r="D1263" s="13">
        <v>10.88</v>
      </c>
      <c r="E1263" s="61">
        <f t="shared" si="39"/>
        <v>10.88</v>
      </c>
    </row>
    <row r="1264" spans="1:5" x14ac:dyDescent="0.25">
      <c r="A1264" s="61" t="s">
        <v>113</v>
      </c>
      <c r="B1264" s="106">
        <f t="shared" si="38"/>
        <v>14</v>
      </c>
      <c r="C1264" s="108" t="s">
        <v>28</v>
      </c>
      <c r="D1264" s="13">
        <v>47.924999999999997</v>
      </c>
      <c r="E1264" s="61">
        <f t="shared" si="39"/>
        <v>47.924999999999997</v>
      </c>
    </row>
    <row r="1265" spans="1:5" x14ac:dyDescent="0.25">
      <c r="A1265" s="61" t="s">
        <v>113</v>
      </c>
      <c r="B1265" s="106">
        <f t="shared" si="38"/>
        <v>14</v>
      </c>
      <c r="C1265" s="109" t="s">
        <v>29</v>
      </c>
      <c r="D1265" s="13">
        <v>6.532</v>
      </c>
      <c r="E1265" s="61">
        <f t="shared" si="39"/>
        <v>6.532</v>
      </c>
    </row>
    <row r="1266" spans="1:5" x14ac:dyDescent="0.25">
      <c r="A1266" s="61" t="s">
        <v>113</v>
      </c>
      <c r="B1266" s="106">
        <f t="shared" si="38"/>
        <v>14</v>
      </c>
      <c r="C1266" s="109" t="s">
        <v>30</v>
      </c>
      <c r="D1266" s="13">
        <v>0.47699999999999998</v>
      </c>
      <c r="E1266" s="61">
        <f t="shared" si="39"/>
        <v>0.47699999999999998</v>
      </c>
    </row>
    <row r="1267" spans="1:5" x14ac:dyDescent="0.25">
      <c r="A1267" s="61" t="s">
        <v>88</v>
      </c>
      <c r="B1267" s="106">
        <v>1</v>
      </c>
      <c r="C1267" s="106" t="s">
        <v>8</v>
      </c>
      <c r="D1267" s="96">
        <v>19.88</v>
      </c>
      <c r="E1267" s="61">
        <v>19.88</v>
      </c>
    </row>
    <row r="1268" spans="1:5" x14ac:dyDescent="0.25">
      <c r="A1268" s="61" t="s">
        <v>88</v>
      </c>
      <c r="B1268" s="106">
        <v>1</v>
      </c>
      <c r="C1268" s="106" t="s">
        <v>9</v>
      </c>
      <c r="D1268" s="96">
        <v>5.4379999999999997</v>
      </c>
      <c r="E1268" s="61">
        <f t="shared" si="39"/>
        <v>5.4379999999999997</v>
      </c>
    </row>
    <row r="1269" spans="1:5" x14ac:dyDescent="0.25">
      <c r="A1269" s="61" t="s">
        <v>88</v>
      </c>
      <c r="B1269" s="106">
        <v>1</v>
      </c>
      <c r="C1269" s="108" t="s">
        <v>10</v>
      </c>
      <c r="D1269" s="97">
        <v>40.799999999999997</v>
      </c>
      <c r="E1269" s="61">
        <v>40.799999999999997</v>
      </c>
    </row>
    <row r="1270" spans="1:5" x14ac:dyDescent="0.25">
      <c r="A1270" s="61" t="s">
        <v>88</v>
      </c>
      <c r="B1270" s="106">
        <v>1</v>
      </c>
      <c r="C1270" s="109" t="s">
        <v>11</v>
      </c>
      <c r="D1270" s="97">
        <v>4771</v>
      </c>
      <c r="E1270" s="61">
        <v>4771</v>
      </c>
    </row>
    <row r="1271" spans="1:5" x14ac:dyDescent="0.25">
      <c r="A1271" s="61" t="s">
        <v>88</v>
      </c>
      <c r="B1271" s="106">
        <v>1</v>
      </c>
      <c r="C1271" s="109" t="s">
        <v>12</v>
      </c>
      <c r="D1271" s="97">
        <v>1.7230000000000001</v>
      </c>
      <c r="E1271" s="61">
        <f t="shared" si="39"/>
        <v>1.7230000000000001</v>
      </c>
    </row>
    <row r="1272" spans="1:5" x14ac:dyDescent="0.25">
      <c r="A1272" s="61" t="s">
        <v>88</v>
      </c>
      <c r="B1272" s="106">
        <v>1</v>
      </c>
      <c r="C1272" s="106" t="s">
        <v>13</v>
      </c>
      <c r="D1272" s="26">
        <v>0.37459999999999999</v>
      </c>
      <c r="E1272" s="61">
        <v>1</v>
      </c>
    </row>
    <row r="1273" spans="1:5" x14ac:dyDescent="0.25">
      <c r="A1273" s="61" t="s">
        <v>88</v>
      </c>
      <c r="B1273" s="106">
        <v>1</v>
      </c>
      <c r="C1273" s="106" t="s">
        <v>14</v>
      </c>
      <c r="D1273" s="26">
        <v>0.92659999999999998</v>
      </c>
      <c r="E1273" s="61">
        <v>1</v>
      </c>
    </row>
    <row r="1274" spans="1:5" x14ac:dyDescent="0.25">
      <c r="A1274" s="61" t="s">
        <v>88</v>
      </c>
      <c r="B1274" s="106">
        <v>1</v>
      </c>
      <c r="C1274" s="106" t="s">
        <v>15</v>
      </c>
      <c r="D1274" s="96">
        <v>3.2610000000000001</v>
      </c>
      <c r="E1274" s="61">
        <f t="shared" si="39"/>
        <v>3.2610000000000001</v>
      </c>
    </row>
    <row r="1275" spans="1:5" x14ac:dyDescent="0.25">
      <c r="A1275" s="61" t="s">
        <v>88</v>
      </c>
      <c r="B1275" s="106">
        <v>1</v>
      </c>
      <c r="C1275" s="106" t="s">
        <v>16</v>
      </c>
      <c r="D1275" s="96">
        <v>14.02</v>
      </c>
      <c r="E1275" s="61">
        <f t="shared" si="39"/>
        <v>14.02</v>
      </c>
    </row>
    <row r="1276" spans="1:5" x14ac:dyDescent="0.25">
      <c r="A1276" s="61" t="s">
        <v>88</v>
      </c>
      <c r="B1276" s="106">
        <v>1</v>
      </c>
      <c r="C1276" s="106" t="s">
        <v>17</v>
      </c>
      <c r="D1276" s="96">
        <v>6609</v>
      </c>
      <c r="E1276" s="61">
        <f t="shared" si="39"/>
        <v>6609</v>
      </c>
    </row>
    <row r="1277" spans="1:5" x14ac:dyDescent="0.25">
      <c r="A1277" s="61" t="s">
        <v>88</v>
      </c>
      <c r="B1277" s="106">
        <v>1</v>
      </c>
      <c r="C1277" s="106" t="s">
        <v>18</v>
      </c>
      <c r="D1277" s="96">
        <v>4169</v>
      </c>
      <c r="E1277" s="61">
        <f t="shared" si="39"/>
        <v>4169</v>
      </c>
    </row>
    <row r="1278" spans="1:5" x14ac:dyDescent="0.25">
      <c r="A1278" s="61" t="s">
        <v>88</v>
      </c>
      <c r="B1278" s="106">
        <v>1</v>
      </c>
      <c r="C1278" s="106" t="s">
        <v>19</v>
      </c>
      <c r="D1278" s="96">
        <v>11.68</v>
      </c>
      <c r="E1278" s="61">
        <f t="shared" si="39"/>
        <v>11.68</v>
      </c>
    </row>
    <row r="1279" spans="1:5" x14ac:dyDescent="0.25">
      <c r="A1279" s="61" t="s">
        <v>88</v>
      </c>
      <c r="B1279" s="106">
        <v>1</v>
      </c>
      <c r="C1279" s="106" t="s">
        <v>20</v>
      </c>
      <c r="D1279" s="96">
        <v>3.778</v>
      </c>
      <c r="E1279" s="61">
        <f t="shared" si="39"/>
        <v>3.778</v>
      </c>
    </row>
    <row r="1280" spans="1:5" x14ac:dyDescent="0.25">
      <c r="A1280" s="61" t="s">
        <v>88</v>
      </c>
      <c r="B1280" s="106">
        <v>1</v>
      </c>
      <c r="C1280" s="106" t="s">
        <v>21</v>
      </c>
      <c r="D1280" s="96">
        <v>157.5</v>
      </c>
      <c r="E1280" s="61">
        <f t="shared" si="39"/>
        <v>157.5</v>
      </c>
    </row>
    <row r="1281" spans="1:5" x14ac:dyDescent="0.25">
      <c r="A1281" s="61" t="s">
        <v>88</v>
      </c>
      <c r="B1281" s="106">
        <v>1</v>
      </c>
      <c r="C1281" s="106" t="s">
        <v>22</v>
      </c>
      <c r="D1281" s="96">
        <v>1.895</v>
      </c>
      <c r="E1281" s="61">
        <f t="shared" si="39"/>
        <v>1.895</v>
      </c>
    </row>
    <row r="1282" spans="1:5" x14ac:dyDescent="0.25">
      <c r="A1282" s="61" t="s">
        <v>88</v>
      </c>
      <c r="B1282" s="106">
        <v>1</v>
      </c>
      <c r="C1282" s="106" t="s">
        <v>23</v>
      </c>
      <c r="D1282" s="96">
        <v>1131</v>
      </c>
      <c r="E1282" s="61">
        <f t="shared" si="39"/>
        <v>1131</v>
      </c>
    </row>
    <row r="1283" spans="1:5" x14ac:dyDescent="0.25">
      <c r="A1283" s="61" t="s">
        <v>88</v>
      </c>
      <c r="B1283" s="106">
        <v>1</v>
      </c>
      <c r="C1283" s="106" t="s">
        <v>24</v>
      </c>
      <c r="D1283" s="96">
        <v>3.6909999999999998</v>
      </c>
      <c r="E1283" s="61">
        <f t="shared" si="39"/>
        <v>3.6909999999999998</v>
      </c>
    </row>
    <row r="1284" spans="1:5" x14ac:dyDescent="0.25">
      <c r="A1284" s="61" t="s">
        <v>88</v>
      </c>
      <c r="B1284" s="106">
        <v>1</v>
      </c>
      <c r="C1284" s="106" t="s">
        <v>25</v>
      </c>
      <c r="D1284" s="96">
        <v>89.12</v>
      </c>
      <c r="E1284" s="61">
        <f t="shared" si="39"/>
        <v>89.12</v>
      </c>
    </row>
    <row r="1285" spans="1:5" x14ac:dyDescent="0.25">
      <c r="A1285" s="61" t="s">
        <v>88</v>
      </c>
      <c r="B1285" s="106">
        <v>1</v>
      </c>
      <c r="C1285" s="106" t="s">
        <v>26</v>
      </c>
      <c r="D1285" s="96">
        <v>50.84</v>
      </c>
      <c r="E1285" s="61">
        <f t="shared" si="39"/>
        <v>50.84</v>
      </c>
    </row>
    <row r="1286" spans="1:5" x14ac:dyDescent="0.25">
      <c r="A1286" s="61" t="s">
        <v>88</v>
      </c>
      <c r="B1286" s="106">
        <v>1</v>
      </c>
      <c r="C1286" s="106" t="s">
        <v>27</v>
      </c>
      <c r="D1286" s="96">
        <v>10.75</v>
      </c>
      <c r="E1286" s="61">
        <v>10.75</v>
      </c>
    </row>
    <row r="1287" spans="1:5" x14ac:dyDescent="0.25">
      <c r="A1287" s="61" t="s">
        <v>88</v>
      </c>
      <c r="B1287" s="106">
        <v>1</v>
      </c>
      <c r="C1287" s="106" t="s">
        <v>28</v>
      </c>
      <c r="D1287" s="96">
        <v>44.209000000000003</v>
      </c>
      <c r="E1287" s="61">
        <f t="shared" si="39"/>
        <v>44.209000000000003</v>
      </c>
    </row>
    <row r="1288" spans="1:5" x14ac:dyDescent="0.25">
      <c r="A1288" s="61" t="s">
        <v>88</v>
      </c>
      <c r="B1288" s="106">
        <v>1</v>
      </c>
      <c r="C1288" s="106" t="s">
        <v>29</v>
      </c>
      <c r="D1288" s="96">
        <v>6.548</v>
      </c>
      <c r="E1288" s="61">
        <f t="shared" si="39"/>
        <v>6.548</v>
      </c>
    </row>
    <row r="1289" spans="1:5" x14ac:dyDescent="0.25">
      <c r="A1289" s="61" t="s">
        <v>88</v>
      </c>
      <c r="B1289" s="106">
        <v>1</v>
      </c>
      <c r="C1289" s="106" t="s">
        <v>30</v>
      </c>
      <c r="D1289" s="96">
        <v>0.84699999999999998</v>
      </c>
      <c r="E1289" s="61">
        <f t="shared" si="39"/>
        <v>0.84699999999999998</v>
      </c>
    </row>
    <row r="1290" spans="1:5" x14ac:dyDescent="0.25">
      <c r="A1290" s="61" t="s">
        <v>88</v>
      </c>
      <c r="B1290" s="106">
        <v>2</v>
      </c>
      <c r="C1290" s="106" t="s">
        <v>8</v>
      </c>
      <c r="D1290" s="96">
        <v>18.670000000000002</v>
      </c>
      <c r="E1290" s="61">
        <f t="shared" si="39"/>
        <v>18.670000000000002</v>
      </c>
    </row>
    <row r="1291" spans="1:5" x14ac:dyDescent="0.25">
      <c r="A1291" s="61" t="s">
        <v>88</v>
      </c>
      <c r="B1291" s="106">
        <v>2</v>
      </c>
      <c r="C1291" s="106" t="s">
        <v>9</v>
      </c>
      <c r="D1291" s="96">
        <v>5.4379999999999997</v>
      </c>
      <c r="E1291" s="61">
        <f t="shared" si="39"/>
        <v>5.4379999999999997</v>
      </c>
    </row>
    <row r="1292" spans="1:5" x14ac:dyDescent="0.25">
      <c r="A1292" s="61" t="s">
        <v>88</v>
      </c>
      <c r="B1292" s="106">
        <v>2</v>
      </c>
      <c r="C1292" s="108" t="s">
        <v>10</v>
      </c>
      <c r="D1292" s="97">
        <v>41.44</v>
      </c>
      <c r="E1292" s="61">
        <v>41.44</v>
      </c>
    </row>
    <row r="1293" spans="1:5" x14ac:dyDescent="0.25">
      <c r="A1293" s="61" t="s">
        <v>88</v>
      </c>
      <c r="B1293" s="106">
        <v>2</v>
      </c>
      <c r="C1293" s="109" t="s">
        <v>11</v>
      </c>
      <c r="D1293" s="97">
        <v>4873</v>
      </c>
      <c r="E1293" s="61">
        <v>4873</v>
      </c>
    </row>
    <row r="1294" spans="1:5" x14ac:dyDescent="0.25">
      <c r="A1294" s="61" t="s">
        <v>88</v>
      </c>
      <c r="B1294" s="106">
        <v>2</v>
      </c>
      <c r="C1294" s="109" t="s">
        <v>12</v>
      </c>
      <c r="D1294" s="97">
        <v>1.7709999999999999</v>
      </c>
      <c r="E1294" s="61">
        <f t="shared" si="39"/>
        <v>1.7709999999999999</v>
      </c>
    </row>
    <row r="1295" spans="1:5" x14ac:dyDescent="0.25">
      <c r="A1295" s="61" t="s">
        <v>88</v>
      </c>
      <c r="B1295" s="106">
        <v>2</v>
      </c>
      <c r="C1295" s="106" t="s">
        <v>13</v>
      </c>
      <c r="D1295" s="64">
        <v>0.39050000000000001</v>
      </c>
      <c r="E1295" s="61">
        <v>1</v>
      </c>
    </row>
    <row r="1296" spans="1:5" x14ac:dyDescent="0.25">
      <c r="A1296" s="61" t="s">
        <v>88</v>
      </c>
      <c r="B1296" s="106">
        <v>2</v>
      </c>
      <c r="C1296" s="106" t="s">
        <v>14</v>
      </c>
      <c r="D1296" s="64">
        <v>0.91020000000000001</v>
      </c>
      <c r="E1296" s="61">
        <v>1</v>
      </c>
    </row>
    <row r="1297" spans="1:5" x14ac:dyDescent="0.25">
      <c r="A1297" s="61" t="s">
        <v>88</v>
      </c>
      <c r="B1297" s="106">
        <v>2</v>
      </c>
      <c r="C1297" s="106" t="s">
        <v>15</v>
      </c>
      <c r="D1297" s="96">
        <v>3.181</v>
      </c>
      <c r="E1297" s="61">
        <f t="shared" si="39"/>
        <v>3.181</v>
      </c>
    </row>
    <row r="1298" spans="1:5" x14ac:dyDescent="0.25">
      <c r="A1298" s="61" t="s">
        <v>88</v>
      </c>
      <c r="B1298" s="106">
        <v>2</v>
      </c>
      <c r="C1298" s="106" t="s">
        <v>16</v>
      </c>
      <c r="D1298" s="96">
        <v>13.3</v>
      </c>
      <c r="E1298" s="61">
        <f t="shared" si="39"/>
        <v>13.3</v>
      </c>
    </row>
    <row r="1299" spans="1:5" x14ac:dyDescent="0.25">
      <c r="A1299" s="61" t="s">
        <v>88</v>
      </c>
      <c r="B1299" s="106">
        <v>2</v>
      </c>
      <c r="C1299" s="106" t="s">
        <v>17</v>
      </c>
      <c r="D1299" s="96">
        <v>6661</v>
      </c>
      <c r="E1299" s="61">
        <f t="shared" si="39"/>
        <v>6661</v>
      </c>
    </row>
    <row r="1300" spans="1:5" x14ac:dyDescent="0.25">
      <c r="A1300" s="61" t="s">
        <v>88</v>
      </c>
      <c r="B1300" s="106">
        <v>2</v>
      </c>
      <c r="C1300" s="106" t="s">
        <v>18</v>
      </c>
      <c r="D1300" s="96">
        <v>4240</v>
      </c>
      <c r="E1300" s="61">
        <f t="shared" si="39"/>
        <v>4240</v>
      </c>
    </row>
    <row r="1301" spans="1:5" x14ac:dyDescent="0.25">
      <c r="A1301" s="61" t="s">
        <v>88</v>
      </c>
      <c r="B1301" s="106">
        <v>2</v>
      </c>
      <c r="C1301" s="106" t="s">
        <v>19</v>
      </c>
      <c r="D1301" s="96">
        <v>11.24</v>
      </c>
      <c r="E1301" s="61">
        <f t="shared" si="39"/>
        <v>11.24</v>
      </c>
    </row>
    <row r="1302" spans="1:5" x14ac:dyDescent="0.25">
      <c r="A1302" s="61" t="s">
        <v>88</v>
      </c>
      <c r="B1302" s="106">
        <v>2</v>
      </c>
      <c r="C1302" s="106" t="s">
        <v>20</v>
      </c>
      <c r="D1302" s="96">
        <v>2.5339999999999998</v>
      </c>
      <c r="E1302" s="61">
        <f t="shared" si="39"/>
        <v>2.5339999999999998</v>
      </c>
    </row>
    <row r="1303" spans="1:5" x14ac:dyDescent="0.25">
      <c r="A1303" s="61" t="s">
        <v>88</v>
      </c>
      <c r="B1303" s="106">
        <v>2</v>
      </c>
      <c r="C1303" s="106" t="s">
        <v>21</v>
      </c>
      <c r="D1303" s="96">
        <v>156.19999999999999</v>
      </c>
      <c r="E1303" s="61">
        <f t="shared" si="39"/>
        <v>156.19999999999999</v>
      </c>
    </row>
    <row r="1304" spans="1:5" x14ac:dyDescent="0.25">
      <c r="A1304" s="61" t="s">
        <v>88</v>
      </c>
      <c r="B1304" s="106">
        <v>2</v>
      </c>
      <c r="C1304" s="106" t="s">
        <v>22</v>
      </c>
      <c r="D1304" s="96">
        <v>1.895</v>
      </c>
      <c r="E1304" s="61">
        <f t="shared" si="39"/>
        <v>1.895</v>
      </c>
    </row>
    <row r="1305" spans="1:5" x14ac:dyDescent="0.25">
      <c r="A1305" s="61" t="s">
        <v>88</v>
      </c>
      <c r="B1305" s="106">
        <v>2</v>
      </c>
      <c r="C1305" s="106" t="s">
        <v>23</v>
      </c>
      <c r="D1305" s="96">
        <v>1161</v>
      </c>
      <c r="E1305" s="61">
        <f t="shared" si="39"/>
        <v>1161</v>
      </c>
    </row>
    <row r="1306" spans="1:5" x14ac:dyDescent="0.25">
      <c r="A1306" s="61" t="s">
        <v>88</v>
      </c>
      <c r="B1306" s="106">
        <v>2</v>
      </c>
      <c r="C1306" s="106" t="s">
        <v>24</v>
      </c>
      <c r="D1306" s="96">
        <v>3.8719999999999999</v>
      </c>
      <c r="E1306" s="61">
        <f t="shared" si="39"/>
        <v>3.8719999999999999</v>
      </c>
    </row>
    <row r="1307" spans="1:5" x14ac:dyDescent="0.25">
      <c r="A1307" s="61" t="s">
        <v>88</v>
      </c>
      <c r="B1307" s="106">
        <v>2</v>
      </c>
      <c r="C1307" s="106" t="s">
        <v>25</v>
      </c>
      <c r="D1307" s="96">
        <v>85.75</v>
      </c>
      <c r="E1307" s="61">
        <f t="shared" si="39"/>
        <v>85.75</v>
      </c>
    </row>
    <row r="1308" spans="1:5" x14ac:dyDescent="0.25">
      <c r="A1308" s="61" t="s">
        <v>88</v>
      </c>
      <c r="B1308" s="106">
        <v>2</v>
      </c>
      <c r="C1308" s="106" t="s">
        <v>26</v>
      </c>
      <c r="D1308" s="96">
        <v>51.54</v>
      </c>
      <c r="E1308" s="61">
        <f t="shared" si="39"/>
        <v>51.54</v>
      </c>
    </row>
    <row r="1309" spans="1:5" x14ac:dyDescent="0.25">
      <c r="A1309" s="61" t="s">
        <v>88</v>
      </c>
      <c r="B1309" s="106">
        <v>2</v>
      </c>
      <c r="C1309" s="106" t="s">
        <v>27</v>
      </c>
      <c r="D1309" s="96">
        <v>11.09</v>
      </c>
      <c r="E1309" s="61">
        <v>11.09</v>
      </c>
    </row>
    <row r="1310" spans="1:5" x14ac:dyDescent="0.25">
      <c r="A1310" s="61" t="s">
        <v>88</v>
      </c>
      <c r="B1310" s="106">
        <v>2</v>
      </c>
      <c r="C1310" s="106" t="s">
        <v>28</v>
      </c>
      <c r="D1310" s="96">
        <v>44.134</v>
      </c>
      <c r="E1310" s="61">
        <f t="shared" si="39"/>
        <v>44.134</v>
      </c>
    </row>
    <row r="1311" spans="1:5" x14ac:dyDescent="0.25">
      <c r="A1311" s="61" t="s">
        <v>88</v>
      </c>
      <c r="B1311" s="106">
        <v>2</v>
      </c>
      <c r="C1311" s="106" t="s">
        <v>29</v>
      </c>
      <c r="D1311" s="96">
        <v>6.4930000000000003</v>
      </c>
      <c r="E1311" s="61">
        <f t="shared" si="39"/>
        <v>6.4930000000000003</v>
      </c>
    </row>
    <row r="1312" spans="1:5" x14ac:dyDescent="0.25">
      <c r="A1312" s="61" t="s">
        <v>88</v>
      </c>
      <c r="B1312" s="106">
        <v>2</v>
      </c>
      <c r="C1312" s="106" t="s">
        <v>30</v>
      </c>
      <c r="D1312" s="96">
        <v>0.878</v>
      </c>
      <c r="E1312" s="61">
        <f t="shared" si="39"/>
        <v>0.878</v>
      </c>
    </row>
    <row r="1313" spans="1:5" x14ac:dyDescent="0.25">
      <c r="A1313" s="61" t="s">
        <v>88</v>
      </c>
      <c r="B1313" s="106">
        <v>3</v>
      </c>
      <c r="C1313" s="106" t="s">
        <v>8</v>
      </c>
      <c r="D1313" s="96">
        <v>22.87</v>
      </c>
      <c r="E1313" s="61">
        <f t="shared" si="39"/>
        <v>22.87</v>
      </c>
    </row>
    <row r="1314" spans="1:5" x14ac:dyDescent="0.25">
      <c r="A1314" s="61" t="s">
        <v>88</v>
      </c>
      <c r="B1314" s="106">
        <v>3</v>
      </c>
      <c r="C1314" s="106" t="s">
        <v>9</v>
      </c>
      <c r="D1314" s="96">
        <v>5.5270000000000001</v>
      </c>
      <c r="E1314" s="61">
        <f t="shared" si="39"/>
        <v>5.5270000000000001</v>
      </c>
    </row>
    <row r="1315" spans="1:5" x14ac:dyDescent="0.25">
      <c r="A1315" s="61" t="s">
        <v>88</v>
      </c>
      <c r="B1315" s="106">
        <v>3</v>
      </c>
      <c r="C1315" s="108" t="s">
        <v>10</v>
      </c>
      <c r="D1315" s="97">
        <v>43.05</v>
      </c>
      <c r="E1315" s="61">
        <v>43.05</v>
      </c>
    </row>
    <row r="1316" spans="1:5" x14ac:dyDescent="0.25">
      <c r="A1316" s="61" t="s">
        <v>88</v>
      </c>
      <c r="B1316" s="106">
        <v>3</v>
      </c>
      <c r="C1316" s="109" t="s">
        <v>11</v>
      </c>
      <c r="D1316" s="97">
        <v>4865</v>
      </c>
      <c r="E1316" s="61">
        <v>4865</v>
      </c>
    </row>
    <row r="1317" spans="1:5" x14ac:dyDescent="0.25">
      <c r="A1317" s="61" t="s">
        <v>88</v>
      </c>
      <c r="B1317" s="106">
        <v>3</v>
      </c>
      <c r="C1317" s="109" t="s">
        <v>12</v>
      </c>
      <c r="D1317" s="97">
        <v>1.7230000000000001</v>
      </c>
      <c r="E1317" s="61">
        <f t="shared" si="39"/>
        <v>1.7230000000000001</v>
      </c>
    </row>
    <row r="1318" spans="1:5" x14ac:dyDescent="0.25">
      <c r="A1318" s="61" t="s">
        <v>88</v>
      </c>
      <c r="B1318" s="106">
        <v>3</v>
      </c>
      <c r="C1318" s="106" t="s">
        <v>13</v>
      </c>
      <c r="D1318" s="64">
        <v>0.41439999999999999</v>
      </c>
      <c r="E1318" s="61">
        <v>1</v>
      </c>
    </row>
    <row r="1319" spans="1:5" x14ac:dyDescent="0.25">
      <c r="A1319" s="61" t="s">
        <v>88</v>
      </c>
      <c r="B1319" s="106">
        <v>3</v>
      </c>
      <c r="C1319" s="106" t="s">
        <v>14</v>
      </c>
      <c r="D1319" s="64">
        <v>0.94989999999999997</v>
      </c>
      <c r="E1319" s="61">
        <v>1</v>
      </c>
    </row>
    <row r="1320" spans="1:5" x14ac:dyDescent="0.25">
      <c r="A1320" s="61" t="s">
        <v>88</v>
      </c>
      <c r="B1320" s="106">
        <v>3</v>
      </c>
      <c r="C1320" s="106" t="s">
        <v>15</v>
      </c>
      <c r="D1320" s="96">
        <v>3.4359999999999999</v>
      </c>
      <c r="E1320" s="61">
        <f t="shared" si="39"/>
        <v>3.4359999999999999</v>
      </c>
    </row>
    <row r="1321" spans="1:5" x14ac:dyDescent="0.25">
      <c r="A1321" s="61" t="s">
        <v>88</v>
      </c>
      <c r="B1321" s="106">
        <v>3</v>
      </c>
      <c r="C1321" s="106" t="s">
        <v>16</v>
      </c>
      <c r="D1321" s="96">
        <v>14.5</v>
      </c>
      <c r="E1321" s="61">
        <f t="shared" si="39"/>
        <v>14.5</v>
      </c>
    </row>
    <row r="1322" spans="1:5" x14ac:dyDescent="0.25">
      <c r="A1322" s="61" t="s">
        <v>88</v>
      </c>
      <c r="B1322" s="106">
        <v>3</v>
      </c>
      <c r="C1322" s="106" t="s">
        <v>17</v>
      </c>
      <c r="D1322" s="96">
        <v>6772</v>
      </c>
      <c r="E1322" s="61">
        <f t="shared" si="39"/>
        <v>6772</v>
      </c>
    </row>
    <row r="1323" spans="1:5" x14ac:dyDescent="0.25">
      <c r="A1323" s="61" t="s">
        <v>88</v>
      </c>
      <c r="B1323" s="106">
        <v>3</v>
      </c>
      <c r="C1323" s="106" t="s">
        <v>18</v>
      </c>
      <c r="D1323" s="96">
        <v>4200</v>
      </c>
      <c r="E1323" s="61">
        <f t="shared" si="39"/>
        <v>4200</v>
      </c>
    </row>
    <row r="1324" spans="1:5" x14ac:dyDescent="0.25">
      <c r="A1324" s="61" t="s">
        <v>88</v>
      </c>
      <c r="B1324" s="106">
        <v>3</v>
      </c>
      <c r="C1324" s="106" t="s">
        <v>19</v>
      </c>
      <c r="D1324" s="96">
        <v>12.94</v>
      </c>
      <c r="E1324" s="61">
        <f t="shared" ref="E1324:E1385" si="40">D1324</f>
        <v>12.94</v>
      </c>
    </row>
    <row r="1325" spans="1:5" x14ac:dyDescent="0.25">
      <c r="A1325" s="61" t="s">
        <v>88</v>
      </c>
      <c r="B1325" s="106">
        <v>3</v>
      </c>
      <c r="C1325" s="106" t="s">
        <v>20</v>
      </c>
      <c r="D1325" s="96">
        <v>2.399</v>
      </c>
      <c r="E1325" s="61">
        <f t="shared" si="40"/>
        <v>2.399</v>
      </c>
    </row>
    <row r="1326" spans="1:5" x14ac:dyDescent="0.25">
      <c r="A1326" s="61" t="s">
        <v>88</v>
      </c>
      <c r="B1326" s="106">
        <v>3</v>
      </c>
      <c r="C1326" s="106" t="s">
        <v>21</v>
      </c>
      <c r="D1326" s="96">
        <v>192.5</v>
      </c>
      <c r="E1326" s="61">
        <f t="shared" si="40"/>
        <v>192.5</v>
      </c>
    </row>
    <row r="1327" spans="1:5" x14ac:dyDescent="0.25">
      <c r="A1327" s="61" t="s">
        <v>88</v>
      </c>
      <c r="B1327" s="106">
        <v>3</v>
      </c>
      <c r="C1327" s="106" t="s">
        <v>22</v>
      </c>
      <c r="D1327" s="96">
        <v>1.901</v>
      </c>
      <c r="E1327" s="61">
        <f t="shared" si="40"/>
        <v>1.901</v>
      </c>
    </row>
    <row r="1328" spans="1:5" x14ac:dyDescent="0.25">
      <c r="A1328" s="61" t="s">
        <v>88</v>
      </c>
      <c r="B1328" s="106">
        <v>3</v>
      </c>
      <c r="C1328" s="106" t="s">
        <v>23</v>
      </c>
      <c r="D1328" s="96">
        <v>1180</v>
      </c>
      <c r="E1328" s="61">
        <f t="shared" si="40"/>
        <v>1180</v>
      </c>
    </row>
    <row r="1329" spans="1:5" x14ac:dyDescent="0.25">
      <c r="A1329" s="61" t="s">
        <v>88</v>
      </c>
      <c r="B1329" s="106">
        <v>3</v>
      </c>
      <c r="C1329" s="106" t="s">
        <v>24</v>
      </c>
      <c r="D1329" s="96">
        <v>3.6190000000000002</v>
      </c>
      <c r="E1329" s="61">
        <f t="shared" si="40"/>
        <v>3.6190000000000002</v>
      </c>
    </row>
    <row r="1330" spans="1:5" x14ac:dyDescent="0.25">
      <c r="A1330" s="61" t="s">
        <v>88</v>
      </c>
      <c r="B1330" s="106">
        <v>3</v>
      </c>
      <c r="C1330" s="106" t="s">
        <v>25</v>
      </c>
      <c r="D1330" s="96">
        <v>92.17</v>
      </c>
      <c r="E1330" s="61">
        <f t="shared" si="40"/>
        <v>92.17</v>
      </c>
    </row>
    <row r="1331" spans="1:5" x14ac:dyDescent="0.25">
      <c r="A1331" s="61" t="s">
        <v>88</v>
      </c>
      <c r="B1331" s="106">
        <v>3</v>
      </c>
      <c r="C1331" s="106" t="s">
        <v>26</v>
      </c>
      <c r="D1331" s="96">
        <v>52.77</v>
      </c>
      <c r="E1331" s="61">
        <f t="shared" si="40"/>
        <v>52.77</v>
      </c>
    </row>
    <row r="1332" spans="1:5" x14ac:dyDescent="0.25">
      <c r="A1332" s="61" t="s">
        <v>88</v>
      </c>
      <c r="B1332" s="106">
        <v>3</v>
      </c>
      <c r="C1332" s="106" t="s">
        <v>27</v>
      </c>
      <c r="D1332" s="96">
        <v>12.4</v>
      </c>
      <c r="E1332" s="61">
        <v>12.4</v>
      </c>
    </row>
    <row r="1333" spans="1:5" x14ac:dyDescent="0.25">
      <c r="A1333" s="61" t="s">
        <v>88</v>
      </c>
      <c r="B1333" s="106">
        <v>3</v>
      </c>
      <c r="C1333" s="106" t="s">
        <v>28</v>
      </c>
      <c r="D1333" s="96">
        <v>44.121000000000002</v>
      </c>
      <c r="E1333" s="61">
        <f t="shared" si="40"/>
        <v>44.121000000000002</v>
      </c>
    </row>
    <row r="1334" spans="1:5" x14ac:dyDescent="0.25">
      <c r="A1334" s="61" t="s">
        <v>88</v>
      </c>
      <c r="B1334" s="106">
        <v>3</v>
      </c>
      <c r="C1334" s="106" t="s">
        <v>29</v>
      </c>
      <c r="D1334" s="96">
        <v>6.5469999999999997</v>
      </c>
      <c r="E1334" s="61">
        <f t="shared" si="40"/>
        <v>6.5469999999999997</v>
      </c>
    </row>
    <row r="1335" spans="1:5" x14ac:dyDescent="0.25">
      <c r="A1335" s="61" t="s">
        <v>88</v>
      </c>
      <c r="B1335" s="106">
        <v>3</v>
      </c>
      <c r="C1335" s="106" t="s">
        <v>30</v>
      </c>
      <c r="D1335" s="96">
        <v>0.91</v>
      </c>
      <c r="E1335" s="61">
        <f t="shared" si="40"/>
        <v>0.91</v>
      </c>
    </row>
    <row r="1336" spans="1:5" x14ac:dyDescent="0.25">
      <c r="A1336" s="61" t="s">
        <v>88</v>
      </c>
      <c r="B1336" s="106">
        <v>4</v>
      </c>
      <c r="C1336" s="106" t="s">
        <v>8</v>
      </c>
      <c r="D1336" s="96">
        <v>62.2</v>
      </c>
      <c r="E1336" s="61">
        <f t="shared" si="40"/>
        <v>62.2</v>
      </c>
    </row>
    <row r="1337" spans="1:5" x14ac:dyDescent="0.25">
      <c r="A1337" s="61" t="s">
        <v>88</v>
      </c>
      <c r="B1337" s="106">
        <v>4</v>
      </c>
      <c r="C1337" s="106" t="s">
        <v>9</v>
      </c>
      <c r="D1337" s="96">
        <v>8.1080000000000005</v>
      </c>
      <c r="E1337" s="61">
        <v>8.1080000000000005</v>
      </c>
    </row>
    <row r="1338" spans="1:5" x14ac:dyDescent="0.25">
      <c r="A1338" s="61" t="s">
        <v>88</v>
      </c>
      <c r="B1338" s="106">
        <v>4</v>
      </c>
      <c r="C1338" s="108" t="s">
        <v>10</v>
      </c>
      <c r="D1338" s="97">
        <v>48.35</v>
      </c>
      <c r="E1338" s="61">
        <v>48.35</v>
      </c>
    </row>
    <row r="1339" spans="1:5" x14ac:dyDescent="0.25">
      <c r="A1339" s="61" t="s">
        <v>88</v>
      </c>
      <c r="B1339" s="106">
        <v>4</v>
      </c>
      <c r="C1339" s="109" t="s">
        <v>11</v>
      </c>
      <c r="D1339" s="97">
        <v>1124</v>
      </c>
      <c r="E1339" s="61">
        <f t="shared" si="40"/>
        <v>1124</v>
      </c>
    </row>
    <row r="1340" spans="1:5" x14ac:dyDescent="0.25">
      <c r="A1340" s="61" t="s">
        <v>88</v>
      </c>
      <c r="B1340" s="106">
        <v>4</v>
      </c>
      <c r="C1340" s="109" t="s">
        <v>12</v>
      </c>
      <c r="D1340" s="112">
        <v>0.3548</v>
      </c>
      <c r="E1340" s="61">
        <v>1</v>
      </c>
    </row>
    <row r="1341" spans="1:5" x14ac:dyDescent="0.25">
      <c r="A1341" s="61" t="s">
        <v>88</v>
      </c>
      <c r="B1341" s="106">
        <v>4</v>
      </c>
      <c r="C1341" s="106" t="s">
        <v>13</v>
      </c>
      <c r="D1341" s="64">
        <v>0.13150000000000001</v>
      </c>
      <c r="E1341" s="61">
        <v>1</v>
      </c>
    </row>
    <row r="1342" spans="1:5" x14ac:dyDescent="0.25">
      <c r="A1342" s="61" t="s">
        <v>88</v>
      </c>
      <c r="B1342" s="106">
        <v>4</v>
      </c>
      <c r="C1342" s="106" t="s">
        <v>14</v>
      </c>
      <c r="D1342" s="96">
        <v>1.256</v>
      </c>
      <c r="E1342" s="61">
        <f t="shared" si="40"/>
        <v>1.256</v>
      </c>
    </row>
    <row r="1343" spans="1:5" x14ac:dyDescent="0.25">
      <c r="A1343" s="61" t="s">
        <v>88</v>
      </c>
      <c r="B1343" s="106">
        <v>4</v>
      </c>
      <c r="C1343" s="106" t="s">
        <v>15</v>
      </c>
      <c r="D1343" s="96">
        <v>2.101</v>
      </c>
      <c r="E1343" s="61">
        <f t="shared" si="40"/>
        <v>2.101</v>
      </c>
    </row>
    <row r="1344" spans="1:5" x14ac:dyDescent="0.25">
      <c r="A1344" s="61" t="s">
        <v>88</v>
      </c>
      <c r="B1344" s="106">
        <v>4</v>
      </c>
      <c r="C1344" s="106" t="s">
        <v>16</v>
      </c>
      <c r="D1344" s="96">
        <v>27.25</v>
      </c>
      <c r="E1344" s="61">
        <f t="shared" si="40"/>
        <v>27.25</v>
      </c>
    </row>
    <row r="1345" spans="1:5" x14ac:dyDescent="0.25">
      <c r="A1345" s="61" t="s">
        <v>88</v>
      </c>
      <c r="B1345" s="106">
        <v>4</v>
      </c>
      <c r="C1345" s="106" t="s">
        <v>17</v>
      </c>
      <c r="D1345" s="96">
        <v>1433</v>
      </c>
      <c r="E1345" s="61">
        <v>1433</v>
      </c>
    </row>
    <row r="1346" spans="1:5" x14ac:dyDescent="0.25">
      <c r="A1346" s="61" t="s">
        <v>88</v>
      </c>
      <c r="B1346" s="106">
        <v>4</v>
      </c>
      <c r="C1346" s="106" t="s">
        <v>18</v>
      </c>
      <c r="D1346" s="96">
        <v>327.7</v>
      </c>
      <c r="E1346" s="61">
        <f t="shared" si="40"/>
        <v>327.7</v>
      </c>
    </row>
    <row r="1347" spans="1:5" x14ac:dyDescent="0.25">
      <c r="A1347" s="61" t="s">
        <v>88</v>
      </c>
      <c r="B1347" s="106">
        <v>4</v>
      </c>
      <c r="C1347" s="106" t="s">
        <v>19</v>
      </c>
      <c r="D1347" s="96">
        <v>23.61</v>
      </c>
      <c r="E1347" s="61">
        <v>23.61</v>
      </c>
    </row>
    <row r="1348" spans="1:5" x14ac:dyDescent="0.25">
      <c r="A1348" s="61" t="s">
        <v>88</v>
      </c>
      <c r="B1348" s="106">
        <v>4</v>
      </c>
      <c r="C1348" s="106" t="s">
        <v>20</v>
      </c>
      <c r="D1348" s="64">
        <v>0.4924</v>
      </c>
      <c r="E1348" s="61">
        <v>1</v>
      </c>
    </row>
    <row r="1349" spans="1:5" x14ac:dyDescent="0.25">
      <c r="A1349" s="61" t="s">
        <v>88</v>
      </c>
      <c r="B1349" s="106">
        <v>4</v>
      </c>
      <c r="C1349" s="106" t="s">
        <v>21</v>
      </c>
      <c r="D1349" s="96">
        <v>88.89</v>
      </c>
      <c r="E1349" s="61">
        <f t="shared" si="40"/>
        <v>88.89</v>
      </c>
    </row>
    <row r="1350" spans="1:5" x14ac:dyDescent="0.25">
      <c r="A1350" s="61" t="s">
        <v>88</v>
      </c>
      <c r="B1350" s="106">
        <v>4</v>
      </c>
      <c r="C1350" s="106" t="s">
        <v>22</v>
      </c>
      <c r="D1350" s="64">
        <v>0.68630000000000002</v>
      </c>
      <c r="E1350" s="61">
        <v>1</v>
      </c>
    </row>
    <row r="1351" spans="1:5" x14ac:dyDescent="0.25">
      <c r="A1351" s="61" t="s">
        <v>88</v>
      </c>
      <c r="B1351" s="106">
        <v>4</v>
      </c>
      <c r="C1351" s="106" t="s">
        <v>23</v>
      </c>
      <c r="D1351" s="96">
        <v>205.2</v>
      </c>
      <c r="E1351" s="61">
        <f t="shared" si="40"/>
        <v>205.2</v>
      </c>
    </row>
    <row r="1352" spans="1:5" x14ac:dyDescent="0.25">
      <c r="A1352" s="61" t="s">
        <v>88</v>
      </c>
      <c r="B1352" s="106">
        <v>4</v>
      </c>
      <c r="C1352" s="106" t="s">
        <v>24</v>
      </c>
      <c r="D1352" s="96">
        <v>1.8480000000000001</v>
      </c>
      <c r="E1352" s="61">
        <f t="shared" si="40"/>
        <v>1.8480000000000001</v>
      </c>
    </row>
    <row r="1353" spans="1:5" x14ac:dyDescent="0.25">
      <c r="A1353" s="61" t="s">
        <v>88</v>
      </c>
      <c r="B1353" s="106">
        <v>4</v>
      </c>
      <c r="C1353" s="106" t="s">
        <v>25</v>
      </c>
      <c r="D1353" s="96">
        <v>93.21</v>
      </c>
      <c r="E1353" s="61">
        <f t="shared" si="40"/>
        <v>93.21</v>
      </c>
    </row>
    <row r="1354" spans="1:5" x14ac:dyDescent="0.25">
      <c r="A1354" s="61" t="s">
        <v>88</v>
      </c>
      <c r="B1354" s="106">
        <v>4</v>
      </c>
      <c r="C1354" s="106" t="s">
        <v>26</v>
      </c>
      <c r="D1354" s="96">
        <v>13.94</v>
      </c>
      <c r="E1354" s="61">
        <f t="shared" si="40"/>
        <v>13.94</v>
      </c>
    </row>
    <row r="1355" spans="1:5" x14ac:dyDescent="0.25">
      <c r="A1355" s="61" t="s">
        <v>88</v>
      </c>
      <c r="B1355" s="106">
        <v>4</v>
      </c>
      <c r="C1355" s="106" t="s">
        <v>27</v>
      </c>
      <c r="D1355" s="96">
        <v>4.1459999999999999</v>
      </c>
      <c r="E1355" s="61">
        <v>4.1459999999999999</v>
      </c>
    </row>
    <row r="1356" spans="1:5" x14ac:dyDescent="0.25">
      <c r="A1356" s="61" t="s">
        <v>88</v>
      </c>
      <c r="B1356" s="106">
        <v>4</v>
      </c>
      <c r="C1356" s="106" t="s">
        <v>28</v>
      </c>
      <c r="D1356" s="96">
        <v>46.067</v>
      </c>
      <c r="E1356" s="61">
        <f t="shared" si="40"/>
        <v>46.067</v>
      </c>
    </row>
    <row r="1357" spans="1:5" x14ac:dyDescent="0.25">
      <c r="A1357" s="61" t="s">
        <v>88</v>
      </c>
      <c r="B1357" s="106">
        <v>4</v>
      </c>
      <c r="C1357" s="106" t="s">
        <v>29</v>
      </c>
      <c r="D1357" s="96">
        <v>6.2359999999999998</v>
      </c>
      <c r="E1357" s="61">
        <f t="shared" si="40"/>
        <v>6.2359999999999998</v>
      </c>
    </row>
    <row r="1358" spans="1:5" x14ac:dyDescent="0.25">
      <c r="A1358" s="61" t="s">
        <v>88</v>
      </c>
      <c r="B1358" s="106">
        <v>4</v>
      </c>
      <c r="C1358" s="106" t="s">
        <v>30</v>
      </c>
      <c r="D1358" s="96">
        <v>0.20300000000000001</v>
      </c>
      <c r="E1358" s="61">
        <f t="shared" si="40"/>
        <v>0.20300000000000001</v>
      </c>
    </row>
    <row r="1359" spans="1:5" x14ac:dyDescent="0.25">
      <c r="A1359" s="61" t="s">
        <v>88</v>
      </c>
      <c r="B1359" s="106">
        <v>5</v>
      </c>
      <c r="C1359" s="106" t="s">
        <v>8</v>
      </c>
      <c r="D1359" s="96">
        <v>58.73</v>
      </c>
      <c r="E1359" s="61">
        <f t="shared" si="40"/>
        <v>58.73</v>
      </c>
    </row>
    <row r="1360" spans="1:5" x14ac:dyDescent="0.25">
      <c r="A1360" s="61" t="s">
        <v>88</v>
      </c>
      <c r="B1360" s="106">
        <v>5</v>
      </c>
      <c r="C1360" s="106" t="s">
        <v>9</v>
      </c>
      <c r="D1360" s="96">
        <v>7.117</v>
      </c>
      <c r="E1360" s="61">
        <v>7.117</v>
      </c>
    </row>
    <row r="1361" spans="1:5" x14ac:dyDescent="0.25">
      <c r="A1361" s="61" t="s">
        <v>88</v>
      </c>
      <c r="B1361" s="106">
        <v>5</v>
      </c>
      <c r="C1361" s="108" t="s">
        <v>10</v>
      </c>
      <c r="D1361" s="97">
        <v>46.88</v>
      </c>
      <c r="E1361" s="61">
        <v>46.88</v>
      </c>
    </row>
    <row r="1362" spans="1:5" x14ac:dyDescent="0.25">
      <c r="A1362" s="61" t="s">
        <v>88</v>
      </c>
      <c r="B1362" s="106">
        <v>5</v>
      </c>
      <c r="C1362" s="109" t="s">
        <v>11</v>
      </c>
      <c r="D1362" s="97">
        <v>1208</v>
      </c>
      <c r="E1362" s="61">
        <f t="shared" si="40"/>
        <v>1208</v>
      </c>
    </row>
    <row r="1363" spans="1:5" x14ac:dyDescent="0.25">
      <c r="A1363" s="61" t="s">
        <v>88</v>
      </c>
      <c r="B1363" s="106">
        <v>5</v>
      </c>
      <c r="C1363" s="109" t="s">
        <v>12</v>
      </c>
      <c r="D1363" s="112">
        <v>0.25340000000000001</v>
      </c>
      <c r="E1363" s="61">
        <v>1</v>
      </c>
    </row>
    <row r="1364" spans="1:5" x14ac:dyDescent="0.25">
      <c r="A1364" s="61" t="s">
        <v>88</v>
      </c>
      <c r="B1364" s="106">
        <v>5</v>
      </c>
      <c r="C1364" s="106" t="s">
        <v>13</v>
      </c>
      <c r="D1364" s="64">
        <v>0.20349999999999999</v>
      </c>
      <c r="E1364" s="61">
        <v>1</v>
      </c>
    </row>
    <row r="1365" spans="1:5" x14ac:dyDescent="0.25">
      <c r="A1365" s="61" t="s">
        <v>88</v>
      </c>
      <c r="B1365" s="106">
        <v>5</v>
      </c>
      <c r="C1365" s="106" t="s">
        <v>14</v>
      </c>
      <c r="D1365" s="96">
        <v>7.0629999999999997</v>
      </c>
      <c r="E1365" s="61">
        <f t="shared" si="40"/>
        <v>7.0629999999999997</v>
      </c>
    </row>
    <row r="1366" spans="1:5" x14ac:dyDescent="0.25">
      <c r="A1366" s="61" t="s">
        <v>88</v>
      </c>
      <c r="B1366" s="106">
        <v>5</v>
      </c>
      <c r="C1366" s="106" t="s">
        <v>15</v>
      </c>
      <c r="D1366" s="96">
        <v>8.6069999999999993</v>
      </c>
      <c r="E1366" s="61">
        <f t="shared" si="40"/>
        <v>8.6069999999999993</v>
      </c>
    </row>
    <row r="1367" spans="1:5" x14ac:dyDescent="0.25">
      <c r="A1367" s="61" t="s">
        <v>88</v>
      </c>
      <c r="B1367" s="106">
        <v>5</v>
      </c>
      <c r="C1367" s="106" t="s">
        <v>16</v>
      </c>
      <c r="D1367" s="96">
        <v>55.24</v>
      </c>
      <c r="E1367" s="61">
        <f t="shared" si="40"/>
        <v>55.24</v>
      </c>
    </row>
    <row r="1368" spans="1:5" x14ac:dyDescent="0.25">
      <c r="A1368" s="61" t="s">
        <v>88</v>
      </c>
      <c r="B1368" s="106">
        <v>5</v>
      </c>
      <c r="C1368" s="106" t="s">
        <v>17</v>
      </c>
      <c r="D1368" s="96">
        <v>1479</v>
      </c>
      <c r="E1368" s="61">
        <v>1479</v>
      </c>
    </row>
    <row r="1369" spans="1:5" x14ac:dyDescent="0.25">
      <c r="A1369" s="61" t="s">
        <v>88</v>
      </c>
      <c r="B1369" s="106">
        <v>5</v>
      </c>
      <c r="C1369" s="106" t="s">
        <v>18</v>
      </c>
      <c r="D1369" s="96">
        <v>315.89999999999998</v>
      </c>
      <c r="E1369" s="61">
        <f t="shared" si="40"/>
        <v>315.89999999999998</v>
      </c>
    </row>
    <row r="1370" spans="1:5" x14ac:dyDescent="0.25">
      <c r="A1370" s="61" t="s">
        <v>88</v>
      </c>
      <c r="B1370" s="106">
        <v>5</v>
      </c>
      <c r="C1370" s="106" t="s">
        <v>19</v>
      </c>
      <c r="D1370" s="96">
        <v>23.66</v>
      </c>
      <c r="E1370" s="61">
        <f t="shared" si="40"/>
        <v>23.66</v>
      </c>
    </row>
    <row r="1371" spans="1:5" x14ac:dyDescent="0.25">
      <c r="A1371" s="61" t="s">
        <v>88</v>
      </c>
      <c r="B1371" s="106">
        <v>5</v>
      </c>
      <c r="C1371" s="106" t="s">
        <v>20</v>
      </c>
      <c r="D1371" s="64">
        <v>0.57450000000000001</v>
      </c>
      <c r="E1371" s="61">
        <v>1</v>
      </c>
    </row>
    <row r="1372" spans="1:5" x14ac:dyDescent="0.25">
      <c r="A1372" s="61" t="s">
        <v>88</v>
      </c>
      <c r="B1372" s="106">
        <v>5</v>
      </c>
      <c r="C1372" s="106" t="s">
        <v>21</v>
      </c>
      <c r="D1372" s="96">
        <v>76.36</v>
      </c>
      <c r="E1372" s="61">
        <f t="shared" si="40"/>
        <v>76.36</v>
      </c>
    </row>
    <row r="1373" spans="1:5" x14ac:dyDescent="0.25">
      <c r="A1373" s="61" t="s">
        <v>88</v>
      </c>
      <c r="B1373" s="106">
        <v>5</v>
      </c>
      <c r="C1373" s="106" t="s">
        <v>22</v>
      </c>
      <c r="D1373" s="96">
        <v>3.3740000000000001</v>
      </c>
      <c r="E1373" s="61">
        <f t="shared" si="40"/>
        <v>3.3740000000000001</v>
      </c>
    </row>
    <row r="1374" spans="1:5" x14ac:dyDescent="0.25">
      <c r="A1374" s="61" t="s">
        <v>88</v>
      </c>
      <c r="B1374" s="106">
        <v>5</v>
      </c>
      <c r="C1374" s="106" t="s">
        <v>23</v>
      </c>
      <c r="D1374" s="96">
        <v>261.3</v>
      </c>
      <c r="E1374" s="61">
        <f t="shared" si="40"/>
        <v>261.3</v>
      </c>
    </row>
    <row r="1375" spans="1:5" x14ac:dyDescent="0.25">
      <c r="A1375" s="61" t="s">
        <v>88</v>
      </c>
      <c r="B1375" s="106">
        <v>5</v>
      </c>
      <c r="C1375" s="106" t="s">
        <v>24</v>
      </c>
      <c r="D1375" s="96">
        <v>2.4119999999999999</v>
      </c>
      <c r="E1375" s="61">
        <f t="shared" si="40"/>
        <v>2.4119999999999999</v>
      </c>
    </row>
    <row r="1376" spans="1:5" x14ac:dyDescent="0.25">
      <c r="A1376" s="61" t="s">
        <v>88</v>
      </c>
      <c r="B1376" s="106">
        <v>5</v>
      </c>
      <c r="C1376" s="106" t="s">
        <v>25</v>
      </c>
      <c r="D1376" s="96">
        <v>84.44</v>
      </c>
      <c r="E1376" s="61">
        <f t="shared" si="40"/>
        <v>84.44</v>
      </c>
    </row>
    <row r="1377" spans="1:5" x14ac:dyDescent="0.25">
      <c r="A1377" s="61" t="s">
        <v>88</v>
      </c>
      <c r="B1377" s="106">
        <v>5</v>
      </c>
      <c r="C1377" s="106" t="s">
        <v>26</v>
      </c>
      <c r="D1377" s="96">
        <v>14.39</v>
      </c>
      <c r="E1377" s="61">
        <f t="shared" si="40"/>
        <v>14.39</v>
      </c>
    </row>
    <row r="1378" spans="1:5" x14ac:dyDescent="0.25">
      <c r="A1378" s="61" t="s">
        <v>88</v>
      </c>
      <c r="B1378" s="106">
        <v>5</v>
      </c>
      <c r="C1378" s="106" t="s">
        <v>27</v>
      </c>
      <c r="D1378" s="96">
        <v>8.0329999999999995</v>
      </c>
      <c r="E1378" s="61">
        <v>8.0329999999999995</v>
      </c>
    </row>
    <row r="1379" spans="1:5" x14ac:dyDescent="0.25">
      <c r="A1379" s="61" t="s">
        <v>88</v>
      </c>
      <c r="B1379" s="106">
        <v>5</v>
      </c>
      <c r="C1379" s="106" t="s">
        <v>28</v>
      </c>
      <c r="D1379" s="96">
        <v>45.786000000000001</v>
      </c>
      <c r="E1379" s="61">
        <f t="shared" si="40"/>
        <v>45.786000000000001</v>
      </c>
    </row>
    <row r="1380" spans="1:5" x14ac:dyDescent="0.25">
      <c r="A1380" s="61" t="s">
        <v>88</v>
      </c>
      <c r="B1380" s="106">
        <v>5</v>
      </c>
      <c r="C1380" s="106" t="s">
        <v>29</v>
      </c>
      <c r="D1380" s="96">
        <v>6.298</v>
      </c>
      <c r="E1380" s="61">
        <f t="shared" si="40"/>
        <v>6.298</v>
      </c>
    </row>
    <row r="1381" spans="1:5" x14ac:dyDescent="0.25">
      <c r="A1381" s="61" t="s">
        <v>88</v>
      </c>
      <c r="B1381" s="106">
        <v>5</v>
      </c>
      <c r="C1381" s="106" t="s">
        <v>30</v>
      </c>
      <c r="D1381" s="96">
        <v>0.26500000000000001</v>
      </c>
      <c r="E1381" s="61">
        <f t="shared" si="40"/>
        <v>0.26500000000000001</v>
      </c>
    </row>
    <row r="1382" spans="1:5" x14ac:dyDescent="0.25">
      <c r="A1382" s="61" t="s">
        <v>88</v>
      </c>
      <c r="B1382" s="106">
        <v>6</v>
      </c>
      <c r="C1382" s="106" t="s">
        <v>8</v>
      </c>
      <c r="D1382" s="96">
        <v>77.959999999999994</v>
      </c>
      <c r="E1382" s="61">
        <f t="shared" si="40"/>
        <v>77.959999999999994</v>
      </c>
    </row>
    <row r="1383" spans="1:5" x14ac:dyDescent="0.25">
      <c r="A1383" s="61" t="s">
        <v>88</v>
      </c>
      <c r="B1383" s="106">
        <v>6</v>
      </c>
      <c r="C1383" s="106" t="s">
        <v>9</v>
      </c>
      <c r="D1383" s="96">
        <v>6.7729999999999997</v>
      </c>
      <c r="E1383" s="61">
        <v>6.7729999999999997</v>
      </c>
    </row>
    <row r="1384" spans="1:5" x14ac:dyDescent="0.25">
      <c r="A1384" s="61" t="s">
        <v>88</v>
      </c>
      <c r="B1384" s="106">
        <v>6</v>
      </c>
      <c r="C1384" s="108" t="s">
        <v>10</v>
      </c>
      <c r="D1384" s="97">
        <v>45.86</v>
      </c>
      <c r="E1384" s="61">
        <v>45.86</v>
      </c>
    </row>
    <row r="1385" spans="1:5" x14ac:dyDescent="0.25">
      <c r="A1385" s="61" t="s">
        <v>88</v>
      </c>
      <c r="B1385" s="106">
        <v>6</v>
      </c>
      <c r="C1385" s="109" t="s">
        <v>11</v>
      </c>
      <c r="D1385" s="97">
        <v>1122</v>
      </c>
      <c r="E1385" s="61">
        <f t="shared" si="40"/>
        <v>1122</v>
      </c>
    </row>
    <row r="1386" spans="1:5" x14ac:dyDescent="0.25">
      <c r="A1386" s="61" t="s">
        <v>88</v>
      </c>
      <c r="B1386" s="106">
        <v>6</v>
      </c>
      <c r="C1386" s="109" t="s">
        <v>12</v>
      </c>
      <c r="D1386" s="112">
        <v>0.28720000000000001</v>
      </c>
      <c r="E1386" s="61">
        <v>1</v>
      </c>
    </row>
    <row r="1387" spans="1:5" x14ac:dyDescent="0.25">
      <c r="A1387" s="61" t="s">
        <v>88</v>
      </c>
      <c r="B1387" s="106">
        <v>6</v>
      </c>
      <c r="C1387" s="106" t="s">
        <v>13</v>
      </c>
      <c r="D1387" s="64">
        <v>0.27989999999999998</v>
      </c>
      <c r="E1387" s="61">
        <v>1</v>
      </c>
    </row>
    <row r="1388" spans="1:5" x14ac:dyDescent="0.25">
      <c r="A1388" s="61" t="s">
        <v>88</v>
      </c>
      <c r="B1388" s="106">
        <v>6</v>
      </c>
      <c r="C1388" s="106" t="s">
        <v>14</v>
      </c>
      <c r="D1388" s="96">
        <v>11.63</v>
      </c>
      <c r="E1388" s="61">
        <f t="shared" ref="E1388:E1451" si="41">D1388</f>
        <v>11.63</v>
      </c>
    </row>
    <row r="1389" spans="1:5" x14ac:dyDescent="0.25">
      <c r="A1389" s="61" t="s">
        <v>88</v>
      </c>
      <c r="B1389" s="106">
        <v>6</v>
      </c>
      <c r="C1389" s="106" t="s">
        <v>15</v>
      </c>
      <c r="D1389" s="96">
        <v>4.5670000000000002</v>
      </c>
      <c r="E1389" s="61">
        <f t="shared" si="41"/>
        <v>4.5670000000000002</v>
      </c>
    </row>
    <row r="1390" spans="1:5" x14ac:dyDescent="0.25">
      <c r="A1390" s="61" t="s">
        <v>88</v>
      </c>
      <c r="B1390" s="106">
        <v>6</v>
      </c>
      <c r="C1390" s="106" t="s">
        <v>16</v>
      </c>
      <c r="D1390" s="96">
        <v>79.430000000000007</v>
      </c>
      <c r="E1390" s="61">
        <f t="shared" si="41"/>
        <v>79.430000000000007</v>
      </c>
    </row>
    <row r="1391" spans="1:5" x14ac:dyDescent="0.25">
      <c r="A1391" s="61" t="s">
        <v>88</v>
      </c>
      <c r="B1391" s="106">
        <v>6</v>
      </c>
      <c r="C1391" s="106" t="s">
        <v>17</v>
      </c>
      <c r="D1391" s="96">
        <v>1307</v>
      </c>
      <c r="E1391" s="61">
        <v>1307</v>
      </c>
    </row>
    <row r="1392" spans="1:5" x14ac:dyDescent="0.25">
      <c r="A1392" s="61" t="s">
        <v>88</v>
      </c>
      <c r="B1392" s="106">
        <v>6</v>
      </c>
      <c r="C1392" s="106" t="s">
        <v>18</v>
      </c>
      <c r="D1392" s="96">
        <v>270.3</v>
      </c>
      <c r="E1392" s="61">
        <f t="shared" si="41"/>
        <v>270.3</v>
      </c>
    </row>
    <row r="1393" spans="1:5" x14ac:dyDescent="0.25">
      <c r="A1393" s="61" t="s">
        <v>88</v>
      </c>
      <c r="B1393" s="106">
        <v>6</v>
      </c>
      <c r="C1393" s="106" t="s">
        <v>19</v>
      </c>
      <c r="D1393" s="96">
        <v>20.66</v>
      </c>
      <c r="E1393" s="61">
        <f t="shared" si="41"/>
        <v>20.66</v>
      </c>
    </row>
    <row r="1394" spans="1:5" x14ac:dyDescent="0.25">
      <c r="A1394" s="61" t="s">
        <v>88</v>
      </c>
      <c r="B1394" s="106">
        <v>6</v>
      </c>
      <c r="C1394" s="106" t="s">
        <v>20</v>
      </c>
      <c r="D1394" s="64">
        <v>0.65649999999999997</v>
      </c>
      <c r="E1394" s="61">
        <v>1</v>
      </c>
    </row>
    <row r="1395" spans="1:5" x14ac:dyDescent="0.25">
      <c r="A1395" s="61" t="s">
        <v>88</v>
      </c>
      <c r="B1395" s="106">
        <v>6</v>
      </c>
      <c r="C1395" s="106" t="s">
        <v>21</v>
      </c>
      <c r="D1395" s="96">
        <v>106.9</v>
      </c>
      <c r="E1395" s="61">
        <f t="shared" si="41"/>
        <v>106.9</v>
      </c>
    </row>
    <row r="1396" spans="1:5" x14ac:dyDescent="0.25">
      <c r="A1396" s="61" t="s">
        <v>88</v>
      </c>
      <c r="B1396" s="106">
        <v>6</v>
      </c>
      <c r="C1396" s="106" t="s">
        <v>22</v>
      </c>
      <c r="D1396" s="96">
        <v>5.49</v>
      </c>
      <c r="E1396" s="61">
        <f t="shared" si="41"/>
        <v>5.49</v>
      </c>
    </row>
    <row r="1397" spans="1:5" x14ac:dyDescent="0.25">
      <c r="A1397" s="61" t="s">
        <v>88</v>
      </c>
      <c r="B1397" s="106">
        <v>6</v>
      </c>
      <c r="C1397" s="106" t="s">
        <v>23</v>
      </c>
      <c r="D1397" s="96">
        <v>198.1</v>
      </c>
      <c r="E1397" s="61">
        <f t="shared" si="41"/>
        <v>198.1</v>
      </c>
    </row>
    <row r="1398" spans="1:5" x14ac:dyDescent="0.25">
      <c r="A1398" s="61" t="s">
        <v>88</v>
      </c>
      <c r="B1398" s="106">
        <v>6</v>
      </c>
      <c r="C1398" s="106" t="s">
        <v>24</v>
      </c>
      <c r="D1398" s="96">
        <v>5.2460000000000004</v>
      </c>
      <c r="E1398" s="61">
        <f t="shared" si="41"/>
        <v>5.2460000000000004</v>
      </c>
    </row>
    <row r="1399" spans="1:5" x14ac:dyDescent="0.25">
      <c r="A1399" s="61" t="s">
        <v>88</v>
      </c>
      <c r="B1399" s="106">
        <v>6</v>
      </c>
      <c r="C1399" s="106" t="s">
        <v>25</v>
      </c>
      <c r="D1399" s="96">
        <v>107.4</v>
      </c>
      <c r="E1399" s="61">
        <f t="shared" si="41"/>
        <v>107.4</v>
      </c>
    </row>
    <row r="1400" spans="1:5" x14ac:dyDescent="0.25">
      <c r="A1400" s="61" t="s">
        <v>88</v>
      </c>
      <c r="B1400" s="106">
        <v>6</v>
      </c>
      <c r="C1400" s="106" t="s">
        <v>26</v>
      </c>
      <c r="D1400" s="96">
        <v>13.46</v>
      </c>
      <c r="E1400" s="61">
        <f t="shared" si="41"/>
        <v>13.46</v>
      </c>
    </row>
    <row r="1401" spans="1:5" x14ac:dyDescent="0.25">
      <c r="A1401" s="61" t="s">
        <v>88</v>
      </c>
      <c r="B1401" s="106">
        <v>6</v>
      </c>
      <c r="C1401" s="106" t="s">
        <v>27</v>
      </c>
      <c r="D1401" s="96">
        <v>7.7619999999999996</v>
      </c>
      <c r="E1401" s="61">
        <v>7.7619999999999996</v>
      </c>
    </row>
    <row r="1402" spans="1:5" x14ac:dyDescent="0.25">
      <c r="A1402" s="61" t="s">
        <v>88</v>
      </c>
      <c r="B1402" s="106">
        <v>6</v>
      </c>
      <c r="C1402" s="106" t="s">
        <v>28</v>
      </c>
      <c r="D1402" s="96">
        <v>45.917999999999999</v>
      </c>
      <c r="E1402" s="61">
        <f t="shared" si="41"/>
        <v>45.917999999999999</v>
      </c>
    </row>
    <row r="1403" spans="1:5" x14ac:dyDescent="0.25">
      <c r="A1403" s="61" t="s">
        <v>88</v>
      </c>
      <c r="B1403" s="106">
        <v>6</v>
      </c>
      <c r="C1403" s="106" t="s">
        <v>29</v>
      </c>
      <c r="D1403" s="96">
        <v>6.4409999999999998</v>
      </c>
      <c r="E1403" s="61">
        <f t="shared" si="41"/>
        <v>6.4409999999999998</v>
      </c>
    </row>
    <row r="1404" spans="1:5" x14ac:dyDescent="0.25">
      <c r="A1404" s="61" t="s">
        <v>88</v>
      </c>
      <c r="B1404" s="106">
        <v>6</v>
      </c>
      <c r="C1404" s="106" t="s">
        <v>30</v>
      </c>
      <c r="D1404" s="96">
        <v>0.23599999999999999</v>
      </c>
      <c r="E1404" s="61">
        <f t="shared" si="41"/>
        <v>0.23599999999999999</v>
      </c>
    </row>
    <row r="1405" spans="1:5" x14ac:dyDescent="0.25">
      <c r="A1405" s="61" t="s">
        <v>88</v>
      </c>
      <c r="B1405" s="106">
        <v>7</v>
      </c>
      <c r="C1405" s="106" t="s">
        <v>8</v>
      </c>
      <c r="D1405" s="96">
        <v>11.97</v>
      </c>
      <c r="E1405" s="61">
        <f t="shared" si="41"/>
        <v>11.97</v>
      </c>
    </row>
    <row r="1406" spans="1:5" x14ac:dyDescent="0.25">
      <c r="A1406" s="61" t="s">
        <v>88</v>
      </c>
      <c r="B1406" s="106">
        <v>7</v>
      </c>
      <c r="C1406" s="106" t="s">
        <v>9</v>
      </c>
      <c r="D1406" s="96">
        <v>7.0350000000000001</v>
      </c>
      <c r="E1406" s="61">
        <v>7.0350000000000001</v>
      </c>
    </row>
    <row r="1407" spans="1:5" x14ac:dyDescent="0.25">
      <c r="A1407" s="61" t="s">
        <v>88</v>
      </c>
      <c r="B1407" s="106">
        <v>7</v>
      </c>
      <c r="C1407" s="108" t="s">
        <v>10</v>
      </c>
      <c r="D1407" s="97">
        <v>2.5870000000000002</v>
      </c>
      <c r="E1407" s="61">
        <v>2.5870000000000002</v>
      </c>
    </row>
    <row r="1408" spans="1:5" x14ac:dyDescent="0.25">
      <c r="A1408" s="61" t="s">
        <v>88</v>
      </c>
      <c r="B1408" s="106">
        <v>7</v>
      </c>
      <c r="C1408" s="109" t="s">
        <v>11</v>
      </c>
      <c r="D1408" s="97">
        <v>2523</v>
      </c>
      <c r="E1408" s="61">
        <v>2523</v>
      </c>
    </row>
    <row r="1409" spans="1:5" x14ac:dyDescent="0.25">
      <c r="A1409" s="61" t="s">
        <v>88</v>
      </c>
      <c r="B1409" s="106">
        <v>7</v>
      </c>
      <c r="C1409" s="109" t="s">
        <v>12</v>
      </c>
      <c r="D1409" s="112">
        <v>0.34660000000000002</v>
      </c>
      <c r="E1409" s="61">
        <v>1</v>
      </c>
    </row>
    <row r="1410" spans="1:5" x14ac:dyDescent="0.25">
      <c r="A1410" s="61" t="s">
        <v>88</v>
      </c>
      <c r="B1410" s="106">
        <v>7</v>
      </c>
      <c r="C1410" s="106" t="s">
        <v>13</v>
      </c>
      <c r="D1410" s="64">
        <v>9.1600000000000001E-2</v>
      </c>
      <c r="E1410" s="61">
        <v>1</v>
      </c>
    </row>
    <row r="1411" spans="1:5" x14ac:dyDescent="0.25">
      <c r="A1411" s="61" t="s">
        <v>88</v>
      </c>
      <c r="B1411" s="106">
        <v>7</v>
      </c>
      <c r="C1411" s="106" t="s">
        <v>14</v>
      </c>
      <c r="D1411" s="64">
        <v>0.93659999999999999</v>
      </c>
      <c r="E1411" s="61">
        <v>1</v>
      </c>
    </row>
    <row r="1412" spans="1:5" x14ac:dyDescent="0.25">
      <c r="A1412" s="61" t="s">
        <v>88</v>
      </c>
      <c r="B1412" s="106">
        <v>7</v>
      </c>
      <c r="C1412" s="106" t="s">
        <v>15</v>
      </c>
      <c r="D1412" s="96">
        <v>4.5910000000000002</v>
      </c>
      <c r="E1412" s="61">
        <f t="shared" si="41"/>
        <v>4.5910000000000002</v>
      </c>
    </row>
    <row r="1413" spans="1:5" x14ac:dyDescent="0.25">
      <c r="A1413" s="61" t="s">
        <v>88</v>
      </c>
      <c r="B1413" s="106">
        <v>7</v>
      </c>
      <c r="C1413" s="106" t="s">
        <v>16</v>
      </c>
      <c r="D1413" s="96">
        <v>31.82</v>
      </c>
      <c r="E1413" s="61">
        <f t="shared" si="41"/>
        <v>31.82</v>
      </c>
    </row>
    <row r="1414" spans="1:5" x14ac:dyDescent="0.25">
      <c r="A1414" s="61" t="s">
        <v>88</v>
      </c>
      <c r="B1414" s="106">
        <v>7</v>
      </c>
      <c r="C1414" s="106" t="s">
        <v>17</v>
      </c>
      <c r="D1414" s="96">
        <v>2505</v>
      </c>
      <c r="E1414" s="61">
        <v>2505</v>
      </c>
    </row>
    <row r="1415" spans="1:5" x14ac:dyDescent="0.25">
      <c r="A1415" s="61" t="s">
        <v>88</v>
      </c>
      <c r="B1415" s="106">
        <v>7</v>
      </c>
      <c r="C1415" s="106" t="s">
        <v>18</v>
      </c>
      <c r="D1415" s="96">
        <v>190.4</v>
      </c>
      <c r="E1415" s="61">
        <f t="shared" si="41"/>
        <v>190.4</v>
      </c>
    </row>
    <row r="1416" spans="1:5" x14ac:dyDescent="0.25">
      <c r="A1416" s="61" t="s">
        <v>88</v>
      </c>
      <c r="B1416" s="106">
        <v>7</v>
      </c>
      <c r="C1416" s="106" t="s">
        <v>19</v>
      </c>
      <c r="D1416" s="96">
        <v>13.72</v>
      </c>
      <c r="E1416" s="61">
        <v>13.72</v>
      </c>
    </row>
    <row r="1417" spans="1:5" x14ac:dyDescent="0.25">
      <c r="A1417" s="61" t="s">
        <v>88</v>
      </c>
      <c r="B1417" s="106">
        <v>7</v>
      </c>
      <c r="C1417" s="106" t="s">
        <v>20</v>
      </c>
      <c r="D1417" s="64">
        <v>0.49220000000000003</v>
      </c>
      <c r="E1417" s="61">
        <v>1</v>
      </c>
    </row>
    <row r="1418" spans="1:5" x14ac:dyDescent="0.25">
      <c r="A1418" s="61" t="s">
        <v>88</v>
      </c>
      <c r="B1418" s="106">
        <v>7</v>
      </c>
      <c r="C1418" s="106" t="s">
        <v>21</v>
      </c>
      <c r="D1418" s="96">
        <v>70.290000000000006</v>
      </c>
      <c r="E1418" s="61">
        <v>70.290000000000006</v>
      </c>
    </row>
    <row r="1419" spans="1:5" x14ac:dyDescent="0.25">
      <c r="A1419" s="61" t="s">
        <v>88</v>
      </c>
      <c r="B1419" s="106">
        <v>7</v>
      </c>
      <c r="C1419" s="106" t="s">
        <v>22</v>
      </c>
      <c r="D1419" s="64">
        <v>0.26690000000000003</v>
      </c>
      <c r="E1419" s="61">
        <v>1</v>
      </c>
    </row>
    <row r="1420" spans="1:5" x14ac:dyDescent="0.25">
      <c r="A1420" s="61" t="s">
        <v>88</v>
      </c>
      <c r="B1420" s="106">
        <v>7</v>
      </c>
      <c r="C1420" s="106" t="s">
        <v>23</v>
      </c>
      <c r="D1420" s="96">
        <v>240.1</v>
      </c>
      <c r="E1420" s="61">
        <f t="shared" si="41"/>
        <v>240.1</v>
      </c>
    </row>
    <row r="1421" spans="1:5" x14ac:dyDescent="0.25">
      <c r="A1421" s="61" t="s">
        <v>88</v>
      </c>
      <c r="B1421" s="106">
        <v>7</v>
      </c>
      <c r="C1421" s="106" t="s">
        <v>24</v>
      </c>
      <c r="D1421" s="64">
        <v>0.96299999999999997</v>
      </c>
      <c r="E1421" s="61">
        <v>1</v>
      </c>
    </row>
    <row r="1422" spans="1:5" x14ac:dyDescent="0.25">
      <c r="A1422" s="61" t="s">
        <v>88</v>
      </c>
      <c r="B1422" s="106">
        <v>7</v>
      </c>
      <c r="C1422" s="106" t="s">
        <v>25</v>
      </c>
      <c r="D1422" s="96">
        <v>105.7</v>
      </c>
      <c r="E1422" s="61">
        <f t="shared" si="41"/>
        <v>105.7</v>
      </c>
    </row>
    <row r="1423" spans="1:5" x14ac:dyDescent="0.25">
      <c r="A1423" s="61" t="s">
        <v>88</v>
      </c>
      <c r="B1423" s="106">
        <v>7</v>
      </c>
      <c r="C1423" s="106" t="s">
        <v>26</v>
      </c>
      <c r="D1423" s="96">
        <v>12.07</v>
      </c>
      <c r="E1423" s="61">
        <f t="shared" si="41"/>
        <v>12.07</v>
      </c>
    </row>
    <row r="1424" spans="1:5" x14ac:dyDescent="0.25">
      <c r="A1424" s="61" t="s">
        <v>88</v>
      </c>
      <c r="B1424" s="106">
        <v>7</v>
      </c>
      <c r="C1424" s="106" t="s">
        <v>27</v>
      </c>
      <c r="D1424" s="96">
        <v>18.190000000000001</v>
      </c>
      <c r="E1424" s="61">
        <v>18.190000000000001</v>
      </c>
    </row>
    <row r="1425" spans="1:5" x14ac:dyDescent="0.25">
      <c r="A1425" s="61" t="s">
        <v>88</v>
      </c>
      <c r="B1425" s="106">
        <v>7</v>
      </c>
      <c r="C1425" s="106" t="s">
        <v>28</v>
      </c>
      <c r="D1425" s="96">
        <v>47.527999999999999</v>
      </c>
      <c r="E1425" s="61">
        <f t="shared" si="41"/>
        <v>47.527999999999999</v>
      </c>
    </row>
    <row r="1426" spans="1:5" x14ac:dyDescent="0.25">
      <c r="A1426" s="61" t="s">
        <v>88</v>
      </c>
      <c r="B1426" s="106">
        <v>7</v>
      </c>
      <c r="C1426" s="106" t="s">
        <v>29</v>
      </c>
      <c r="D1426" s="96">
        <v>6.0019999999999998</v>
      </c>
      <c r="E1426" s="61">
        <f t="shared" si="41"/>
        <v>6.0019999999999998</v>
      </c>
    </row>
    <row r="1427" spans="1:5" x14ac:dyDescent="0.25">
      <c r="A1427" s="61" t="s">
        <v>88</v>
      </c>
      <c r="B1427" s="106">
        <v>7</v>
      </c>
      <c r="C1427" s="106" t="s">
        <v>30</v>
      </c>
      <c r="D1427" s="96">
        <v>0.88900000000000001</v>
      </c>
      <c r="E1427" s="61">
        <f t="shared" si="41"/>
        <v>0.88900000000000001</v>
      </c>
    </row>
    <row r="1428" spans="1:5" x14ac:dyDescent="0.25">
      <c r="A1428" s="61" t="s">
        <v>88</v>
      </c>
      <c r="B1428" s="106">
        <v>8</v>
      </c>
      <c r="C1428" s="106" t="s">
        <v>8</v>
      </c>
      <c r="D1428" s="96">
        <v>6.8029999999999999</v>
      </c>
      <c r="E1428" s="61">
        <f t="shared" si="41"/>
        <v>6.8029999999999999</v>
      </c>
    </row>
    <row r="1429" spans="1:5" x14ac:dyDescent="0.25">
      <c r="A1429" s="61" t="s">
        <v>88</v>
      </c>
      <c r="B1429" s="106">
        <v>8</v>
      </c>
      <c r="C1429" s="106" t="s">
        <v>9</v>
      </c>
      <c r="D1429" s="96">
        <v>3.798</v>
      </c>
      <c r="E1429" s="61">
        <v>3.798</v>
      </c>
    </row>
    <row r="1430" spans="1:5" x14ac:dyDescent="0.25">
      <c r="A1430" s="61" t="s">
        <v>88</v>
      </c>
      <c r="B1430" s="106">
        <v>8</v>
      </c>
      <c r="C1430" s="108" t="s">
        <v>10</v>
      </c>
      <c r="D1430" s="97">
        <v>19.059999999999999</v>
      </c>
      <c r="E1430" s="61">
        <v>19.059999999999999</v>
      </c>
    </row>
    <row r="1431" spans="1:5" x14ac:dyDescent="0.25">
      <c r="A1431" s="61" t="s">
        <v>88</v>
      </c>
      <c r="B1431" s="106">
        <v>8</v>
      </c>
      <c r="C1431" s="109" t="s">
        <v>11</v>
      </c>
      <c r="D1431" s="97">
        <v>561</v>
      </c>
      <c r="E1431" s="61">
        <v>561</v>
      </c>
    </row>
    <row r="1432" spans="1:5" x14ac:dyDescent="0.25">
      <c r="A1432" s="61" t="s">
        <v>88</v>
      </c>
      <c r="B1432" s="106">
        <v>8</v>
      </c>
      <c r="C1432" s="109" t="s">
        <v>12</v>
      </c>
      <c r="D1432" s="112">
        <v>0.1507</v>
      </c>
      <c r="E1432" s="61">
        <v>1</v>
      </c>
    </row>
    <row r="1433" spans="1:5" x14ac:dyDescent="0.25">
      <c r="A1433" s="61" t="s">
        <v>88</v>
      </c>
      <c r="B1433" s="106">
        <v>8</v>
      </c>
      <c r="C1433" s="106" t="s">
        <v>13</v>
      </c>
      <c r="D1433" s="26">
        <v>6.4699999999999994E-2</v>
      </c>
      <c r="E1433" s="61">
        <v>1</v>
      </c>
    </row>
    <row r="1434" spans="1:5" x14ac:dyDescent="0.25">
      <c r="A1434" s="61" t="s">
        <v>88</v>
      </c>
      <c r="B1434" s="106">
        <v>8</v>
      </c>
      <c r="C1434" s="106" t="s">
        <v>14</v>
      </c>
      <c r="D1434" s="26">
        <v>0.34689999999999999</v>
      </c>
      <c r="E1434" s="61">
        <v>1</v>
      </c>
    </row>
    <row r="1435" spans="1:5" x14ac:dyDescent="0.25">
      <c r="A1435" s="61" t="s">
        <v>88</v>
      </c>
      <c r="B1435" s="106">
        <v>8</v>
      </c>
      <c r="C1435" s="106" t="s">
        <v>15</v>
      </c>
      <c r="D1435" s="79">
        <v>1.8919999999999999</v>
      </c>
      <c r="E1435" s="61">
        <v>1.8919999999999999</v>
      </c>
    </row>
    <row r="1436" spans="1:5" x14ac:dyDescent="0.25">
      <c r="A1436" s="61" t="s">
        <v>88</v>
      </c>
      <c r="B1436" s="106">
        <v>8</v>
      </c>
      <c r="C1436" s="106" t="s">
        <v>16</v>
      </c>
      <c r="D1436" s="79">
        <v>11.28</v>
      </c>
      <c r="E1436" s="61">
        <f t="shared" si="41"/>
        <v>11.28</v>
      </c>
    </row>
    <row r="1437" spans="1:5" x14ac:dyDescent="0.25">
      <c r="A1437" s="61" t="s">
        <v>88</v>
      </c>
      <c r="B1437" s="106">
        <v>8</v>
      </c>
      <c r="C1437" s="106" t="s">
        <v>17</v>
      </c>
      <c r="D1437" s="79">
        <v>987.9</v>
      </c>
      <c r="E1437" s="61">
        <v>987.9</v>
      </c>
    </row>
    <row r="1438" spans="1:5" x14ac:dyDescent="0.25">
      <c r="A1438" s="61" t="s">
        <v>88</v>
      </c>
      <c r="B1438" s="106">
        <v>8</v>
      </c>
      <c r="C1438" s="106" t="s">
        <v>18</v>
      </c>
      <c r="D1438" s="79">
        <v>66.760000000000005</v>
      </c>
      <c r="E1438" s="61">
        <f t="shared" si="41"/>
        <v>66.760000000000005</v>
      </c>
    </row>
    <row r="1439" spans="1:5" x14ac:dyDescent="0.25">
      <c r="A1439" s="61" t="s">
        <v>88</v>
      </c>
      <c r="B1439" s="106">
        <v>8</v>
      </c>
      <c r="C1439" s="106" t="s">
        <v>19</v>
      </c>
      <c r="D1439" s="79">
        <v>4.4649999999999999</v>
      </c>
      <c r="E1439" s="61">
        <v>4.4649999999999999</v>
      </c>
    </row>
    <row r="1440" spans="1:5" x14ac:dyDescent="0.25">
      <c r="A1440" s="61" t="s">
        <v>88</v>
      </c>
      <c r="B1440" s="106">
        <v>8</v>
      </c>
      <c r="C1440" s="106" t="s">
        <v>20</v>
      </c>
      <c r="D1440" s="26">
        <v>0.15459999999999999</v>
      </c>
      <c r="E1440" s="61">
        <v>1</v>
      </c>
    </row>
    <row r="1441" spans="1:5" x14ac:dyDescent="0.25">
      <c r="A1441" s="61" t="s">
        <v>88</v>
      </c>
      <c r="B1441" s="106">
        <v>8</v>
      </c>
      <c r="C1441" s="106" t="s">
        <v>21</v>
      </c>
      <c r="D1441" s="79">
        <v>42</v>
      </c>
      <c r="E1441" s="61">
        <v>42</v>
      </c>
    </row>
    <row r="1442" spans="1:5" x14ac:dyDescent="0.25">
      <c r="A1442" s="61" t="s">
        <v>88</v>
      </c>
      <c r="B1442" s="106">
        <v>8</v>
      </c>
      <c r="C1442" s="106" t="s">
        <v>22</v>
      </c>
      <c r="D1442" s="26">
        <v>0.37709999999999999</v>
      </c>
      <c r="E1442" s="61">
        <v>1</v>
      </c>
    </row>
    <row r="1443" spans="1:5" x14ac:dyDescent="0.25">
      <c r="A1443" s="61" t="s">
        <v>88</v>
      </c>
      <c r="B1443" s="106">
        <v>8</v>
      </c>
      <c r="C1443" s="106" t="s">
        <v>23</v>
      </c>
      <c r="D1443" s="79">
        <v>137.5</v>
      </c>
      <c r="E1443" s="61">
        <f t="shared" si="41"/>
        <v>137.5</v>
      </c>
    </row>
    <row r="1444" spans="1:5" x14ac:dyDescent="0.25">
      <c r="A1444" s="61" t="s">
        <v>88</v>
      </c>
      <c r="B1444" s="106">
        <v>8</v>
      </c>
      <c r="C1444" s="106" t="s">
        <v>24</v>
      </c>
      <c r="D1444" s="26">
        <v>0</v>
      </c>
      <c r="E1444" s="61">
        <v>1</v>
      </c>
    </row>
    <row r="1445" spans="1:5" x14ac:dyDescent="0.25">
      <c r="A1445" s="61" t="s">
        <v>88</v>
      </c>
      <c r="B1445" s="106">
        <v>8</v>
      </c>
      <c r="C1445" s="106" t="s">
        <v>25</v>
      </c>
      <c r="D1445" s="79">
        <v>9.2240000000000002</v>
      </c>
      <c r="E1445" s="61">
        <f t="shared" si="41"/>
        <v>9.2240000000000002</v>
      </c>
    </row>
    <row r="1446" spans="1:5" x14ac:dyDescent="0.25">
      <c r="A1446" s="61" t="s">
        <v>88</v>
      </c>
      <c r="B1446" s="106">
        <v>8</v>
      </c>
      <c r="C1446" s="106" t="s">
        <v>26</v>
      </c>
      <c r="D1446" s="79">
        <v>3.8490000000000002</v>
      </c>
      <c r="E1446" s="61">
        <f t="shared" si="41"/>
        <v>3.8490000000000002</v>
      </c>
    </row>
    <row r="1447" spans="1:5" x14ac:dyDescent="0.25">
      <c r="A1447" s="61" t="s">
        <v>88</v>
      </c>
      <c r="B1447" s="106">
        <v>8</v>
      </c>
      <c r="C1447" s="106" t="s">
        <v>27</v>
      </c>
      <c r="D1447" s="79">
        <v>2.5939999999999999</v>
      </c>
      <c r="E1447" s="61">
        <v>2594</v>
      </c>
    </row>
    <row r="1448" spans="1:5" x14ac:dyDescent="0.25">
      <c r="A1448" s="61" t="s">
        <v>88</v>
      </c>
      <c r="B1448" s="106">
        <v>8</v>
      </c>
      <c r="C1448" s="106" t="s">
        <v>28</v>
      </c>
      <c r="D1448" s="79">
        <v>46.776000000000003</v>
      </c>
      <c r="E1448" s="61">
        <f t="shared" si="41"/>
        <v>46.776000000000003</v>
      </c>
    </row>
    <row r="1449" spans="1:5" x14ac:dyDescent="0.25">
      <c r="A1449" s="61" t="s">
        <v>88</v>
      </c>
      <c r="B1449" s="106">
        <v>8</v>
      </c>
      <c r="C1449" s="106" t="s">
        <v>29</v>
      </c>
      <c r="D1449" s="79">
        <v>5.984</v>
      </c>
      <c r="E1449" s="61">
        <f t="shared" si="41"/>
        <v>5.984</v>
      </c>
    </row>
    <row r="1450" spans="1:5" x14ac:dyDescent="0.25">
      <c r="A1450" s="61" t="s">
        <v>88</v>
      </c>
      <c r="B1450" s="106">
        <v>8</v>
      </c>
      <c r="C1450" s="106" t="s">
        <v>30</v>
      </c>
      <c r="D1450" s="79">
        <v>6.7000000000000004E-2</v>
      </c>
      <c r="E1450" s="61">
        <f t="shared" si="41"/>
        <v>6.7000000000000004E-2</v>
      </c>
    </row>
    <row r="1451" spans="1:5" x14ac:dyDescent="0.25">
      <c r="A1451" s="61" t="s">
        <v>88</v>
      </c>
      <c r="B1451" s="106">
        <v>9</v>
      </c>
      <c r="C1451" s="106" t="s">
        <v>8</v>
      </c>
      <c r="D1451" s="79">
        <v>15.69</v>
      </c>
      <c r="E1451" s="61">
        <f t="shared" si="41"/>
        <v>15.69</v>
      </c>
    </row>
    <row r="1452" spans="1:5" x14ac:dyDescent="0.25">
      <c r="A1452" s="61" t="s">
        <v>88</v>
      </c>
      <c r="B1452" s="106">
        <v>9</v>
      </c>
      <c r="C1452" s="106" t="s">
        <v>9</v>
      </c>
      <c r="D1452" s="79">
        <v>9.3439999999999994</v>
      </c>
      <c r="E1452" s="61">
        <f t="shared" ref="E1452:E1496" si="42">D1452</f>
        <v>9.3439999999999994</v>
      </c>
    </row>
    <row r="1453" spans="1:5" x14ac:dyDescent="0.25">
      <c r="A1453" s="61" t="s">
        <v>88</v>
      </c>
      <c r="B1453" s="106">
        <v>9</v>
      </c>
      <c r="C1453" s="108" t="s">
        <v>10</v>
      </c>
      <c r="D1453" s="79">
        <v>29.36</v>
      </c>
      <c r="E1453" s="61">
        <v>29.36</v>
      </c>
    </row>
    <row r="1454" spans="1:5" x14ac:dyDescent="0.25">
      <c r="A1454" s="61" t="s">
        <v>88</v>
      </c>
      <c r="B1454" s="106">
        <v>9</v>
      </c>
      <c r="C1454" s="109" t="s">
        <v>11</v>
      </c>
      <c r="D1454" s="79">
        <v>605.1</v>
      </c>
      <c r="E1454" s="61">
        <v>605.1</v>
      </c>
    </row>
    <row r="1455" spans="1:5" x14ac:dyDescent="0.25">
      <c r="A1455" s="61" t="s">
        <v>88</v>
      </c>
      <c r="B1455" s="106">
        <v>9</v>
      </c>
      <c r="C1455" s="109" t="s">
        <v>12</v>
      </c>
      <c r="D1455" s="79">
        <v>1.2969999999999999</v>
      </c>
      <c r="E1455" s="61">
        <f t="shared" si="42"/>
        <v>1.2969999999999999</v>
      </c>
    </row>
    <row r="1456" spans="1:5" x14ac:dyDescent="0.25">
      <c r="A1456" s="61" t="s">
        <v>88</v>
      </c>
      <c r="B1456" s="106">
        <v>9</v>
      </c>
      <c r="C1456" s="106" t="s">
        <v>13</v>
      </c>
      <c r="D1456" s="26">
        <v>0.14480000000000001</v>
      </c>
      <c r="E1456" s="61">
        <v>1</v>
      </c>
    </row>
    <row r="1457" spans="1:5" x14ac:dyDescent="0.25">
      <c r="A1457" s="61" t="s">
        <v>88</v>
      </c>
      <c r="B1457" s="106">
        <v>9</v>
      </c>
      <c r="C1457" s="106" t="s">
        <v>14</v>
      </c>
      <c r="D1457" s="26">
        <v>0.48399999999999999</v>
      </c>
      <c r="E1457" s="61">
        <v>1</v>
      </c>
    </row>
    <row r="1458" spans="1:5" x14ac:dyDescent="0.25">
      <c r="A1458" s="61" t="s">
        <v>88</v>
      </c>
      <c r="B1458" s="106">
        <v>9</v>
      </c>
      <c r="C1458" s="106" t="s">
        <v>15</v>
      </c>
      <c r="D1458" s="79">
        <v>1.236</v>
      </c>
      <c r="E1458" s="61">
        <f t="shared" si="42"/>
        <v>1.236</v>
      </c>
    </row>
    <row r="1459" spans="1:5" x14ac:dyDescent="0.25">
      <c r="A1459" s="61" t="s">
        <v>88</v>
      </c>
      <c r="B1459" s="106">
        <v>9</v>
      </c>
      <c r="C1459" s="106" t="s">
        <v>16</v>
      </c>
      <c r="D1459" s="79">
        <v>6.4669999999999996</v>
      </c>
      <c r="E1459" s="61">
        <f t="shared" si="42"/>
        <v>6.4669999999999996</v>
      </c>
    </row>
    <row r="1460" spans="1:5" x14ac:dyDescent="0.25">
      <c r="A1460" s="61" t="s">
        <v>88</v>
      </c>
      <c r="B1460" s="106">
        <v>9</v>
      </c>
      <c r="C1460" s="106" t="s">
        <v>17</v>
      </c>
      <c r="D1460" s="79">
        <v>1321</v>
      </c>
      <c r="E1460" s="61">
        <v>1321</v>
      </c>
    </row>
    <row r="1461" spans="1:5" x14ac:dyDescent="0.25">
      <c r="A1461" s="61" t="s">
        <v>88</v>
      </c>
      <c r="B1461" s="106">
        <v>9</v>
      </c>
      <c r="C1461" s="106" t="s">
        <v>18</v>
      </c>
      <c r="D1461" s="79">
        <v>1319</v>
      </c>
      <c r="E1461" s="61">
        <f t="shared" si="42"/>
        <v>1319</v>
      </c>
    </row>
    <row r="1462" spans="1:5" x14ac:dyDescent="0.25">
      <c r="A1462" s="61" t="s">
        <v>88</v>
      </c>
      <c r="B1462" s="106">
        <v>9</v>
      </c>
      <c r="C1462" s="106" t="s">
        <v>19</v>
      </c>
      <c r="D1462" s="79">
        <v>40.479999999999997</v>
      </c>
      <c r="E1462" s="61">
        <v>40.479999999999997</v>
      </c>
    </row>
    <row r="1463" spans="1:5" x14ac:dyDescent="0.25">
      <c r="A1463" s="61" t="s">
        <v>88</v>
      </c>
      <c r="B1463" s="106">
        <v>9</v>
      </c>
      <c r="C1463" s="106" t="s">
        <v>20</v>
      </c>
      <c r="D1463" s="26">
        <v>0.878</v>
      </c>
      <c r="E1463" s="61">
        <v>1</v>
      </c>
    </row>
    <row r="1464" spans="1:5" x14ac:dyDescent="0.25">
      <c r="A1464" s="61" t="s">
        <v>88</v>
      </c>
      <c r="B1464" s="106">
        <v>9</v>
      </c>
      <c r="C1464" s="106" t="s">
        <v>21</v>
      </c>
      <c r="D1464" s="79">
        <v>196.7</v>
      </c>
      <c r="E1464" s="61">
        <f t="shared" si="42"/>
        <v>196.7</v>
      </c>
    </row>
    <row r="1465" spans="1:5" x14ac:dyDescent="0.25">
      <c r="A1465" s="61" t="s">
        <v>88</v>
      </c>
      <c r="B1465" s="106">
        <v>9</v>
      </c>
      <c r="C1465" s="106" t="s">
        <v>22</v>
      </c>
      <c r="D1465" s="26">
        <v>0.34079999999999999</v>
      </c>
      <c r="E1465" s="61">
        <v>1</v>
      </c>
    </row>
    <row r="1466" spans="1:5" x14ac:dyDescent="0.25">
      <c r="A1466" s="61" t="s">
        <v>88</v>
      </c>
      <c r="B1466" s="106">
        <v>9</v>
      </c>
      <c r="C1466" s="106" t="s">
        <v>23</v>
      </c>
      <c r="D1466" s="79">
        <v>423.4</v>
      </c>
      <c r="E1466" s="61">
        <f t="shared" si="42"/>
        <v>423.4</v>
      </c>
    </row>
    <row r="1467" spans="1:5" x14ac:dyDescent="0.25">
      <c r="A1467" s="61" t="s">
        <v>88</v>
      </c>
      <c r="B1467" s="106">
        <v>9</v>
      </c>
      <c r="C1467" s="106" t="s">
        <v>24</v>
      </c>
      <c r="D1467" s="79">
        <v>1.7490000000000001</v>
      </c>
      <c r="E1467" s="61">
        <f t="shared" si="42"/>
        <v>1.7490000000000001</v>
      </c>
    </row>
    <row r="1468" spans="1:5" x14ac:dyDescent="0.25">
      <c r="A1468" s="61" t="s">
        <v>88</v>
      </c>
      <c r="B1468" s="106">
        <v>9</v>
      </c>
      <c r="C1468" s="106" t="s">
        <v>25</v>
      </c>
      <c r="D1468" s="79">
        <v>17.75</v>
      </c>
      <c r="E1468" s="61">
        <f t="shared" si="42"/>
        <v>17.75</v>
      </c>
    </row>
    <row r="1469" spans="1:5" x14ac:dyDescent="0.25">
      <c r="A1469" s="61" t="s">
        <v>88</v>
      </c>
      <c r="B1469" s="106">
        <v>9</v>
      </c>
      <c r="C1469" s="106" t="s">
        <v>26</v>
      </c>
      <c r="D1469" s="79">
        <v>20.13</v>
      </c>
      <c r="E1469" s="61">
        <f t="shared" si="42"/>
        <v>20.13</v>
      </c>
    </row>
    <row r="1470" spans="1:5" x14ac:dyDescent="0.25">
      <c r="A1470" s="61" t="s">
        <v>88</v>
      </c>
      <c r="B1470" s="106">
        <v>9</v>
      </c>
      <c r="C1470" s="106" t="s">
        <v>27</v>
      </c>
      <c r="D1470" s="79">
        <v>10.56</v>
      </c>
      <c r="E1470" s="61">
        <v>10.56</v>
      </c>
    </row>
    <row r="1471" spans="1:5" x14ac:dyDescent="0.25">
      <c r="A1471" s="61" t="s">
        <v>88</v>
      </c>
      <c r="B1471" s="106">
        <v>9</v>
      </c>
      <c r="C1471" s="106" t="s">
        <v>28</v>
      </c>
      <c r="D1471" s="79">
        <v>46.9</v>
      </c>
      <c r="E1471" s="61">
        <f t="shared" si="42"/>
        <v>46.9</v>
      </c>
    </row>
    <row r="1472" spans="1:5" x14ac:dyDescent="0.25">
      <c r="A1472" s="61" t="s">
        <v>88</v>
      </c>
      <c r="B1472" s="106">
        <v>9</v>
      </c>
      <c r="C1472" s="106" t="s">
        <v>29</v>
      </c>
      <c r="D1472" s="79">
        <v>5.9039999999999999</v>
      </c>
      <c r="E1472" s="61">
        <f t="shared" si="42"/>
        <v>5.9039999999999999</v>
      </c>
    </row>
    <row r="1473" spans="1:5" x14ac:dyDescent="0.25">
      <c r="A1473" s="61" t="s">
        <v>88</v>
      </c>
      <c r="B1473" s="106">
        <v>9</v>
      </c>
      <c r="C1473" s="106" t="s">
        <v>30</v>
      </c>
      <c r="D1473" s="79">
        <v>0.94699999999999995</v>
      </c>
      <c r="E1473" s="61">
        <f t="shared" si="42"/>
        <v>0.94699999999999995</v>
      </c>
    </row>
    <row r="1474" spans="1:5" x14ac:dyDescent="0.25">
      <c r="A1474" s="61" t="s">
        <v>88</v>
      </c>
      <c r="B1474" s="106">
        <v>10</v>
      </c>
      <c r="C1474" s="106" t="s">
        <v>8</v>
      </c>
      <c r="D1474" s="79">
        <v>12.32</v>
      </c>
      <c r="E1474" s="61">
        <f t="shared" si="42"/>
        <v>12.32</v>
      </c>
    </row>
    <row r="1475" spans="1:5" x14ac:dyDescent="0.25">
      <c r="A1475" s="61" t="s">
        <v>88</v>
      </c>
      <c r="B1475" s="106">
        <v>10</v>
      </c>
      <c r="C1475" s="106" t="s">
        <v>9</v>
      </c>
      <c r="D1475" s="79">
        <v>14.27</v>
      </c>
      <c r="E1475" s="61">
        <f t="shared" si="42"/>
        <v>14.27</v>
      </c>
    </row>
    <row r="1476" spans="1:5" x14ac:dyDescent="0.25">
      <c r="A1476" s="61" t="s">
        <v>88</v>
      </c>
      <c r="B1476" s="106">
        <v>10</v>
      </c>
      <c r="C1476" s="108" t="s">
        <v>10</v>
      </c>
      <c r="D1476" s="79">
        <v>29.08</v>
      </c>
      <c r="E1476" s="61">
        <v>29.08</v>
      </c>
    </row>
    <row r="1477" spans="1:5" x14ac:dyDescent="0.25">
      <c r="A1477" s="61" t="s">
        <v>88</v>
      </c>
      <c r="B1477" s="106">
        <v>10</v>
      </c>
      <c r="C1477" s="109" t="s">
        <v>11</v>
      </c>
      <c r="D1477" s="79">
        <v>2569</v>
      </c>
      <c r="E1477" s="61">
        <v>2569</v>
      </c>
    </row>
    <row r="1478" spans="1:5" x14ac:dyDescent="0.25">
      <c r="A1478" s="61" t="s">
        <v>88</v>
      </c>
      <c r="B1478" s="106">
        <v>10</v>
      </c>
      <c r="C1478" s="109" t="s">
        <v>12</v>
      </c>
      <c r="D1478" s="79">
        <v>1.226</v>
      </c>
      <c r="E1478" s="61">
        <f t="shared" si="42"/>
        <v>1.226</v>
      </c>
    </row>
    <row r="1479" spans="1:5" x14ac:dyDescent="0.25">
      <c r="A1479" s="61" t="s">
        <v>88</v>
      </c>
      <c r="B1479" s="106">
        <v>10</v>
      </c>
      <c r="C1479" s="106" t="s">
        <v>13</v>
      </c>
      <c r="D1479" s="64">
        <v>0.23449999999999999</v>
      </c>
      <c r="E1479" s="61">
        <v>1</v>
      </c>
    </row>
    <row r="1480" spans="1:5" x14ac:dyDescent="0.25">
      <c r="A1480" s="61" t="s">
        <v>88</v>
      </c>
      <c r="B1480" s="106">
        <v>10</v>
      </c>
      <c r="C1480" s="106" t="s">
        <v>14</v>
      </c>
      <c r="D1480" s="64">
        <v>0.66180000000000005</v>
      </c>
      <c r="E1480" s="61">
        <v>1</v>
      </c>
    </row>
    <row r="1481" spans="1:5" x14ac:dyDescent="0.25">
      <c r="A1481" s="61" t="s">
        <v>88</v>
      </c>
      <c r="B1481" s="106">
        <v>10</v>
      </c>
      <c r="C1481" s="108" t="s">
        <v>15</v>
      </c>
      <c r="D1481" s="97">
        <v>3.2370000000000001</v>
      </c>
      <c r="E1481" s="61">
        <f t="shared" si="42"/>
        <v>3.2370000000000001</v>
      </c>
    </row>
    <row r="1482" spans="1:5" x14ac:dyDescent="0.25">
      <c r="A1482" s="61" t="s">
        <v>88</v>
      </c>
      <c r="B1482" s="106">
        <v>10</v>
      </c>
      <c r="C1482" s="109" t="s">
        <v>16</v>
      </c>
      <c r="D1482" s="97">
        <v>9.92</v>
      </c>
      <c r="E1482" s="61">
        <f t="shared" si="42"/>
        <v>9.92</v>
      </c>
    </row>
    <row r="1483" spans="1:5" x14ac:dyDescent="0.25">
      <c r="A1483" s="61" t="s">
        <v>88</v>
      </c>
      <c r="B1483" s="106">
        <v>10</v>
      </c>
      <c r="C1483" s="109" t="s">
        <v>17</v>
      </c>
      <c r="D1483" s="97">
        <v>2918</v>
      </c>
      <c r="E1483" s="61">
        <f t="shared" si="42"/>
        <v>2918</v>
      </c>
    </row>
    <row r="1484" spans="1:5" x14ac:dyDescent="0.25">
      <c r="A1484" s="61" t="s">
        <v>88</v>
      </c>
      <c r="B1484" s="106">
        <v>10</v>
      </c>
      <c r="C1484" s="106" t="s">
        <v>18</v>
      </c>
      <c r="D1484" s="96">
        <v>1414</v>
      </c>
      <c r="E1484" s="61">
        <f t="shared" si="42"/>
        <v>1414</v>
      </c>
    </row>
    <row r="1485" spans="1:5" x14ac:dyDescent="0.25">
      <c r="A1485" s="61" t="s">
        <v>88</v>
      </c>
      <c r="B1485" s="106">
        <v>10</v>
      </c>
      <c r="C1485" s="106" t="s">
        <v>19</v>
      </c>
      <c r="D1485" s="96">
        <v>19.12</v>
      </c>
      <c r="E1485" s="61">
        <v>19.12</v>
      </c>
    </row>
    <row r="1486" spans="1:5" x14ac:dyDescent="0.25">
      <c r="A1486" s="61" t="s">
        <v>88</v>
      </c>
      <c r="B1486" s="106">
        <v>10</v>
      </c>
      <c r="C1486" s="106" t="s">
        <v>20</v>
      </c>
      <c r="D1486" s="96">
        <v>1.6870000000000001</v>
      </c>
      <c r="E1486" s="61">
        <f t="shared" si="42"/>
        <v>1.6870000000000001</v>
      </c>
    </row>
    <row r="1487" spans="1:5" x14ac:dyDescent="0.25">
      <c r="A1487" s="61" t="s">
        <v>88</v>
      </c>
      <c r="B1487" s="106">
        <v>10</v>
      </c>
      <c r="C1487" s="106" t="s">
        <v>21</v>
      </c>
      <c r="D1487" s="96">
        <v>75.2</v>
      </c>
      <c r="E1487" s="61">
        <f t="shared" si="42"/>
        <v>75.2</v>
      </c>
    </row>
    <row r="1488" spans="1:5" x14ac:dyDescent="0.25">
      <c r="A1488" s="61" t="s">
        <v>88</v>
      </c>
      <c r="B1488" s="106">
        <v>10</v>
      </c>
      <c r="C1488" s="106" t="s">
        <v>22</v>
      </c>
      <c r="D1488" s="64">
        <v>0.50019999999999998</v>
      </c>
      <c r="E1488" s="61">
        <v>1</v>
      </c>
    </row>
    <row r="1489" spans="1:5" x14ac:dyDescent="0.25">
      <c r="A1489" s="61" t="s">
        <v>88</v>
      </c>
      <c r="B1489" s="106">
        <v>10</v>
      </c>
      <c r="C1489" s="106" t="s">
        <v>23</v>
      </c>
      <c r="D1489" s="96">
        <v>687.7</v>
      </c>
      <c r="E1489" s="61">
        <f t="shared" si="42"/>
        <v>687.7</v>
      </c>
    </row>
    <row r="1490" spans="1:5" x14ac:dyDescent="0.25">
      <c r="A1490" s="61" t="s">
        <v>88</v>
      </c>
      <c r="B1490" s="106">
        <v>10</v>
      </c>
      <c r="C1490" s="106" t="s">
        <v>24</v>
      </c>
      <c r="D1490" s="96">
        <v>3.4009999999999998</v>
      </c>
      <c r="E1490" s="61">
        <f t="shared" si="42"/>
        <v>3.4009999999999998</v>
      </c>
    </row>
    <row r="1491" spans="1:5" x14ac:dyDescent="0.25">
      <c r="A1491" s="61" t="s">
        <v>88</v>
      </c>
      <c r="B1491" s="106">
        <v>10</v>
      </c>
      <c r="C1491" s="106" t="s">
        <v>25</v>
      </c>
      <c r="D1491" s="96">
        <v>22.48</v>
      </c>
      <c r="E1491" s="61">
        <f t="shared" si="42"/>
        <v>22.48</v>
      </c>
    </row>
    <row r="1492" spans="1:5" x14ac:dyDescent="0.25">
      <c r="A1492" s="61" t="s">
        <v>88</v>
      </c>
      <c r="B1492" s="106">
        <v>10</v>
      </c>
      <c r="C1492" s="106" t="s">
        <v>26</v>
      </c>
      <c r="D1492" s="96">
        <v>32.54</v>
      </c>
      <c r="E1492" s="61">
        <f t="shared" si="42"/>
        <v>32.54</v>
      </c>
    </row>
    <row r="1493" spans="1:5" x14ac:dyDescent="0.25">
      <c r="A1493" s="61" t="s">
        <v>88</v>
      </c>
      <c r="B1493" s="106">
        <v>10</v>
      </c>
      <c r="C1493" s="106" t="s">
        <v>27</v>
      </c>
      <c r="D1493" s="96">
        <v>22.75</v>
      </c>
      <c r="E1493" s="61">
        <f t="shared" si="42"/>
        <v>22.75</v>
      </c>
    </row>
    <row r="1494" spans="1:5" x14ac:dyDescent="0.25">
      <c r="A1494" s="61" t="s">
        <v>88</v>
      </c>
      <c r="B1494" s="106">
        <v>10</v>
      </c>
      <c r="C1494" s="106" t="s">
        <v>28</v>
      </c>
      <c r="D1494" s="96">
        <v>46.040999999999997</v>
      </c>
      <c r="E1494" s="61">
        <f t="shared" si="42"/>
        <v>46.040999999999997</v>
      </c>
    </row>
    <row r="1495" spans="1:5" x14ac:dyDescent="0.25">
      <c r="A1495" s="61" t="s">
        <v>88</v>
      </c>
      <c r="B1495" s="106">
        <v>10</v>
      </c>
      <c r="C1495" s="106" t="s">
        <v>29</v>
      </c>
      <c r="D1495" s="96">
        <v>5.9210000000000003</v>
      </c>
      <c r="E1495" s="61">
        <f t="shared" si="42"/>
        <v>5.9210000000000003</v>
      </c>
    </row>
    <row r="1496" spans="1:5" x14ac:dyDescent="0.25">
      <c r="A1496" s="61" t="s">
        <v>88</v>
      </c>
      <c r="B1496" s="106">
        <v>10</v>
      </c>
      <c r="C1496" s="106" t="s">
        <v>30</v>
      </c>
      <c r="D1496" s="96">
        <v>1.5649999999999999</v>
      </c>
      <c r="E1496" s="61">
        <f t="shared" si="42"/>
        <v>1.5649999999999999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3" sqref="E23"/>
    </sheetView>
  </sheetViews>
  <sheetFormatPr defaultRowHeight="15" x14ac:dyDescent="0.25"/>
  <cols>
    <col min="2" max="2" width="15.5703125" customWidth="1"/>
    <col min="3" max="3" width="10.140625" customWidth="1"/>
    <col min="4" max="4" width="14" customWidth="1"/>
    <col min="6" max="6" width="25.85546875" customWidth="1"/>
    <col min="9" max="9" width="1.85546875" customWidth="1"/>
  </cols>
  <sheetData>
    <row r="1" spans="1:9" x14ac:dyDescent="0.25">
      <c r="A1" s="164" t="s">
        <v>153</v>
      </c>
      <c r="B1" s="164"/>
      <c r="C1" s="164"/>
      <c r="D1" s="164"/>
      <c r="E1" s="164"/>
      <c r="F1" s="164"/>
      <c r="G1" s="164"/>
      <c r="H1" s="164"/>
      <c r="I1" s="164"/>
    </row>
    <row r="2" spans="1:9" x14ac:dyDescent="0.25">
      <c r="A2" s="167" t="s">
        <v>156</v>
      </c>
      <c r="B2" s="167"/>
      <c r="C2" s="121" t="s">
        <v>129</v>
      </c>
      <c r="D2" s="122"/>
      <c r="E2" s="167" t="s">
        <v>157</v>
      </c>
      <c r="F2" s="167"/>
      <c r="G2" s="167" t="s">
        <v>129</v>
      </c>
      <c r="H2" s="167"/>
      <c r="I2" s="167"/>
    </row>
    <row r="3" spans="1:9" x14ac:dyDescent="0.25">
      <c r="A3" s="166" t="s">
        <v>130</v>
      </c>
      <c r="B3" s="166"/>
      <c r="C3" s="120" t="s">
        <v>108</v>
      </c>
      <c r="D3" s="119" t="s">
        <v>152</v>
      </c>
      <c r="E3" s="166" t="s">
        <v>138</v>
      </c>
      <c r="F3" s="166"/>
      <c r="G3" s="165" t="s">
        <v>145</v>
      </c>
      <c r="H3" s="165"/>
      <c r="I3" s="165"/>
    </row>
    <row r="4" spans="1:9" x14ac:dyDescent="0.25">
      <c r="A4" s="166" t="s">
        <v>131</v>
      </c>
      <c r="B4" s="166"/>
      <c r="C4" s="120" t="s">
        <v>109</v>
      </c>
      <c r="D4" s="119" t="s">
        <v>152</v>
      </c>
      <c r="E4" s="166" t="s">
        <v>139</v>
      </c>
      <c r="F4" s="166"/>
      <c r="G4" s="165" t="s">
        <v>146</v>
      </c>
      <c r="H4" s="165"/>
      <c r="I4" s="165"/>
    </row>
    <row r="5" spans="1:9" x14ac:dyDescent="0.25">
      <c r="A5" s="166" t="s">
        <v>132</v>
      </c>
      <c r="B5" s="166"/>
      <c r="C5" s="120" t="s">
        <v>110</v>
      </c>
      <c r="D5" s="119" t="s">
        <v>152</v>
      </c>
      <c r="E5" s="166" t="s">
        <v>140</v>
      </c>
      <c r="F5" s="166"/>
      <c r="G5" s="165" t="s">
        <v>147</v>
      </c>
      <c r="H5" s="165"/>
      <c r="I5" s="165"/>
    </row>
    <row r="6" spans="1:9" x14ac:dyDescent="0.25">
      <c r="A6" s="166" t="s">
        <v>133</v>
      </c>
      <c r="B6" s="166"/>
      <c r="C6" s="120" t="s">
        <v>111</v>
      </c>
      <c r="D6" s="119" t="s">
        <v>152</v>
      </c>
      <c r="E6" s="166" t="s">
        <v>141</v>
      </c>
      <c r="F6" s="166"/>
      <c r="G6" s="165" t="s">
        <v>148</v>
      </c>
      <c r="H6" s="165"/>
      <c r="I6" s="165"/>
    </row>
    <row r="7" spans="1:9" x14ac:dyDescent="0.25">
      <c r="A7" s="166" t="s">
        <v>134</v>
      </c>
      <c r="B7" s="166"/>
      <c r="C7" s="120" t="s">
        <v>2</v>
      </c>
      <c r="D7" s="119" t="s">
        <v>152</v>
      </c>
      <c r="E7" s="168" t="s">
        <v>142</v>
      </c>
      <c r="F7" s="166"/>
      <c r="G7" s="165" t="s">
        <v>149</v>
      </c>
      <c r="H7" s="165"/>
      <c r="I7" s="165"/>
    </row>
    <row r="8" spans="1:9" x14ac:dyDescent="0.25">
      <c r="A8" s="166" t="s">
        <v>135</v>
      </c>
      <c r="B8" s="166"/>
      <c r="C8" s="120" t="s">
        <v>128</v>
      </c>
      <c r="D8" s="119" t="s">
        <v>152</v>
      </c>
      <c r="E8" s="166" t="s">
        <v>143</v>
      </c>
      <c r="F8" s="166"/>
      <c r="G8" s="165" t="s">
        <v>150</v>
      </c>
      <c r="H8" s="165"/>
      <c r="I8" s="165"/>
    </row>
    <row r="9" spans="1:9" x14ac:dyDescent="0.25">
      <c r="A9" s="166" t="s">
        <v>136</v>
      </c>
      <c r="B9" s="166"/>
      <c r="C9" s="120" t="s">
        <v>113</v>
      </c>
      <c r="D9" s="119" t="s">
        <v>152</v>
      </c>
      <c r="E9" s="166" t="s">
        <v>136</v>
      </c>
      <c r="F9" s="166"/>
      <c r="G9" s="165" t="s">
        <v>113</v>
      </c>
      <c r="H9" s="165"/>
      <c r="I9" s="165"/>
    </row>
    <row r="10" spans="1:9" x14ac:dyDescent="0.25">
      <c r="A10" s="166" t="s">
        <v>137</v>
      </c>
      <c r="B10" s="166"/>
      <c r="C10" s="120" t="s">
        <v>88</v>
      </c>
      <c r="D10" s="119" t="s">
        <v>152</v>
      </c>
      <c r="E10" s="166" t="s">
        <v>144</v>
      </c>
      <c r="F10" s="166"/>
      <c r="G10" s="165" t="s">
        <v>151</v>
      </c>
      <c r="H10" s="165"/>
      <c r="I10" s="165"/>
    </row>
  </sheetData>
  <mergeCells count="28">
    <mergeCell ref="A10:B10"/>
    <mergeCell ref="E2:F2"/>
    <mergeCell ref="E3:F3"/>
    <mergeCell ref="E4:F4"/>
    <mergeCell ref="E5:F5"/>
    <mergeCell ref="E6:F6"/>
    <mergeCell ref="A2:B2"/>
    <mergeCell ref="A3:B3"/>
    <mergeCell ref="A4:B4"/>
    <mergeCell ref="A5:B5"/>
    <mergeCell ref="A9:B9"/>
    <mergeCell ref="G10:I10"/>
    <mergeCell ref="G2:I2"/>
    <mergeCell ref="G3:I3"/>
    <mergeCell ref="E7:F7"/>
    <mergeCell ref="E8:F8"/>
    <mergeCell ref="E9:F9"/>
    <mergeCell ref="E10:F10"/>
    <mergeCell ref="G4:I4"/>
    <mergeCell ref="G9:I9"/>
    <mergeCell ref="A1:I1"/>
    <mergeCell ref="G5:I5"/>
    <mergeCell ref="G6:I6"/>
    <mergeCell ref="G7:I7"/>
    <mergeCell ref="G8:I8"/>
    <mergeCell ref="A6:B6"/>
    <mergeCell ref="A7:B7"/>
    <mergeCell ref="A8:B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3"/>
  <sheetViews>
    <sheetView zoomScale="70" zoomScaleNormal="70" workbookViewId="0">
      <selection activeCell="N45" sqref="N45"/>
    </sheetView>
  </sheetViews>
  <sheetFormatPr defaultRowHeight="15" x14ac:dyDescent="0.25"/>
  <cols>
    <col min="1" max="1" width="10.7109375" style="9" customWidth="1"/>
    <col min="2" max="2" width="9.140625" style="9" customWidth="1"/>
    <col min="3" max="7" width="9.140625" style="9"/>
    <col min="8" max="8" width="14.85546875" style="9" bestFit="1" customWidth="1"/>
    <col min="9" max="9" width="18.28515625" style="9" bestFit="1" customWidth="1"/>
    <col min="10" max="10" width="9.140625" style="9"/>
    <col min="11" max="11" width="14.85546875" style="9" bestFit="1" customWidth="1"/>
    <col min="12" max="13" width="18.28515625" style="9" bestFit="1" customWidth="1"/>
    <col min="14" max="14" width="14.85546875" style="9" bestFit="1" customWidth="1"/>
    <col min="15" max="15" width="18.28515625" style="9" bestFit="1" customWidth="1"/>
    <col min="16" max="16" width="9.140625" style="9"/>
    <col min="17" max="17" width="11.42578125" style="9" bestFit="1" customWidth="1"/>
    <col min="18" max="18" width="14.85546875" style="9" bestFit="1" customWidth="1"/>
    <col min="19" max="19" width="18.28515625" style="9" customWidth="1"/>
    <col min="20" max="20" width="15.7109375" style="9" bestFit="1" customWidth="1"/>
    <col min="21" max="21" width="12.5703125" style="9" customWidth="1"/>
    <col min="22" max="22" width="15.28515625" style="9" bestFit="1" customWidth="1"/>
    <col min="23" max="24" width="15.7109375" style="9" bestFit="1" customWidth="1"/>
    <col min="25" max="25" width="15.28515625" style="9" bestFit="1" customWidth="1"/>
    <col min="26" max="26" width="15.7109375" style="9" bestFit="1" customWidth="1"/>
    <col min="27" max="27" width="10" style="9" bestFit="1" customWidth="1"/>
    <col min="28" max="28" width="12.5703125" style="9" bestFit="1" customWidth="1"/>
    <col min="29" max="29" width="15.28515625" style="9" bestFit="1" customWidth="1"/>
    <col min="30" max="30" width="15.7109375" style="9" bestFit="1" customWidth="1"/>
    <col min="31" max="31" width="11.140625" style="9" bestFit="1" customWidth="1"/>
    <col min="32" max="52" width="9.140625" style="9"/>
  </cols>
  <sheetData>
    <row r="1" spans="1:31" ht="15.75" thickBot="1" x14ac:dyDescent="0.3">
      <c r="A1" s="163" t="s">
        <v>40</v>
      </c>
    </row>
    <row r="2" spans="1:31" ht="15.75" thickBot="1" x14ac:dyDescent="0.3">
      <c r="A2" s="130" t="s">
        <v>0</v>
      </c>
      <c r="B2" s="130" t="s">
        <v>1</v>
      </c>
      <c r="C2" s="131" t="s">
        <v>47</v>
      </c>
      <c r="D2" s="132" t="s">
        <v>48</v>
      </c>
      <c r="E2" s="133" t="s">
        <v>48</v>
      </c>
      <c r="F2" s="131" t="s">
        <v>49</v>
      </c>
      <c r="G2" s="132" t="s">
        <v>50</v>
      </c>
      <c r="H2" s="133" t="s">
        <v>50</v>
      </c>
      <c r="I2" s="132" t="s">
        <v>51</v>
      </c>
      <c r="J2" s="133" t="s">
        <v>51</v>
      </c>
      <c r="K2" s="6" t="s">
        <v>52</v>
      </c>
      <c r="L2" s="7" t="s">
        <v>52</v>
      </c>
      <c r="M2" s="8" t="s">
        <v>52</v>
      </c>
      <c r="N2" s="9" t="s">
        <v>53</v>
      </c>
      <c r="O2" s="9" t="s">
        <v>54</v>
      </c>
      <c r="P2" s="9" t="s">
        <v>55</v>
      </c>
      <c r="Q2" s="79"/>
      <c r="R2" s="79"/>
      <c r="S2" s="79"/>
      <c r="T2" s="79"/>
      <c r="U2" s="79"/>
      <c r="V2" s="79"/>
      <c r="W2" s="79"/>
      <c r="X2" s="79"/>
      <c r="Z2" s="79"/>
      <c r="AA2" s="79"/>
      <c r="AB2" s="79"/>
      <c r="AC2" s="79"/>
      <c r="AD2" s="79"/>
    </row>
    <row r="3" spans="1:31" x14ac:dyDescent="0.25">
      <c r="A3" s="130" t="s">
        <v>3</v>
      </c>
      <c r="B3" s="130" t="s">
        <v>4</v>
      </c>
      <c r="C3" s="131" t="s">
        <v>5</v>
      </c>
      <c r="D3" s="134" t="s">
        <v>5</v>
      </c>
      <c r="E3" s="135" t="s">
        <v>5</v>
      </c>
      <c r="F3" s="131" t="s">
        <v>5</v>
      </c>
      <c r="G3" s="134" t="s">
        <v>5</v>
      </c>
      <c r="H3" s="135" t="s">
        <v>5</v>
      </c>
      <c r="I3" s="134" t="s">
        <v>5</v>
      </c>
      <c r="J3" s="135" t="s">
        <v>5</v>
      </c>
      <c r="K3" s="12" t="s">
        <v>5</v>
      </c>
      <c r="L3" s="13" t="s">
        <v>5</v>
      </c>
      <c r="M3" s="14" t="s">
        <v>5</v>
      </c>
      <c r="N3" s="9" t="s">
        <v>5</v>
      </c>
      <c r="O3" s="9" t="s">
        <v>5</v>
      </c>
      <c r="P3" s="9" t="s">
        <v>6</v>
      </c>
    </row>
    <row r="4" spans="1:31" x14ac:dyDescent="0.25">
      <c r="D4" s="12"/>
      <c r="E4" s="14"/>
      <c r="G4" s="12"/>
      <c r="H4" s="14"/>
      <c r="I4" s="12"/>
      <c r="J4" s="14"/>
      <c r="K4" s="12"/>
      <c r="L4" s="13"/>
      <c r="M4" s="14"/>
      <c r="R4" s="101" t="s">
        <v>34</v>
      </c>
      <c r="S4" s="101" t="s">
        <v>191</v>
      </c>
      <c r="T4" s="101"/>
      <c r="U4" s="101" t="s">
        <v>192</v>
      </c>
      <c r="V4" s="101" t="s">
        <v>194</v>
      </c>
      <c r="W4" s="101" t="s">
        <v>35</v>
      </c>
      <c r="X4" s="101" t="s">
        <v>195</v>
      </c>
      <c r="Y4" s="101" t="s">
        <v>193</v>
      </c>
      <c r="Z4" s="125"/>
      <c r="AA4" s="101" t="s">
        <v>196</v>
      </c>
      <c r="AB4" s="101" t="s">
        <v>194</v>
      </c>
      <c r="AC4" s="101" t="s">
        <v>197</v>
      </c>
      <c r="AD4" s="101" t="s">
        <v>198</v>
      </c>
      <c r="AE4" s="101" t="s">
        <v>199</v>
      </c>
    </row>
    <row r="5" spans="1:31" x14ac:dyDescent="0.25">
      <c r="A5" s="130">
        <v>1</v>
      </c>
      <c r="B5" s="130" t="s">
        <v>8</v>
      </c>
      <c r="C5" s="131">
        <v>63.94</v>
      </c>
      <c r="D5" s="134">
        <v>115</v>
      </c>
      <c r="E5" s="135">
        <v>69.099999999999994</v>
      </c>
      <c r="F5" s="131">
        <v>74.55</v>
      </c>
      <c r="G5" s="134">
        <v>79.540000000000006</v>
      </c>
      <c r="H5" s="135">
        <v>77.09</v>
      </c>
      <c r="I5" s="134">
        <v>49.58</v>
      </c>
      <c r="J5" s="135">
        <v>53.19</v>
      </c>
      <c r="K5" s="12">
        <v>132</v>
      </c>
      <c r="L5" s="13">
        <v>107.9</v>
      </c>
      <c r="M5" s="14">
        <v>114.9</v>
      </c>
      <c r="N5" s="9">
        <v>122</v>
      </c>
      <c r="O5" s="9">
        <v>121.8</v>
      </c>
      <c r="P5" s="9">
        <v>65.23</v>
      </c>
      <c r="R5" s="9">
        <f t="shared" ref="R5:R27" si="0">AVERAGE(C5:P5)</f>
        <v>88.987142857142857</v>
      </c>
      <c r="S5" s="9">
        <f t="shared" ref="S5:S27" si="1">STDEV(C5:P5)/(SQRT(COUNT(C5:P5)))</f>
        <v>7.6256215332037725</v>
      </c>
      <c r="U5" s="9">
        <f>MIN(C5:P5)</f>
        <v>49.58</v>
      </c>
      <c r="V5" s="9">
        <f t="shared" ref="V5:V27" si="2">_xlfn.QUARTILE.INC(C5:P5,1)</f>
        <v>66.197500000000005</v>
      </c>
      <c r="W5" s="9">
        <f>MEDIAN(C5:P5)</f>
        <v>78.314999999999998</v>
      </c>
      <c r="X5" s="9">
        <f t="shared" ref="X5:X27" si="3">_xlfn.QUARTILE.INC(C5:P5,3)</f>
        <v>114.97499999999999</v>
      </c>
      <c r="Y5" s="9">
        <f>MAX(C5:P5)</f>
        <v>132</v>
      </c>
      <c r="AA5" s="9">
        <f>(V5)-(U5)</f>
        <v>16.617500000000007</v>
      </c>
      <c r="AB5" s="9">
        <f>V5:V27</f>
        <v>66.197500000000005</v>
      </c>
      <c r="AC5" s="9">
        <f>(W5)-(V5)</f>
        <v>12.117499999999993</v>
      </c>
      <c r="AD5" s="9">
        <f>(X5)-(W5)</f>
        <v>36.659999999999997</v>
      </c>
      <c r="AE5" s="9">
        <f>(Y5)-(X5)</f>
        <v>17.025000000000006</v>
      </c>
    </row>
    <row r="6" spans="1:31" x14ac:dyDescent="0.25">
      <c r="A6" s="130">
        <v>2</v>
      </c>
      <c r="B6" s="130" t="s">
        <v>9</v>
      </c>
      <c r="C6" s="131">
        <v>2.2930000000000001</v>
      </c>
      <c r="D6" s="134">
        <v>4.2480000000000002</v>
      </c>
      <c r="E6" s="135">
        <v>2.6840000000000002</v>
      </c>
      <c r="F6" s="131">
        <v>3.0209999999999999</v>
      </c>
      <c r="G6" s="134">
        <v>2.8919999999999999</v>
      </c>
      <c r="H6" s="135">
        <v>2.8580000000000001</v>
      </c>
      <c r="I6" s="134">
        <v>2.944</v>
      </c>
      <c r="J6" s="135">
        <v>3.2109999999999999</v>
      </c>
      <c r="K6" s="12">
        <v>29.01</v>
      </c>
      <c r="L6" s="13">
        <v>28.48</v>
      </c>
      <c r="M6" s="14">
        <v>29.97</v>
      </c>
      <c r="N6" s="9">
        <v>3.4359999999999999</v>
      </c>
      <c r="O6" s="9">
        <v>2.3580000000000001</v>
      </c>
      <c r="P6" s="9">
        <v>2.669</v>
      </c>
      <c r="R6" s="9">
        <f t="shared" si="0"/>
        <v>8.5767142857142851</v>
      </c>
      <c r="S6" s="9">
        <f t="shared" si="1"/>
        <v>2.9841006936369494</v>
      </c>
      <c r="U6" s="9">
        <f t="shared" ref="U6:U27" si="4">MIN(C6:P6)</f>
        <v>2.2930000000000001</v>
      </c>
      <c r="V6" s="9">
        <f t="shared" si="2"/>
        <v>2.7275</v>
      </c>
      <c r="W6" s="9">
        <f t="shared" ref="W6:W27" si="5">MEDIAN(C6:P6)</f>
        <v>2.9824999999999999</v>
      </c>
      <c r="X6" s="9">
        <f t="shared" si="3"/>
        <v>4.0449999999999999</v>
      </c>
      <c r="Y6" s="9">
        <f t="shared" ref="Y6:Y27" si="6">MAX(C6:P6)</f>
        <v>29.97</v>
      </c>
      <c r="AA6" s="9">
        <f t="shared" ref="AA6:AA27" si="7">(V6)-(U6)</f>
        <v>0.43449999999999989</v>
      </c>
      <c r="AB6" s="9">
        <f t="shared" ref="AB6:AB27" si="8">V6:V28</f>
        <v>2.7275</v>
      </c>
      <c r="AC6" s="9">
        <f t="shared" ref="AC6:AC27" si="9">(W6)-(V6)</f>
        <v>0.25499999999999989</v>
      </c>
      <c r="AD6" s="9">
        <f t="shared" ref="AD6:AD27" si="10">(X6)-(W6)</f>
        <v>1.0625</v>
      </c>
      <c r="AE6" s="9">
        <f t="shared" ref="AE6:AE27" si="11">(Y6)-(X6)</f>
        <v>25.924999999999997</v>
      </c>
    </row>
    <row r="7" spans="1:31" x14ac:dyDescent="0.25">
      <c r="A7" s="130">
        <v>3</v>
      </c>
      <c r="B7" s="130" t="s">
        <v>10</v>
      </c>
      <c r="C7" s="131">
        <v>8.4879999999999995</v>
      </c>
      <c r="D7" s="136">
        <v>5.657</v>
      </c>
      <c r="E7" s="137">
        <v>5.4859999999999998</v>
      </c>
      <c r="F7" s="138">
        <v>6.5510000000000002</v>
      </c>
      <c r="G7" s="136">
        <v>6.8860000000000001</v>
      </c>
      <c r="H7" s="137">
        <v>6.9459999999999997</v>
      </c>
      <c r="I7" s="136">
        <v>15.12</v>
      </c>
      <c r="J7" s="137">
        <v>15.48</v>
      </c>
      <c r="K7" s="78">
        <v>2.1869999999999998</v>
      </c>
      <c r="L7" s="79">
        <v>2.2570000000000001</v>
      </c>
      <c r="M7" s="80">
        <v>2.2240000000000002</v>
      </c>
      <c r="N7" s="81">
        <v>4.3810000000000002</v>
      </c>
      <c r="O7" s="81">
        <v>7.9889999999999999</v>
      </c>
      <c r="P7" s="81">
        <v>3.6850000000000001</v>
      </c>
      <c r="R7" s="9">
        <f t="shared" si="0"/>
        <v>6.6669285714285724</v>
      </c>
      <c r="S7" s="9">
        <f t="shared" si="1"/>
        <v>1.124445873123983</v>
      </c>
      <c r="U7" s="9">
        <f t="shared" si="4"/>
        <v>2.1869999999999998</v>
      </c>
      <c r="V7" s="9">
        <f t="shared" si="2"/>
        <v>3.859</v>
      </c>
      <c r="W7" s="9">
        <f t="shared" si="5"/>
        <v>6.1040000000000001</v>
      </c>
      <c r="X7" s="9">
        <f t="shared" si="3"/>
        <v>7.7282500000000001</v>
      </c>
      <c r="Y7" s="9">
        <f t="shared" si="6"/>
        <v>15.48</v>
      </c>
      <c r="AA7" s="9">
        <f t="shared" si="7"/>
        <v>1.6720000000000002</v>
      </c>
      <c r="AB7" s="9">
        <f t="shared" si="8"/>
        <v>3.859</v>
      </c>
      <c r="AC7" s="9">
        <f t="shared" si="9"/>
        <v>2.2450000000000001</v>
      </c>
      <c r="AD7" s="9">
        <f t="shared" si="10"/>
        <v>1.62425</v>
      </c>
      <c r="AE7" s="9">
        <f t="shared" si="11"/>
        <v>7.7517500000000004</v>
      </c>
    </row>
    <row r="8" spans="1:31" x14ac:dyDescent="0.25">
      <c r="A8" s="130">
        <v>4</v>
      </c>
      <c r="B8" s="130" t="s">
        <v>11</v>
      </c>
      <c r="C8" s="131">
        <v>552</v>
      </c>
      <c r="D8" s="136">
        <v>695.2</v>
      </c>
      <c r="E8" s="137">
        <v>764.2</v>
      </c>
      <c r="F8" s="138">
        <v>812.9</v>
      </c>
      <c r="G8" s="136">
        <v>797.7</v>
      </c>
      <c r="H8" s="137">
        <v>787.2</v>
      </c>
      <c r="I8" s="136">
        <v>988.1</v>
      </c>
      <c r="J8" s="137">
        <v>977.1</v>
      </c>
      <c r="K8" s="78">
        <v>952.6</v>
      </c>
      <c r="L8" s="79">
        <v>906.9</v>
      </c>
      <c r="M8" s="80">
        <v>969.4</v>
      </c>
      <c r="N8" s="81">
        <v>1188</v>
      </c>
      <c r="O8" s="81">
        <v>658.9</v>
      </c>
      <c r="P8" s="81">
        <v>839</v>
      </c>
      <c r="R8" s="9">
        <f t="shared" si="0"/>
        <v>849.22857142857151</v>
      </c>
      <c r="S8" s="9">
        <f t="shared" si="1"/>
        <v>43.36827020164128</v>
      </c>
      <c r="U8" s="9">
        <f t="shared" si="4"/>
        <v>552</v>
      </c>
      <c r="V8" s="9">
        <f t="shared" si="2"/>
        <v>769.95</v>
      </c>
      <c r="W8" s="9">
        <f t="shared" si="5"/>
        <v>825.95</v>
      </c>
      <c r="X8" s="9">
        <f t="shared" si="3"/>
        <v>965.2</v>
      </c>
      <c r="Y8" s="9">
        <f t="shared" si="6"/>
        <v>1188</v>
      </c>
      <c r="AA8" s="9">
        <f t="shared" si="7"/>
        <v>217.95000000000005</v>
      </c>
      <c r="AB8" s="9">
        <f t="shared" si="8"/>
        <v>769.95</v>
      </c>
      <c r="AC8" s="9">
        <f t="shared" si="9"/>
        <v>56</v>
      </c>
      <c r="AD8" s="9">
        <f t="shared" si="10"/>
        <v>139.25</v>
      </c>
      <c r="AE8" s="9">
        <f t="shared" si="11"/>
        <v>222.79999999999995</v>
      </c>
    </row>
    <row r="9" spans="1:31" x14ac:dyDescent="0.25">
      <c r="A9" s="130">
        <v>5</v>
      </c>
      <c r="B9" s="148" t="s">
        <v>12</v>
      </c>
      <c r="C9" s="139">
        <v>1</v>
      </c>
      <c r="D9" s="140">
        <v>1</v>
      </c>
      <c r="E9" s="141">
        <v>1</v>
      </c>
      <c r="F9" s="139">
        <v>1</v>
      </c>
      <c r="G9" s="140">
        <v>1</v>
      </c>
      <c r="H9" s="141">
        <v>1</v>
      </c>
      <c r="I9" s="140">
        <v>1</v>
      </c>
      <c r="J9" s="141">
        <v>1</v>
      </c>
      <c r="K9" s="22">
        <v>1</v>
      </c>
      <c r="L9" s="23">
        <v>1</v>
      </c>
      <c r="M9" s="24">
        <v>1</v>
      </c>
      <c r="N9" s="25">
        <v>1</v>
      </c>
      <c r="O9" s="25">
        <v>1</v>
      </c>
      <c r="P9" s="25">
        <v>1</v>
      </c>
      <c r="R9" s="9">
        <f t="shared" si="0"/>
        <v>1</v>
      </c>
      <c r="S9" s="9">
        <f t="shared" si="1"/>
        <v>0</v>
      </c>
      <c r="U9" s="9">
        <f t="shared" si="4"/>
        <v>1</v>
      </c>
      <c r="V9" s="9">
        <f t="shared" si="2"/>
        <v>1</v>
      </c>
      <c r="W9" s="9">
        <f t="shared" si="5"/>
        <v>1</v>
      </c>
      <c r="X9" s="9">
        <f t="shared" si="3"/>
        <v>1</v>
      </c>
      <c r="Y9" s="9">
        <f t="shared" si="6"/>
        <v>1</v>
      </c>
      <c r="AA9" s="9">
        <f t="shared" si="7"/>
        <v>0</v>
      </c>
      <c r="AB9" s="9">
        <f t="shared" si="8"/>
        <v>1</v>
      </c>
      <c r="AC9" s="9">
        <f t="shared" si="9"/>
        <v>0</v>
      </c>
      <c r="AD9" s="9">
        <f t="shared" si="10"/>
        <v>0</v>
      </c>
      <c r="AE9" s="9">
        <f t="shared" si="11"/>
        <v>0</v>
      </c>
    </row>
    <row r="10" spans="1:31" x14ac:dyDescent="0.25">
      <c r="A10" s="130">
        <v>6</v>
      </c>
      <c r="B10" s="148" t="s">
        <v>13</v>
      </c>
      <c r="C10" s="139">
        <v>1</v>
      </c>
      <c r="D10" s="140">
        <v>1</v>
      </c>
      <c r="E10" s="141">
        <v>1</v>
      </c>
      <c r="F10" s="139">
        <v>4.9779999999999998</v>
      </c>
      <c r="G10" s="140">
        <v>10.24</v>
      </c>
      <c r="H10" s="141">
        <v>10.35</v>
      </c>
      <c r="I10" s="140">
        <v>1.6619999999999999</v>
      </c>
      <c r="J10" s="141">
        <v>1.6359999999999999</v>
      </c>
      <c r="K10" s="22">
        <v>1</v>
      </c>
      <c r="L10" s="23">
        <v>1</v>
      </c>
      <c r="M10" s="24">
        <v>1</v>
      </c>
      <c r="N10" s="25">
        <v>1.796</v>
      </c>
      <c r="O10" s="25">
        <v>1</v>
      </c>
      <c r="P10" s="25">
        <v>1</v>
      </c>
      <c r="R10" s="9">
        <f t="shared" si="0"/>
        <v>2.7615714285714286</v>
      </c>
      <c r="S10" s="9">
        <f t="shared" si="1"/>
        <v>0.89766811896454113</v>
      </c>
      <c r="U10" s="9">
        <f t="shared" si="4"/>
        <v>1</v>
      </c>
      <c r="V10" s="9">
        <f t="shared" si="2"/>
        <v>1</v>
      </c>
      <c r="W10" s="9">
        <f t="shared" si="5"/>
        <v>1</v>
      </c>
      <c r="X10" s="9">
        <f t="shared" si="3"/>
        <v>1.7625</v>
      </c>
      <c r="Y10" s="9">
        <f t="shared" si="6"/>
        <v>10.35</v>
      </c>
      <c r="AA10" s="9">
        <f t="shared" si="7"/>
        <v>0</v>
      </c>
      <c r="AB10" s="9">
        <f t="shared" si="8"/>
        <v>1</v>
      </c>
      <c r="AC10" s="9">
        <f t="shared" si="9"/>
        <v>0</v>
      </c>
      <c r="AD10" s="9">
        <f t="shared" si="10"/>
        <v>0.76249999999999996</v>
      </c>
      <c r="AE10" s="9">
        <f t="shared" si="11"/>
        <v>8.5875000000000004</v>
      </c>
    </row>
    <row r="11" spans="1:31" x14ac:dyDescent="0.25">
      <c r="A11" s="130">
        <v>7</v>
      </c>
      <c r="B11" s="130" t="s">
        <v>14</v>
      </c>
      <c r="C11" s="138">
        <v>5.9279999999999999</v>
      </c>
      <c r="D11" s="136">
        <v>53.56</v>
      </c>
      <c r="E11" s="137">
        <v>45.53</v>
      </c>
      <c r="F11" s="138">
        <v>7.5590000000000002</v>
      </c>
      <c r="G11" s="136">
        <v>18.829999999999998</v>
      </c>
      <c r="H11" s="137">
        <v>17.27</v>
      </c>
      <c r="I11" s="136">
        <v>8.7390000000000008</v>
      </c>
      <c r="J11" s="137">
        <v>9.1920000000000002</v>
      </c>
      <c r="K11" s="78">
        <v>13.28</v>
      </c>
      <c r="L11" s="79">
        <v>5.8150000000000004</v>
      </c>
      <c r="M11" s="80">
        <v>5.9550000000000001</v>
      </c>
      <c r="N11" s="81">
        <v>9.8849999999999998</v>
      </c>
      <c r="O11" s="81">
        <v>5.843</v>
      </c>
      <c r="P11" s="81">
        <v>14.43</v>
      </c>
      <c r="R11" s="9">
        <f t="shared" si="0"/>
        <v>15.843999999999999</v>
      </c>
      <c r="S11" s="9">
        <f t="shared" si="1"/>
        <v>4.0047222606087676</v>
      </c>
      <c r="U11" s="9">
        <f t="shared" si="4"/>
        <v>5.8150000000000004</v>
      </c>
      <c r="V11" s="9">
        <f t="shared" si="2"/>
        <v>6.3559999999999999</v>
      </c>
      <c r="W11" s="9">
        <f t="shared" si="5"/>
        <v>9.5384999999999991</v>
      </c>
      <c r="X11" s="9">
        <f t="shared" si="3"/>
        <v>16.559999999999999</v>
      </c>
      <c r="Y11" s="9">
        <f t="shared" si="6"/>
        <v>53.56</v>
      </c>
      <c r="AA11" s="9">
        <f t="shared" si="7"/>
        <v>0.54099999999999948</v>
      </c>
      <c r="AB11" s="9">
        <f t="shared" si="8"/>
        <v>6.3559999999999999</v>
      </c>
      <c r="AC11" s="9">
        <f t="shared" si="9"/>
        <v>3.1824999999999992</v>
      </c>
      <c r="AD11" s="9">
        <f t="shared" si="10"/>
        <v>7.0214999999999996</v>
      </c>
      <c r="AE11" s="9">
        <f t="shared" si="11"/>
        <v>37</v>
      </c>
    </row>
    <row r="12" spans="1:31" x14ac:dyDescent="0.25">
      <c r="A12" s="130">
        <v>8</v>
      </c>
      <c r="B12" s="130" t="s">
        <v>15</v>
      </c>
      <c r="C12" s="138">
        <v>1.6779999999999999</v>
      </c>
      <c r="D12" s="136">
        <v>12.35</v>
      </c>
      <c r="E12" s="137">
        <v>9.1590000000000007</v>
      </c>
      <c r="F12" s="138">
        <v>1.8180000000000001</v>
      </c>
      <c r="G12" s="136">
        <v>1.7330000000000001</v>
      </c>
      <c r="H12" s="137">
        <v>1.6659999999999999</v>
      </c>
      <c r="I12" s="136">
        <v>1.4970000000000001</v>
      </c>
      <c r="J12" s="137">
        <v>1.869</v>
      </c>
      <c r="K12" s="78">
        <v>1.994</v>
      </c>
      <c r="L12" s="79">
        <v>2.161</v>
      </c>
      <c r="M12" s="80">
        <v>1.6950000000000001</v>
      </c>
      <c r="N12" s="81">
        <v>1.9930000000000001</v>
      </c>
      <c r="O12" s="81">
        <v>1.6619999999999999</v>
      </c>
      <c r="P12" s="81">
        <v>1.3620000000000001</v>
      </c>
      <c r="R12" s="9">
        <f t="shared" si="0"/>
        <v>3.0455000000000005</v>
      </c>
      <c r="S12" s="9">
        <f t="shared" si="1"/>
        <v>0.89042815821662713</v>
      </c>
      <c r="U12" s="9">
        <f t="shared" si="4"/>
        <v>1.3620000000000001</v>
      </c>
      <c r="V12" s="9">
        <f t="shared" si="2"/>
        <v>1.669</v>
      </c>
      <c r="W12" s="9">
        <f t="shared" si="5"/>
        <v>1.7755000000000001</v>
      </c>
      <c r="X12" s="9">
        <f t="shared" si="3"/>
        <v>1.9937499999999999</v>
      </c>
      <c r="Y12" s="9">
        <f t="shared" si="6"/>
        <v>12.35</v>
      </c>
      <c r="AA12" s="9">
        <f t="shared" si="7"/>
        <v>0.30699999999999994</v>
      </c>
      <c r="AB12" s="9">
        <f t="shared" si="8"/>
        <v>1.669</v>
      </c>
      <c r="AC12" s="9">
        <f t="shared" si="9"/>
        <v>0.10650000000000004</v>
      </c>
      <c r="AD12" s="9">
        <f t="shared" si="10"/>
        <v>0.21824999999999983</v>
      </c>
      <c r="AE12" s="9">
        <f t="shared" si="11"/>
        <v>10.356249999999999</v>
      </c>
    </row>
    <row r="13" spans="1:31" x14ac:dyDescent="0.25">
      <c r="A13" s="130">
        <v>9</v>
      </c>
      <c r="B13" s="130" t="s">
        <v>16</v>
      </c>
      <c r="C13" s="138">
        <v>35.369999999999997</v>
      </c>
      <c r="D13" s="136">
        <v>293.2</v>
      </c>
      <c r="E13" s="137">
        <v>239.8</v>
      </c>
      <c r="F13" s="138">
        <v>253.9</v>
      </c>
      <c r="G13" s="136">
        <v>172.1</v>
      </c>
      <c r="H13" s="137">
        <v>160</v>
      </c>
      <c r="I13" s="136">
        <v>103.9</v>
      </c>
      <c r="J13" s="137">
        <v>110</v>
      </c>
      <c r="K13" s="78">
        <v>136.4</v>
      </c>
      <c r="L13" s="79">
        <v>96.15</v>
      </c>
      <c r="M13" s="80">
        <v>97.93</v>
      </c>
      <c r="N13" s="81">
        <v>111.7</v>
      </c>
      <c r="O13" s="81">
        <v>63.05</v>
      </c>
      <c r="P13" s="81">
        <v>98</v>
      </c>
      <c r="R13" s="9">
        <f t="shared" si="0"/>
        <v>140.82142857142858</v>
      </c>
      <c r="S13" s="9">
        <f t="shared" si="1"/>
        <v>20.050343283272735</v>
      </c>
      <c r="U13" s="9">
        <f t="shared" si="4"/>
        <v>35.369999999999997</v>
      </c>
      <c r="V13" s="9">
        <f t="shared" si="2"/>
        <v>97.947500000000005</v>
      </c>
      <c r="W13" s="9">
        <f t="shared" si="5"/>
        <v>110.85</v>
      </c>
      <c r="X13" s="9">
        <f t="shared" si="3"/>
        <v>169.07499999999999</v>
      </c>
      <c r="Y13" s="9">
        <f t="shared" si="6"/>
        <v>293.2</v>
      </c>
      <c r="AA13" s="9">
        <f t="shared" si="7"/>
        <v>62.577500000000008</v>
      </c>
      <c r="AB13" s="9">
        <f t="shared" si="8"/>
        <v>97.947500000000005</v>
      </c>
      <c r="AC13" s="9">
        <f t="shared" si="9"/>
        <v>12.902499999999989</v>
      </c>
      <c r="AD13" s="9">
        <f t="shared" si="10"/>
        <v>58.224999999999994</v>
      </c>
      <c r="AE13" s="9">
        <f t="shared" si="11"/>
        <v>124.125</v>
      </c>
    </row>
    <row r="14" spans="1:31" x14ac:dyDescent="0.25">
      <c r="A14" s="130">
        <v>10</v>
      </c>
      <c r="B14" s="130" t="s">
        <v>17</v>
      </c>
      <c r="C14" s="138">
        <v>377.9</v>
      </c>
      <c r="D14" s="136">
        <v>361.5</v>
      </c>
      <c r="E14" s="137">
        <v>245.9</v>
      </c>
      <c r="F14" s="138">
        <v>140.9</v>
      </c>
      <c r="G14" s="136">
        <v>595.4</v>
      </c>
      <c r="H14" s="137">
        <v>606.70000000000005</v>
      </c>
      <c r="I14" s="136">
        <v>416.9</v>
      </c>
      <c r="J14" s="137">
        <v>422.6</v>
      </c>
      <c r="K14" s="78">
        <v>602.9</v>
      </c>
      <c r="L14" s="79">
        <v>478.5</v>
      </c>
      <c r="M14" s="80">
        <v>566.29999999999995</v>
      </c>
      <c r="N14" s="81">
        <v>635.6</v>
      </c>
      <c r="O14" s="81">
        <v>181.4</v>
      </c>
      <c r="P14" s="81">
        <v>143.80000000000001</v>
      </c>
      <c r="R14" s="9">
        <f t="shared" si="0"/>
        <v>412.59285714285721</v>
      </c>
      <c r="S14" s="9">
        <f t="shared" si="1"/>
        <v>47.823547540642032</v>
      </c>
      <c r="U14" s="9">
        <f t="shared" si="4"/>
        <v>140.9</v>
      </c>
      <c r="V14" s="9">
        <f t="shared" si="2"/>
        <v>274.8</v>
      </c>
      <c r="W14" s="9">
        <f t="shared" si="5"/>
        <v>419.75</v>
      </c>
      <c r="X14" s="9">
        <f t="shared" si="3"/>
        <v>588.125</v>
      </c>
      <c r="Y14" s="9">
        <f t="shared" si="6"/>
        <v>635.6</v>
      </c>
      <c r="AA14" s="9">
        <f t="shared" si="7"/>
        <v>133.9</v>
      </c>
      <c r="AB14" s="9">
        <f t="shared" si="8"/>
        <v>274.8</v>
      </c>
      <c r="AC14" s="9">
        <f t="shared" si="9"/>
        <v>144.94999999999999</v>
      </c>
      <c r="AD14" s="9">
        <f t="shared" si="10"/>
        <v>168.375</v>
      </c>
      <c r="AE14" s="9">
        <f t="shared" si="11"/>
        <v>47.475000000000023</v>
      </c>
    </row>
    <row r="15" spans="1:31" x14ac:dyDescent="0.25">
      <c r="A15" s="130">
        <v>11</v>
      </c>
      <c r="B15" s="130" t="s">
        <v>18</v>
      </c>
      <c r="C15" s="131">
        <v>137.69999999999999</v>
      </c>
      <c r="D15" s="134">
        <v>206</v>
      </c>
      <c r="E15" s="135">
        <v>157.6</v>
      </c>
      <c r="F15" s="131">
        <v>213.8</v>
      </c>
      <c r="G15" s="134">
        <v>164.8</v>
      </c>
      <c r="H15" s="135">
        <v>165.2</v>
      </c>
      <c r="I15" s="134">
        <v>210.9</v>
      </c>
      <c r="J15" s="135">
        <v>215.4</v>
      </c>
      <c r="K15" s="12">
        <v>159.9</v>
      </c>
      <c r="L15" s="13">
        <v>149.80000000000001</v>
      </c>
      <c r="M15" s="14">
        <v>165.5</v>
      </c>
      <c r="N15" s="9">
        <v>192.6</v>
      </c>
      <c r="O15" s="9">
        <v>121.4</v>
      </c>
      <c r="P15" s="9">
        <v>160</v>
      </c>
      <c r="R15" s="9">
        <f t="shared" si="0"/>
        <v>172.90000000000003</v>
      </c>
      <c r="S15" s="9">
        <f t="shared" si="1"/>
        <v>7.9768965845671165</v>
      </c>
      <c r="U15" s="9">
        <f t="shared" si="4"/>
        <v>121.4</v>
      </c>
      <c r="V15" s="9">
        <f t="shared" si="2"/>
        <v>158.17500000000001</v>
      </c>
      <c r="W15" s="9">
        <f t="shared" si="5"/>
        <v>165</v>
      </c>
      <c r="X15" s="9">
        <f t="shared" si="3"/>
        <v>202.65</v>
      </c>
      <c r="Y15" s="9">
        <f t="shared" si="6"/>
        <v>215.4</v>
      </c>
      <c r="AA15" s="9">
        <f t="shared" si="7"/>
        <v>36.775000000000006</v>
      </c>
      <c r="AB15" s="9">
        <f t="shared" si="8"/>
        <v>158.17500000000001</v>
      </c>
      <c r="AC15" s="9">
        <f t="shared" si="9"/>
        <v>6.8249999999999886</v>
      </c>
      <c r="AD15" s="9">
        <f t="shared" si="10"/>
        <v>37.650000000000006</v>
      </c>
      <c r="AE15" s="9">
        <f t="shared" si="11"/>
        <v>12.75</v>
      </c>
    </row>
    <row r="16" spans="1:31" x14ac:dyDescent="0.25">
      <c r="A16" s="130">
        <v>12</v>
      </c>
      <c r="B16" s="130" t="s">
        <v>19</v>
      </c>
      <c r="C16" s="131">
        <v>28.01</v>
      </c>
      <c r="D16" s="134">
        <v>56.67</v>
      </c>
      <c r="E16" s="135">
        <v>66.59</v>
      </c>
      <c r="F16" s="131">
        <v>116.1</v>
      </c>
      <c r="G16" s="134">
        <v>27.38</v>
      </c>
      <c r="H16" s="135">
        <v>26.69</v>
      </c>
      <c r="I16" s="134">
        <v>45.23</v>
      </c>
      <c r="J16" s="135">
        <v>46.44</v>
      </c>
      <c r="K16" s="12">
        <v>226.7</v>
      </c>
      <c r="L16" s="13">
        <v>203.3</v>
      </c>
      <c r="M16" s="14">
        <v>237.1</v>
      </c>
      <c r="N16" s="9">
        <v>33.64</v>
      </c>
      <c r="O16" s="9">
        <v>95.85</v>
      </c>
      <c r="P16" s="9">
        <v>87.75</v>
      </c>
      <c r="R16" s="9">
        <f t="shared" si="0"/>
        <v>92.674999999999983</v>
      </c>
      <c r="S16" s="9">
        <f t="shared" si="1"/>
        <v>20.203889293460747</v>
      </c>
      <c r="U16" s="9">
        <f t="shared" si="4"/>
        <v>26.69</v>
      </c>
      <c r="V16" s="9">
        <f t="shared" si="2"/>
        <v>36.537500000000001</v>
      </c>
      <c r="W16" s="9">
        <f t="shared" si="5"/>
        <v>61.63</v>
      </c>
      <c r="X16" s="9">
        <f t="shared" si="3"/>
        <v>111.03749999999999</v>
      </c>
      <c r="Y16" s="9">
        <f t="shared" si="6"/>
        <v>237.1</v>
      </c>
      <c r="AA16" s="9">
        <f t="shared" si="7"/>
        <v>9.8475000000000001</v>
      </c>
      <c r="AB16" s="9">
        <f t="shared" si="8"/>
        <v>36.537500000000001</v>
      </c>
      <c r="AC16" s="9">
        <f t="shared" si="9"/>
        <v>25.092500000000001</v>
      </c>
      <c r="AD16" s="9">
        <f t="shared" si="10"/>
        <v>49.407499999999992</v>
      </c>
      <c r="AE16" s="9">
        <f t="shared" si="11"/>
        <v>126.0625</v>
      </c>
    </row>
    <row r="17" spans="1:31" x14ac:dyDescent="0.25">
      <c r="A17" s="130">
        <v>13</v>
      </c>
      <c r="B17" s="148" t="s">
        <v>20</v>
      </c>
      <c r="C17" s="139">
        <v>1</v>
      </c>
      <c r="D17" s="140">
        <v>1.2669999999999999</v>
      </c>
      <c r="E17" s="141">
        <v>1</v>
      </c>
      <c r="F17" s="139">
        <v>1.869</v>
      </c>
      <c r="G17" s="140">
        <v>1.4410000000000001</v>
      </c>
      <c r="H17" s="141">
        <v>1.3839999999999999</v>
      </c>
      <c r="I17" s="140">
        <v>1</v>
      </c>
      <c r="J17" s="141">
        <v>1.37</v>
      </c>
      <c r="K17" s="22">
        <v>1.091</v>
      </c>
      <c r="L17" s="23">
        <v>1</v>
      </c>
      <c r="M17" s="24">
        <v>1</v>
      </c>
      <c r="N17" s="25">
        <v>1</v>
      </c>
      <c r="O17" s="25">
        <v>1</v>
      </c>
      <c r="P17" s="25">
        <v>1</v>
      </c>
      <c r="R17" s="9">
        <f t="shared" si="0"/>
        <v>1.1729999999999998</v>
      </c>
      <c r="S17" s="9">
        <f t="shared" si="1"/>
        <v>7.010831494320674E-2</v>
      </c>
      <c r="U17" s="9">
        <f t="shared" si="4"/>
        <v>1</v>
      </c>
      <c r="V17" s="9">
        <f t="shared" si="2"/>
        <v>1</v>
      </c>
      <c r="W17" s="9">
        <f t="shared" si="5"/>
        <v>1</v>
      </c>
      <c r="X17" s="9">
        <f t="shared" si="3"/>
        <v>1.3442500000000002</v>
      </c>
      <c r="Y17" s="9">
        <f t="shared" si="6"/>
        <v>1.869</v>
      </c>
      <c r="AA17" s="9">
        <f t="shared" si="7"/>
        <v>0</v>
      </c>
      <c r="AB17" s="9">
        <f t="shared" si="8"/>
        <v>1</v>
      </c>
      <c r="AC17" s="9">
        <f t="shared" si="9"/>
        <v>0</v>
      </c>
      <c r="AD17" s="9">
        <f t="shared" si="10"/>
        <v>0.34425000000000017</v>
      </c>
      <c r="AE17" s="9">
        <f t="shared" si="11"/>
        <v>0.52474999999999983</v>
      </c>
    </row>
    <row r="18" spans="1:31" x14ac:dyDescent="0.25">
      <c r="A18" s="130">
        <v>14</v>
      </c>
      <c r="B18" s="153" t="s">
        <v>21</v>
      </c>
      <c r="C18" s="138">
        <v>42.85</v>
      </c>
      <c r="D18" s="136">
        <v>102.5</v>
      </c>
      <c r="E18" s="137">
        <v>59.74</v>
      </c>
      <c r="F18" s="138">
        <v>30.09</v>
      </c>
      <c r="G18" s="136">
        <v>67.099999999999994</v>
      </c>
      <c r="H18" s="137">
        <v>66.41</v>
      </c>
      <c r="I18" s="136">
        <v>50.83</v>
      </c>
      <c r="J18" s="137">
        <v>54.34</v>
      </c>
      <c r="K18" s="78">
        <v>431.3</v>
      </c>
      <c r="L18" s="79">
        <v>370.7</v>
      </c>
      <c r="M18" s="80">
        <v>412.6</v>
      </c>
      <c r="N18" s="81">
        <v>49.86</v>
      </c>
      <c r="O18" s="81">
        <v>28.83</v>
      </c>
      <c r="P18" s="81">
        <v>26.93</v>
      </c>
      <c r="R18" s="9">
        <f t="shared" si="0"/>
        <v>128.14857142857142</v>
      </c>
      <c r="S18" s="9">
        <f t="shared" si="1"/>
        <v>40.537354579776547</v>
      </c>
      <c r="U18" s="9">
        <f t="shared" si="4"/>
        <v>26.93</v>
      </c>
      <c r="V18" s="9">
        <f t="shared" si="2"/>
        <v>44.602499999999999</v>
      </c>
      <c r="W18" s="9">
        <f t="shared" si="5"/>
        <v>57.040000000000006</v>
      </c>
      <c r="X18" s="9">
        <f t="shared" si="3"/>
        <v>93.65</v>
      </c>
      <c r="Y18" s="9">
        <f t="shared" si="6"/>
        <v>431.3</v>
      </c>
      <c r="AA18" s="9">
        <f t="shared" si="7"/>
        <v>17.672499999999999</v>
      </c>
      <c r="AB18" s="9">
        <f t="shared" si="8"/>
        <v>44.602499999999999</v>
      </c>
      <c r="AC18" s="9">
        <f t="shared" si="9"/>
        <v>12.437500000000007</v>
      </c>
      <c r="AD18" s="9">
        <f t="shared" si="10"/>
        <v>36.61</v>
      </c>
      <c r="AE18" s="9">
        <f t="shared" si="11"/>
        <v>337.65</v>
      </c>
    </row>
    <row r="19" spans="1:31" x14ac:dyDescent="0.25">
      <c r="A19" s="130">
        <v>15</v>
      </c>
      <c r="B19" s="148" t="s">
        <v>22</v>
      </c>
      <c r="C19" s="139">
        <v>2.7080000000000002</v>
      </c>
      <c r="D19" s="140">
        <v>23.95</v>
      </c>
      <c r="E19" s="141">
        <v>20.75</v>
      </c>
      <c r="F19" s="139">
        <v>1.9890000000000001</v>
      </c>
      <c r="G19" s="140">
        <v>2.2810000000000001</v>
      </c>
      <c r="H19" s="141">
        <v>1.94</v>
      </c>
      <c r="I19" s="140">
        <v>1.9950000000000001</v>
      </c>
      <c r="J19" s="141">
        <v>3.6309999999999998</v>
      </c>
      <c r="K19" s="22">
        <v>1</v>
      </c>
      <c r="L19" s="23">
        <v>1</v>
      </c>
      <c r="M19" s="24">
        <v>1</v>
      </c>
      <c r="N19" s="25">
        <v>1</v>
      </c>
      <c r="O19" s="25">
        <v>1</v>
      </c>
      <c r="P19" s="25">
        <v>1.093</v>
      </c>
      <c r="R19" s="9">
        <f t="shared" si="0"/>
        <v>4.6669285714285715</v>
      </c>
      <c r="S19" s="9">
        <f t="shared" si="1"/>
        <v>2.0203044446464213</v>
      </c>
      <c r="U19" s="9">
        <f t="shared" si="4"/>
        <v>1</v>
      </c>
      <c r="V19" s="9">
        <f t="shared" si="2"/>
        <v>1</v>
      </c>
      <c r="W19" s="9">
        <f t="shared" si="5"/>
        <v>1.9645000000000001</v>
      </c>
      <c r="X19" s="9">
        <f t="shared" si="3"/>
        <v>2.6012500000000003</v>
      </c>
      <c r="Y19" s="9">
        <f t="shared" si="6"/>
        <v>23.95</v>
      </c>
      <c r="AA19" s="9">
        <f t="shared" si="7"/>
        <v>0</v>
      </c>
      <c r="AB19" s="9">
        <f t="shared" si="8"/>
        <v>1</v>
      </c>
      <c r="AC19" s="9">
        <f t="shared" si="9"/>
        <v>0.96450000000000014</v>
      </c>
      <c r="AD19" s="9">
        <f t="shared" si="10"/>
        <v>0.63675000000000015</v>
      </c>
      <c r="AE19" s="9">
        <f t="shared" si="11"/>
        <v>21.348749999999999</v>
      </c>
    </row>
    <row r="20" spans="1:31" x14ac:dyDescent="0.25">
      <c r="A20" s="130">
        <v>16</v>
      </c>
      <c r="B20" s="130" t="s">
        <v>23</v>
      </c>
      <c r="C20" s="131">
        <v>26.24</v>
      </c>
      <c r="D20" s="134">
        <v>25.42</v>
      </c>
      <c r="E20" s="135">
        <v>28.83</v>
      </c>
      <c r="F20" s="131">
        <v>29.33</v>
      </c>
      <c r="G20" s="134">
        <v>102.4</v>
      </c>
      <c r="H20" s="135">
        <v>104.1</v>
      </c>
      <c r="I20" s="134">
        <v>75.36</v>
      </c>
      <c r="J20" s="135">
        <v>77.66</v>
      </c>
      <c r="K20" s="12">
        <v>144.9</v>
      </c>
      <c r="L20" s="13">
        <v>133.6</v>
      </c>
      <c r="M20" s="14">
        <v>139.1</v>
      </c>
      <c r="N20" s="9">
        <v>15.49</v>
      </c>
      <c r="O20" s="9">
        <v>23.74</v>
      </c>
      <c r="P20" s="9">
        <v>21.4</v>
      </c>
      <c r="R20" s="9">
        <f t="shared" si="0"/>
        <v>67.683571428571426</v>
      </c>
      <c r="S20" s="9">
        <f t="shared" si="1"/>
        <v>13.130631271582756</v>
      </c>
      <c r="U20" s="9">
        <f t="shared" si="4"/>
        <v>15.49</v>
      </c>
      <c r="V20" s="9">
        <f t="shared" si="2"/>
        <v>25.625</v>
      </c>
      <c r="W20" s="9">
        <f t="shared" si="5"/>
        <v>52.344999999999999</v>
      </c>
      <c r="X20" s="9">
        <f t="shared" si="3"/>
        <v>103.675</v>
      </c>
      <c r="Y20" s="9">
        <f t="shared" si="6"/>
        <v>144.9</v>
      </c>
      <c r="AA20" s="9">
        <f t="shared" si="7"/>
        <v>10.135</v>
      </c>
      <c r="AB20" s="9">
        <f t="shared" si="8"/>
        <v>25.625</v>
      </c>
      <c r="AC20" s="9">
        <f t="shared" si="9"/>
        <v>26.72</v>
      </c>
      <c r="AD20" s="9">
        <f t="shared" si="10"/>
        <v>51.33</v>
      </c>
      <c r="AE20" s="9">
        <f t="shared" si="11"/>
        <v>41.225000000000009</v>
      </c>
    </row>
    <row r="21" spans="1:31" x14ac:dyDescent="0.25">
      <c r="A21" s="130">
        <v>17</v>
      </c>
      <c r="B21" s="130" t="s">
        <v>24</v>
      </c>
      <c r="C21" s="138">
        <v>1</v>
      </c>
      <c r="D21" s="136">
        <v>1.23</v>
      </c>
      <c r="E21" s="137">
        <v>1</v>
      </c>
      <c r="F21" s="138">
        <v>2.9670000000000001</v>
      </c>
      <c r="G21" s="136">
        <v>1.85</v>
      </c>
      <c r="H21" s="137">
        <v>1.7949999999999999</v>
      </c>
      <c r="I21" s="136">
        <v>1.1359999999999999</v>
      </c>
      <c r="J21" s="137">
        <v>1.2090000000000001</v>
      </c>
      <c r="K21" s="78">
        <v>2.57</v>
      </c>
      <c r="L21" s="79">
        <v>1</v>
      </c>
      <c r="M21" s="80">
        <v>1.8939999999999999</v>
      </c>
      <c r="N21" s="81">
        <v>3.121</v>
      </c>
      <c r="O21" s="9">
        <v>2.4460000000000002</v>
      </c>
      <c r="P21" s="9">
        <v>1.706</v>
      </c>
      <c r="R21" s="9">
        <f t="shared" si="0"/>
        <v>1.7802857142857142</v>
      </c>
      <c r="S21" s="9">
        <f t="shared" si="1"/>
        <v>0.19844143899290823</v>
      </c>
      <c r="U21" s="9">
        <f t="shared" si="4"/>
        <v>1</v>
      </c>
      <c r="V21" s="9">
        <f t="shared" si="2"/>
        <v>1.15425</v>
      </c>
      <c r="W21" s="9">
        <f t="shared" si="5"/>
        <v>1.7504999999999999</v>
      </c>
      <c r="X21" s="9">
        <f t="shared" si="3"/>
        <v>2.3080000000000003</v>
      </c>
      <c r="Y21" s="9">
        <f t="shared" si="6"/>
        <v>3.121</v>
      </c>
      <c r="AA21" s="9">
        <f t="shared" si="7"/>
        <v>0.15425</v>
      </c>
      <c r="AB21" s="9">
        <f t="shared" si="8"/>
        <v>1.15425</v>
      </c>
      <c r="AC21" s="9">
        <f t="shared" si="9"/>
        <v>0.59624999999999995</v>
      </c>
      <c r="AD21" s="9">
        <f t="shared" si="10"/>
        <v>0.55750000000000033</v>
      </c>
      <c r="AE21" s="9">
        <f t="shared" si="11"/>
        <v>0.81299999999999972</v>
      </c>
    </row>
    <row r="22" spans="1:31" x14ac:dyDescent="0.25">
      <c r="A22" s="130">
        <v>18</v>
      </c>
      <c r="B22" s="130" t="s">
        <v>25</v>
      </c>
      <c r="C22" s="138">
        <v>35.25</v>
      </c>
      <c r="D22" s="136">
        <v>129.9</v>
      </c>
      <c r="E22" s="137">
        <v>80.02</v>
      </c>
      <c r="F22" s="138">
        <v>105.4</v>
      </c>
      <c r="G22" s="136">
        <v>119</v>
      </c>
      <c r="H22" s="137">
        <v>109.7</v>
      </c>
      <c r="I22" s="136">
        <v>67.61</v>
      </c>
      <c r="J22" s="137">
        <v>64.930000000000007</v>
      </c>
      <c r="K22" s="78">
        <v>152.4</v>
      </c>
      <c r="L22" s="79">
        <v>104</v>
      </c>
      <c r="M22" s="80">
        <v>116.9</v>
      </c>
      <c r="N22" s="81">
        <v>156.6</v>
      </c>
      <c r="O22" s="9">
        <v>124.5</v>
      </c>
      <c r="P22" s="9">
        <v>72.650000000000006</v>
      </c>
      <c r="R22" s="9">
        <f t="shared" si="0"/>
        <v>102.7757142857143</v>
      </c>
      <c r="S22" s="9">
        <f t="shared" si="1"/>
        <v>9.299763125559851</v>
      </c>
      <c r="U22" s="9">
        <f t="shared" si="4"/>
        <v>35.25</v>
      </c>
      <c r="V22" s="9">
        <f t="shared" si="2"/>
        <v>74.492500000000007</v>
      </c>
      <c r="W22" s="9">
        <f t="shared" si="5"/>
        <v>107.55000000000001</v>
      </c>
      <c r="X22" s="9">
        <f t="shared" si="3"/>
        <v>123.125</v>
      </c>
      <c r="Y22" s="9">
        <f t="shared" si="6"/>
        <v>156.6</v>
      </c>
      <c r="AA22" s="9">
        <f t="shared" si="7"/>
        <v>39.242500000000007</v>
      </c>
      <c r="AB22" s="9">
        <f t="shared" si="8"/>
        <v>74.492500000000007</v>
      </c>
      <c r="AC22" s="9">
        <f t="shared" si="9"/>
        <v>33.057500000000005</v>
      </c>
      <c r="AD22" s="9">
        <f t="shared" si="10"/>
        <v>15.574999999999989</v>
      </c>
      <c r="AE22" s="9">
        <f t="shared" si="11"/>
        <v>33.474999999999994</v>
      </c>
    </row>
    <row r="23" spans="1:31" x14ac:dyDescent="0.25">
      <c r="A23" s="130">
        <v>19</v>
      </c>
      <c r="B23" s="130" t="s">
        <v>26</v>
      </c>
      <c r="C23" s="138">
        <v>3.992</v>
      </c>
      <c r="D23" s="136">
        <v>5.2060000000000004</v>
      </c>
      <c r="E23" s="137">
        <v>3.5880000000000001</v>
      </c>
      <c r="F23" s="138">
        <v>3.7120000000000002</v>
      </c>
      <c r="G23" s="136">
        <v>2.7789999999999999</v>
      </c>
      <c r="H23" s="137">
        <v>2.8380000000000001</v>
      </c>
      <c r="I23" s="136">
        <v>7.6310000000000002</v>
      </c>
      <c r="J23" s="137">
        <v>7.7939999999999996</v>
      </c>
      <c r="K23" s="78">
        <v>2.3769999999999998</v>
      </c>
      <c r="L23" s="79">
        <v>2.375</v>
      </c>
      <c r="M23" s="80">
        <v>2.4300000000000002</v>
      </c>
      <c r="N23" s="81">
        <v>5.8559999999999999</v>
      </c>
      <c r="O23" s="9">
        <v>6.9359999999999999</v>
      </c>
      <c r="P23" s="9">
        <v>4.2539999999999996</v>
      </c>
      <c r="R23" s="9">
        <f t="shared" si="0"/>
        <v>4.4119999999999999</v>
      </c>
      <c r="S23" s="9">
        <f t="shared" si="1"/>
        <v>0.52214401617405681</v>
      </c>
      <c r="U23" s="9">
        <f t="shared" si="4"/>
        <v>2.375</v>
      </c>
      <c r="V23" s="9">
        <f t="shared" si="2"/>
        <v>2.7937500000000002</v>
      </c>
      <c r="W23" s="9">
        <f t="shared" si="5"/>
        <v>3.8520000000000003</v>
      </c>
      <c r="X23" s="9">
        <f t="shared" si="3"/>
        <v>5.6935000000000002</v>
      </c>
      <c r="Y23" s="9">
        <f t="shared" si="6"/>
        <v>7.7939999999999996</v>
      </c>
      <c r="AA23" s="9">
        <f t="shared" si="7"/>
        <v>0.41875000000000018</v>
      </c>
      <c r="AB23" s="9">
        <f t="shared" si="8"/>
        <v>2.7937500000000002</v>
      </c>
      <c r="AC23" s="9">
        <f t="shared" si="9"/>
        <v>1.0582500000000001</v>
      </c>
      <c r="AD23" s="9">
        <f t="shared" si="10"/>
        <v>1.8414999999999999</v>
      </c>
      <c r="AE23" s="9">
        <f t="shared" si="11"/>
        <v>2.1004999999999994</v>
      </c>
    </row>
    <row r="24" spans="1:31" x14ac:dyDescent="0.25">
      <c r="A24" s="130">
        <v>20</v>
      </c>
      <c r="B24" s="130" t="s">
        <v>27</v>
      </c>
      <c r="C24" s="138">
        <v>16.190000000000001</v>
      </c>
      <c r="D24" s="136">
        <v>76.180000000000007</v>
      </c>
      <c r="E24" s="137">
        <v>24.51</v>
      </c>
      <c r="F24" s="138">
        <v>11.91</v>
      </c>
      <c r="G24" s="136">
        <v>11.91</v>
      </c>
      <c r="H24" s="137">
        <v>12.24</v>
      </c>
      <c r="I24" s="136">
        <v>10.71</v>
      </c>
      <c r="J24" s="137">
        <v>52.17</v>
      </c>
      <c r="K24" s="78">
        <v>3.2850000000000001</v>
      </c>
      <c r="L24" s="79">
        <v>2.8889999999999998</v>
      </c>
      <c r="M24" s="80">
        <v>3.25</v>
      </c>
      <c r="N24" s="81">
        <v>8.4619999999999997</v>
      </c>
      <c r="O24" s="9">
        <v>5.8410000000000002</v>
      </c>
      <c r="P24" s="9">
        <v>10.88</v>
      </c>
      <c r="R24" s="9">
        <f t="shared" si="0"/>
        <v>17.887642857142861</v>
      </c>
      <c r="S24" s="9">
        <f t="shared" si="1"/>
        <v>5.6014243838108753</v>
      </c>
      <c r="U24" s="9">
        <f t="shared" si="4"/>
        <v>2.8889999999999998</v>
      </c>
      <c r="V24" s="9">
        <f t="shared" si="2"/>
        <v>6.4962499999999999</v>
      </c>
      <c r="W24" s="9">
        <f t="shared" si="5"/>
        <v>11.395</v>
      </c>
      <c r="X24" s="9">
        <f t="shared" si="3"/>
        <v>15.202500000000001</v>
      </c>
      <c r="Y24" s="9">
        <f t="shared" si="6"/>
        <v>76.180000000000007</v>
      </c>
      <c r="AA24" s="9">
        <f t="shared" si="7"/>
        <v>3.6072500000000001</v>
      </c>
      <c r="AB24" s="9">
        <f t="shared" si="8"/>
        <v>6.4962499999999999</v>
      </c>
      <c r="AC24" s="9">
        <f t="shared" si="9"/>
        <v>4.8987499999999997</v>
      </c>
      <c r="AD24" s="9">
        <f t="shared" si="10"/>
        <v>3.807500000000001</v>
      </c>
      <c r="AE24" s="9">
        <f t="shared" si="11"/>
        <v>60.977500000000006</v>
      </c>
    </row>
    <row r="25" spans="1:31" x14ac:dyDescent="0.25">
      <c r="A25" s="49">
        <v>21</v>
      </c>
      <c r="B25" s="153" t="s">
        <v>28</v>
      </c>
      <c r="C25" s="50">
        <v>46.774999999999999</v>
      </c>
      <c r="D25" s="82">
        <v>47.575000000000003</v>
      </c>
      <c r="E25" s="83">
        <v>47.786999999999999</v>
      </c>
      <c r="F25" s="50">
        <v>47.436</v>
      </c>
      <c r="G25" s="82">
        <v>48.155000000000001</v>
      </c>
      <c r="H25" s="83">
        <v>50.212000000000003</v>
      </c>
      <c r="I25" s="82">
        <v>47</v>
      </c>
      <c r="J25" s="83">
        <v>47.084000000000003</v>
      </c>
      <c r="K25" s="78">
        <v>48.645000000000003</v>
      </c>
      <c r="L25" s="79">
        <v>49.073999999999998</v>
      </c>
      <c r="M25" s="80">
        <v>49.155999999999999</v>
      </c>
      <c r="N25" s="81">
        <v>47.703000000000003</v>
      </c>
      <c r="O25" s="9">
        <v>47.773000000000003</v>
      </c>
      <c r="P25" s="9">
        <v>47.924999999999997</v>
      </c>
      <c r="R25" s="9">
        <f t="shared" si="0"/>
        <v>48.021428571428565</v>
      </c>
      <c r="S25" s="9">
        <f t="shared" si="1"/>
        <v>0.25511806605866505</v>
      </c>
      <c r="U25" s="9">
        <f t="shared" si="4"/>
        <v>46.774999999999999</v>
      </c>
      <c r="V25" s="9">
        <f t="shared" si="2"/>
        <v>47.470750000000002</v>
      </c>
      <c r="W25" s="9">
        <f t="shared" si="5"/>
        <v>47.78</v>
      </c>
      <c r="X25" s="9">
        <f t="shared" si="3"/>
        <v>48.522500000000001</v>
      </c>
      <c r="Y25" s="9">
        <f t="shared" si="6"/>
        <v>50.212000000000003</v>
      </c>
      <c r="AA25" s="9">
        <f t="shared" si="7"/>
        <v>0.69575000000000387</v>
      </c>
      <c r="AB25" s="9">
        <f t="shared" si="8"/>
        <v>47.470750000000002</v>
      </c>
      <c r="AC25" s="9">
        <f t="shared" si="9"/>
        <v>0.30924999999999869</v>
      </c>
      <c r="AD25" s="9">
        <f t="shared" si="10"/>
        <v>0.74249999999999972</v>
      </c>
      <c r="AE25" s="9">
        <f t="shared" si="11"/>
        <v>1.6895000000000024</v>
      </c>
    </row>
    <row r="26" spans="1:31" x14ac:dyDescent="0.25">
      <c r="A26" s="98">
        <v>22</v>
      </c>
      <c r="B26" s="48" t="s">
        <v>29</v>
      </c>
      <c r="C26" s="29">
        <v>6.516</v>
      </c>
      <c r="D26" s="30">
        <v>6.3890000000000002</v>
      </c>
      <c r="E26" s="31">
        <v>6.4589999999999996</v>
      </c>
      <c r="F26" s="29">
        <v>6.2869999999999999</v>
      </c>
      <c r="G26" s="30">
        <v>6.1740000000000004</v>
      </c>
      <c r="H26" s="31">
        <v>6.625</v>
      </c>
      <c r="I26" s="30">
        <v>6.3849999999999998</v>
      </c>
      <c r="J26" s="31">
        <v>6.4089999999999998</v>
      </c>
      <c r="K26" s="12">
        <v>5.8849999999999998</v>
      </c>
      <c r="L26" s="13">
        <v>6.41</v>
      </c>
      <c r="M26" s="14">
        <v>6.4619999999999997</v>
      </c>
      <c r="N26" s="9">
        <v>6.3789999999999996</v>
      </c>
      <c r="O26" s="9">
        <v>6.3959999999999999</v>
      </c>
      <c r="P26" s="9">
        <v>6.532</v>
      </c>
      <c r="R26" s="9">
        <f t="shared" si="0"/>
        <v>6.3791428571428579</v>
      </c>
      <c r="S26" s="9">
        <f t="shared" si="1"/>
        <v>4.7624545470168936E-2</v>
      </c>
      <c r="U26" s="9">
        <f t="shared" si="4"/>
        <v>5.8849999999999998</v>
      </c>
      <c r="V26" s="9">
        <f t="shared" si="2"/>
        <v>6.3804999999999996</v>
      </c>
      <c r="W26" s="9">
        <f t="shared" si="5"/>
        <v>6.4024999999999999</v>
      </c>
      <c r="X26" s="9">
        <f t="shared" si="3"/>
        <v>6.4612499999999997</v>
      </c>
      <c r="Y26" s="9">
        <f t="shared" si="6"/>
        <v>6.625</v>
      </c>
      <c r="AA26" s="9">
        <f t="shared" si="7"/>
        <v>0.49549999999999983</v>
      </c>
      <c r="AB26" s="9">
        <f t="shared" si="8"/>
        <v>6.3804999999999996</v>
      </c>
      <c r="AC26" s="9">
        <f t="shared" si="9"/>
        <v>2.2000000000000242E-2</v>
      </c>
      <c r="AD26" s="9">
        <f t="shared" si="10"/>
        <v>5.8749999999999858E-2</v>
      </c>
      <c r="AE26" s="9">
        <f t="shared" si="11"/>
        <v>0.16375000000000028</v>
      </c>
    </row>
    <row r="27" spans="1:31" ht="15.75" thickBot="1" x14ac:dyDescent="0.3">
      <c r="A27" s="98">
        <v>23</v>
      </c>
      <c r="B27" s="48" t="s">
        <v>30</v>
      </c>
      <c r="C27" s="29">
        <v>6.2E-2</v>
      </c>
      <c r="D27" s="33">
        <v>3.4000000000000002E-2</v>
      </c>
      <c r="E27" s="34">
        <v>6.0999999999999999E-2</v>
      </c>
      <c r="F27" s="29">
        <v>7.4999999999999997E-2</v>
      </c>
      <c r="G27" s="33">
        <v>0.13</v>
      </c>
      <c r="H27" s="34">
        <v>0.122</v>
      </c>
      <c r="I27" s="33">
        <v>0.15</v>
      </c>
      <c r="J27" s="34">
        <v>0</v>
      </c>
      <c r="K27" s="35">
        <v>0.126</v>
      </c>
      <c r="L27" s="36">
        <v>0.17799999999999999</v>
      </c>
      <c r="M27" s="37">
        <v>0.218</v>
      </c>
      <c r="N27" s="9">
        <v>0.17199999999999999</v>
      </c>
      <c r="O27" s="9">
        <v>0.60799999999999998</v>
      </c>
      <c r="P27" s="9">
        <v>0.47699999999999998</v>
      </c>
      <c r="R27" s="9">
        <f t="shared" si="0"/>
        <v>0.17235714285714285</v>
      </c>
      <c r="S27" s="9">
        <f t="shared" si="1"/>
        <v>4.536743847846527E-2</v>
      </c>
      <c r="U27" s="9">
        <f t="shared" si="4"/>
        <v>0</v>
      </c>
      <c r="V27" s="9">
        <f t="shared" si="2"/>
        <v>6.5250000000000002E-2</v>
      </c>
      <c r="W27" s="9">
        <f t="shared" si="5"/>
        <v>0.128</v>
      </c>
      <c r="X27" s="9">
        <f t="shared" si="3"/>
        <v>0.17649999999999999</v>
      </c>
      <c r="Y27" s="9">
        <f t="shared" si="6"/>
        <v>0.60799999999999998</v>
      </c>
      <c r="AA27" s="9">
        <f t="shared" si="7"/>
        <v>6.5250000000000002E-2</v>
      </c>
      <c r="AB27" s="9">
        <f t="shared" si="8"/>
        <v>6.5250000000000002E-2</v>
      </c>
      <c r="AC27" s="9">
        <f t="shared" si="9"/>
        <v>6.275E-2</v>
      </c>
      <c r="AD27" s="9">
        <f t="shared" si="10"/>
        <v>4.8499999999999988E-2</v>
      </c>
      <c r="AE27" s="9">
        <f t="shared" si="11"/>
        <v>0.43149999999999999</v>
      </c>
    </row>
    <row r="29" spans="1:31" ht="15.75" thickBot="1" x14ac:dyDescent="0.3">
      <c r="A29" s="125" t="s">
        <v>42</v>
      </c>
    </row>
    <row r="30" spans="1:31" ht="15.75" thickBot="1" x14ac:dyDescent="0.3">
      <c r="A30" s="130" t="s">
        <v>0</v>
      </c>
      <c r="B30" s="130" t="s">
        <v>1</v>
      </c>
      <c r="C30" s="130" t="s">
        <v>56</v>
      </c>
      <c r="D30" s="130" t="s">
        <v>57</v>
      </c>
      <c r="E30" s="130" t="s">
        <v>58</v>
      </c>
      <c r="F30" s="130" t="s">
        <v>59</v>
      </c>
      <c r="G30" s="142" t="s">
        <v>60</v>
      </c>
      <c r="H30" s="143" t="s">
        <v>60</v>
      </c>
      <c r="I30" s="130" t="s">
        <v>61</v>
      </c>
      <c r="J30" s="130" t="s">
        <v>62</v>
      </c>
    </row>
    <row r="31" spans="1:31" x14ac:dyDescent="0.25">
      <c r="A31" s="130" t="s">
        <v>3</v>
      </c>
      <c r="B31" s="130" t="s">
        <v>4</v>
      </c>
      <c r="C31" s="130" t="s">
        <v>5</v>
      </c>
      <c r="D31" s="130" t="s">
        <v>5</v>
      </c>
      <c r="E31" s="130" t="s">
        <v>5</v>
      </c>
      <c r="F31" s="130" t="s">
        <v>5</v>
      </c>
      <c r="G31" s="144" t="s">
        <v>5</v>
      </c>
      <c r="H31" s="145" t="s">
        <v>5</v>
      </c>
      <c r="I31" s="130" t="s">
        <v>5</v>
      </c>
      <c r="J31" s="130" t="s">
        <v>5</v>
      </c>
    </row>
    <row r="32" spans="1:31" x14ac:dyDescent="0.25">
      <c r="G32" s="12"/>
      <c r="H32" s="14"/>
      <c r="L32" s="101" t="s">
        <v>34</v>
      </c>
      <c r="M32" s="101" t="s">
        <v>191</v>
      </c>
      <c r="N32" s="101"/>
      <c r="O32" s="101" t="s">
        <v>192</v>
      </c>
      <c r="P32" s="101" t="s">
        <v>194</v>
      </c>
      <c r="Q32" s="101" t="s">
        <v>35</v>
      </c>
      <c r="R32" s="101" t="s">
        <v>195</v>
      </c>
      <c r="S32" s="101" t="s">
        <v>193</v>
      </c>
      <c r="T32" s="125"/>
      <c r="U32" s="101" t="s">
        <v>196</v>
      </c>
      <c r="V32" s="101" t="s">
        <v>194</v>
      </c>
      <c r="W32" s="101" t="s">
        <v>197</v>
      </c>
      <c r="X32" s="101" t="s">
        <v>198</v>
      </c>
      <c r="Y32" s="101" t="s">
        <v>199</v>
      </c>
    </row>
    <row r="33" spans="1:25" x14ac:dyDescent="0.25">
      <c r="A33" s="130">
        <v>1</v>
      </c>
      <c r="B33" s="130" t="s">
        <v>8</v>
      </c>
      <c r="C33" s="130">
        <v>689</v>
      </c>
      <c r="D33" s="130">
        <v>1066</v>
      </c>
      <c r="E33" s="130">
        <v>1827</v>
      </c>
      <c r="F33" s="130">
        <v>762.3</v>
      </c>
      <c r="G33" s="136">
        <v>807.7</v>
      </c>
      <c r="H33" s="137">
        <v>480.2</v>
      </c>
      <c r="I33" s="130">
        <v>813.7</v>
      </c>
      <c r="J33" s="130">
        <v>2918</v>
      </c>
      <c r="L33" s="9">
        <f t="shared" ref="L33:L55" si="12">AVERAGE(C33:J33)</f>
        <v>1170.4875</v>
      </c>
      <c r="M33" s="9">
        <f t="shared" ref="M33:M55" si="13">STDEV(C33:J33)/(SQRT(COUNT(B33:J33)))</f>
        <v>287.52585004128633</v>
      </c>
      <c r="O33" s="9">
        <f t="shared" ref="O33:O55" si="14">MIN(C33:J33)</f>
        <v>480.2</v>
      </c>
      <c r="P33" s="9">
        <f t="shared" ref="P33:P55" si="15">_xlfn.QUARTILE.INC(C33:J33,1)</f>
        <v>743.97499999999991</v>
      </c>
      <c r="Q33" s="9">
        <f t="shared" ref="Q33:Q55" si="16">MEDIAN(C33:J33)</f>
        <v>810.7</v>
      </c>
      <c r="R33" s="9">
        <f t="shared" ref="R33:R55" si="17">_xlfn.QUARTILE.INC(C33:J33,3)</f>
        <v>1256.25</v>
      </c>
      <c r="S33" s="9">
        <f t="shared" ref="S33:S55" si="18">MAX(C33:J33,3)</f>
        <v>2918</v>
      </c>
      <c r="U33" s="9">
        <f>(P33)-(O33)</f>
        <v>263.77499999999992</v>
      </c>
      <c r="V33" s="9">
        <f>P33</f>
        <v>743.97499999999991</v>
      </c>
      <c r="W33" s="9">
        <f>(Q33)-(P33)</f>
        <v>66.725000000000136</v>
      </c>
      <c r="X33" s="9">
        <f>(R33)-(Q33)</f>
        <v>445.54999999999995</v>
      </c>
      <c r="Y33" s="9">
        <f>(S33)-(R33)</f>
        <v>1661.75</v>
      </c>
    </row>
    <row r="34" spans="1:25" x14ac:dyDescent="0.25">
      <c r="A34" s="130">
        <v>2</v>
      </c>
      <c r="B34" s="130" t="s">
        <v>9</v>
      </c>
      <c r="C34" s="130">
        <v>8.94</v>
      </c>
      <c r="D34" s="130">
        <v>11.52</v>
      </c>
      <c r="E34" s="130">
        <v>13.67</v>
      </c>
      <c r="F34" s="130">
        <v>11.62</v>
      </c>
      <c r="G34" s="146">
        <v>13.01</v>
      </c>
      <c r="H34" s="147">
        <v>9.5120000000000005</v>
      </c>
      <c r="I34" s="130">
        <v>11.5</v>
      </c>
      <c r="J34" s="130">
        <v>11.59</v>
      </c>
      <c r="L34" s="9">
        <f t="shared" si="12"/>
        <v>11.420249999999999</v>
      </c>
      <c r="M34" s="9">
        <f t="shared" si="13"/>
        <v>0.55848589155987616</v>
      </c>
      <c r="O34" s="9">
        <f t="shared" si="14"/>
        <v>8.94</v>
      </c>
      <c r="P34" s="9">
        <f t="shared" si="15"/>
        <v>11.003</v>
      </c>
      <c r="Q34" s="9">
        <f t="shared" si="16"/>
        <v>11.555</v>
      </c>
      <c r="R34" s="9">
        <f t="shared" si="17"/>
        <v>11.967499999999999</v>
      </c>
      <c r="S34" s="9">
        <f t="shared" si="18"/>
        <v>13.67</v>
      </c>
      <c r="U34" s="9">
        <f t="shared" ref="U34:U55" si="19">(P34)-(O34)</f>
        <v>2.0630000000000006</v>
      </c>
      <c r="V34" s="9">
        <f t="shared" ref="V34:V55" si="20">P34</f>
        <v>11.003</v>
      </c>
      <c r="W34" s="9">
        <f t="shared" ref="W34:W55" si="21">(Q34)-(P34)</f>
        <v>0.5519999999999996</v>
      </c>
      <c r="X34" s="9">
        <f t="shared" ref="X34:X55" si="22">(R34)-(Q34)</f>
        <v>0.41249999999999964</v>
      </c>
      <c r="Y34" s="9">
        <f t="shared" ref="Y34:Y55" si="23">(S34)-(R34)</f>
        <v>1.7025000000000006</v>
      </c>
    </row>
    <row r="35" spans="1:25" x14ac:dyDescent="0.25">
      <c r="A35" s="130">
        <v>3</v>
      </c>
      <c r="B35" s="130" t="s">
        <v>10</v>
      </c>
      <c r="C35" s="130">
        <v>61.08</v>
      </c>
      <c r="D35" s="130">
        <v>56.79</v>
      </c>
      <c r="E35" s="130">
        <v>59.21</v>
      </c>
      <c r="F35" s="130">
        <v>84.33</v>
      </c>
      <c r="G35" s="136">
        <v>91.63</v>
      </c>
      <c r="H35" s="137">
        <v>50.29</v>
      </c>
      <c r="I35" s="130">
        <v>40.47</v>
      </c>
      <c r="J35" s="130">
        <v>69.180000000000007</v>
      </c>
      <c r="L35" s="9">
        <f t="shared" si="12"/>
        <v>64.122500000000002</v>
      </c>
      <c r="M35" s="9">
        <f t="shared" si="13"/>
        <v>6.01859877795488</v>
      </c>
      <c r="O35" s="9">
        <f t="shared" si="14"/>
        <v>40.47</v>
      </c>
      <c r="P35" s="9">
        <f t="shared" si="15"/>
        <v>55.164999999999999</v>
      </c>
      <c r="Q35" s="9">
        <f t="shared" si="16"/>
        <v>60.144999999999996</v>
      </c>
      <c r="R35" s="9">
        <f t="shared" si="17"/>
        <v>72.967500000000001</v>
      </c>
      <c r="S35" s="9">
        <f t="shared" si="18"/>
        <v>91.63</v>
      </c>
      <c r="U35" s="9">
        <f t="shared" si="19"/>
        <v>14.695</v>
      </c>
      <c r="V35" s="9">
        <f t="shared" si="20"/>
        <v>55.164999999999999</v>
      </c>
      <c r="W35" s="9">
        <f t="shared" si="21"/>
        <v>4.9799999999999969</v>
      </c>
      <c r="X35" s="9">
        <f t="shared" si="22"/>
        <v>12.822500000000005</v>
      </c>
      <c r="Y35" s="9">
        <f t="shared" si="23"/>
        <v>18.662499999999994</v>
      </c>
    </row>
    <row r="36" spans="1:25" x14ac:dyDescent="0.25">
      <c r="A36" s="130">
        <v>4</v>
      </c>
      <c r="B36" s="130" t="s">
        <v>11</v>
      </c>
      <c r="C36" s="130">
        <v>4719</v>
      </c>
      <c r="D36" s="130">
        <v>5197</v>
      </c>
      <c r="E36" s="130">
        <v>6103</v>
      </c>
      <c r="F36" s="130">
        <v>7208</v>
      </c>
      <c r="G36" s="136">
        <v>6967</v>
      </c>
      <c r="H36" s="137">
        <v>3445</v>
      </c>
      <c r="I36" s="130">
        <v>4905</v>
      </c>
      <c r="J36" s="130">
        <v>6208</v>
      </c>
      <c r="L36" s="9">
        <f t="shared" si="12"/>
        <v>5594</v>
      </c>
      <c r="M36" s="9">
        <f t="shared" si="13"/>
        <v>446.06129463497342</v>
      </c>
      <c r="O36" s="9">
        <f t="shared" si="14"/>
        <v>3445</v>
      </c>
      <c r="P36" s="9">
        <f t="shared" si="15"/>
        <v>4858.5</v>
      </c>
      <c r="Q36" s="9">
        <f t="shared" si="16"/>
        <v>5650</v>
      </c>
      <c r="R36" s="9">
        <f t="shared" si="17"/>
        <v>6397.75</v>
      </c>
      <c r="S36" s="9">
        <f t="shared" si="18"/>
        <v>7208</v>
      </c>
      <c r="U36" s="9">
        <f t="shared" si="19"/>
        <v>1413.5</v>
      </c>
      <c r="V36" s="9">
        <f t="shared" si="20"/>
        <v>4858.5</v>
      </c>
      <c r="W36" s="9">
        <f t="shared" si="21"/>
        <v>791.5</v>
      </c>
      <c r="X36" s="9">
        <f t="shared" si="22"/>
        <v>747.75</v>
      </c>
      <c r="Y36" s="9">
        <f t="shared" si="23"/>
        <v>810.25</v>
      </c>
    </row>
    <row r="37" spans="1:25" x14ac:dyDescent="0.25">
      <c r="A37" s="130">
        <v>5</v>
      </c>
      <c r="B37" s="148" t="s">
        <v>12</v>
      </c>
      <c r="C37" s="148">
        <v>1.091</v>
      </c>
      <c r="D37" s="148">
        <v>1.518</v>
      </c>
      <c r="E37" s="148">
        <v>1.4390000000000001</v>
      </c>
      <c r="F37" s="148">
        <v>1.496</v>
      </c>
      <c r="G37" s="149">
        <v>1.496</v>
      </c>
      <c r="H37" s="150">
        <v>1.0780000000000001</v>
      </c>
      <c r="I37" s="148">
        <v>1.496</v>
      </c>
      <c r="J37" s="148">
        <v>2.1389999999999998</v>
      </c>
      <c r="L37" s="9">
        <f t="shared" si="12"/>
        <v>1.469125</v>
      </c>
      <c r="M37" s="9">
        <f t="shared" si="13"/>
        <v>0.11573930643291148</v>
      </c>
      <c r="O37" s="9">
        <f t="shared" si="14"/>
        <v>1.0780000000000001</v>
      </c>
      <c r="P37" s="9">
        <f t="shared" si="15"/>
        <v>1.3520000000000001</v>
      </c>
      <c r="Q37" s="9">
        <f t="shared" si="16"/>
        <v>1.496</v>
      </c>
      <c r="R37" s="9">
        <f t="shared" si="17"/>
        <v>1.5015000000000001</v>
      </c>
      <c r="S37" s="9">
        <f t="shared" si="18"/>
        <v>3</v>
      </c>
      <c r="U37" s="9">
        <f t="shared" si="19"/>
        <v>0.27400000000000002</v>
      </c>
      <c r="V37" s="9">
        <f t="shared" si="20"/>
        <v>1.3520000000000001</v>
      </c>
      <c r="W37" s="9">
        <f t="shared" si="21"/>
        <v>0.14399999999999991</v>
      </c>
      <c r="X37" s="9">
        <f t="shared" si="22"/>
        <v>5.5000000000000604E-3</v>
      </c>
      <c r="Y37" s="9">
        <f t="shared" si="23"/>
        <v>1.4984999999999999</v>
      </c>
    </row>
    <row r="38" spans="1:25" x14ac:dyDescent="0.25">
      <c r="A38" s="130">
        <v>6</v>
      </c>
      <c r="B38" s="148" t="s">
        <v>13</v>
      </c>
      <c r="C38" s="148">
        <v>1</v>
      </c>
      <c r="D38" s="148">
        <v>1</v>
      </c>
      <c r="E38" s="148">
        <v>1.339</v>
      </c>
      <c r="F38" s="148">
        <v>1</v>
      </c>
      <c r="G38" s="149">
        <v>1</v>
      </c>
      <c r="H38" s="150">
        <v>1</v>
      </c>
      <c r="I38" s="148">
        <v>1</v>
      </c>
      <c r="J38" s="148">
        <v>1.419</v>
      </c>
      <c r="L38" s="9">
        <f t="shared" si="12"/>
        <v>1.0947500000000001</v>
      </c>
      <c r="M38" s="9">
        <f t="shared" si="13"/>
        <v>6.2487355863863406E-2</v>
      </c>
      <c r="O38" s="9">
        <f t="shared" si="14"/>
        <v>1</v>
      </c>
      <c r="P38" s="9">
        <f t="shared" si="15"/>
        <v>1</v>
      </c>
      <c r="Q38" s="9">
        <f t="shared" si="16"/>
        <v>1</v>
      </c>
      <c r="R38" s="9">
        <f t="shared" si="17"/>
        <v>1.0847500000000001</v>
      </c>
      <c r="S38" s="9">
        <f t="shared" si="18"/>
        <v>3</v>
      </c>
      <c r="U38" s="9">
        <f t="shared" si="19"/>
        <v>0</v>
      </c>
      <c r="V38" s="9">
        <f t="shared" si="20"/>
        <v>1</v>
      </c>
      <c r="W38" s="9">
        <f t="shared" si="21"/>
        <v>0</v>
      </c>
      <c r="X38" s="9">
        <f t="shared" si="22"/>
        <v>8.4750000000000103E-2</v>
      </c>
      <c r="Y38" s="9">
        <f t="shared" si="23"/>
        <v>1.9152499999999999</v>
      </c>
    </row>
    <row r="39" spans="1:25" x14ac:dyDescent="0.25">
      <c r="A39" s="130">
        <v>7</v>
      </c>
      <c r="B39" s="130" t="s">
        <v>14</v>
      </c>
      <c r="C39" s="130">
        <v>1.694</v>
      </c>
      <c r="D39" s="130">
        <v>2.8610000000000002</v>
      </c>
      <c r="E39" s="130">
        <v>3.2719999999999998</v>
      </c>
      <c r="F39" s="130">
        <v>3.762</v>
      </c>
      <c r="G39" s="151">
        <v>3.9510000000000001</v>
      </c>
      <c r="H39" s="152">
        <v>1.349</v>
      </c>
      <c r="I39" s="130">
        <v>1.887</v>
      </c>
      <c r="J39" s="130">
        <v>3.2469999999999999</v>
      </c>
      <c r="L39" s="9">
        <f t="shared" si="12"/>
        <v>2.752875</v>
      </c>
      <c r="M39" s="9">
        <f t="shared" si="13"/>
        <v>0.3490036551947357</v>
      </c>
      <c r="O39" s="9">
        <f t="shared" si="14"/>
        <v>1.349</v>
      </c>
      <c r="P39" s="9">
        <f t="shared" si="15"/>
        <v>1.8387500000000001</v>
      </c>
      <c r="Q39" s="9">
        <f t="shared" si="16"/>
        <v>3.0540000000000003</v>
      </c>
      <c r="R39" s="9">
        <f t="shared" si="17"/>
        <v>3.3944999999999999</v>
      </c>
      <c r="S39" s="9">
        <f t="shared" si="18"/>
        <v>3.9510000000000001</v>
      </c>
      <c r="U39" s="9">
        <f t="shared" si="19"/>
        <v>0.48975000000000013</v>
      </c>
      <c r="V39" s="9">
        <f t="shared" si="20"/>
        <v>1.8387500000000001</v>
      </c>
      <c r="W39" s="9">
        <f t="shared" si="21"/>
        <v>1.2152500000000002</v>
      </c>
      <c r="X39" s="9">
        <f t="shared" si="22"/>
        <v>0.34049999999999958</v>
      </c>
      <c r="Y39" s="9">
        <f t="shared" si="23"/>
        <v>0.55650000000000022</v>
      </c>
    </row>
    <row r="40" spans="1:25" x14ac:dyDescent="0.25">
      <c r="A40" s="130">
        <v>8</v>
      </c>
      <c r="B40" s="130" t="s">
        <v>15</v>
      </c>
      <c r="C40" s="130">
        <v>5.0110000000000001</v>
      </c>
      <c r="D40" s="130">
        <v>7.4240000000000004</v>
      </c>
      <c r="E40" s="130">
        <v>6.585</v>
      </c>
      <c r="F40" s="130">
        <v>7.45</v>
      </c>
      <c r="G40" s="136">
        <v>7.3140000000000001</v>
      </c>
      <c r="H40" s="137">
        <v>4</v>
      </c>
      <c r="I40" s="130">
        <v>9.8770000000000007</v>
      </c>
      <c r="J40" s="130">
        <v>7.67</v>
      </c>
      <c r="L40" s="9">
        <f t="shared" si="12"/>
        <v>6.9163750000000004</v>
      </c>
      <c r="M40" s="9">
        <f t="shared" si="13"/>
        <v>0.63074929753372255</v>
      </c>
      <c r="O40" s="9">
        <f t="shared" si="14"/>
        <v>4</v>
      </c>
      <c r="P40" s="9">
        <f t="shared" si="15"/>
        <v>6.1914999999999996</v>
      </c>
      <c r="Q40" s="9">
        <f t="shared" si="16"/>
        <v>7.3689999999999998</v>
      </c>
      <c r="R40" s="9">
        <f t="shared" si="17"/>
        <v>7.5049999999999999</v>
      </c>
      <c r="S40" s="9">
        <f t="shared" si="18"/>
        <v>9.8770000000000007</v>
      </c>
      <c r="U40" s="9">
        <f t="shared" si="19"/>
        <v>2.1914999999999996</v>
      </c>
      <c r="V40" s="9">
        <f t="shared" si="20"/>
        <v>6.1914999999999996</v>
      </c>
      <c r="W40" s="9">
        <f t="shared" si="21"/>
        <v>1.1775000000000002</v>
      </c>
      <c r="X40" s="9">
        <f t="shared" si="22"/>
        <v>0.13600000000000012</v>
      </c>
      <c r="Y40" s="9">
        <f t="shared" si="23"/>
        <v>2.3720000000000008</v>
      </c>
    </row>
    <row r="41" spans="1:25" x14ac:dyDescent="0.25">
      <c r="A41" s="130">
        <v>9</v>
      </c>
      <c r="B41" s="130" t="s">
        <v>16</v>
      </c>
      <c r="C41" s="130">
        <v>288.2</v>
      </c>
      <c r="D41" s="130">
        <v>417.4</v>
      </c>
      <c r="E41" s="130">
        <v>704.6</v>
      </c>
      <c r="F41" s="130">
        <v>246.2</v>
      </c>
      <c r="G41" s="146">
        <v>273.10000000000002</v>
      </c>
      <c r="H41" s="147">
        <v>252.7</v>
      </c>
      <c r="I41" s="130">
        <v>387.4</v>
      </c>
      <c r="J41" s="130">
        <v>1452</v>
      </c>
      <c r="L41" s="9">
        <f t="shared" si="12"/>
        <v>502.7</v>
      </c>
      <c r="M41" s="9">
        <f t="shared" si="13"/>
        <v>145.74457475813145</v>
      </c>
      <c r="O41" s="9">
        <f t="shared" si="14"/>
        <v>246.2</v>
      </c>
      <c r="P41" s="9">
        <f t="shared" si="15"/>
        <v>268</v>
      </c>
      <c r="Q41" s="9">
        <f t="shared" si="16"/>
        <v>337.79999999999995</v>
      </c>
      <c r="R41" s="9">
        <f t="shared" si="17"/>
        <v>489.2</v>
      </c>
      <c r="S41" s="9">
        <f t="shared" si="18"/>
        <v>1452</v>
      </c>
      <c r="U41" s="9">
        <f t="shared" si="19"/>
        <v>21.800000000000011</v>
      </c>
      <c r="V41" s="9">
        <f t="shared" si="20"/>
        <v>268</v>
      </c>
      <c r="W41" s="9">
        <f t="shared" si="21"/>
        <v>69.799999999999955</v>
      </c>
      <c r="X41" s="9">
        <f t="shared" si="22"/>
        <v>151.40000000000003</v>
      </c>
      <c r="Y41" s="9">
        <f t="shared" si="23"/>
        <v>962.8</v>
      </c>
    </row>
    <row r="42" spans="1:25" x14ac:dyDescent="0.25">
      <c r="A42" s="130">
        <v>10</v>
      </c>
      <c r="B42" s="130" t="s">
        <v>17</v>
      </c>
      <c r="C42" s="130">
        <v>1053</v>
      </c>
      <c r="D42" s="130">
        <v>1467</v>
      </c>
      <c r="E42" s="130">
        <v>1326</v>
      </c>
      <c r="F42" s="130">
        <v>1542</v>
      </c>
      <c r="G42" s="136">
        <v>2012</v>
      </c>
      <c r="H42" s="137">
        <v>1104</v>
      </c>
      <c r="I42" s="130">
        <v>2954</v>
      </c>
      <c r="J42" s="130">
        <v>1793</v>
      </c>
      <c r="L42" s="9">
        <f t="shared" si="12"/>
        <v>1656.375</v>
      </c>
      <c r="M42" s="9">
        <f t="shared" si="13"/>
        <v>217.79076930951084</v>
      </c>
      <c r="O42" s="9">
        <f t="shared" si="14"/>
        <v>1053</v>
      </c>
      <c r="P42" s="9">
        <f t="shared" si="15"/>
        <v>1270.5</v>
      </c>
      <c r="Q42" s="9">
        <f t="shared" si="16"/>
        <v>1504.5</v>
      </c>
      <c r="R42" s="9">
        <f t="shared" si="17"/>
        <v>1847.75</v>
      </c>
      <c r="S42" s="9">
        <f t="shared" si="18"/>
        <v>2954</v>
      </c>
      <c r="U42" s="9">
        <f t="shared" si="19"/>
        <v>217.5</v>
      </c>
      <c r="V42" s="9">
        <f t="shared" si="20"/>
        <v>1270.5</v>
      </c>
      <c r="W42" s="9">
        <f t="shared" si="21"/>
        <v>234</v>
      </c>
      <c r="X42" s="9">
        <f t="shared" si="22"/>
        <v>343.25</v>
      </c>
      <c r="Y42" s="9">
        <f t="shared" si="23"/>
        <v>1106.25</v>
      </c>
    </row>
    <row r="43" spans="1:25" x14ac:dyDescent="0.25">
      <c r="A43" s="130">
        <v>11</v>
      </c>
      <c r="B43" s="130" t="s">
        <v>18</v>
      </c>
      <c r="C43" s="130">
        <v>872.1</v>
      </c>
      <c r="D43" s="130">
        <v>1132</v>
      </c>
      <c r="E43" s="130">
        <v>1146</v>
      </c>
      <c r="F43" s="130">
        <v>1230</v>
      </c>
      <c r="G43" s="136">
        <v>1253</v>
      </c>
      <c r="H43" s="137">
        <v>840.8</v>
      </c>
      <c r="I43" s="130">
        <v>1276</v>
      </c>
      <c r="J43" s="130">
        <v>1381</v>
      </c>
      <c r="L43" s="9">
        <f t="shared" si="12"/>
        <v>1141.3625000000002</v>
      </c>
      <c r="M43" s="9">
        <f t="shared" si="13"/>
        <v>67.984005307708316</v>
      </c>
      <c r="O43" s="9">
        <f t="shared" si="14"/>
        <v>840.8</v>
      </c>
      <c r="P43" s="9">
        <f t="shared" si="15"/>
        <v>1067.0250000000001</v>
      </c>
      <c r="Q43" s="9">
        <f t="shared" si="16"/>
        <v>1188</v>
      </c>
      <c r="R43" s="9">
        <f t="shared" si="17"/>
        <v>1258.75</v>
      </c>
      <c r="S43" s="9">
        <f t="shared" si="18"/>
        <v>1381</v>
      </c>
      <c r="U43" s="9">
        <f t="shared" si="19"/>
        <v>226.22500000000014</v>
      </c>
      <c r="V43" s="9">
        <f t="shared" si="20"/>
        <v>1067.0250000000001</v>
      </c>
      <c r="W43" s="9">
        <f t="shared" si="21"/>
        <v>120.97499999999991</v>
      </c>
      <c r="X43" s="9">
        <f t="shared" si="22"/>
        <v>70.75</v>
      </c>
      <c r="Y43" s="9">
        <f t="shared" si="23"/>
        <v>122.25</v>
      </c>
    </row>
    <row r="44" spans="1:25" x14ac:dyDescent="0.25">
      <c r="A44" s="130">
        <v>12</v>
      </c>
      <c r="B44" s="130" t="s">
        <v>19</v>
      </c>
      <c r="C44" s="130">
        <v>281.3</v>
      </c>
      <c r="D44" s="130">
        <v>399.9</v>
      </c>
      <c r="E44" s="130">
        <v>476.1</v>
      </c>
      <c r="F44" s="130">
        <v>364.3</v>
      </c>
      <c r="G44" s="136">
        <v>470.5</v>
      </c>
      <c r="H44" s="137">
        <v>217</v>
      </c>
      <c r="I44" s="130">
        <v>229</v>
      </c>
      <c r="J44" s="130">
        <v>312.3</v>
      </c>
      <c r="L44" s="9">
        <f t="shared" si="12"/>
        <v>343.80000000000007</v>
      </c>
      <c r="M44" s="9">
        <f t="shared" si="13"/>
        <v>35.676978371413128</v>
      </c>
      <c r="O44" s="9">
        <f t="shared" si="14"/>
        <v>217</v>
      </c>
      <c r="P44" s="9">
        <f t="shared" si="15"/>
        <v>268.22500000000002</v>
      </c>
      <c r="Q44" s="9">
        <f t="shared" si="16"/>
        <v>338.3</v>
      </c>
      <c r="R44" s="9">
        <f t="shared" si="17"/>
        <v>417.54999999999995</v>
      </c>
      <c r="S44" s="9">
        <f t="shared" si="18"/>
        <v>476.1</v>
      </c>
      <c r="U44" s="9">
        <f t="shared" si="19"/>
        <v>51.225000000000023</v>
      </c>
      <c r="V44" s="9">
        <f t="shared" si="20"/>
        <v>268.22500000000002</v>
      </c>
      <c r="W44" s="9">
        <f t="shared" si="21"/>
        <v>70.074999999999989</v>
      </c>
      <c r="X44" s="9">
        <f t="shared" si="22"/>
        <v>79.249999999999943</v>
      </c>
      <c r="Y44" s="9">
        <f t="shared" si="23"/>
        <v>58.550000000000068</v>
      </c>
    </row>
    <row r="45" spans="1:25" x14ac:dyDescent="0.25">
      <c r="A45" s="130">
        <v>13</v>
      </c>
      <c r="B45" s="148" t="s">
        <v>20</v>
      </c>
      <c r="C45" s="148">
        <v>1.6639999999999999</v>
      </c>
      <c r="D45" s="148">
        <v>2.4660000000000002</v>
      </c>
      <c r="E45" s="148">
        <v>3.2610000000000001</v>
      </c>
      <c r="F45" s="148">
        <v>4.58</v>
      </c>
      <c r="G45" s="140">
        <v>4.78</v>
      </c>
      <c r="H45" s="141">
        <v>2.5539999999999998</v>
      </c>
      <c r="I45" s="148">
        <v>3.6389999999999998</v>
      </c>
      <c r="J45" s="148">
        <v>8.1189999999999998</v>
      </c>
      <c r="L45" s="9">
        <f t="shared" si="12"/>
        <v>3.8828749999999999</v>
      </c>
      <c r="M45" s="9">
        <f t="shared" si="13"/>
        <v>0.71187158847796617</v>
      </c>
      <c r="O45" s="9">
        <f t="shared" si="14"/>
        <v>1.6639999999999999</v>
      </c>
      <c r="P45" s="9">
        <f t="shared" si="15"/>
        <v>2.532</v>
      </c>
      <c r="Q45" s="9">
        <f t="shared" si="16"/>
        <v>3.45</v>
      </c>
      <c r="R45" s="9">
        <f t="shared" si="17"/>
        <v>4.63</v>
      </c>
      <c r="S45" s="9">
        <f t="shared" si="18"/>
        <v>8.1189999999999998</v>
      </c>
      <c r="U45" s="9">
        <f t="shared" si="19"/>
        <v>0.8680000000000001</v>
      </c>
      <c r="V45" s="9">
        <f t="shared" si="20"/>
        <v>2.532</v>
      </c>
      <c r="W45" s="9">
        <f t="shared" si="21"/>
        <v>0.91800000000000015</v>
      </c>
      <c r="X45" s="9">
        <f t="shared" si="22"/>
        <v>1.1799999999999997</v>
      </c>
      <c r="Y45" s="9">
        <f t="shared" si="23"/>
        <v>3.4889999999999999</v>
      </c>
    </row>
    <row r="46" spans="1:25" x14ac:dyDescent="0.25">
      <c r="A46" s="130">
        <v>14</v>
      </c>
      <c r="B46" s="130" t="s">
        <v>21</v>
      </c>
      <c r="C46" s="130">
        <v>148.9</v>
      </c>
      <c r="D46" s="130">
        <v>165.1</v>
      </c>
      <c r="E46" s="130">
        <v>170.2</v>
      </c>
      <c r="F46" s="130">
        <v>190.5</v>
      </c>
      <c r="G46" s="136">
        <v>247.4</v>
      </c>
      <c r="H46" s="137">
        <v>161</v>
      </c>
      <c r="I46" s="130">
        <v>418.1</v>
      </c>
      <c r="J46" s="130">
        <v>297.89999999999998</v>
      </c>
      <c r="L46" s="9">
        <f t="shared" si="12"/>
        <v>224.88749999999999</v>
      </c>
      <c r="M46" s="9">
        <f t="shared" si="13"/>
        <v>32.942641913635285</v>
      </c>
      <c r="O46" s="9">
        <f t="shared" si="14"/>
        <v>148.9</v>
      </c>
      <c r="P46" s="9">
        <f t="shared" si="15"/>
        <v>164.07499999999999</v>
      </c>
      <c r="Q46" s="9">
        <f t="shared" si="16"/>
        <v>180.35</v>
      </c>
      <c r="R46" s="9">
        <f t="shared" si="17"/>
        <v>260.02499999999998</v>
      </c>
      <c r="S46" s="9">
        <f t="shared" si="18"/>
        <v>418.1</v>
      </c>
      <c r="U46" s="9">
        <f t="shared" si="19"/>
        <v>15.174999999999983</v>
      </c>
      <c r="V46" s="9">
        <f t="shared" si="20"/>
        <v>164.07499999999999</v>
      </c>
      <c r="W46" s="9">
        <f t="shared" si="21"/>
        <v>16.275000000000006</v>
      </c>
      <c r="X46" s="9">
        <f t="shared" si="22"/>
        <v>79.674999999999983</v>
      </c>
      <c r="Y46" s="9">
        <f t="shared" si="23"/>
        <v>158.07500000000005</v>
      </c>
    </row>
    <row r="47" spans="1:25" x14ac:dyDescent="0.25">
      <c r="A47" s="130">
        <v>15</v>
      </c>
      <c r="B47" s="148" t="s">
        <v>22</v>
      </c>
      <c r="C47" s="148">
        <v>1.3360000000000001</v>
      </c>
      <c r="D47" s="148">
        <v>1.655</v>
      </c>
      <c r="E47" s="148">
        <v>1.925</v>
      </c>
      <c r="F47" s="148">
        <v>2.2559999999999998</v>
      </c>
      <c r="G47" s="149">
        <v>2.2200000000000002</v>
      </c>
      <c r="H47" s="150">
        <v>1.028</v>
      </c>
      <c r="I47" s="148">
        <v>1.508</v>
      </c>
      <c r="J47" s="148">
        <v>2.4510000000000001</v>
      </c>
      <c r="L47" s="9">
        <f t="shared" si="12"/>
        <v>1.7973750000000002</v>
      </c>
      <c r="M47" s="9">
        <f t="shared" si="13"/>
        <v>0.17633550990532626</v>
      </c>
      <c r="O47" s="9">
        <f t="shared" si="14"/>
        <v>1.028</v>
      </c>
      <c r="P47" s="9">
        <f t="shared" si="15"/>
        <v>1.4650000000000001</v>
      </c>
      <c r="Q47" s="9">
        <f t="shared" si="16"/>
        <v>1.79</v>
      </c>
      <c r="R47" s="9">
        <f t="shared" si="17"/>
        <v>2.2290000000000001</v>
      </c>
      <c r="S47" s="9">
        <f t="shared" si="18"/>
        <v>3</v>
      </c>
      <c r="U47" s="9">
        <f t="shared" si="19"/>
        <v>0.43700000000000006</v>
      </c>
      <c r="V47" s="9">
        <f t="shared" si="20"/>
        <v>1.4650000000000001</v>
      </c>
      <c r="W47" s="9">
        <f t="shared" si="21"/>
        <v>0.32499999999999996</v>
      </c>
      <c r="X47" s="9">
        <f t="shared" si="22"/>
        <v>0.43900000000000006</v>
      </c>
      <c r="Y47" s="9">
        <f t="shared" si="23"/>
        <v>0.77099999999999991</v>
      </c>
    </row>
    <row r="48" spans="1:25" x14ac:dyDescent="0.25">
      <c r="A48" s="130">
        <v>16</v>
      </c>
      <c r="B48" s="130" t="s">
        <v>23</v>
      </c>
      <c r="C48" s="130">
        <v>173.7</v>
      </c>
      <c r="D48" s="130">
        <v>172.4</v>
      </c>
      <c r="E48" s="130">
        <v>307.3</v>
      </c>
      <c r="F48" s="130">
        <v>297.60000000000002</v>
      </c>
      <c r="G48" s="136">
        <v>352.4</v>
      </c>
      <c r="H48" s="137">
        <v>171.6</v>
      </c>
      <c r="I48" s="130">
        <v>173.8</v>
      </c>
      <c r="J48" s="130">
        <v>388.1</v>
      </c>
      <c r="L48" s="9">
        <f t="shared" si="12"/>
        <v>254.61250000000001</v>
      </c>
      <c r="M48" s="9">
        <f t="shared" si="13"/>
        <v>32.385145611066797</v>
      </c>
      <c r="O48" s="9">
        <f t="shared" si="14"/>
        <v>171.6</v>
      </c>
      <c r="P48" s="9">
        <f t="shared" si="15"/>
        <v>173.375</v>
      </c>
      <c r="Q48" s="9">
        <f t="shared" si="16"/>
        <v>235.70000000000002</v>
      </c>
      <c r="R48" s="9">
        <f t="shared" si="17"/>
        <v>318.57499999999999</v>
      </c>
      <c r="S48" s="9">
        <f t="shared" si="18"/>
        <v>388.1</v>
      </c>
      <c r="U48" s="9">
        <f t="shared" si="19"/>
        <v>1.7750000000000057</v>
      </c>
      <c r="V48" s="9">
        <f t="shared" si="20"/>
        <v>173.375</v>
      </c>
      <c r="W48" s="9">
        <f t="shared" si="21"/>
        <v>62.325000000000017</v>
      </c>
      <c r="X48" s="9">
        <f t="shared" si="22"/>
        <v>82.874999999999972</v>
      </c>
      <c r="Y48" s="9">
        <f t="shared" si="23"/>
        <v>69.525000000000034</v>
      </c>
    </row>
    <row r="49" spans="1:25" x14ac:dyDescent="0.25">
      <c r="A49" s="130">
        <v>17</v>
      </c>
      <c r="B49" s="130" t="s">
        <v>24</v>
      </c>
      <c r="C49" s="130">
        <v>6.3879999999999999</v>
      </c>
      <c r="D49" s="130">
        <v>9.2650000000000006</v>
      </c>
      <c r="E49" s="130">
        <v>14.33</v>
      </c>
      <c r="F49" s="130">
        <v>8.2420000000000009</v>
      </c>
      <c r="G49" s="146">
        <v>8.9009999999999998</v>
      </c>
      <c r="H49" s="147">
        <v>5.2009999999999996</v>
      </c>
      <c r="I49" s="130">
        <v>8.6809999999999992</v>
      </c>
      <c r="J49" s="130">
        <v>21.41</v>
      </c>
      <c r="L49" s="9">
        <f t="shared" si="12"/>
        <v>10.302250000000001</v>
      </c>
      <c r="M49" s="9">
        <f t="shared" si="13"/>
        <v>1.8461419980017004</v>
      </c>
      <c r="O49" s="9">
        <f t="shared" si="14"/>
        <v>5.2009999999999996</v>
      </c>
      <c r="P49" s="9">
        <f t="shared" si="15"/>
        <v>7.7785000000000011</v>
      </c>
      <c r="Q49" s="9">
        <f t="shared" si="16"/>
        <v>8.7910000000000004</v>
      </c>
      <c r="R49" s="9">
        <f t="shared" si="17"/>
        <v>10.53125</v>
      </c>
      <c r="S49" s="9">
        <f t="shared" si="18"/>
        <v>21.41</v>
      </c>
      <c r="U49" s="9">
        <f t="shared" si="19"/>
        <v>2.5775000000000015</v>
      </c>
      <c r="V49" s="9">
        <f t="shared" si="20"/>
        <v>7.7785000000000011</v>
      </c>
      <c r="W49" s="9">
        <f t="shared" si="21"/>
        <v>1.0124999999999993</v>
      </c>
      <c r="X49" s="9">
        <f t="shared" si="22"/>
        <v>1.7402499999999996</v>
      </c>
      <c r="Y49" s="9">
        <f t="shared" si="23"/>
        <v>10.87875</v>
      </c>
    </row>
    <row r="50" spans="1:25" x14ac:dyDescent="0.25">
      <c r="A50" s="130">
        <v>18</v>
      </c>
      <c r="B50" s="130" t="s">
        <v>25</v>
      </c>
      <c r="C50" s="130">
        <v>669.5</v>
      </c>
      <c r="D50" s="130">
        <v>830.9</v>
      </c>
      <c r="E50" s="130">
        <v>1363</v>
      </c>
      <c r="F50" s="130">
        <v>789.9</v>
      </c>
      <c r="G50" s="136">
        <v>834.3</v>
      </c>
      <c r="H50" s="137">
        <v>562.1</v>
      </c>
      <c r="I50" s="130">
        <v>1527</v>
      </c>
      <c r="J50" s="130">
        <v>2073</v>
      </c>
      <c r="L50" s="9">
        <f t="shared" si="12"/>
        <v>1081.2125000000001</v>
      </c>
      <c r="M50" s="9">
        <f t="shared" si="13"/>
        <v>184.64460113330838</v>
      </c>
      <c r="O50" s="9">
        <f t="shared" si="14"/>
        <v>562.1</v>
      </c>
      <c r="P50" s="9">
        <f t="shared" si="15"/>
        <v>759.8</v>
      </c>
      <c r="Q50" s="9">
        <f t="shared" si="16"/>
        <v>832.59999999999991</v>
      </c>
      <c r="R50" s="9">
        <f t="shared" si="17"/>
        <v>1404</v>
      </c>
      <c r="S50" s="9">
        <f t="shared" si="18"/>
        <v>2073</v>
      </c>
      <c r="U50" s="9">
        <f t="shared" si="19"/>
        <v>197.69999999999993</v>
      </c>
      <c r="V50" s="9">
        <f t="shared" si="20"/>
        <v>759.8</v>
      </c>
      <c r="W50" s="9">
        <f t="shared" si="21"/>
        <v>72.799999999999955</v>
      </c>
      <c r="X50" s="9">
        <f t="shared" si="22"/>
        <v>571.40000000000009</v>
      </c>
      <c r="Y50" s="9">
        <f t="shared" si="23"/>
        <v>669</v>
      </c>
    </row>
    <row r="51" spans="1:25" x14ac:dyDescent="0.25">
      <c r="A51" s="130">
        <v>19</v>
      </c>
      <c r="B51" s="130" t="s">
        <v>26</v>
      </c>
      <c r="C51" s="130">
        <v>27.25</v>
      </c>
      <c r="D51" s="130">
        <v>22.47</v>
      </c>
      <c r="E51" s="130">
        <v>24.58</v>
      </c>
      <c r="F51" s="130">
        <v>31.87</v>
      </c>
      <c r="G51" s="146">
        <v>32.9</v>
      </c>
      <c r="H51" s="147">
        <v>21.97</v>
      </c>
      <c r="I51" s="130">
        <v>22.38</v>
      </c>
      <c r="J51" s="130">
        <v>35.35</v>
      </c>
      <c r="L51" s="9">
        <f t="shared" si="12"/>
        <v>27.346249999999998</v>
      </c>
      <c r="M51" s="9">
        <f t="shared" si="13"/>
        <v>1.8915950728532989</v>
      </c>
      <c r="O51" s="9">
        <f t="shared" si="14"/>
        <v>21.97</v>
      </c>
      <c r="P51" s="9">
        <f t="shared" si="15"/>
        <v>22.447499999999998</v>
      </c>
      <c r="Q51" s="9">
        <f t="shared" si="16"/>
        <v>25.914999999999999</v>
      </c>
      <c r="R51" s="9">
        <f t="shared" si="17"/>
        <v>32.127499999999998</v>
      </c>
      <c r="S51" s="9">
        <f t="shared" si="18"/>
        <v>35.35</v>
      </c>
      <c r="U51" s="9">
        <f t="shared" si="19"/>
        <v>0.47749999999999915</v>
      </c>
      <c r="V51" s="9">
        <f t="shared" si="20"/>
        <v>22.447499999999998</v>
      </c>
      <c r="W51" s="9">
        <f t="shared" si="21"/>
        <v>3.4675000000000011</v>
      </c>
      <c r="X51" s="9">
        <f t="shared" si="22"/>
        <v>6.2124999999999986</v>
      </c>
      <c r="Y51" s="9">
        <f t="shared" si="23"/>
        <v>3.2225000000000037</v>
      </c>
    </row>
    <row r="52" spans="1:25" x14ac:dyDescent="0.25">
      <c r="A52" s="130">
        <v>20</v>
      </c>
      <c r="B52" s="130" t="s">
        <v>27</v>
      </c>
      <c r="C52" s="130">
        <v>44.14</v>
      </c>
      <c r="D52" s="130">
        <v>96.28</v>
      </c>
      <c r="E52" s="130">
        <v>64.97</v>
      </c>
      <c r="F52" s="130">
        <v>202</v>
      </c>
      <c r="G52" s="136">
        <v>198.2</v>
      </c>
      <c r="H52" s="137">
        <v>40.159999999999997</v>
      </c>
      <c r="I52" s="130">
        <v>59.36</v>
      </c>
      <c r="J52" s="130">
        <v>65.709999999999994</v>
      </c>
      <c r="L52" s="9">
        <f t="shared" si="12"/>
        <v>96.352499999999992</v>
      </c>
      <c r="M52" s="9">
        <f t="shared" si="13"/>
        <v>23.417912920149703</v>
      </c>
      <c r="O52" s="9">
        <f t="shared" si="14"/>
        <v>40.159999999999997</v>
      </c>
      <c r="P52" s="9">
        <f t="shared" si="15"/>
        <v>55.555</v>
      </c>
      <c r="Q52" s="9">
        <f t="shared" si="16"/>
        <v>65.34</v>
      </c>
      <c r="R52" s="9">
        <f t="shared" si="17"/>
        <v>121.75999999999999</v>
      </c>
      <c r="S52" s="9">
        <f t="shared" si="18"/>
        <v>202</v>
      </c>
      <c r="U52" s="9">
        <f t="shared" si="19"/>
        <v>15.395000000000003</v>
      </c>
      <c r="V52" s="9">
        <f t="shared" si="20"/>
        <v>55.555</v>
      </c>
      <c r="W52" s="9">
        <f t="shared" si="21"/>
        <v>9.7850000000000037</v>
      </c>
      <c r="X52" s="9">
        <f t="shared" si="22"/>
        <v>56.419999999999987</v>
      </c>
      <c r="Y52" s="9">
        <f t="shared" si="23"/>
        <v>80.240000000000009</v>
      </c>
    </row>
    <row r="53" spans="1:25" x14ac:dyDescent="0.25">
      <c r="A53" s="49">
        <v>21</v>
      </c>
      <c r="B53" s="153" t="s">
        <v>28</v>
      </c>
      <c r="C53" s="48">
        <v>44.411999999999999</v>
      </c>
      <c r="D53" s="48">
        <v>48.204000000000001</v>
      </c>
      <c r="E53" s="48">
        <v>43.631</v>
      </c>
      <c r="F53" s="29">
        <v>48.554000000000002</v>
      </c>
      <c r="G53" s="30">
        <v>48.06</v>
      </c>
      <c r="H53" s="31">
        <v>49.715000000000003</v>
      </c>
      <c r="I53" s="29">
        <v>49.128</v>
      </c>
      <c r="J53" s="29">
        <v>43.851999999999997</v>
      </c>
      <c r="L53" s="9">
        <f t="shared" si="12"/>
        <v>46.944499999999998</v>
      </c>
      <c r="M53" s="9">
        <f t="shared" si="13"/>
        <v>0.89463587964202396</v>
      </c>
      <c r="O53" s="9">
        <f t="shared" si="14"/>
        <v>43.631</v>
      </c>
      <c r="P53" s="9">
        <f t="shared" si="15"/>
        <v>44.271999999999998</v>
      </c>
      <c r="Q53" s="9">
        <f t="shared" si="16"/>
        <v>48.132000000000005</v>
      </c>
      <c r="R53" s="9">
        <f t="shared" si="17"/>
        <v>48.697500000000005</v>
      </c>
      <c r="S53" s="9">
        <f t="shared" si="18"/>
        <v>49.715000000000003</v>
      </c>
      <c r="U53" s="9">
        <f t="shared" si="19"/>
        <v>0.64099999999999824</v>
      </c>
      <c r="V53" s="9">
        <f t="shared" si="20"/>
        <v>44.271999999999998</v>
      </c>
      <c r="W53" s="9">
        <f t="shared" si="21"/>
        <v>3.8600000000000065</v>
      </c>
      <c r="X53" s="9">
        <f t="shared" si="22"/>
        <v>0.56550000000000011</v>
      </c>
      <c r="Y53" s="9">
        <f t="shared" si="23"/>
        <v>1.0174999999999983</v>
      </c>
    </row>
    <row r="54" spans="1:25" x14ac:dyDescent="0.25">
      <c r="A54" s="98">
        <v>22</v>
      </c>
      <c r="B54" s="48" t="s">
        <v>29</v>
      </c>
      <c r="C54" s="48">
        <v>5.306</v>
      </c>
      <c r="D54" s="48">
        <v>6.0110000000000001</v>
      </c>
      <c r="E54" s="48">
        <v>5.3380000000000001</v>
      </c>
      <c r="F54" s="29">
        <v>5.5229999999999997</v>
      </c>
      <c r="G54" s="30">
        <v>5.68</v>
      </c>
      <c r="H54" s="31">
        <v>5.7409999999999997</v>
      </c>
      <c r="I54" s="29">
        <v>5.6660000000000004</v>
      </c>
      <c r="J54" s="29">
        <v>5.3209999999999997</v>
      </c>
      <c r="L54" s="9">
        <f t="shared" si="12"/>
        <v>5.5732499999999998</v>
      </c>
      <c r="M54" s="9">
        <f t="shared" si="13"/>
        <v>8.7900461155949405E-2</v>
      </c>
      <c r="O54" s="9">
        <f t="shared" si="14"/>
        <v>5.306</v>
      </c>
      <c r="P54" s="9">
        <f t="shared" si="15"/>
        <v>5.3337500000000002</v>
      </c>
      <c r="Q54" s="9">
        <f t="shared" si="16"/>
        <v>5.5945</v>
      </c>
      <c r="R54" s="9">
        <f t="shared" si="17"/>
        <v>5.6952499999999997</v>
      </c>
      <c r="S54" s="9">
        <f t="shared" si="18"/>
        <v>6.0110000000000001</v>
      </c>
      <c r="U54" s="9">
        <f t="shared" si="19"/>
        <v>2.7750000000000163E-2</v>
      </c>
      <c r="V54" s="9">
        <f t="shared" si="20"/>
        <v>5.3337500000000002</v>
      </c>
      <c r="W54" s="9">
        <f t="shared" si="21"/>
        <v>0.26074999999999982</v>
      </c>
      <c r="X54" s="9">
        <f t="shared" si="22"/>
        <v>0.10074999999999967</v>
      </c>
      <c r="Y54" s="9">
        <f t="shared" si="23"/>
        <v>0.31575000000000042</v>
      </c>
    </row>
    <row r="55" spans="1:25" ht="15.75" thickBot="1" x14ac:dyDescent="0.3">
      <c r="A55" s="98">
        <v>23</v>
      </c>
      <c r="B55" s="48" t="s">
        <v>30</v>
      </c>
      <c r="C55" s="49">
        <v>0.499</v>
      </c>
      <c r="D55" s="49">
        <v>0.72599999999999998</v>
      </c>
      <c r="E55" s="49">
        <v>0.75600000000000001</v>
      </c>
      <c r="F55" s="50">
        <v>0.871</v>
      </c>
      <c r="G55" s="51">
        <v>0.98599999999999999</v>
      </c>
      <c r="H55" s="52">
        <v>0.49</v>
      </c>
      <c r="I55" s="50">
        <v>0.437</v>
      </c>
      <c r="J55" s="50">
        <v>0.96099999999999997</v>
      </c>
      <c r="L55" s="9">
        <f t="shared" si="12"/>
        <v>0.71575000000000011</v>
      </c>
      <c r="M55" s="9">
        <f t="shared" si="13"/>
        <v>7.7304534611033829E-2</v>
      </c>
      <c r="O55" s="9">
        <f t="shared" si="14"/>
        <v>0.437</v>
      </c>
      <c r="P55" s="9">
        <f t="shared" si="15"/>
        <v>0.49675000000000002</v>
      </c>
      <c r="Q55" s="9">
        <f t="shared" si="16"/>
        <v>0.74099999999999999</v>
      </c>
      <c r="R55" s="9">
        <f t="shared" si="17"/>
        <v>0.89349999999999996</v>
      </c>
      <c r="S55" s="9">
        <f t="shared" si="18"/>
        <v>3</v>
      </c>
      <c r="U55" s="9">
        <f t="shared" si="19"/>
        <v>5.9750000000000025E-2</v>
      </c>
      <c r="V55" s="9">
        <f t="shared" si="20"/>
        <v>0.49675000000000002</v>
      </c>
      <c r="W55" s="9">
        <f t="shared" si="21"/>
        <v>0.24424999999999997</v>
      </c>
      <c r="X55" s="9">
        <f t="shared" si="22"/>
        <v>0.15249999999999997</v>
      </c>
      <c r="Y55" s="9">
        <f t="shared" si="23"/>
        <v>2.1065</v>
      </c>
    </row>
    <row r="57" spans="1:25" ht="15.75" thickBot="1" x14ac:dyDescent="0.3">
      <c r="A57" s="125" t="s">
        <v>44</v>
      </c>
    </row>
    <row r="58" spans="1:25" ht="15.75" thickBot="1" x14ac:dyDescent="0.3">
      <c r="A58" s="130" t="s">
        <v>0</v>
      </c>
      <c r="B58" s="130" t="s">
        <v>1</v>
      </c>
      <c r="C58" s="131" t="s">
        <v>63</v>
      </c>
      <c r="D58" s="131" t="s">
        <v>64</v>
      </c>
      <c r="E58" s="131" t="s">
        <v>65</v>
      </c>
      <c r="F58" s="132" t="s">
        <v>66</v>
      </c>
      <c r="G58" s="133" t="s">
        <v>66</v>
      </c>
      <c r="H58" s="131" t="s">
        <v>67</v>
      </c>
      <c r="I58" s="131" t="s">
        <v>68</v>
      </c>
      <c r="J58" s="131" t="s">
        <v>69</v>
      </c>
    </row>
    <row r="59" spans="1:25" x14ac:dyDescent="0.25">
      <c r="A59" s="130" t="s">
        <v>3</v>
      </c>
      <c r="B59" s="130" t="s">
        <v>4</v>
      </c>
      <c r="C59" s="131" t="s">
        <v>5</v>
      </c>
      <c r="D59" s="131" t="s">
        <v>5</v>
      </c>
      <c r="E59" s="131" t="s">
        <v>5</v>
      </c>
      <c r="F59" s="134" t="s">
        <v>5</v>
      </c>
      <c r="G59" s="135" t="s">
        <v>5</v>
      </c>
      <c r="H59" s="131" t="s">
        <v>5</v>
      </c>
      <c r="I59" s="131" t="s">
        <v>5</v>
      </c>
      <c r="J59" s="131" t="s">
        <v>5</v>
      </c>
    </row>
    <row r="60" spans="1:25" x14ac:dyDescent="0.25">
      <c r="F60" s="12"/>
      <c r="G60" s="14"/>
      <c r="L60" s="101" t="s">
        <v>34</v>
      </c>
      <c r="M60" s="101" t="s">
        <v>191</v>
      </c>
      <c r="N60" s="101"/>
      <c r="O60" s="101" t="s">
        <v>192</v>
      </c>
      <c r="P60" s="101" t="s">
        <v>194</v>
      </c>
      <c r="Q60" s="101" t="s">
        <v>35</v>
      </c>
      <c r="R60" s="101" t="s">
        <v>195</v>
      </c>
      <c r="S60" s="101" t="s">
        <v>193</v>
      </c>
      <c r="T60" s="125"/>
      <c r="U60" s="101" t="s">
        <v>196</v>
      </c>
      <c r="V60" s="101" t="s">
        <v>194</v>
      </c>
      <c r="W60" s="101" t="s">
        <v>197</v>
      </c>
      <c r="X60" s="101" t="s">
        <v>198</v>
      </c>
      <c r="Y60" s="101" t="s">
        <v>199</v>
      </c>
    </row>
    <row r="61" spans="1:25" x14ac:dyDescent="0.25">
      <c r="A61" s="130">
        <v>1</v>
      </c>
      <c r="B61" s="130" t="s">
        <v>8</v>
      </c>
      <c r="C61" s="131">
        <v>1643</v>
      </c>
      <c r="D61" s="131">
        <v>179.2</v>
      </c>
      <c r="E61" s="131">
        <v>189.9</v>
      </c>
      <c r="F61" s="134">
        <v>1418</v>
      </c>
      <c r="G61" s="135">
        <v>1374</v>
      </c>
      <c r="H61" s="131">
        <v>506.6</v>
      </c>
      <c r="I61" s="131">
        <v>1108</v>
      </c>
      <c r="J61" s="131">
        <v>742.1</v>
      </c>
      <c r="L61" s="9">
        <f t="shared" ref="L61:L83" si="24">AVERAGE(C61:J61)</f>
        <v>895.10000000000014</v>
      </c>
      <c r="M61" s="9">
        <f t="shared" ref="M61:M83" si="25">STDEV(C61:J61)/(SQRT(COUNT(C61:J61)))</f>
        <v>202.2909653021041</v>
      </c>
      <c r="O61" s="9">
        <f t="shared" ref="O61:O83" si="26">MIN(C61:J61)</f>
        <v>179.2</v>
      </c>
      <c r="P61" s="9">
        <f t="shared" ref="P61:P83" si="27">_xlfn.QUARTILE.INC(C61:J61,1)</f>
        <v>427.42500000000007</v>
      </c>
      <c r="Q61" s="9">
        <f t="shared" ref="Q61:Q83" si="28">MEDIAN(C61:J61)</f>
        <v>925.05</v>
      </c>
      <c r="R61" s="9">
        <f t="shared" ref="R61:R83" si="29">_xlfn.QUARTILE.INC(C61:J61,3)</f>
        <v>1385</v>
      </c>
      <c r="S61" s="9">
        <f t="shared" ref="S61:S83" si="30">MAX(C61:J61)</f>
        <v>1643</v>
      </c>
      <c r="U61" s="9">
        <f>(P61)-(O61)</f>
        <v>248.22500000000008</v>
      </c>
      <c r="V61" s="9">
        <f>P61</f>
        <v>427.42500000000007</v>
      </c>
      <c r="W61" s="9">
        <f>(Q61)-(P61)</f>
        <v>497.62499999999989</v>
      </c>
      <c r="X61" s="9">
        <f>(R61)-(Q61)</f>
        <v>459.95000000000005</v>
      </c>
      <c r="Y61" s="9">
        <f>(S61)-(R61)</f>
        <v>258</v>
      </c>
    </row>
    <row r="62" spans="1:25" x14ac:dyDescent="0.25">
      <c r="A62" s="130">
        <v>2</v>
      </c>
      <c r="B62" s="130" t="s">
        <v>9</v>
      </c>
      <c r="C62" s="131">
        <v>4.2119999999999997</v>
      </c>
      <c r="D62" s="131">
        <v>4.3360000000000003</v>
      </c>
      <c r="E62" s="131">
        <v>4.0519999999999996</v>
      </c>
      <c r="F62" s="134">
        <v>4.0149999999999997</v>
      </c>
      <c r="G62" s="135">
        <v>4.05</v>
      </c>
      <c r="H62" s="131">
        <v>5.5659999999999998</v>
      </c>
      <c r="I62" s="131">
        <v>4.3259999999999996</v>
      </c>
      <c r="J62" s="131">
        <v>4.351</v>
      </c>
      <c r="L62" s="9">
        <f t="shared" si="24"/>
        <v>4.3635000000000002</v>
      </c>
      <c r="M62" s="9">
        <f t="shared" si="25"/>
        <v>0.17868787631749633</v>
      </c>
      <c r="O62" s="9">
        <f t="shared" si="26"/>
        <v>4.0149999999999997</v>
      </c>
      <c r="P62" s="9">
        <f t="shared" si="27"/>
        <v>4.0514999999999999</v>
      </c>
      <c r="Q62" s="9">
        <f t="shared" si="28"/>
        <v>4.2690000000000001</v>
      </c>
      <c r="R62" s="9">
        <f t="shared" si="29"/>
        <v>4.3397500000000004</v>
      </c>
      <c r="S62" s="9">
        <f t="shared" si="30"/>
        <v>5.5659999999999998</v>
      </c>
      <c r="U62" s="9">
        <f t="shared" ref="U62:U83" si="31">(P62)-(O62)</f>
        <v>3.6500000000000199E-2</v>
      </c>
      <c r="V62" s="9">
        <f t="shared" ref="V62:V83" si="32">P62</f>
        <v>4.0514999999999999</v>
      </c>
      <c r="W62" s="9">
        <f t="shared" ref="W62:W83" si="33">(Q62)-(P62)</f>
        <v>0.21750000000000025</v>
      </c>
      <c r="X62" s="9">
        <f t="shared" ref="X62:X83" si="34">(R62)-(Q62)</f>
        <v>7.0750000000000313E-2</v>
      </c>
      <c r="Y62" s="9">
        <f t="shared" ref="Y62:Y83" si="35">(S62)-(R62)</f>
        <v>1.2262499999999994</v>
      </c>
    </row>
    <row r="63" spans="1:25" x14ac:dyDescent="0.25">
      <c r="A63" s="130">
        <v>3</v>
      </c>
      <c r="B63" s="130" t="s">
        <v>10</v>
      </c>
      <c r="C63" s="131">
        <v>30.64</v>
      </c>
      <c r="D63" s="131">
        <v>21.34</v>
      </c>
      <c r="E63" s="131">
        <v>18.7</v>
      </c>
      <c r="F63" s="134">
        <v>26.64</v>
      </c>
      <c r="G63" s="135">
        <v>26.37</v>
      </c>
      <c r="H63" s="131">
        <v>34.4</v>
      </c>
      <c r="I63" s="131">
        <v>25.16</v>
      </c>
      <c r="J63" s="131">
        <v>18.079999999999998</v>
      </c>
      <c r="L63" s="9">
        <f t="shared" si="24"/>
        <v>25.166249999999998</v>
      </c>
      <c r="M63" s="9">
        <f t="shared" si="25"/>
        <v>2.0067412616158196</v>
      </c>
      <c r="O63" s="9">
        <f t="shared" si="26"/>
        <v>18.079999999999998</v>
      </c>
      <c r="P63" s="9">
        <f t="shared" si="27"/>
        <v>20.68</v>
      </c>
      <c r="Q63" s="9">
        <f t="shared" si="28"/>
        <v>25.765000000000001</v>
      </c>
      <c r="R63" s="9">
        <f t="shared" si="29"/>
        <v>27.64</v>
      </c>
      <c r="S63" s="9">
        <f t="shared" si="30"/>
        <v>34.4</v>
      </c>
      <c r="U63" s="9">
        <f t="shared" si="31"/>
        <v>2.6000000000000014</v>
      </c>
      <c r="V63" s="9">
        <f t="shared" si="32"/>
        <v>20.68</v>
      </c>
      <c r="W63" s="9">
        <f t="shared" si="33"/>
        <v>5.0850000000000009</v>
      </c>
      <c r="X63" s="9">
        <f t="shared" si="34"/>
        <v>1.875</v>
      </c>
      <c r="Y63" s="9">
        <f t="shared" si="35"/>
        <v>6.759999999999998</v>
      </c>
    </row>
    <row r="64" spans="1:25" x14ac:dyDescent="0.25">
      <c r="A64" s="130">
        <v>4</v>
      </c>
      <c r="B64" s="130" t="s">
        <v>11</v>
      </c>
      <c r="C64" s="131">
        <v>1869</v>
      </c>
      <c r="D64" s="131">
        <v>2080</v>
      </c>
      <c r="E64" s="131">
        <v>2010</v>
      </c>
      <c r="F64" s="134">
        <v>1602</v>
      </c>
      <c r="G64" s="135">
        <v>1573</v>
      </c>
      <c r="H64" s="131">
        <v>2876</v>
      </c>
      <c r="I64" s="131">
        <v>1823</v>
      </c>
      <c r="J64" s="131">
        <v>1928</v>
      </c>
      <c r="L64" s="9">
        <f t="shared" si="24"/>
        <v>1970.125</v>
      </c>
      <c r="M64" s="9">
        <f t="shared" si="25"/>
        <v>143.9954658884389</v>
      </c>
      <c r="O64" s="9">
        <f t="shared" si="26"/>
        <v>1573</v>
      </c>
      <c r="P64" s="9">
        <f t="shared" si="27"/>
        <v>1767.75</v>
      </c>
      <c r="Q64" s="9">
        <f t="shared" si="28"/>
        <v>1898.5</v>
      </c>
      <c r="R64" s="9">
        <f t="shared" si="29"/>
        <v>2027.5</v>
      </c>
      <c r="S64" s="9">
        <f t="shared" si="30"/>
        <v>2876</v>
      </c>
      <c r="U64" s="9">
        <f t="shared" si="31"/>
        <v>194.75</v>
      </c>
      <c r="V64" s="9">
        <f t="shared" si="32"/>
        <v>1767.75</v>
      </c>
      <c r="W64" s="9">
        <f t="shared" si="33"/>
        <v>130.75</v>
      </c>
      <c r="X64" s="9">
        <f t="shared" si="34"/>
        <v>129</v>
      </c>
      <c r="Y64" s="9">
        <f t="shared" si="35"/>
        <v>848.5</v>
      </c>
    </row>
    <row r="65" spans="1:25" x14ac:dyDescent="0.25">
      <c r="A65" s="130">
        <v>5</v>
      </c>
      <c r="B65" s="148" t="s">
        <v>12</v>
      </c>
      <c r="C65" s="139">
        <v>1</v>
      </c>
      <c r="D65" s="139">
        <v>1</v>
      </c>
      <c r="E65" s="139">
        <v>1</v>
      </c>
      <c r="F65" s="140">
        <v>1</v>
      </c>
      <c r="G65" s="141">
        <v>1</v>
      </c>
      <c r="H65" s="139">
        <v>1.115</v>
      </c>
      <c r="I65" s="139">
        <v>1</v>
      </c>
      <c r="J65" s="139">
        <v>1</v>
      </c>
      <c r="L65" s="9">
        <f t="shared" si="24"/>
        <v>1.014375</v>
      </c>
      <c r="M65" s="9">
        <f t="shared" si="25"/>
        <v>1.4374999999999997E-2</v>
      </c>
      <c r="O65" s="9">
        <f t="shared" si="26"/>
        <v>1</v>
      </c>
      <c r="P65" s="9">
        <f t="shared" si="27"/>
        <v>1</v>
      </c>
      <c r="Q65" s="9">
        <f t="shared" si="28"/>
        <v>1</v>
      </c>
      <c r="R65" s="9">
        <f t="shared" si="29"/>
        <v>1</v>
      </c>
      <c r="S65" s="9">
        <f t="shared" si="30"/>
        <v>1.115</v>
      </c>
      <c r="U65" s="9">
        <f t="shared" si="31"/>
        <v>0</v>
      </c>
      <c r="V65" s="9">
        <f t="shared" si="32"/>
        <v>1</v>
      </c>
      <c r="W65" s="9">
        <f t="shared" si="33"/>
        <v>0</v>
      </c>
      <c r="X65" s="9">
        <f t="shared" si="34"/>
        <v>0</v>
      </c>
      <c r="Y65" s="9">
        <f t="shared" si="35"/>
        <v>0.11499999999999999</v>
      </c>
    </row>
    <row r="66" spans="1:25" x14ac:dyDescent="0.25">
      <c r="A66" s="130">
        <v>6</v>
      </c>
      <c r="B66" s="148" t="s">
        <v>13</v>
      </c>
      <c r="C66" s="139">
        <v>1</v>
      </c>
      <c r="D66" s="139">
        <v>1</v>
      </c>
      <c r="E66" s="139">
        <v>1</v>
      </c>
      <c r="F66" s="140">
        <v>1</v>
      </c>
      <c r="G66" s="141">
        <v>1</v>
      </c>
      <c r="H66" s="139">
        <v>1</v>
      </c>
      <c r="I66" s="139">
        <v>1</v>
      </c>
      <c r="J66" s="139">
        <v>1</v>
      </c>
      <c r="L66" s="9">
        <f t="shared" si="24"/>
        <v>1</v>
      </c>
      <c r="M66" s="9">
        <f t="shared" si="25"/>
        <v>0</v>
      </c>
      <c r="O66" s="9">
        <f t="shared" si="26"/>
        <v>1</v>
      </c>
      <c r="P66" s="9">
        <f t="shared" si="27"/>
        <v>1</v>
      </c>
      <c r="Q66" s="9">
        <f t="shared" si="28"/>
        <v>1</v>
      </c>
      <c r="R66" s="9">
        <f t="shared" si="29"/>
        <v>1</v>
      </c>
      <c r="S66" s="9">
        <f t="shared" si="30"/>
        <v>1</v>
      </c>
      <c r="U66" s="9">
        <f t="shared" si="31"/>
        <v>0</v>
      </c>
      <c r="V66" s="9">
        <f t="shared" si="32"/>
        <v>1</v>
      </c>
      <c r="W66" s="9">
        <f t="shared" si="33"/>
        <v>0</v>
      </c>
      <c r="X66" s="9">
        <f t="shared" si="34"/>
        <v>0</v>
      </c>
      <c r="Y66" s="9">
        <f t="shared" si="35"/>
        <v>0</v>
      </c>
    </row>
    <row r="67" spans="1:25" x14ac:dyDescent="0.25">
      <c r="A67" s="130">
        <v>7</v>
      </c>
      <c r="B67" s="130" t="s">
        <v>14</v>
      </c>
      <c r="C67" s="138">
        <v>1.2949999999999999</v>
      </c>
      <c r="D67" s="138">
        <v>1</v>
      </c>
      <c r="E67" s="138">
        <v>1</v>
      </c>
      <c r="F67" s="136">
        <v>1.099</v>
      </c>
      <c r="G67" s="137">
        <v>1.0189999999999999</v>
      </c>
      <c r="H67" s="138">
        <v>1.03</v>
      </c>
      <c r="I67" s="138">
        <v>1.1870000000000001</v>
      </c>
      <c r="J67" s="138">
        <v>1</v>
      </c>
      <c r="L67" s="9">
        <f t="shared" si="24"/>
        <v>1.0787500000000001</v>
      </c>
      <c r="M67" s="9">
        <f t="shared" si="25"/>
        <v>3.860132769737331E-2</v>
      </c>
      <c r="O67" s="9">
        <f t="shared" si="26"/>
        <v>1</v>
      </c>
      <c r="P67" s="9">
        <f t="shared" si="27"/>
        <v>1</v>
      </c>
      <c r="Q67" s="9">
        <f t="shared" si="28"/>
        <v>1.0245</v>
      </c>
      <c r="R67" s="9">
        <f t="shared" si="29"/>
        <v>1.121</v>
      </c>
      <c r="S67" s="9">
        <f t="shared" si="30"/>
        <v>1.2949999999999999</v>
      </c>
      <c r="U67" s="9">
        <f t="shared" si="31"/>
        <v>0</v>
      </c>
      <c r="V67" s="9">
        <f t="shared" si="32"/>
        <v>1</v>
      </c>
      <c r="W67" s="9">
        <f t="shared" si="33"/>
        <v>2.4499999999999966E-2</v>
      </c>
      <c r="X67" s="9">
        <f t="shared" si="34"/>
        <v>9.650000000000003E-2</v>
      </c>
      <c r="Y67" s="9">
        <f t="shared" si="35"/>
        <v>0.17399999999999993</v>
      </c>
    </row>
    <row r="68" spans="1:25" x14ac:dyDescent="0.25">
      <c r="A68" s="130">
        <v>8</v>
      </c>
      <c r="B68" s="130" t="s">
        <v>15</v>
      </c>
      <c r="C68" s="138">
        <v>2.7170000000000001</v>
      </c>
      <c r="D68" s="138">
        <v>2.238</v>
      </c>
      <c r="E68" s="138">
        <v>2.7010000000000001</v>
      </c>
      <c r="F68" s="136">
        <v>1.786</v>
      </c>
      <c r="G68" s="137">
        <v>1.7689999999999999</v>
      </c>
      <c r="H68" s="138">
        <v>2.2709999999999999</v>
      </c>
      <c r="I68" s="138">
        <v>3.0110000000000001</v>
      </c>
      <c r="J68" s="138">
        <v>2.4580000000000002</v>
      </c>
      <c r="L68" s="9">
        <f t="shared" si="24"/>
        <v>2.3688750000000001</v>
      </c>
      <c r="M68" s="9">
        <f t="shared" si="25"/>
        <v>0.15687044671821221</v>
      </c>
      <c r="O68" s="9">
        <f t="shared" si="26"/>
        <v>1.7689999999999999</v>
      </c>
      <c r="P68" s="9">
        <f t="shared" si="27"/>
        <v>2.125</v>
      </c>
      <c r="Q68" s="9">
        <f t="shared" si="28"/>
        <v>2.3645</v>
      </c>
      <c r="R68" s="9">
        <f t="shared" si="29"/>
        <v>2.7050000000000001</v>
      </c>
      <c r="S68" s="9">
        <f t="shared" si="30"/>
        <v>3.0110000000000001</v>
      </c>
      <c r="U68" s="9">
        <f t="shared" si="31"/>
        <v>0.35600000000000009</v>
      </c>
      <c r="V68" s="9">
        <f t="shared" si="32"/>
        <v>2.125</v>
      </c>
      <c r="W68" s="9">
        <f t="shared" si="33"/>
        <v>0.23950000000000005</v>
      </c>
      <c r="X68" s="9">
        <f t="shared" si="34"/>
        <v>0.34050000000000002</v>
      </c>
      <c r="Y68" s="9">
        <f t="shared" si="35"/>
        <v>0.30600000000000005</v>
      </c>
    </row>
    <row r="69" spans="1:25" x14ac:dyDescent="0.25">
      <c r="A69" s="130">
        <v>9</v>
      </c>
      <c r="B69" s="130" t="s">
        <v>16</v>
      </c>
      <c r="C69" s="131">
        <v>708.9</v>
      </c>
      <c r="D69" s="131">
        <v>85.93</v>
      </c>
      <c r="E69" s="131">
        <v>90.89</v>
      </c>
      <c r="F69" s="134">
        <v>512.1</v>
      </c>
      <c r="G69" s="135">
        <v>500.6</v>
      </c>
      <c r="H69" s="131">
        <v>202.6</v>
      </c>
      <c r="I69" s="131">
        <v>462.1</v>
      </c>
      <c r="J69" s="131">
        <v>354.4</v>
      </c>
      <c r="L69" s="9">
        <f t="shared" si="24"/>
        <v>364.69</v>
      </c>
      <c r="M69" s="9">
        <f t="shared" si="25"/>
        <v>78.74269787007006</v>
      </c>
      <c r="O69" s="9">
        <f t="shared" si="26"/>
        <v>85.93</v>
      </c>
      <c r="P69" s="9">
        <f t="shared" si="27"/>
        <v>174.67250000000001</v>
      </c>
      <c r="Q69" s="9">
        <f t="shared" si="28"/>
        <v>408.25</v>
      </c>
      <c r="R69" s="9">
        <f t="shared" si="29"/>
        <v>503.47500000000002</v>
      </c>
      <c r="S69" s="9">
        <f t="shared" si="30"/>
        <v>708.9</v>
      </c>
      <c r="U69" s="9">
        <f t="shared" si="31"/>
        <v>88.742500000000007</v>
      </c>
      <c r="V69" s="9">
        <f t="shared" si="32"/>
        <v>174.67250000000001</v>
      </c>
      <c r="W69" s="9">
        <f t="shared" si="33"/>
        <v>233.57749999999999</v>
      </c>
      <c r="X69" s="9">
        <f t="shared" si="34"/>
        <v>95.225000000000023</v>
      </c>
      <c r="Y69" s="9">
        <f t="shared" si="35"/>
        <v>205.42499999999995</v>
      </c>
    </row>
    <row r="70" spans="1:25" x14ac:dyDescent="0.25">
      <c r="A70" s="130">
        <v>10</v>
      </c>
      <c r="B70" s="130" t="s">
        <v>17</v>
      </c>
      <c r="C70" s="131">
        <v>684</v>
      </c>
      <c r="D70" s="131">
        <v>619</v>
      </c>
      <c r="E70" s="131">
        <v>798.3</v>
      </c>
      <c r="F70" s="134">
        <v>326.39999999999998</v>
      </c>
      <c r="G70" s="135">
        <v>320.10000000000002</v>
      </c>
      <c r="H70" s="131">
        <v>1788</v>
      </c>
      <c r="I70" s="131">
        <v>680.4</v>
      </c>
      <c r="J70" s="131">
        <v>553</v>
      </c>
      <c r="L70" s="9">
        <f t="shared" si="24"/>
        <v>721.15</v>
      </c>
      <c r="M70" s="9">
        <f t="shared" si="25"/>
        <v>163.80189690162757</v>
      </c>
      <c r="O70" s="9">
        <f t="shared" si="26"/>
        <v>320.10000000000002</v>
      </c>
      <c r="P70" s="9">
        <f t="shared" si="27"/>
        <v>496.35</v>
      </c>
      <c r="Q70" s="9">
        <f t="shared" si="28"/>
        <v>649.70000000000005</v>
      </c>
      <c r="R70" s="9">
        <f t="shared" si="29"/>
        <v>712.57500000000005</v>
      </c>
      <c r="S70" s="9">
        <f t="shared" si="30"/>
        <v>1788</v>
      </c>
      <c r="U70" s="9">
        <f t="shared" si="31"/>
        <v>176.25</v>
      </c>
      <c r="V70" s="9">
        <f t="shared" si="32"/>
        <v>496.35</v>
      </c>
      <c r="W70" s="9">
        <f t="shared" si="33"/>
        <v>153.35000000000002</v>
      </c>
      <c r="X70" s="9">
        <f t="shared" si="34"/>
        <v>62.875</v>
      </c>
      <c r="Y70" s="9">
        <f t="shared" si="35"/>
        <v>1075.425</v>
      </c>
    </row>
    <row r="71" spans="1:25" x14ac:dyDescent="0.25">
      <c r="A71" s="130">
        <v>11</v>
      </c>
      <c r="B71" s="130" t="s">
        <v>18</v>
      </c>
      <c r="C71" s="131">
        <v>507.5</v>
      </c>
      <c r="D71" s="131">
        <v>528.9</v>
      </c>
      <c r="E71" s="131">
        <v>562.9</v>
      </c>
      <c r="F71" s="134">
        <v>567.6</v>
      </c>
      <c r="G71" s="135">
        <v>564.5</v>
      </c>
      <c r="H71" s="131">
        <v>814.5</v>
      </c>
      <c r="I71" s="131">
        <v>424</v>
      </c>
      <c r="J71" s="131">
        <v>464.5</v>
      </c>
      <c r="L71" s="9">
        <f t="shared" si="24"/>
        <v>554.29999999999995</v>
      </c>
      <c r="M71" s="9">
        <f t="shared" si="25"/>
        <v>41.390229178256291</v>
      </c>
      <c r="O71" s="9">
        <f t="shared" si="26"/>
        <v>424</v>
      </c>
      <c r="P71" s="9">
        <f t="shared" si="27"/>
        <v>496.75</v>
      </c>
      <c r="Q71" s="9">
        <f t="shared" si="28"/>
        <v>545.9</v>
      </c>
      <c r="R71" s="9">
        <f t="shared" si="29"/>
        <v>565.27499999999998</v>
      </c>
      <c r="S71" s="9">
        <f t="shared" si="30"/>
        <v>814.5</v>
      </c>
      <c r="U71" s="9">
        <f t="shared" si="31"/>
        <v>72.75</v>
      </c>
      <c r="V71" s="9">
        <f t="shared" si="32"/>
        <v>496.75</v>
      </c>
      <c r="W71" s="9">
        <f t="shared" si="33"/>
        <v>49.149999999999977</v>
      </c>
      <c r="X71" s="9">
        <f t="shared" si="34"/>
        <v>19.375</v>
      </c>
      <c r="Y71" s="9">
        <f t="shared" si="35"/>
        <v>249.22500000000002</v>
      </c>
    </row>
    <row r="72" spans="1:25" x14ac:dyDescent="0.25">
      <c r="A72" s="130">
        <v>12</v>
      </c>
      <c r="B72" s="130" t="s">
        <v>19</v>
      </c>
      <c r="C72" s="131">
        <v>178.9</v>
      </c>
      <c r="D72" s="131">
        <v>228.7</v>
      </c>
      <c r="E72" s="131">
        <v>216.2</v>
      </c>
      <c r="F72" s="134">
        <v>134.80000000000001</v>
      </c>
      <c r="G72" s="135">
        <v>135.1</v>
      </c>
      <c r="H72" s="131">
        <v>246.5</v>
      </c>
      <c r="I72" s="131">
        <v>122.9</v>
      </c>
      <c r="J72" s="131">
        <v>169.3</v>
      </c>
      <c r="L72" s="9">
        <f t="shared" si="24"/>
        <v>179.04999999999998</v>
      </c>
      <c r="M72" s="9">
        <f t="shared" si="25"/>
        <v>16.654214395847642</v>
      </c>
      <c r="O72" s="9">
        <f t="shared" si="26"/>
        <v>122.9</v>
      </c>
      <c r="P72" s="9">
        <f t="shared" si="27"/>
        <v>135.02500000000001</v>
      </c>
      <c r="Q72" s="9">
        <f t="shared" si="28"/>
        <v>174.10000000000002</v>
      </c>
      <c r="R72" s="9">
        <f t="shared" si="29"/>
        <v>219.32499999999999</v>
      </c>
      <c r="S72" s="9">
        <f t="shared" si="30"/>
        <v>246.5</v>
      </c>
      <c r="U72" s="9">
        <f t="shared" si="31"/>
        <v>12.125</v>
      </c>
      <c r="V72" s="9">
        <f t="shared" si="32"/>
        <v>135.02500000000001</v>
      </c>
      <c r="W72" s="9">
        <f t="shared" si="33"/>
        <v>39.075000000000017</v>
      </c>
      <c r="X72" s="9">
        <f t="shared" si="34"/>
        <v>45.224999999999966</v>
      </c>
      <c r="Y72" s="9">
        <f t="shared" si="35"/>
        <v>27.175000000000011</v>
      </c>
    </row>
    <row r="73" spans="1:25" x14ac:dyDescent="0.25">
      <c r="A73" s="130">
        <v>13</v>
      </c>
      <c r="B73" s="148" t="s">
        <v>20</v>
      </c>
      <c r="C73" s="139">
        <v>2.6539999999999999</v>
      </c>
      <c r="D73" s="139">
        <v>1</v>
      </c>
      <c r="E73" s="139">
        <v>1</v>
      </c>
      <c r="F73" s="140">
        <v>3.6110000000000002</v>
      </c>
      <c r="G73" s="141">
        <v>3.4740000000000002</v>
      </c>
      <c r="H73" s="139">
        <v>2.2570000000000001</v>
      </c>
      <c r="I73" s="139">
        <v>2.9820000000000002</v>
      </c>
      <c r="J73" s="139">
        <v>2.2709999999999999</v>
      </c>
      <c r="L73" s="9">
        <f t="shared" si="24"/>
        <v>2.4061250000000003</v>
      </c>
      <c r="M73" s="9">
        <f t="shared" si="25"/>
        <v>0.35304863270316056</v>
      </c>
      <c r="O73" s="9">
        <f t="shared" si="26"/>
        <v>1</v>
      </c>
      <c r="P73" s="9">
        <f t="shared" si="27"/>
        <v>1.9427500000000002</v>
      </c>
      <c r="Q73" s="9">
        <f t="shared" si="28"/>
        <v>2.4624999999999999</v>
      </c>
      <c r="R73" s="9">
        <f t="shared" si="29"/>
        <v>3.1050000000000004</v>
      </c>
      <c r="S73" s="9">
        <f t="shared" si="30"/>
        <v>3.6110000000000002</v>
      </c>
      <c r="U73" s="9">
        <f t="shared" si="31"/>
        <v>0.9427500000000002</v>
      </c>
      <c r="V73" s="9">
        <f t="shared" si="32"/>
        <v>1.9427500000000002</v>
      </c>
      <c r="W73" s="9">
        <f t="shared" si="33"/>
        <v>0.51974999999999971</v>
      </c>
      <c r="X73" s="9">
        <f t="shared" si="34"/>
        <v>0.64250000000000052</v>
      </c>
      <c r="Y73" s="9">
        <f t="shared" si="35"/>
        <v>0.50599999999999978</v>
      </c>
    </row>
    <row r="74" spans="1:25" x14ac:dyDescent="0.25">
      <c r="A74" s="130">
        <v>14</v>
      </c>
      <c r="B74" s="130" t="s">
        <v>21</v>
      </c>
      <c r="C74" s="131">
        <v>30.97</v>
      </c>
      <c r="D74" s="131">
        <v>63.06</v>
      </c>
      <c r="E74" s="131">
        <v>68.33</v>
      </c>
      <c r="F74" s="134">
        <v>22.5</v>
      </c>
      <c r="G74" s="135">
        <v>19.11</v>
      </c>
      <c r="H74" s="131">
        <v>194.4</v>
      </c>
      <c r="I74" s="131">
        <v>62.56</v>
      </c>
      <c r="J74" s="131">
        <v>68.849999999999994</v>
      </c>
      <c r="L74" s="9">
        <f t="shared" si="24"/>
        <v>66.222499999999997</v>
      </c>
      <c r="M74" s="9">
        <f t="shared" si="25"/>
        <v>19.747610863631802</v>
      </c>
      <c r="O74" s="9">
        <f t="shared" si="26"/>
        <v>19.11</v>
      </c>
      <c r="P74" s="9">
        <f t="shared" si="27"/>
        <v>28.852499999999999</v>
      </c>
      <c r="Q74" s="9">
        <f t="shared" si="28"/>
        <v>62.81</v>
      </c>
      <c r="R74" s="9">
        <f t="shared" si="29"/>
        <v>68.459999999999994</v>
      </c>
      <c r="S74" s="9">
        <f t="shared" si="30"/>
        <v>194.4</v>
      </c>
      <c r="U74" s="9">
        <f t="shared" si="31"/>
        <v>9.7424999999999997</v>
      </c>
      <c r="V74" s="9">
        <f t="shared" si="32"/>
        <v>28.852499999999999</v>
      </c>
      <c r="W74" s="9">
        <f t="shared" si="33"/>
        <v>33.957500000000003</v>
      </c>
      <c r="X74" s="9">
        <f t="shared" si="34"/>
        <v>5.6499999999999915</v>
      </c>
      <c r="Y74" s="9">
        <f t="shared" si="35"/>
        <v>125.94000000000001</v>
      </c>
    </row>
    <row r="75" spans="1:25" x14ac:dyDescent="0.25">
      <c r="A75" s="130">
        <v>15</v>
      </c>
      <c r="B75" s="148" t="s">
        <v>22</v>
      </c>
      <c r="C75" s="139">
        <v>1.119</v>
      </c>
      <c r="D75" s="139">
        <v>1</v>
      </c>
      <c r="E75" s="139">
        <v>1</v>
      </c>
      <c r="F75" s="140">
        <v>1</v>
      </c>
      <c r="G75" s="141">
        <v>1</v>
      </c>
      <c r="H75" s="139">
        <v>1</v>
      </c>
      <c r="I75" s="139">
        <v>1</v>
      </c>
      <c r="J75" s="139">
        <v>1</v>
      </c>
      <c r="L75" s="9">
        <f t="shared" si="24"/>
        <v>1.014875</v>
      </c>
      <c r="M75" s="9">
        <f t="shared" si="25"/>
        <v>1.4875000000000001E-2</v>
      </c>
      <c r="O75" s="9">
        <f t="shared" si="26"/>
        <v>1</v>
      </c>
      <c r="P75" s="9">
        <f t="shared" si="27"/>
        <v>1</v>
      </c>
      <c r="Q75" s="9">
        <f t="shared" si="28"/>
        <v>1</v>
      </c>
      <c r="R75" s="9">
        <f t="shared" si="29"/>
        <v>1</v>
      </c>
      <c r="S75" s="9">
        <f t="shared" si="30"/>
        <v>1.119</v>
      </c>
      <c r="U75" s="9">
        <f t="shared" si="31"/>
        <v>0</v>
      </c>
      <c r="V75" s="9">
        <f t="shared" si="32"/>
        <v>1</v>
      </c>
      <c r="W75" s="9">
        <f t="shared" si="33"/>
        <v>0</v>
      </c>
      <c r="X75" s="9">
        <f t="shared" si="34"/>
        <v>0</v>
      </c>
      <c r="Y75" s="9">
        <f t="shared" si="35"/>
        <v>0.11899999999999999</v>
      </c>
    </row>
    <row r="76" spans="1:25" x14ac:dyDescent="0.25">
      <c r="A76" s="130">
        <v>16</v>
      </c>
      <c r="B76" s="130" t="s">
        <v>23</v>
      </c>
      <c r="C76" s="131">
        <v>98.98</v>
      </c>
      <c r="D76" s="131">
        <v>86.45</v>
      </c>
      <c r="E76" s="131">
        <v>71.41</v>
      </c>
      <c r="F76" s="134">
        <v>134.19999999999999</v>
      </c>
      <c r="G76" s="135">
        <v>130.5</v>
      </c>
      <c r="H76" s="131">
        <v>113.7</v>
      </c>
      <c r="I76" s="131">
        <v>96.71</v>
      </c>
      <c r="J76" s="131">
        <v>92.86</v>
      </c>
      <c r="L76" s="9">
        <f t="shared" si="24"/>
        <v>103.10125000000001</v>
      </c>
      <c r="M76" s="9">
        <f t="shared" si="25"/>
        <v>7.64674614215091</v>
      </c>
      <c r="O76" s="9">
        <f t="shared" si="26"/>
        <v>71.41</v>
      </c>
      <c r="P76" s="9">
        <f t="shared" si="27"/>
        <v>91.257499999999993</v>
      </c>
      <c r="Q76" s="9">
        <f t="shared" si="28"/>
        <v>97.844999999999999</v>
      </c>
      <c r="R76" s="9">
        <f t="shared" si="29"/>
        <v>117.9</v>
      </c>
      <c r="S76" s="9">
        <f t="shared" si="30"/>
        <v>134.19999999999999</v>
      </c>
      <c r="U76" s="9">
        <f t="shared" si="31"/>
        <v>19.847499999999997</v>
      </c>
      <c r="V76" s="9">
        <f t="shared" si="32"/>
        <v>91.257499999999993</v>
      </c>
      <c r="W76" s="9">
        <f t="shared" si="33"/>
        <v>6.5875000000000057</v>
      </c>
      <c r="X76" s="9">
        <f t="shared" si="34"/>
        <v>20.055000000000007</v>
      </c>
      <c r="Y76" s="9">
        <f t="shared" si="35"/>
        <v>16.299999999999983</v>
      </c>
    </row>
    <row r="77" spans="1:25" x14ac:dyDescent="0.25">
      <c r="A77" s="130">
        <v>17</v>
      </c>
      <c r="B77" s="130" t="s">
        <v>24</v>
      </c>
      <c r="C77" s="131">
        <v>10.39</v>
      </c>
      <c r="D77" s="131">
        <v>2.2080000000000002</v>
      </c>
      <c r="E77" s="131">
        <v>1.8819999999999999</v>
      </c>
      <c r="F77" s="134">
        <v>9.1539999999999999</v>
      </c>
      <c r="G77" s="135">
        <v>8.8719999999999999</v>
      </c>
      <c r="H77" s="131">
        <v>4.577</v>
      </c>
      <c r="I77" s="131">
        <v>7.3760000000000003</v>
      </c>
      <c r="J77" s="131">
        <v>5.14</v>
      </c>
      <c r="L77" s="9">
        <f t="shared" si="24"/>
        <v>6.1998749999999996</v>
      </c>
      <c r="M77" s="9">
        <f t="shared" si="25"/>
        <v>1.1428636719958589</v>
      </c>
      <c r="O77" s="9">
        <f t="shared" si="26"/>
        <v>1.8819999999999999</v>
      </c>
      <c r="P77" s="9">
        <f t="shared" si="27"/>
        <v>3.98475</v>
      </c>
      <c r="Q77" s="9">
        <f t="shared" si="28"/>
        <v>6.258</v>
      </c>
      <c r="R77" s="9">
        <f t="shared" si="29"/>
        <v>8.942499999999999</v>
      </c>
      <c r="S77" s="9">
        <f t="shared" si="30"/>
        <v>10.39</v>
      </c>
      <c r="U77" s="9">
        <f t="shared" si="31"/>
        <v>2.1027500000000003</v>
      </c>
      <c r="V77" s="9">
        <f t="shared" si="32"/>
        <v>3.98475</v>
      </c>
      <c r="W77" s="9">
        <f t="shared" si="33"/>
        <v>2.27325</v>
      </c>
      <c r="X77" s="9">
        <f t="shared" si="34"/>
        <v>2.684499999999999</v>
      </c>
      <c r="Y77" s="9">
        <f t="shared" si="35"/>
        <v>1.4475000000000016</v>
      </c>
    </row>
    <row r="78" spans="1:25" x14ac:dyDescent="0.25">
      <c r="A78" s="130">
        <v>18</v>
      </c>
      <c r="B78" s="130" t="s">
        <v>25</v>
      </c>
      <c r="C78" s="131">
        <v>917.1</v>
      </c>
      <c r="D78" s="131">
        <v>139.9</v>
      </c>
      <c r="E78" s="131">
        <v>150.69999999999999</v>
      </c>
      <c r="F78" s="134">
        <v>596.29999999999995</v>
      </c>
      <c r="G78" s="135">
        <v>554.9</v>
      </c>
      <c r="H78" s="131">
        <v>431.4</v>
      </c>
      <c r="I78" s="131">
        <v>1000</v>
      </c>
      <c r="J78" s="131">
        <v>651.70000000000005</v>
      </c>
      <c r="L78" s="9">
        <f t="shared" si="24"/>
        <v>555.25</v>
      </c>
      <c r="M78" s="9">
        <f t="shared" si="25"/>
        <v>111.10170372873937</v>
      </c>
      <c r="O78" s="9">
        <f t="shared" si="26"/>
        <v>139.9</v>
      </c>
      <c r="P78" s="9">
        <f t="shared" si="27"/>
        <v>361.22499999999997</v>
      </c>
      <c r="Q78" s="9">
        <f t="shared" si="28"/>
        <v>575.59999999999991</v>
      </c>
      <c r="R78" s="9">
        <f t="shared" si="29"/>
        <v>718.05000000000007</v>
      </c>
      <c r="S78" s="9">
        <f t="shared" si="30"/>
        <v>1000</v>
      </c>
      <c r="U78" s="9">
        <f t="shared" si="31"/>
        <v>221.32499999999996</v>
      </c>
      <c r="V78" s="9">
        <f t="shared" si="32"/>
        <v>361.22499999999997</v>
      </c>
      <c r="W78" s="9">
        <f t="shared" si="33"/>
        <v>214.37499999999994</v>
      </c>
      <c r="X78" s="9">
        <f t="shared" si="34"/>
        <v>142.45000000000016</v>
      </c>
      <c r="Y78" s="9">
        <f t="shared" si="35"/>
        <v>281.94999999999993</v>
      </c>
    </row>
    <row r="79" spans="1:25" x14ac:dyDescent="0.25">
      <c r="A79" s="130">
        <v>19</v>
      </c>
      <c r="B79" s="130" t="s">
        <v>26</v>
      </c>
      <c r="C79" s="131">
        <v>11.46</v>
      </c>
      <c r="D79" s="131">
        <v>10.72</v>
      </c>
      <c r="E79" s="131">
        <v>10.08</v>
      </c>
      <c r="F79" s="134">
        <v>9.4309999999999992</v>
      </c>
      <c r="G79" s="135">
        <v>9.2889999999999997</v>
      </c>
      <c r="H79" s="131">
        <v>13.67</v>
      </c>
      <c r="I79" s="131">
        <v>9.7759999999999998</v>
      </c>
      <c r="J79" s="131">
        <v>10.62</v>
      </c>
      <c r="L79" s="9">
        <f t="shared" si="24"/>
        <v>10.630749999999999</v>
      </c>
      <c r="M79" s="9">
        <f t="shared" si="25"/>
        <v>0.50367211379456933</v>
      </c>
      <c r="O79" s="9">
        <f t="shared" si="26"/>
        <v>9.2889999999999997</v>
      </c>
      <c r="P79" s="9">
        <f t="shared" si="27"/>
        <v>9.6897500000000001</v>
      </c>
      <c r="Q79" s="9">
        <f t="shared" si="28"/>
        <v>10.35</v>
      </c>
      <c r="R79" s="9">
        <f t="shared" si="29"/>
        <v>10.905000000000001</v>
      </c>
      <c r="S79" s="9">
        <f t="shared" si="30"/>
        <v>13.67</v>
      </c>
      <c r="U79" s="9">
        <f t="shared" si="31"/>
        <v>0.40075000000000038</v>
      </c>
      <c r="V79" s="9">
        <f t="shared" si="32"/>
        <v>9.6897500000000001</v>
      </c>
      <c r="W79" s="9">
        <f t="shared" si="33"/>
        <v>0.66024999999999956</v>
      </c>
      <c r="X79" s="9">
        <f t="shared" si="34"/>
        <v>0.55500000000000149</v>
      </c>
      <c r="Y79" s="9">
        <f t="shared" si="35"/>
        <v>2.7649999999999988</v>
      </c>
    </row>
    <row r="80" spans="1:25" x14ac:dyDescent="0.25">
      <c r="A80" s="130">
        <v>20</v>
      </c>
      <c r="B80" s="130" t="s">
        <v>27</v>
      </c>
      <c r="C80" s="131">
        <v>46.13</v>
      </c>
      <c r="D80" s="131">
        <v>39.31</v>
      </c>
      <c r="E80" s="131">
        <v>32.81</v>
      </c>
      <c r="F80" s="134">
        <v>17.8</v>
      </c>
      <c r="G80" s="135">
        <v>17.02</v>
      </c>
      <c r="H80" s="131">
        <v>39.159999999999997</v>
      </c>
      <c r="I80" s="131">
        <v>23.99</v>
      </c>
      <c r="J80" s="131">
        <v>31.96</v>
      </c>
      <c r="L80" s="9">
        <f t="shared" si="24"/>
        <v>31.022500000000004</v>
      </c>
      <c r="M80" s="9">
        <f t="shared" si="25"/>
        <v>3.7501732102854701</v>
      </c>
      <c r="O80" s="9">
        <f t="shared" si="26"/>
        <v>17.02</v>
      </c>
      <c r="P80" s="9">
        <f t="shared" si="27"/>
        <v>22.442499999999999</v>
      </c>
      <c r="Q80" s="9">
        <f t="shared" si="28"/>
        <v>32.385000000000005</v>
      </c>
      <c r="R80" s="9">
        <f t="shared" si="29"/>
        <v>39.197499999999998</v>
      </c>
      <c r="S80" s="9">
        <f t="shared" si="30"/>
        <v>46.13</v>
      </c>
      <c r="U80" s="9">
        <f t="shared" si="31"/>
        <v>5.4224999999999994</v>
      </c>
      <c r="V80" s="9">
        <f t="shared" si="32"/>
        <v>22.442499999999999</v>
      </c>
      <c r="W80" s="9">
        <f t="shared" si="33"/>
        <v>9.9425000000000061</v>
      </c>
      <c r="X80" s="9">
        <f t="shared" si="34"/>
        <v>6.8124999999999929</v>
      </c>
      <c r="Y80" s="9">
        <f t="shared" si="35"/>
        <v>6.9325000000000045</v>
      </c>
    </row>
    <row r="81" spans="1:25" x14ac:dyDescent="0.25">
      <c r="A81" s="49">
        <v>21</v>
      </c>
      <c r="B81" s="153" t="s">
        <v>28</v>
      </c>
      <c r="C81" s="29">
        <v>50.063000000000002</v>
      </c>
      <c r="D81" s="29">
        <v>51.530999999999999</v>
      </c>
      <c r="E81" s="29">
        <v>49.972000000000001</v>
      </c>
      <c r="F81" s="30">
        <v>47.277000000000001</v>
      </c>
      <c r="G81" s="31">
        <v>47.02</v>
      </c>
      <c r="H81" s="29">
        <v>50.137</v>
      </c>
      <c r="I81" s="29">
        <v>51.441000000000003</v>
      </c>
      <c r="J81" s="29">
        <v>51.697000000000003</v>
      </c>
      <c r="L81" s="9">
        <f t="shared" si="24"/>
        <v>49.892250000000004</v>
      </c>
      <c r="M81" s="9">
        <f t="shared" si="25"/>
        <v>0.64815702324800439</v>
      </c>
      <c r="O81" s="9">
        <f t="shared" si="26"/>
        <v>47.02</v>
      </c>
      <c r="P81" s="9">
        <f t="shared" si="27"/>
        <v>49.298250000000003</v>
      </c>
      <c r="Q81" s="9">
        <f t="shared" si="28"/>
        <v>50.1</v>
      </c>
      <c r="R81" s="9">
        <f t="shared" si="29"/>
        <v>51.463500000000003</v>
      </c>
      <c r="S81" s="9">
        <f t="shared" si="30"/>
        <v>51.697000000000003</v>
      </c>
      <c r="U81" s="9">
        <f t="shared" si="31"/>
        <v>2.2782499999999999</v>
      </c>
      <c r="V81" s="9">
        <f t="shared" si="32"/>
        <v>49.298250000000003</v>
      </c>
      <c r="W81" s="9">
        <f t="shared" si="33"/>
        <v>0.80174999999999841</v>
      </c>
      <c r="X81" s="9">
        <f t="shared" si="34"/>
        <v>1.3635000000000019</v>
      </c>
      <c r="Y81" s="9">
        <f t="shared" si="35"/>
        <v>0.23349999999999937</v>
      </c>
    </row>
    <row r="82" spans="1:25" x14ac:dyDescent="0.25">
      <c r="A82" s="98">
        <v>22</v>
      </c>
      <c r="B82" s="48" t="s">
        <v>29</v>
      </c>
      <c r="C82" s="29">
        <v>5.7329999999999997</v>
      </c>
      <c r="D82" s="29">
        <v>5.9980000000000002</v>
      </c>
      <c r="E82" s="29">
        <v>5.2720000000000002</v>
      </c>
      <c r="F82" s="30">
        <v>5.28</v>
      </c>
      <c r="G82" s="31">
        <v>5.45</v>
      </c>
      <c r="H82" s="29">
        <v>5.5019999999999998</v>
      </c>
      <c r="I82" s="29">
        <v>5.883</v>
      </c>
      <c r="J82" s="29">
        <v>5.7990000000000004</v>
      </c>
      <c r="L82" s="9">
        <f t="shared" si="24"/>
        <v>5.6146250000000002</v>
      </c>
      <c r="M82" s="9">
        <f t="shared" si="25"/>
        <v>9.7848267650188142E-2</v>
      </c>
      <c r="O82" s="9">
        <f t="shared" si="26"/>
        <v>5.2720000000000002</v>
      </c>
      <c r="P82" s="9">
        <f t="shared" si="27"/>
        <v>5.4075000000000006</v>
      </c>
      <c r="Q82" s="9">
        <f t="shared" si="28"/>
        <v>5.6174999999999997</v>
      </c>
      <c r="R82" s="9">
        <f t="shared" si="29"/>
        <v>5.82</v>
      </c>
      <c r="S82" s="9">
        <f t="shared" si="30"/>
        <v>5.9980000000000002</v>
      </c>
      <c r="U82" s="9">
        <f t="shared" si="31"/>
        <v>0.1355000000000004</v>
      </c>
      <c r="V82" s="9">
        <f t="shared" si="32"/>
        <v>5.4075000000000006</v>
      </c>
      <c r="W82" s="9">
        <f t="shared" si="33"/>
        <v>0.20999999999999908</v>
      </c>
      <c r="X82" s="9">
        <f t="shared" si="34"/>
        <v>0.20250000000000057</v>
      </c>
      <c r="Y82" s="9">
        <f t="shared" si="35"/>
        <v>0.17799999999999994</v>
      </c>
    </row>
    <row r="83" spans="1:25" ht="15.75" thickBot="1" x14ac:dyDescent="0.3">
      <c r="A83" s="98">
        <v>23</v>
      </c>
      <c r="B83" s="48" t="s">
        <v>30</v>
      </c>
      <c r="C83" s="29">
        <v>0.24299999999999999</v>
      </c>
      <c r="D83" s="29">
        <v>0.32</v>
      </c>
      <c r="E83" s="29">
        <v>0.23899999999999999</v>
      </c>
      <c r="F83" s="33">
        <v>0.247</v>
      </c>
      <c r="G83" s="34">
        <v>0.33600000000000002</v>
      </c>
      <c r="H83" s="29">
        <v>0.35599999999999998</v>
      </c>
      <c r="I83" s="29">
        <v>0.252</v>
      </c>
      <c r="J83" s="29">
        <v>0.34899999999999998</v>
      </c>
      <c r="L83" s="9">
        <f t="shared" si="24"/>
        <v>0.29275000000000001</v>
      </c>
      <c r="M83" s="9">
        <f t="shared" si="25"/>
        <v>1.8368985896263845E-2</v>
      </c>
      <c r="O83" s="9">
        <f t="shared" si="26"/>
        <v>0.23899999999999999</v>
      </c>
      <c r="P83" s="9">
        <f t="shared" si="27"/>
        <v>0.246</v>
      </c>
      <c r="Q83" s="9">
        <f t="shared" si="28"/>
        <v>0.28600000000000003</v>
      </c>
      <c r="R83" s="9">
        <f t="shared" si="29"/>
        <v>0.33925</v>
      </c>
      <c r="S83" s="9">
        <f t="shared" si="30"/>
        <v>0.35599999999999998</v>
      </c>
      <c r="U83" s="9">
        <f t="shared" si="31"/>
        <v>7.0000000000000062E-3</v>
      </c>
      <c r="V83" s="9">
        <f t="shared" si="32"/>
        <v>0.246</v>
      </c>
      <c r="W83" s="9">
        <f t="shared" si="33"/>
        <v>4.0000000000000036E-2</v>
      </c>
      <c r="X83" s="9">
        <f t="shared" si="34"/>
        <v>5.3249999999999964E-2</v>
      </c>
      <c r="Y83" s="9">
        <f t="shared" si="35"/>
        <v>1.6749999999999987E-2</v>
      </c>
    </row>
    <row r="85" spans="1:25" ht="15.75" thickBot="1" x14ac:dyDescent="0.3">
      <c r="A85" s="125" t="s">
        <v>89</v>
      </c>
    </row>
    <row r="86" spans="1:25" x14ac:dyDescent="0.25">
      <c r="A86" s="130" t="s">
        <v>0</v>
      </c>
      <c r="B86" s="130" t="s">
        <v>1</v>
      </c>
      <c r="C86" s="131" t="s">
        <v>70</v>
      </c>
      <c r="D86" s="131" t="s">
        <v>71</v>
      </c>
      <c r="E86" s="131" t="s">
        <v>72</v>
      </c>
      <c r="F86" s="131" t="s">
        <v>73</v>
      </c>
      <c r="G86" s="131" t="s">
        <v>74</v>
      </c>
      <c r="H86" s="154" t="s">
        <v>75</v>
      </c>
      <c r="I86" s="155" t="s">
        <v>75</v>
      </c>
    </row>
    <row r="87" spans="1:25" x14ac:dyDescent="0.25">
      <c r="A87" s="130" t="s">
        <v>3</v>
      </c>
      <c r="B87" s="130" t="s">
        <v>4</v>
      </c>
      <c r="C87" s="131" t="s">
        <v>5</v>
      </c>
      <c r="D87" s="131" t="s">
        <v>5</v>
      </c>
      <c r="E87" s="131" t="s">
        <v>5</v>
      </c>
      <c r="F87" s="131" t="s">
        <v>5</v>
      </c>
      <c r="G87" s="131" t="s">
        <v>5</v>
      </c>
      <c r="H87" s="134" t="s">
        <v>5</v>
      </c>
      <c r="I87" s="135" t="s">
        <v>5</v>
      </c>
    </row>
    <row r="88" spans="1:25" x14ac:dyDescent="0.25">
      <c r="H88" s="12"/>
      <c r="I88" s="14"/>
      <c r="K88" s="101" t="s">
        <v>34</v>
      </c>
      <c r="L88" s="101" t="s">
        <v>191</v>
      </c>
      <c r="M88" s="101"/>
      <c r="N88" s="101" t="s">
        <v>192</v>
      </c>
      <c r="O88" s="101" t="s">
        <v>194</v>
      </c>
      <c r="P88" s="101" t="s">
        <v>35</v>
      </c>
      <c r="Q88" s="101" t="s">
        <v>195</v>
      </c>
      <c r="R88" s="101" t="s">
        <v>193</v>
      </c>
      <c r="S88" s="125"/>
      <c r="T88" s="101" t="s">
        <v>196</v>
      </c>
      <c r="U88" s="101" t="s">
        <v>194</v>
      </c>
      <c r="V88" s="101" t="s">
        <v>197</v>
      </c>
      <c r="W88" s="101" t="s">
        <v>198</v>
      </c>
      <c r="X88" s="101" t="s">
        <v>199</v>
      </c>
    </row>
    <row r="89" spans="1:25" x14ac:dyDescent="0.25">
      <c r="A89" s="130">
        <v>1</v>
      </c>
      <c r="B89" s="130" t="s">
        <v>8</v>
      </c>
      <c r="C89" s="131">
        <v>62.63</v>
      </c>
      <c r="D89" s="131">
        <v>26.55</v>
      </c>
      <c r="E89" s="131">
        <v>33.729999999999997</v>
      </c>
      <c r="F89" s="131">
        <v>34.25</v>
      </c>
      <c r="G89" s="131">
        <v>162.9</v>
      </c>
      <c r="H89" s="134">
        <v>59.06</v>
      </c>
      <c r="I89" s="135">
        <v>65.22</v>
      </c>
      <c r="K89" s="9">
        <f t="shared" ref="K89:K111" si="36">AVERAGE(C89:I89)</f>
        <v>63.477142857142859</v>
      </c>
      <c r="L89" s="9">
        <f t="shared" ref="L89:L111" si="37">STDEV(C89:I89)/(SQRT(COUNT(C89:I89)))</f>
        <v>17.600664992075302</v>
      </c>
      <c r="N89" s="9">
        <f t="shared" ref="N89:N111" si="38">MIN(C89:I89)</f>
        <v>26.55</v>
      </c>
      <c r="O89" s="9">
        <f t="shared" ref="O89:O111" si="39">_xlfn.QUARTILE.INC(C89:I89,1)</f>
        <v>33.989999999999995</v>
      </c>
      <c r="P89" s="9">
        <f t="shared" ref="P89:P111" si="40">MEDIAN(C89:I89)</f>
        <v>59.06</v>
      </c>
      <c r="Q89" s="9">
        <f t="shared" ref="Q89:Q111" si="41">_xlfn.QUARTILE.INC(C89:I89,3)</f>
        <v>63.924999999999997</v>
      </c>
      <c r="R89" s="9">
        <f t="shared" ref="R89:R111" si="42">MAX(C89:I89)</f>
        <v>162.9</v>
      </c>
      <c r="T89" s="9">
        <f>(O89)-(N89)</f>
        <v>7.4399999999999942</v>
      </c>
      <c r="U89" s="9">
        <f>O89</f>
        <v>33.989999999999995</v>
      </c>
      <c r="V89" s="9">
        <f>(P89)-(O89)</f>
        <v>25.070000000000007</v>
      </c>
      <c r="W89" s="9">
        <f>(Q89)-(P89)</f>
        <v>4.8649999999999949</v>
      </c>
      <c r="X89" s="9">
        <f>(R89)-(Q89)</f>
        <v>98.975000000000009</v>
      </c>
    </row>
    <row r="90" spans="1:25" x14ac:dyDescent="0.25">
      <c r="A90" s="130">
        <v>2</v>
      </c>
      <c r="B90" s="130" t="s">
        <v>9</v>
      </c>
      <c r="C90" s="131">
        <v>6.327</v>
      </c>
      <c r="D90" s="131">
        <v>3.6429999999999998</v>
      </c>
      <c r="E90" s="131">
        <v>2.8610000000000002</v>
      </c>
      <c r="F90" s="131">
        <v>3.4809999999999999</v>
      </c>
      <c r="G90" s="131">
        <v>3.1360000000000001</v>
      </c>
      <c r="H90" s="134">
        <v>3.8090000000000002</v>
      </c>
      <c r="I90" s="135">
        <v>3.8260000000000001</v>
      </c>
      <c r="K90" s="9">
        <f t="shared" si="36"/>
        <v>3.8689999999999998</v>
      </c>
      <c r="L90" s="9">
        <f t="shared" si="37"/>
        <v>0.43100618711723132</v>
      </c>
      <c r="N90" s="9">
        <f t="shared" si="38"/>
        <v>2.8610000000000002</v>
      </c>
      <c r="O90" s="9">
        <f t="shared" si="39"/>
        <v>3.3085</v>
      </c>
      <c r="P90" s="9">
        <f t="shared" si="40"/>
        <v>3.6429999999999998</v>
      </c>
      <c r="Q90" s="9">
        <f t="shared" si="41"/>
        <v>3.8174999999999999</v>
      </c>
      <c r="R90" s="9">
        <f t="shared" si="42"/>
        <v>6.327</v>
      </c>
      <c r="T90" s="9">
        <f t="shared" ref="T90:T111" si="43">(O90)-(N90)</f>
        <v>0.44749999999999979</v>
      </c>
      <c r="U90" s="9">
        <f t="shared" ref="U90:U111" si="44">O90</f>
        <v>3.3085</v>
      </c>
      <c r="V90" s="9">
        <f t="shared" ref="V90:V111" si="45">(P90)-(O90)</f>
        <v>0.3344999999999998</v>
      </c>
      <c r="W90" s="9">
        <f t="shared" ref="W90:W111" si="46">(Q90)-(P90)</f>
        <v>0.1745000000000001</v>
      </c>
      <c r="X90" s="9">
        <f t="shared" ref="X90:X111" si="47">(R90)-(Q90)</f>
        <v>2.5095000000000001</v>
      </c>
    </row>
    <row r="91" spans="1:25" x14ac:dyDescent="0.25">
      <c r="A91" s="130">
        <v>3</v>
      </c>
      <c r="B91" s="130" t="s">
        <v>10</v>
      </c>
      <c r="C91" s="131">
        <v>15.6</v>
      </c>
      <c r="D91" s="131">
        <v>6.4539999999999997</v>
      </c>
      <c r="E91" s="131">
        <v>7.8150000000000004</v>
      </c>
      <c r="F91" s="131">
        <v>6.681</v>
      </c>
      <c r="G91" s="131">
        <v>12.27</v>
      </c>
      <c r="H91" s="134">
        <v>15.25</v>
      </c>
      <c r="I91" s="135">
        <v>15.48</v>
      </c>
      <c r="K91" s="9">
        <f t="shared" si="36"/>
        <v>11.364285714285714</v>
      </c>
      <c r="L91" s="9">
        <f t="shared" si="37"/>
        <v>1.61422968086485</v>
      </c>
      <c r="N91" s="9">
        <f t="shared" si="38"/>
        <v>6.4539999999999997</v>
      </c>
      <c r="O91" s="9">
        <f t="shared" si="39"/>
        <v>7.2480000000000002</v>
      </c>
      <c r="P91" s="9">
        <f t="shared" si="40"/>
        <v>12.27</v>
      </c>
      <c r="Q91" s="9">
        <f t="shared" si="41"/>
        <v>15.365</v>
      </c>
      <c r="R91" s="9">
        <f t="shared" si="42"/>
        <v>15.6</v>
      </c>
      <c r="T91" s="9">
        <f t="shared" si="43"/>
        <v>0.79400000000000048</v>
      </c>
      <c r="U91" s="9">
        <f t="shared" si="44"/>
        <v>7.2480000000000002</v>
      </c>
      <c r="V91" s="9">
        <f t="shared" si="45"/>
        <v>5.0219999999999994</v>
      </c>
      <c r="W91" s="9">
        <f t="shared" si="46"/>
        <v>3.0950000000000006</v>
      </c>
      <c r="X91" s="9">
        <f t="shared" si="47"/>
        <v>0.23499999999999943</v>
      </c>
    </row>
    <row r="92" spans="1:25" x14ac:dyDescent="0.25">
      <c r="A92" s="130">
        <v>4</v>
      </c>
      <c r="B92" s="130" t="s">
        <v>11</v>
      </c>
      <c r="C92" s="131">
        <v>2051</v>
      </c>
      <c r="D92" s="131">
        <v>1501</v>
      </c>
      <c r="E92" s="131">
        <v>1866</v>
      </c>
      <c r="F92" s="131">
        <v>1482</v>
      </c>
      <c r="G92" s="131">
        <v>1978</v>
      </c>
      <c r="H92" s="134">
        <v>1971</v>
      </c>
      <c r="I92" s="135">
        <v>2014</v>
      </c>
      <c r="K92" s="9">
        <f t="shared" si="36"/>
        <v>1837.5714285714287</v>
      </c>
      <c r="L92" s="9">
        <f t="shared" si="37"/>
        <v>91.900789452761387</v>
      </c>
      <c r="N92" s="9">
        <f t="shared" si="38"/>
        <v>1482</v>
      </c>
      <c r="O92" s="9">
        <f t="shared" si="39"/>
        <v>1683.5</v>
      </c>
      <c r="P92" s="9">
        <f t="shared" si="40"/>
        <v>1971</v>
      </c>
      <c r="Q92" s="9">
        <f t="shared" si="41"/>
        <v>1996</v>
      </c>
      <c r="R92" s="9">
        <f t="shared" si="42"/>
        <v>2051</v>
      </c>
      <c r="T92" s="9">
        <f t="shared" si="43"/>
        <v>201.5</v>
      </c>
      <c r="U92" s="9">
        <f t="shared" si="44"/>
        <v>1683.5</v>
      </c>
      <c r="V92" s="9">
        <f t="shared" si="45"/>
        <v>287.5</v>
      </c>
      <c r="W92" s="9">
        <f t="shared" si="46"/>
        <v>25</v>
      </c>
      <c r="X92" s="9">
        <f t="shared" si="47"/>
        <v>55</v>
      </c>
    </row>
    <row r="93" spans="1:25" x14ac:dyDescent="0.25">
      <c r="A93" s="130">
        <v>5</v>
      </c>
      <c r="B93" s="148" t="s">
        <v>12</v>
      </c>
      <c r="C93" s="139">
        <v>1</v>
      </c>
      <c r="D93" s="139">
        <v>1</v>
      </c>
      <c r="E93" s="139">
        <v>1</v>
      </c>
      <c r="F93" s="139">
        <v>1</v>
      </c>
      <c r="G93" s="139">
        <v>1</v>
      </c>
      <c r="H93" s="140">
        <v>1</v>
      </c>
      <c r="I93" s="141">
        <v>1</v>
      </c>
      <c r="K93" s="9">
        <f t="shared" si="36"/>
        <v>1</v>
      </c>
      <c r="L93" s="9">
        <f t="shared" si="37"/>
        <v>0</v>
      </c>
      <c r="N93" s="9">
        <f t="shared" si="38"/>
        <v>1</v>
      </c>
      <c r="O93" s="9">
        <f t="shared" si="39"/>
        <v>1</v>
      </c>
      <c r="P93" s="9">
        <f t="shared" si="40"/>
        <v>1</v>
      </c>
      <c r="Q93" s="9">
        <f t="shared" si="41"/>
        <v>1</v>
      </c>
      <c r="R93" s="9">
        <f t="shared" si="42"/>
        <v>1</v>
      </c>
      <c r="T93" s="9">
        <f t="shared" si="43"/>
        <v>0</v>
      </c>
      <c r="U93" s="9">
        <f t="shared" si="44"/>
        <v>1</v>
      </c>
      <c r="V93" s="9">
        <f t="shared" si="45"/>
        <v>0</v>
      </c>
      <c r="W93" s="9">
        <f t="shared" si="46"/>
        <v>0</v>
      </c>
      <c r="X93" s="9">
        <f t="shared" si="47"/>
        <v>0</v>
      </c>
    </row>
    <row r="94" spans="1:25" x14ac:dyDescent="0.25">
      <c r="A94" s="130">
        <v>6</v>
      </c>
      <c r="B94" s="148" t="s">
        <v>13</v>
      </c>
      <c r="C94" s="139">
        <v>1.905</v>
      </c>
      <c r="D94" s="139">
        <v>1</v>
      </c>
      <c r="E94" s="139">
        <v>1</v>
      </c>
      <c r="F94" s="139">
        <v>1</v>
      </c>
      <c r="G94" s="139">
        <v>1</v>
      </c>
      <c r="H94" s="140">
        <v>1.764</v>
      </c>
      <c r="I94" s="141">
        <v>1.7390000000000001</v>
      </c>
      <c r="K94" s="9">
        <f t="shared" si="36"/>
        <v>1.3440000000000001</v>
      </c>
      <c r="L94" s="9">
        <f t="shared" si="37"/>
        <v>0.16333503400475138</v>
      </c>
      <c r="N94" s="9">
        <f t="shared" si="38"/>
        <v>1</v>
      </c>
      <c r="O94" s="9">
        <f t="shared" si="39"/>
        <v>1</v>
      </c>
      <c r="P94" s="9">
        <f t="shared" si="40"/>
        <v>1</v>
      </c>
      <c r="Q94" s="9">
        <f t="shared" si="41"/>
        <v>1.7515000000000001</v>
      </c>
      <c r="R94" s="9">
        <f t="shared" si="42"/>
        <v>1.905</v>
      </c>
      <c r="T94" s="9">
        <f t="shared" si="43"/>
        <v>0</v>
      </c>
      <c r="U94" s="9">
        <f t="shared" si="44"/>
        <v>1</v>
      </c>
      <c r="V94" s="9">
        <f t="shared" si="45"/>
        <v>0</v>
      </c>
      <c r="W94" s="9">
        <f t="shared" si="46"/>
        <v>0.75150000000000006</v>
      </c>
      <c r="X94" s="9">
        <f t="shared" si="47"/>
        <v>0.15349999999999997</v>
      </c>
    </row>
    <row r="95" spans="1:25" x14ac:dyDescent="0.25">
      <c r="A95" s="130">
        <v>7</v>
      </c>
      <c r="B95" s="130" t="s">
        <v>14</v>
      </c>
      <c r="C95" s="131">
        <v>1.643</v>
      </c>
      <c r="D95" s="131">
        <v>3.3279999999999998</v>
      </c>
      <c r="E95" s="138">
        <v>1</v>
      </c>
      <c r="F95" s="138">
        <v>1</v>
      </c>
      <c r="G95" s="131">
        <v>1.1970000000000001</v>
      </c>
      <c r="H95" s="134">
        <v>1.46</v>
      </c>
      <c r="I95" s="135">
        <v>1.3149999999999999</v>
      </c>
      <c r="K95" s="9">
        <f t="shared" si="36"/>
        <v>1.5632857142857142</v>
      </c>
      <c r="L95" s="9">
        <f t="shared" si="37"/>
        <v>0.30712303369029359</v>
      </c>
      <c r="N95" s="9">
        <f t="shared" si="38"/>
        <v>1</v>
      </c>
      <c r="O95" s="9">
        <f t="shared" si="39"/>
        <v>1.0985</v>
      </c>
      <c r="P95" s="9">
        <f t="shared" si="40"/>
        <v>1.3149999999999999</v>
      </c>
      <c r="Q95" s="9">
        <f t="shared" si="41"/>
        <v>1.5514999999999999</v>
      </c>
      <c r="R95" s="9">
        <f t="shared" si="42"/>
        <v>3.3279999999999998</v>
      </c>
      <c r="T95" s="9">
        <f t="shared" si="43"/>
        <v>9.8500000000000032E-2</v>
      </c>
      <c r="U95" s="9">
        <f t="shared" si="44"/>
        <v>1.0985</v>
      </c>
      <c r="V95" s="9">
        <f t="shared" si="45"/>
        <v>0.21649999999999991</v>
      </c>
      <c r="W95" s="9">
        <f t="shared" si="46"/>
        <v>0.23649999999999993</v>
      </c>
      <c r="X95" s="9">
        <f t="shared" si="47"/>
        <v>1.7765</v>
      </c>
    </row>
    <row r="96" spans="1:25" x14ac:dyDescent="0.25">
      <c r="A96" s="130">
        <v>8</v>
      </c>
      <c r="B96" s="130" t="s">
        <v>15</v>
      </c>
      <c r="C96" s="131">
        <v>2.3660000000000001</v>
      </c>
      <c r="D96" s="131">
        <v>3.74</v>
      </c>
      <c r="E96" s="131">
        <v>2.2109999999999999</v>
      </c>
      <c r="F96" s="131">
        <v>2.96</v>
      </c>
      <c r="G96" s="131">
        <v>2.262</v>
      </c>
      <c r="H96" s="134">
        <v>2.8919999999999999</v>
      </c>
      <c r="I96" s="135">
        <v>2.39</v>
      </c>
      <c r="K96" s="9">
        <f t="shared" si="36"/>
        <v>2.6887142857142861</v>
      </c>
      <c r="L96" s="9">
        <f t="shared" si="37"/>
        <v>0.20838342799086607</v>
      </c>
      <c r="N96" s="9">
        <f t="shared" si="38"/>
        <v>2.2109999999999999</v>
      </c>
      <c r="O96" s="9">
        <f t="shared" si="39"/>
        <v>2.3140000000000001</v>
      </c>
      <c r="P96" s="9">
        <f t="shared" si="40"/>
        <v>2.39</v>
      </c>
      <c r="Q96" s="9">
        <f t="shared" si="41"/>
        <v>2.9260000000000002</v>
      </c>
      <c r="R96" s="9">
        <f t="shared" si="42"/>
        <v>3.74</v>
      </c>
      <c r="T96" s="9">
        <f t="shared" si="43"/>
        <v>0.1030000000000002</v>
      </c>
      <c r="U96" s="9">
        <f t="shared" si="44"/>
        <v>2.3140000000000001</v>
      </c>
      <c r="V96" s="9">
        <f t="shared" si="45"/>
        <v>7.6000000000000068E-2</v>
      </c>
      <c r="W96" s="9">
        <f t="shared" si="46"/>
        <v>0.53600000000000003</v>
      </c>
      <c r="X96" s="9">
        <f t="shared" si="47"/>
        <v>0.81400000000000006</v>
      </c>
    </row>
    <row r="97" spans="1:24" x14ac:dyDescent="0.25">
      <c r="A97" s="130">
        <v>9</v>
      </c>
      <c r="B97" s="130" t="s">
        <v>16</v>
      </c>
      <c r="C97" s="131">
        <v>55.56</v>
      </c>
      <c r="D97" s="131">
        <v>20.96</v>
      </c>
      <c r="E97" s="131">
        <v>13.41</v>
      </c>
      <c r="F97" s="131">
        <v>11.53</v>
      </c>
      <c r="G97" s="131">
        <v>17.13</v>
      </c>
      <c r="H97" s="134">
        <v>48.71</v>
      </c>
      <c r="I97" s="135">
        <v>56.75</v>
      </c>
      <c r="K97" s="9">
        <f t="shared" si="36"/>
        <v>32.00714285714286</v>
      </c>
      <c r="L97" s="9">
        <f t="shared" si="37"/>
        <v>7.7987595821648581</v>
      </c>
      <c r="N97" s="9">
        <f t="shared" si="38"/>
        <v>11.53</v>
      </c>
      <c r="O97" s="9">
        <f t="shared" si="39"/>
        <v>15.27</v>
      </c>
      <c r="P97" s="9">
        <f t="shared" si="40"/>
        <v>20.96</v>
      </c>
      <c r="Q97" s="9">
        <f t="shared" si="41"/>
        <v>52.135000000000005</v>
      </c>
      <c r="R97" s="9">
        <f t="shared" si="42"/>
        <v>56.75</v>
      </c>
      <c r="T97" s="9">
        <f t="shared" si="43"/>
        <v>3.74</v>
      </c>
      <c r="U97" s="9">
        <f t="shared" si="44"/>
        <v>15.27</v>
      </c>
      <c r="V97" s="9">
        <f t="shared" si="45"/>
        <v>5.6900000000000013</v>
      </c>
      <c r="W97" s="9">
        <f t="shared" si="46"/>
        <v>31.175000000000004</v>
      </c>
      <c r="X97" s="9">
        <f t="shared" si="47"/>
        <v>4.6149999999999949</v>
      </c>
    </row>
    <row r="98" spans="1:24" x14ac:dyDescent="0.25">
      <c r="A98" s="130">
        <v>10</v>
      </c>
      <c r="B98" s="130" t="s">
        <v>17</v>
      </c>
      <c r="C98" s="131">
        <v>535.20000000000005</v>
      </c>
      <c r="D98" s="131">
        <v>527.70000000000005</v>
      </c>
      <c r="E98" s="131">
        <v>191.7</v>
      </c>
      <c r="F98" s="131">
        <v>477.2</v>
      </c>
      <c r="G98" s="131">
        <v>508.6</v>
      </c>
      <c r="H98" s="134">
        <v>487.9</v>
      </c>
      <c r="I98" s="135">
        <v>495.6</v>
      </c>
      <c r="K98" s="9">
        <f t="shared" si="36"/>
        <v>460.55714285714288</v>
      </c>
      <c r="L98" s="9">
        <f t="shared" si="37"/>
        <v>45.493227424492495</v>
      </c>
      <c r="N98" s="9">
        <f t="shared" si="38"/>
        <v>191.7</v>
      </c>
      <c r="O98" s="9">
        <f t="shared" si="39"/>
        <v>482.54999999999995</v>
      </c>
      <c r="P98" s="9">
        <f t="shared" si="40"/>
        <v>495.6</v>
      </c>
      <c r="Q98" s="9">
        <f t="shared" si="41"/>
        <v>518.15000000000009</v>
      </c>
      <c r="R98" s="9">
        <f t="shared" si="42"/>
        <v>535.20000000000005</v>
      </c>
      <c r="T98" s="9">
        <f t="shared" si="43"/>
        <v>290.84999999999997</v>
      </c>
      <c r="U98" s="9">
        <f t="shared" si="44"/>
        <v>482.54999999999995</v>
      </c>
      <c r="V98" s="9">
        <f t="shared" si="45"/>
        <v>13.050000000000068</v>
      </c>
      <c r="W98" s="9">
        <f t="shared" si="46"/>
        <v>22.550000000000068</v>
      </c>
      <c r="X98" s="9">
        <f t="shared" si="47"/>
        <v>17.049999999999955</v>
      </c>
    </row>
    <row r="99" spans="1:24" x14ac:dyDescent="0.25">
      <c r="A99" s="130">
        <v>11</v>
      </c>
      <c r="B99" s="130" t="s">
        <v>18</v>
      </c>
      <c r="C99" s="131">
        <v>427</v>
      </c>
      <c r="D99" s="131">
        <v>414.9</v>
      </c>
      <c r="E99" s="131">
        <v>434</v>
      </c>
      <c r="F99" s="131">
        <v>444.5</v>
      </c>
      <c r="G99" s="131">
        <v>453.7</v>
      </c>
      <c r="H99" s="134">
        <v>452.2</v>
      </c>
      <c r="I99" s="135">
        <v>460.2</v>
      </c>
      <c r="K99" s="9">
        <f t="shared" si="36"/>
        <v>440.92857142857139</v>
      </c>
      <c r="L99" s="9">
        <f t="shared" si="37"/>
        <v>6.160152838460851</v>
      </c>
      <c r="N99" s="9">
        <f t="shared" si="38"/>
        <v>414.9</v>
      </c>
      <c r="O99" s="9">
        <f t="shared" si="39"/>
        <v>430.5</v>
      </c>
      <c r="P99" s="9">
        <f t="shared" si="40"/>
        <v>444.5</v>
      </c>
      <c r="Q99" s="9">
        <f t="shared" si="41"/>
        <v>452.95</v>
      </c>
      <c r="R99" s="9">
        <f t="shared" si="42"/>
        <v>460.2</v>
      </c>
      <c r="T99" s="9">
        <f t="shared" si="43"/>
        <v>15.600000000000023</v>
      </c>
      <c r="U99" s="9">
        <f t="shared" si="44"/>
        <v>430.5</v>
      </c>
      <c r="V99" s="9">
        <f t="shared" si="45"/>
        <v>14</v>
      </c>
      <c r="W99" s="9">
        <f t="shared" si="46"/>
        <v>8.4499999999999886</v>
      </c>
      <c r="X99" s="9">
        <f t="shared" si="47"/>
        <v>7.25</v>
      </c>
    </row>
    <row r="100" spans="1:24" x14ac:dyDescent="0.25">
      <c r="A100" s="130">
        <v>12</v>
      </c>
      <c r="B100" s="130" t="s">
        <v>19</v>
      </c>
      <c r="C100" s="131">
        <v>139</v>
      </c>
      <c r="D100" s="131">
        <v>227.5</v>
      </c>
      <c r="E100" s="131">
        <v>205.4</v>
      </c>
      <c r="F100" s="131">
        <v>223.9</v>
      </c>
      <c r="G100" s="131">
        <v>125.6</v>
      </c>
      <c r="H100" s="134">
        <v>144.4</v>
      </c>
      <c r="I100" s="135">
        <v>147.4</v>
      </c>
      <c r="K100" s="9">
        <f t="shared" si="36"/>
        <v>173.31428571428572</v>
      </c>
      <c r="L100" s="9">
        <f t="shared" si="37"/>
        <v>16.537265688818806</v>
      </c>
      <c r="N100" s="9">
        <f t="shared" si="38"/>
        <v>125.6</v>
      </c>
      <c r="O100" s="9">
        <f t="shared" si="39"/>
        <v>141.69999999999999</v>
      </c>
      <c r="P100" s="9">
        <f t="shared" si="40"/>
        <v>147.4</v>
      </c>
      <c r="Q100" s="9">
        <f t="shared" si="41"/>
        <v>214.65</v>
      </c>
      <c r="R100" s="9">
        <f t="shared" si="42"/>
        <v>227.5</v>
      </c>
      <c r="T100" s="9">
        <f t="shared" si="43"/>
        <v>16.099999999999994</v>
      </c>
      <c r="U100" s="9">
        <f t="shared" si="44"/>
        <v>141.69999999999999</v>
      </c>
      <c r="V100" s="9">
        <f t="shared" si="45"/>
        <v>5.7000000000000171</v>
      </c>
      <c r="W100" s="9">
        <f t="shared" si="46"/>
        <v>67.25</v>
      </c>
      <c r="X100" s="9">
        <f t="shared" si="47"/>
        <v>12.849999999999994</v>
      </c>
    </row>
    <row r="101" spans="1:24" x14ac:dyDescent="0.25">
      <c r="A101" s="130">
        <v>13</v>
      </c>
      <c r="B101" s="148" t="s">
        <v>20</v>
      </c>
      <c r="C101" s="139">
        <v>1</v>
      </c>
      <c r="D101" s="139">
        <v>1</v>
      </c>
      <c r="E101" s="139">
        <v>1</v>
      </c>
      <c r="F101" s="139">
        <v>1</v>
      </c>
      <c r="G101" s="139">
        <v>1</v>
      </c>
      <c r="H101" s="140">
        <v>1.04</v>
      </c>
      <c r="I101" s="141">
        <v>1</v>
      </c>
      <c r="K101" s="9">
        <f t="shared" si="36"/>
        <v>1.0057142857142858</v>
      </c>
      <c r="L101" s="9">
        <f t="shared" si="37"/>
        <v>5.7142857142857195E-3</v>
      </c>
      <c r="N101" s="9">
        <f t="shared" si="38"/>
        <v>1</v>
      </c>
      <c r="O101" s="9">
        <f t="shared" si="39"/>
        <v>1</v>
      </c>
      <c r="P101" s="9">
        <f t="shared" si="40"/>
        <v>1</v>
      </c>
      <c r="Q101" s="9">
        <f t="shared" si="41"/>
        <v>1</v>
      </c>
      <c r="R101" s="9">
        <f t="shared" si="42"/>
        <v>1.04</v>
      </c>
      <c r="T101" s="9">
        <f t="shared" si="43"/>
        <v>0</v>
      </c>
      <c r="U101" s="9">
        <f t="shared" si="44"/>
        <v>1</v>
      </c>
      <c r="V101" s="9">
        <f t="shared" si="45"/>
        <v>0</v>
      </c>
      <c r="W101" s="9">
        <f t="shared" si="46"/>
        <v>0</v>
      </c>
      <c r="X101" s="9">
        <f t="shared" si="47"/>
        <v>4.0000000000000036E-2</v>
      </c>
    </row>
    <row r="102" spans="1:24" x14ac:dyDescent="0.25">
      <c r="A102" s="130">
        <v>14</v>
      </c>
      <c r="B102" s="130" t="s">
        <v>21</v>
      </c>
      <c r="C102" s="131">
        <v>251.8</v>
      </c>
      <c r="D102" s="131">
        <v>159.9</v>
      </c>
      <c r="E102" s="131">
        <v>44.03</v>
      </c>
      <c r="F102" s="131">
        <v>160.6</v>
      </c>
      <c r="G102" s="131">
        <v>57.56</v>
      </c>
      <c r="H102" s="134">
        <v>255.1</v>
      </c>
      <c r="I102" s="135">
        <v>278</v>
      </c>
      <c r="K102" s="9">
        <f t="shared" si="36"/>
        <v>172.42714285714288</v>
      </c>
      <c r="L102" s="9">
        <f t="shared" si="37"/>
        <v>35.942274268496625</v>
      </c>
      <c r="N102" s="9">
        <f t="shared" si="38"/>
        <v>44.03</v>
      </c>
      <c r="O102" s="9">
        <f t="shared" si="39"/>
        <v>108.73</v>
      </c>
      <c r="P102" s="9">
        <f t="shared" si="40"/>
        <v>160.6</v>
      </c>
      <c r="Q102" s="9">
        <f t="shared" si="41"/>
        <v>253.45</v>
      </c>
      <c r="R102" s="9">
        <f t="shared" si="42"/>
        <v>278</v>
      </c>
      <c r="T102" s="9">
        <f t="shared" si="43"/>
        <v>64.7</v>
      </c>
      <c r="U102" s="9">
        <f t="shared" si="44"/>
        <v>108.73</v>
      </c>
      <c r="V102" s="9">
        <f t="shared" si="45"/>
        <v>51.86999999999999</v>
      </c>
      <c r="W102" s="9">
        <f t="shared" si="46"/>
        <v>92.85</v>
      </c>
      <c r="X102" s="9">
        <f t="shared" si="47"/>
        <v>24.550000000000011</v>
      </c>
    </row>
    <row r="103" spans="1:24" x14ac:dyDescent="0.25">
      <c r="A103" s="130">
        <v>15</v>
      </c>
      <c r="B103" s="148" t="s">
        <v>22</v>
      </c>
      <c r="C103" s="139">
        <v>1</v>
      </c>
      <c r="D103" s="139">
        <v>1.847</v>
      </c>
      <c r="E103" s="139">
        <v>1</v>
      </c>
      <c r="F103" s="139">
        <v>1</v>
      </c>
      <c r="G103" s="139">
        <v>1.0349999999999999</v>
      </c>
      <c r="H103" s="140">
        <v>1.9390000000000001</v>
      </c>
      <c r="I103" s="141">
        <v>1</v>
      </c>
      <c r="K103" s="9">
        <f t="shared" si="36"/>
        <v>1.260142857142857</v>
      </c>
      <c r="L103" s="9">
        <f t="shared" si="37"/>
        <v>0.16378229286397938</v>
      </c>
      <c r="N103" s="9">
        <f t="shared" si="38"/>
        <v>1</v>
      </c>
      <c r="O103" s="9">
        <f t="shared" si="39"/>
        <v>1</v>
      </c>
      <c r="P103" s="9">
        <f t="shared" si="40"/>
        <v>1</v>
      </c>
      <c r="Q103" s="9">
        <f t="shared" si="41"/>
        <v>1.4409999999999998</v>
      </c>
      <c r="R103" s="9">
        <f t="shared" si="42"/>
        <v>1.9390000000000001</v>
      </c>
      <c r="T103" s="9">
        <f t="shared" si="43"/>
        <v>0</v>
      </c>
      <c r="U103" s="9">
        <f t="shared" si="44"/>
        <v>1</v>
      </c>
      <c r="V103" s="9">
        <f t="shared" si="45"/>
        <v>0</v>
      </c>
      <c r="W103" s="9">
        <f t="shared" si="46"/>
        <v>0.44099999999999984</v>
      </c>
      <c r="X103" s="9">
        <f t="shared" si="47"/>
        <v>0.49800000000000022</v>
      </c>
    </row>
    <row r="104" spans="1:24" x14ac:dyDescent="0.25">
      <c r="A104" s="130">
        <v>16</v>
      </c>
      <c r="B104" s="130" t="s">
        <v>23</v>
      </c>
      <c r="C104" s="131">
        <v>121.2</v>
      </c>
      <c r="D104" s="131">
        <v>150.4</v>
      </c>
      <c r="E104" s="131">
        <v>123.6</v>
      </c>
      <c r="F104" s="131">
        <v>162.6</v>
      </c>
      <c r="G104" s="131">
        <v>168.5</v>
      </c>
      <c r="H104" s="134">
        <v>128</v>
      </c>
      <c r="I104" s="135">
        <v>131.9</v>
      </c>
      <c r="K104" s="9">
        <f t="shared" si="36"/>
        <v>140.8857142857143</v>
      </c>
      <c r="L104" s="9">
        <f t="shared" si="37"/>
        <v>7.3317453444536724</v>
      </c>
      <c r="N104" s="9">
        <f t="shared" si="38"/>
        <v>121.2</v>
      </c>
      <c r="O104" s="9">
        <f t="shared" si="39"/>
        <v>125.8</v>
      </c>
      <c r="P104" s="9">
        <f t="shared" si="40"/>
        <v>131.9</v>
      </c>
      <c r="Q104" s="9">
        <f t="shared" si="41"/>
        <v>156.5</v>
      </c>
      <c r="R104" s="9">
        <f t="shared" si="42"/>
        <v>168.5</v>
      </c>
      <c r="T104" s="9">
        <f t="shared" si="43"/>
        <v>4.5999999999999943</v>
      </c>
      <c r="U104" s="9">
        <f t="shared" si="44"/>
        <v>125.8</v>
      </c>
      <c r="V104" s="9">
        <f t="shared" si="45"/>
        <v>6.1000000000000085</v>
      </c>
      <c r="W104" s="9">
        <f t="shared" si="46"/>
        <v>24.599999999999994</v>
      </c>
      <c r="X104" s="9">
        <f t="shared" si="47"/>
        <v>12</v>
      </c>
    </row>
    <row r="105" spans="1:24" x14ac:dyDescent="0.25">
      <c r="A105" s="130">
        <v>17</v>
      </c>
      <c r="B105" s="130" t="s">
        <v>24</v>
      </c>
      <c r="C105" s="131">
        <v>1.7370000000000001</v>
      </c>
      <c r="D105" s="131">
        <v>1.05</v>
      </c>
      <c r="E105" s="131">
        <v>1.3029999999999999</v>
      </c>
      <c r="F105" s="131">
        <v>1.1970000000000001</v>
      </c>
      <c r="G105" s="131">
        <v>1.8480000000000001</v>
      </c>
      <c r="H105" s="134">
        <v>1.7430000000000001</v>
      </c>
      <c r="I105" s="135">
        <v>1.8129999999999999</v>
      </c>
      <c r="K105" s="9">
        <f t="shared" si="36"/>
        <v>1.5272857142857144</v>
      </c>
      <c r="L105" s="9">
        <f t="shared" si="37"/>
        <v>0.12556514421676412</v>
      </c>
      <c r="N105" s="9">
        <f t="shared" si="38"/>
        <v>1.05</v>
      </c>
      <c r="O105" s="9">
        <f t="shared" si="39"/>
        <v>1.25</v>
      </c>
      <c r="P105" s="9">
        <f t="shared" si="40"/>
        <v>1.7370000000000001</v>
      </c>
      <c r="Q105" s="9">
        <f t="shared" si="41"/>
        <v>1.778</v>
      </c>
      <c r="R105" s="9">
        <f t="shared" si="42"/>
        <v>1.8480000000000001</v>
      </c>
      <c r="T105" s="9">
        <f t="shared" si="43"/>
        <v>0.19999999999999996</v>
      </c>
      <c r="U105" s="9">
        <f t="shared" si="44"/>
        <v>1.25</v>
      </c>
      <c r="V105" s="9">
        <f t="shared" si="45"/>
        <v>0.4870000000000001</v>
      </c>
      <c r="W105" s="9">
        <f t="shared" si="46"/>
        <v>4.0999999999999925E-2</v>
      </c>
      <c r="X105" s="9">
        <f t="shared" si="47"/>
        <v>7.0000000000000062E-2</v>
      </c>
    </row>
    <row r="106" spans="1:24" x14ac:dyDescent="0.25">
      <c r="A106" s="130">
        <v>18</v>
      </c>
      <c r="B106" s="130" t="s">
        <v>25</v>
      </c>
      <c r="C106" s="131">
        <v>82.35</v>
      </c>
      <c r="D106" s="131">
        <v>32.950000000000003</v>
      </c>
      <c r="E106" s="131">
        <v>61</v>
      </c>
      <c r="F106" s="131">
        <v>42.75</v>
      </c>
      <c r="G106" s="131">
        <v>172</v>
      </c>
      <c r="H106" s="134">
        <v>92.18</v>
      </c>
      <c r="I106" s="135">
        <v>94.52</v>
      </c>
      <c r="K106" s="9">
        <f t="shared" si="36"/>
        <v>82.535714285714292</v>
      </c>
      <c r="L106" s="9">
        <f t="shared" si="37"/>
        <v>17.420541631886746</v>
      </c>
      <c r="N106" s="9">
        <f t="shared" si="38"/>
        <v>32.950000000000003</v>
      </c>
      <c r="O106" s="9">
        <f t="shared" si="39"/>
        <v>51.875</v>
      </c>
      <c r="P106" s="9">
        <f t="shared" si="40"/>
        <v>82.35</v>
      </c>
      <c r="Q106" s="9">
        <f t="shared" si="41"/>
        <v>93.35</v>
      </c>
      <c r="R106" s="9">
        <f t="shared" si="42"/>
        <v>172</v>
      </c>
      <c r="T106" s="9">
        <f t="shared" si="43"/>
        <v>18.924999999999997</v>
      </c>
      <c r="U106" s="9">
        <f t="shared" si="44"/>
        <v>51.875</v>
      </c>
      <c r="V106" s="9">
        <f t="shared" si="45"/>
        <v>30.474999999999994</v>
      </c>
      <c r="W106" s="9">
        <f t="shared" si="46"/>
        <v>11</v>
      </c>
      <c r="X106" s="9">
        <f t="shared" si="47"/>
        <v>78.650000000000006</v>
      </c>
    </row>
    <row r="107" spans="1:24" x14ac:dyDescent="0.25">
      <c r="A107" s="130">
        <v>19</v>
      </c>
      <c r="B107" s="130" t="s">
        <v>26</v>
      </c>
      <c r="C107" s="131">
        <v>11.86</v>
      </c>
      <c r="D107" s="131">
        <v>4.7050000000000001</v>
      </c>
      <c r="E107" s="131">
        <v>10</v>
      </c>
      <c r="F107" s="131">
        <v>4.7759999999999998</v>
      </c>
      <c r="G107" s="131">
        <v>7.8479999999999999</v>
      </c>
      <c r="H107" s="134">
        <v>11.6</v>
      </c>
      <c r="I107" s="135">
        <v>11.81</v>
      </c>
      <c r="K107" s="9">
        <f t="shared" si="36"/>
        <v>8.9427142857142865</v>
      </c>
      <c r="L107" s="9">
        <f t="shared" si="37"/>
        <v>1.2093783667709643</v>
      </c>
      <c r="N107" s="9">
        <f t="shared" si="38"/>
        <v>4.7050000000000001</v>
      </c>
      <c r="O107" s="9">
        <f t="shared" si="39"/>
        <v>6.3119999999999994</v>
      </c>
      <c r="P107" s="9">
        <f t="shared" si="40"/>
        <v>10</v>
      </c>
      <c r="Q107" s="9">
        <f t="shared" si="41"/>
        <v>11.705</v>
      </c>
      <c r="R107" s="9">
        <f t="shared" si="42"/>
        <v>11.86</v>
      </c>
      <c r="T107" s="9">
        <f t="shared" si="43"/>
        <v>1.6069999999999993</v>
      </c>
      <c r="U107" s="9">
        <f t="shared" si="44"/>
        <v>6.3119999999999994</v>
      </c>
      <c r="V107" s="9">
        <f t="shared" si="45"/>
        <v>3.6880000000000006</v>
      </c>
      <c r="W107" s="9">
        <f t="shared" si="46"/>
        <v>1.7050000000000001</v>
      </c>
      <c r="X107" s="9">
        <f t="shared" si="47"/>
        <v>0.15499999999999936</v>
      </c>
    </row>
    <row r="108" spans="1:24" x14ac:dyDescent="0.25">
      <c r="A108" s="130">
        <v>20</v>
      </c>
      <c r="B108" s="130" t="s">
        <v>27</v>
      </c>
      <c r="C108" s="131">
        <v>19.350000000000001</v>
      </c>
      <c r="D108" s="131">
        <v>23.65</v>
      </c>
      <c r="E108" s="131">
        <v>22.56</v>
      </c>
      <c r="F108" s="131">
        <v>23.69</v>
      </c>
      <c r="G108" s="131">
        <v>16.68</v>
      </c>
      <c r="H108" s="134">
        <v>31.83</v>
      </c>
      <c r="I108" s="135">
        <v>19.96</v>
      </c>
      <c r="K108" s="9">
        <f t="shared" si="36"/>
        <v>22.53142857142857</v>
      </c>
      <c r="L108" s="9">
        <f t="shared" si="37"/>
        <v>1.8259419337914982</v>
      </c>
      <c r="N108" s="9">
        <f t="shared" si="38"/>
        <v>16.68</v>
      </c>
      <c r="O108" s="9">
        <f t="shared" si="39"/>
        <v>19.655000000000001</v>
      </c>
      <c r="P108" s="9">
        <f t="shared" si="40"/>
        <v>22.56</v>
      </c>
      <c r="Q108" s="9">
        <f t="shared" si="41"/>
        <v>23.67</v>
      </c>
      <c r="R108" s="9">
        <f t="shared" si="42"/>
        <v>31.83</v>
      </c>
      <c r="T108" s="9">
        <f t="shared" si="43"/>
        <v>2.9750000000000014</v>
      </c>
      <c r="U108" s="9">
        <f t="shared" si="44"/>
        <v>19.655000000000001</v>
      </c>
      <c r="V108" s="9">
        <f t="shared" si="45"/>
        <v>2.9049999999999976</v>
      </c>
      <c r="W108" s="9">
        <f t="shared" si="46"/>
        <v>1.110000000000003</v>
      </c>
      <c r="X108" s="9">
        <f t="shared" si="47"/>
        <v>8.1599999999999966</v>
      </c>
    </row>
    <row r="109" spans="1:24" x14ac:dyDescent="0.25">
      <c r="A109" s="49">
        <v>21</v>
      </c>
      <c r="B109" s="153" t="s">
        <v>28</v>
      </c>
      <c r="C109" s="29">
        <v>53.084000000000003</v>
      </c>
      <c r="D109" s="29">
        <v>53.216999999999999</v>
      </c>
      <c r="E109" s="29">
        <v>52.755000000000003</v>
      </c>
      <c r="F109" s="29">
        <v>51.997</v>
      </c>
      <c r="G109" s="29">
        <v>48.725000000000001</v>
      </c>
      <c r="H109" s="30">
        <v>53.097999999999999</v>
      </c>
      <c r="I109" s="31">
        <v>52.970999999999997</v>
      </c>
      <c r="K109" s="9">
        <f t="shared" si="36"/>
        <v>52.263857142857148</v>
      </c>
      <c r="L109" s="9">
        <f t="shared" si="37"/>
        <v>0.60970142687382034</v>
      </c>
      <c r="N109" s="9">
        <f t="shared" si="38"/>
        <v>48.725000000000001</v>
      </c>
      <c r="O109" s="9">
        <f t="shared" si="39"/>
        <v>52.376000000000005</v>
      </c>
      <c r="P109" s="9">
        <f t="shared" si="40"/>
        <v>52.970999999999997</v>
      </c>
      <c r="Q109" s="9">
        <f t="shared" si="41"/>
        <v>53.091000000000001</v>
      </c>
      <c r="R109" s="9">
        <f t="shared" si="42"/>
        <v>53.216999999999999</v>
      </c>
      <c r="T109" s="9">
        <f t="shared" si="43"/>
        <v>3.6510000000000034</v>
      </c>
      <c r="U109" s="9">
        <f t="shared" si="44"/>
        <v>52.376000000000005</v>
      </c>
      <c r="V109" s="9">
        <f t="shared" si="45"/>
        <v>0.59499999999999176</v>
      </c>
      <c r="W109" s="9">
        <f t="shared" si="46"/>
        <v>0.12000000000000455</v>
      </c>
      <c r="X109" s="9">
        <f t="shared" si="47"/>
        <v>0.12599999999999767</v>
      </c>
    </row>
    <row r="110" spans="1:24" x14ac:dyDescent="0.25">
      <c r="A110" s="98">
        <v>22</v>
      </c>
      <c r="B110" s="48" t="s">
        <v>29</v>
      </c>
      <c r="C110" s="29">
        <v>6.1180000000000003</v>
      </c>
      <c r="D110" s="29">
        <v>6.6550000000000002</v>
      </c>
      <c r="E110" s="29">
        <v>6.38</v>
      </c>
      <c r="F110" s="29">
        <v>6.2249999999999996</v>
      </c>
      <c r="G110" s="29">
        <v>5.5149999999999997</v>
      </c>
      <c r="H110" s="30">
        <v>6.423</v>
      </c>
      <c r="I110" s="31">
        <v>6.1550000000000002</v>
      </c>
      <c r="K110" s="9">
        <f t="shared" si="36"/>
        <v>6.2101428571428574</v>
      </c>
      <c r="L110" s="9">
        <f t="shared" si="37"/>
        <v>0.135139509673633</v>
      </c>
      <c r="N110" s="9">
        <f t="shared" si="38"/>
        <v>5.5149999999999997</v>
      </c>
      <c r="O110" s="9">
        <f t="shared" si="39"/>
        <v>6.1364999999999998</v>
      </c>
      <c r="P110" s="9">
        <f t="shared" si="40"/>
        <v>6.2249999999999996</v>
      </c>
      <c r="Q110" s="9">
        <f t="shared" si="41"/>
        <v>6.4015000000000004</v>
      </c>
      <c r="R110" s="9">
        <f t="shared" si="42"/>
        <v>6.6550000000000002</v>
      </c>
      <c r="T110" s="9">
        <f t="shared" si="43"/>
        <v>0.62150000000000016</v>
      </c>
      <c r="U110" s="9">
        <f t="shared" si="44"/>
        <v>6.1364999999999998</v>
      </c>
      <c r="V110" s="9">
        <f t="shared" si="45"/>
        <v>8.8499999999999801E-2</v>
      </c>
      <c r="W110" s="9">
        <f t="shared" si="46"/>
        <v>0.17650000000000077</v>
      </c>
      <c r="X110" s="9">
        <f t="shared" si="47"/>
        <v>0.25349999999999984</v>
      </c>
    </row>
    <row r="111" spans="1:24" ht="15.75" thickBot="1" x14ac:dyDescent="0.3">
      <c r="A111" s="98">
        <v>23</v>
      </c>
      <c r="B111" s="48" t="s">
        <v>30</v>
      </c>
      <c r="C111" s="29">
        <v>0.16300000000000001</v>
      </c>
      <c r="D111" s="29">
        <v>0.251</v>
      </c>
      <c r="E111" s="29">
        <v>0.27600000000000002</v>
      </c>
      <c r="F111" s="29">
        <v>0.27900000000000003</v>
      </c>
      <c r="G111" s="29">
        <v>0.217</v>
      </c>
      <c r="H111" s="33">
        <v>0.17499999999999999</v>
      </c>
      <c r="I111" s="34">
        <v>0.16700000000000001</v>
      </c>
      <c r="K111" s="9">
        <f t="shared" si="36"/>
        <v>0.21828571428571433</v>
      </c>
      <c r="L111" s="9">
        <f t="shared" si="37"/>
        <v>1.930299049828468E-2</v>
      </c>
      <c r="N111" s="9">
        <f t="shared" si="38"/>
        <v>0.16300000000000001</v>
      </c>
      <c r="O111" s="9">
        <f t="shared" si="39"/>
        <v>0.17099999999999999</v>
      </c>
      <c r="P111" s="9">
        <f t="shared" si="40"/>
        <v>0.217</v>
      </c>
      <c r="Q111" s="9">
        <f t="shared" si="41"/>
        <v>0.26350000000000001</v>
      </c>
      <c r="R111" s="9">
        <f t="shared" si="42"/>
        <v>0.27900000000000003</v>
      </c>
      <c r="T111" s="9">
        <f t="shared" si="43"/>
        <v>7.9999999999999793E-3</v>
      </c>
      <c r="U111" s="9">
        <f t="shared" si="44"/>
        <v>0.17099999999999999</v>
      </c>
      <c r="V111" s="9">
        <f t="shared" si="45"/>
        <v>4.6000000000000013E-2</v>
      </c>
      <c r="W111" s="9">
        <f t="shared" si="46"/>
        <v>4.6500000000000014E-2</v>
      </c>
      <c r="X111" s="9">
        <f t="shared" si="47"/>
        <v>1.5500000000000014E-2</v>
      </c>
    </row>
    <row r="113" spans="1:21" x14ac:dyDescent="0.25">
      <c r="A113" s="125" t="s">
        <v>101</v>
      </c>
    </row>
    <row r="114" spans="1:21" x14ac:dyDescent="0.25">
      <c r="A114" s="9" t="s">
        <v>0</v>
      </c>
      <c r="B114" s="9" t="s">
        <v>1</v>
      </c>
      <c r="C114" s="9" t="s">
        <v>97</v>
      </c>
      <c r="D114" s="9" t="s">
        <v>98</v>
      </c>
      <c r="E114" s="9" t="s">
        <v>99</v>
      </c>
      <c r="F114" s="9" t="s">
        <v>100</v>
      </c>
    </row>
    <row r="115" spans="1:21" x14ac:dyDescent="0.25">
      <c r="A115" s="9" t="s">
        <v>3</v>
      </c>
      <c r="B115" s="9" t="s">
        <v>5</v>
      </c>
      <c r="C115" s="9" t="s">
        <v>5</v>
      </c>
      <c r="D115" s="9" t="s">
        <v>6</v>
      </c>
      <c r="E115" s="9" t="s">
        <v>5</v>
      </c>
      <c r="F115" s="9" t="s">
        <v>5</v>
      </c>
    </row>
    <row r="116" spans="1:21" x14ac:dyDescent="0.25">
      <c r="H116" s="101" t="s">
        <v>34</v>
      </c>
      <c r="I116" s="101" t="s">
        <v>191</v>
      </c>
      <c r="J116" s="101"/>
      <c r="K116" s="101" t="s">
        <v>192</v>
      </c>
      <c r="L116" s="101" t="s">
        <v>194</v>
      </c>
      <c r="M116" s="101" t="s">
        <v>35</v>
      </c>
      <c r="N116" s="101" t="s">
        <v>195</v>
      </c>
      <c r="O116" s="101" t="s">
        <v>193</v>
      </c>
      <c r="P116" s="125"/>
      <c r="Q116" s="101" t="s">
        <v>196</v>
      </c>
      <c r="R116" s="101" t="s">
        <v>194</v>
      </c>
      <c r="S116" s="101" t="s">
        <v>197</v>
      </c>
      <c r="T116" s="101" t="s">
        <v>198</v>
      </c>
      <c r="U116" s="101" t="s">
        <v>199</v>
      </c>
    </row>
    <row r="117" spans="1:21" x14ac:dyDescent="0.25">
      <c r="A117" s="9">
        <v>1</v>
      </c>
      <c r="B117" s="9" t="s">
        <v>8</v>
      </c>
      <c r="C117" s="9">
        <v>24.22</v>
      </c>
      <c r="D117" s="9">
        <v>16.010000000000002</v>
      </c>
      <c r="E117" s="9">
        <v>16.670000000000002</v>
      </c>
      <c r="F117" s="9">
        <v>944.5</v>
      </c>
      <c r="H117" s="9">
        <f t="shared" ref="H117:H139" si="48">AVERAGE(C117:F117)</f>
        <v>250.35</v>
      </c>
      <c r="I117" s="9">
        <f t="shared" ref="I117:I139" si="49">STDEV(C117:F117)/(SQRT(COUNT(C117:F117)))</f>
        <v>231.39082692132232</v>
      </c>
      <c r="K117" s="9">
        <f t="shared" ref="K117:K139" si="50">MIN(C117:F117)</f>
        <v>16.010000000000002</v>
      </c>
      <c r="L117" s="9">
        <f t="shared" ref="L117:L139" si="51">_xlfn.QUARTILE.INC(C117:F117,1)</f>
        <v>16.505000000000003</v>
      </c>
      <c r="M117" s="9">
        <f t="shared" ref="M117:M139" si="52">MEDIAN(C117:F117)</f>
        <v>20.445</v>
      </c>
      <c r="N117" s="9">
        <f t="shared" ref="N117:N139" si="53">_xlfn.QUARTILE.INC(C117:F117,3)</f>
        <v>254.29</v>
      </c>
      <c r="O117" s="9">
        <f t="shared" ref="O117:O139" si="54">MAX(C117:F117)</f>
        <v>944.5</v>
      </c>
      <c r="Q117" s="9">
        <f>(L117)-(K117)</f>
        <v>0.49500000000000099</v>
      </c>
      <c r="R117" s="9">
        <f>L117</f>
        <v>16.505000000000003</v>
      </c>
      <c r="S117" s="9">
        <f>(M117)-(L117)</f>
        <v>3.9399999999999977</v>
      </c>
      <c r="T117" s="9">
        <f>(N117)-(M117)</f>
        <v>233.845</v>
      </c>
      <c r="U117" s="9">
        <f>(O117)-(N117)</f>
        <v>690.21</v>
      </c>
    </row>
    <row r="118" spans="1:21" x14ac:dyDescent="0.25">
      <c r="A118" s="9">
        <v>2</v>
      </c>
      <c r="B118" s="9" t="s">
        <v>9</v>
      </c>
      <c r="C118" s="9">
        <v>2.5710000000000002</v>
      </c>
      <c r="D118" s="9">
        <v>3.5019999999999998</v>
      </c>
      <c r="E118" s="9">
        <v>4.1459999999999999</v>
      </c>
      <c r="F118" s="9">
        <v>3.5150000000000001</v>
      </c>
      <c r="H118" s="9">
        <f t="shared" si="48"/>
        <v>3.4335000000000004</v>
      </c>
      <c r="I118" s="9">
        <f t="shared" si="49"/>
        <v>0.32440933504858682</v>
      </c>
      <c r="K118" s="9">
        <f t="shared" si="50"/>
        <v>2.5710000000000002</v>
      </c>
      <c r="L118" s="9">
        <f t="shared" si="51"/>
        <v>3.26925</v>
      </c>
      <c r="M118" s="9">
        <f t="shared" si="52"/>
        <v>3.5084999999999997</v>
      </c>
      <c r="N118" s="9">
        <f t="shared" si="53"/>
        <v>3.6727500000000002</v>
      </c>
      <c r="O118" s="9">
        <f t="shared" si="54"/>
        <v>4.1459999999999999</v>
      </c>
      <c r="Q118" s="9">
        <f t="shared" ref="Q118:Q139" si="55">(L118)-(K118)</f>
        <v>0.69824999999999982</v>
      </c>
      <c r="R118" s="9">
        <f t="shared" ref="R118:R139" si="56">L118</f>
        <v>3.26925</v>
      </c>
      <c r="S118" s="9">
        <f t="shared" ref="S118:S139" si="57">(M118)-(L118)</f>
        <v>0.23924999999999974</v>
      </c>
      <c r="T118" s="9">
        <f t="shared" ref="T118:T139" si="58">(N118)-(M118)</f>
        <v>0.16425000000000045</v>
      </c>
      <c r="U118" s="9">
        <f t="shared" ref="U118:U139" si="59">(O118)-(N118)</f>
        <v>0.47324999999999973</v>
      </c>
    </row>
    <row r="119" spans="1:21" x14ac:dyDescent="0.25">
      <c r="A119" s="9">
        <v>3</v>
      </c>
      <c r="B119" s="9" t="s">
        <v>10</v>
      </c>
      <c r="C119" s="9">
        <v>7.81</v>
      </c>
      <c r="D119" s="9">
        <v>9.7569999999999997</v>
      </c>
      <c r="E119" s="9">
        <v>4.4130000000000003</v>
      </c>
      <c r="F119" s="9">
        <v>11.78</v>
      </c>
      <c r="H119" s="9">
        <f t="shared" si="48"/>
        <v>8.44</v>
      </c>
      <c r="I119" s="9">
        <f t="shared" si="49"/>
        <v>1.5680061118078163</v>
      </c>
      <c r="K119" s="9">
        <f t="shared" si="50"/>
        <v>4.4130000000000003</v>
      </c>
      <c r="L119" s="9">
        <f t="shared" si="51"/>
        <v>6.96075</v>
      </c>
      <c r="M119" s="9">
        <f t="shared" si="52"/>
        <v>8.7835000000000001</v>
      </c>
      <c r="N119" s="9">
        <f t="shared" si="53"/>
        <v>10.26275</v>
      </c>
      <c r="O119" s="9">
        <f t="shared" si="54"/>
        <v>11.78</v>
      </c>
      <c r="Q119" s="9">
        <f t="shared" si="55"/>
        <v>2.5477499999999997</v>
      </c>
      <c r="R119" s="9">
        <f t="shared" si="56"/>
        <v>6.96075</v>
      </c>
      <c r="S119" s="9">
        <f t="shared" si="57"/>
        <v>1.8227500000000001</v>
      </c>
      <c r="T119" s="9">
        <f t="shared" si="58"/>
        <v>1.4792500000000004</v>
      </c>
      <c r="U119" s="9">
        <f t="shared" si="59"/>
        <v>1.5172499999999989</v>
      </c>
    </row>
    <row r="120" spans="1:21" x14ac:dyDescent="0.25">
      <c r="A120" s="9">
        <v>4</v>
      </c>
      <c r="B120" s="9" t="s">
        <v>11</v>
      </c>
      <c r="C120" s="9">
        <v>918.6</v>
      </c>
      <c r="D120" s="9">
        <v>860.8</v>
      </c>
      <c r="E120" s="9">
        <v>606.20000000000005</v>
      </c>
      <c r="F120" s="9">
        <v>2642</v>
      </c>
      <c r="H120" s="9">
        <f t="shared" si="48"/>
        <v>1256.9000000000001</v>
      </c>
      <c r="I120" s="9">
        <f t="shared" si="49"/>
        <v>466.6596368518135</v>
      </c>
      <c r="K120" s="9">
        <f t="shared" si="50"/>
        <v>606.20000000000005</v>
      </c>
      <c r="L120" s="9">
        <f t="shared" si="51"/>
        <v>797.15</v>
      </c>
      <c r="M120" s="9">
        <f t="shared" si="52"/>
        <v>889.7</v>
      </c>
      <c r="N120" s="9">
        <f t="shared" si="53"/>
        <v>1349.45</v>
      </c>
      <c r="O120" s="9">
        <f t="shared" si="54"/>
        <v>2642</v>
      </c>
      <c r="Q120" s="9">
        <f t="shared" si="55"/>
        <v>190.94999999999993</v>
      </c>
      <c r="R120" s="9">
        <f t="shared" si="56"/>
        <v>797.15</v>
      </c>
      <c r="S120" s="9">
        <f t="shared" si="57"/>
        <v>92.550000000000068</v>
      </c>
      <c r="T120" s="9">
        <f t="shared" si="58"/>
        <v>459.75</v>
      </c>
      <c r="U120" s="9">
        <f t="shared" si="59"/>
        <v>1292.55</v>
      </c>
    </row>
    <row r="121" spans="1:21" x14ac:dyDescent="0.25">
      <c r="A121" s="9">
        <v>5</v>
      </c>
      <c r="B121" s="25" t="s">
        <v>12</v>
      </c>
      <c r="C121" s="25">
        <v>1</v>
      </c>
      <c r="D121" s="25">
        <v>1</v>
      </c>
      <c r="E121" s="25">
        <v>1.0649999999999999</v>
      </c>
      <c r="F121" s="25">
        <v>1</v>
      </c>
      <c r="H121" s="9">
        <f t="shared" si="48"/>
        <v>1.0162499999999999</v>
      </c>
      <c r="I121" s="9">
        <f t="shared" si="49"/>
        <v>1.6249999999999987E-2</v>
      </c>
      <c r="K121" s="9">
        <f t="shared" si="50"/>
        <v>1</v>
      </c>
      <c r="L121" s="9">
        <f t="shared" si="51"/>
        <v>1</v>
      </c>
      <c r="M121" s="9">
        <f t="shared" si="52"/>
        <v>1</v>
      </c>
      <c r="N121" s="9">
        <f t="shared" si="53"/>
        <v>1.0162499999999999</v>
      </c>
      <c r="O121" s="9">
        <f t="shared" si="54"/>
        <v>1.0649999999999999</v>
      </c>
      <c r="Q121" s="9">
        <f t="shared" si="55"/>
        <v>0</v>
      </c>
      <c r="R121" s="9">
        <f t="shared" si="56"/>
        <v>1</v>
      </c>
      <c r="S121" s="9">
        <f t="shared" si="57"/>
        <v>0</v>
      </c>
      <c r="T121" s="9">
        <f t="shared" si="58"/>
        <v>1.6249999999999876E-2</v>
      </c>
      <c r="U121" s="9">
        <f t="shared" si="59"/>
        <v>4.8750000000000071E-2</v>
      </c>
    </row>
    <row r="122" spans="1:21" x14ac:dyDescent="0.25">
      <c r="A122" s="9">
        <v>6</v>
      </c>
      <c r="B122" s="25" t="s">
        <v>13</v>
      </c>
      <c r="C122" s="25">
        <v>1</v>
      </c>
      <c r="D122" s="25">
        <v>1</v>
      </c>
      <c r="E122" s="25">
        <v>1</v>
      </c>
      <c r="F122" s="25">
        <v>1</v>
      </c>
      <c r="H122" s="9">
        <f t="shared" si="48"/>
        <v>1</v>
      </c>
      <c r="I122" s="9">
        <f t="shared" si="49"/>
        <v>0</v>
      </c>
      <c r="K122" s="9">
        <f t="shared" si="50"/>
        <v>1</v>
      </c>
      <c r="L122" s="9">
        <f t="shared" si="51"/>
        <v>1</v>
      </c>
      <c r="M122" s="9">
        <f t="shared" si="52"/>
        <v>1</v>
      </c>
      <c r="N122" s="9">
        <f t="shared" si="53"/>
        <v>1</v>
      </c>
      <c r="O122" s="9">
        <f t="shared" si="54"/>
        <v>1</v>
      </c>
      <c r="Q122" s="9">
        <f t="shared" si="55"/>
        <v>0</v>
      </c>
      <c r="R122" s="9">
        <f t="shared" si="56"/>
        <v>1</v>
      </c>
      <c r="S122" s="9">
        <f t="shared" si="57"/>
        <v>0</v>
      </c>
      <c r="T122" s="9">
        <f t="shared" si="58"/>
        <v>0</v>
      </c>
      <c r="U122" s="9">
        <f t="shared" si="59"/>
        <v>0</v>
      </c>
    </row>
    <row r="123" spans="1:21" x14ac:dyDescent="0.25">
      <c r="A123" s="9">
        <v>7</v>
      </c>
      <c r="B123" s="9" t="s">
        <v>14</v>
      </c>
      <c r="C123" s="9">
        <v>1.274</v>
      </c>
      <c r="D123" s="81">
        <v>1</v>
      </c>
      <c r="E123" s="81">
        <v>1</v>
      </c>
      <c r="F123" s="9">
        <v>1.2010000000000001</v>
      </c>
      <c r="H123" s="9">
        <f t="shared" si="48"/>
        <v>1.1187499999999999</v>
      </c>
      <c r="I123" s="9">
        <f t="shared" si="49"/>
        <v>7.0160975620355212E-2</v>
      </c>
      <c r="K123" s="9">
        <f t="shared" si="50"/>
        <v>1</v>
      </c>
      <c r="L123" s="9">
        <f t="shared" si="51"/>
        <v>1</v>
      </c>
      <c r="M123" s="9">
        <f t="shared" si="52"/>
        <v>1.1005</v>
      </c>
      <c r="N123" s="9">
        <f t="shared" si="53"/>
        <v>1.2192500000000002</v>
      </c>
      <c r="O123" s="9">
        <f t="shared" si="54"/>
        <v>1.274</v>
      </c>
      <c r="Q123" s="9">
        <f t="shared" si="55"/>
        <v>0</v>
      </c>
      <c r="R123" s="9">
        <f t="shared" si="56"/>
        <v>1</v>
      </c>
      <c r="S123" s="9">
        <f t="shared" si="57"/>
        <v>0.10050000000000003</v>
      </c>
      <c r="T123" s="9">
        <f t="shared" si="58"/>
        <v>0.11875000000000013</v>
      </c>
      <c r="U123" s="9">
        <f t="shared" si="59"/>
        <v>5.4749999999999854E-2</v>
      </c>
    </row>
    <row r="124" spans="1:21" x14ac:dyDescent="0.25">
      <c r="A124" s="9">
        <v>8</v>
      </c>
      <c r="B124" s="9" t="s">
        <v>15</v>
      </c>
      <c r="C124" s="9">
        <v>1.7889999999999999</v>
      </c>
      <c r="D124" s="81">
        <v>1</v>
      </c>
      <c r="E124" s="81">
        <v>1.0660000000000001</v>
      </c>
      <c r="F124" s="9">
        <v>2.8330000000000002</v>
      </c>
      <c r="H124" s="9">
        <f t="shared" si="48"/>
        <v>1.6719999999999999</v>
      </c>
      <c r="I124" s="9">
        <f t="shared" si="49"/>
        <v>0.42626576217191087</v>
      </c>
      <c r="K124" s="9">
        <f t="shared" si="50"/>
        <v>1</v>
      </c>
      <c r="L124" s="9">
        <f t="shared" si="51"/>
        <v>1.0495000000000001</v>
      </c>
      <c r="M124" s="9">
        <f t="shared" si="52"/>
        <v>1.4275</v>
      </c>
      <c r="N124" s="9">
        <f t="shared" si="53"/>
        <v>2.0499999999999998</v>
      </c>
      <c r="O124" s="9">
        <f t="shared" si="54"/>
        <v>2.8330000000000002</v>
      </c>
      <c r="Q124" s="9">
        <f t="shared" si="55"/>
        <v>4.9500000000000099E-2</v>
      </c>
      <c r="R124" s="9">
        <f t="shared" si="56"/>
        <v>1.0495000000000001</v>
      </c>
      <c r="S124" s="9">
        <f t="shared" si="57"/>
        <v>0.37799999999999989</v>
      </c>
      <c r="T124" s="9">
        <f t="shared" si="58"/>
        <v>0.62249999999999983</v>
      </c>
      <c r="U124" s="9">
        <f t="shared" si="59"/>
        <v>0.78300000000000036</v>
      </c>
    </row>
    <row r="125" spans="1:21" x14ac:dyDescent="0.25">
      <c r="A125" s="9">
        <v>9</v>
      </c>
      <c r="B125" s="9" t="s">
        <v>16</v>
      </c>
      <c r="C125" s="9">
        <v>13.66</v>
      </c>
      <c r="D125" s="81">
        <v>7.6790000000000003</v>
      </c>
      <c r="E125" s="81">
        <v>13.27</v>
      </c>
      <c r="F125" s="9">
        <v>230.9</v>
      </c>
      <c r="H125" s="9">
        <f t="shared" si="48"/>
        <v>66.377250000000004</v>
      </c>
      <c r="I125" s="9">
        <f t="shared" si="49"/>
        <v>54.857928833449719</v>
      </c>
      <c r="K125" s="9">
        <f t="shared" si="50"/>
        <v>7.6790000000000003</v>
      </c>
      <c r="L125" s="9">
        <f t="shared" si="51"/>
        <v>11.872249999999999</v>
      </c>
      <c r="M125" s="9">
        <f t="shared" si="52"/>
        <v>13.465</v>
      </c>
      <c r="N125" s="9">
        <f t="shared" si="53"/>
        <v>67.97</v>
      </c>
      <c r="O125" s="9">
        <f t="shared" si="54"/>
        <v>230.9</v>
      </c>
      <c r="Q125" s="9">
        <f t="shared" si="55"/>
        <v>4.193249999999999</v>
      </c>
      <c r="R125" s="9">
        <f t="shared" si="56"/>
        <v>11.872249999999999</v>
      </c>
      <c r="S125" s="9">
        <f t="shared" si="57"/>
        <v>1.5927500000000006</v>
      </c>
      <c r="T125" s="9">
        <f t="shared" si="58"/>
        <v>54.504999999999995</v>
      </c>
      <c r="U125" s="9">
        <f t="shared" si="59"/>
        <v>162.93</v>
      </c>
    </row>
    <row r="126" spans="1:21" x14ac:dyDescent="0.25">
      <c r="A126" s="9">
        <v>10</v>
      </c>
      <c r="B126" s="9" t="s">
        <v>17</v>
      </c>
      <c r="C126" s="9">
        <v>1251</v>
      </c>
      <c r="D126" s="9">
        <v>951.6</v>
      </c>
      <c r="E126" s="9">
        <v>1295</v>
      </c>
      <c r="F126" s="9">
        <v>1105</v>
      </c>
      <c r="H126" s="9">
        <f t="shared" si="48"/>
        <v>1150.6500000000001</v>
      </c>
      <c r="I126" s="9">
        <f t="shared" si="49"/>
        <v>77.788104274796908</v>
      </c>
      <c r="K126" s="9">
        <f t="shared" si="50"/>
        <v>951.6</v>
      </c>
      <c r="L126" s="9">
        <f t="shared" si="51"/>
        <v>1066.6500000000001</v>
      </c>
      <c r="M126" s="9">
        <f t="shared" si="52"/>
        <v>1178</v>
      </c>
      <c r="N126" s="9">
        <f t="shared" si="53"/>
        <v>1262</v>
      </c>
      <c r="O126" s="9">
        <f t="shared" si="54"/>
        <v>1295</v>
      </c>
      <c r="Q126" s="9">
        <f t="shared" si="55"/>
        <v>115.05000000000007</v>
      </c>
      <c r="R126" s="9">
        <f t="shared" si="56"/>
        <v>1066.6500000000001</v>
      </c>
      <c r="S126" s="9">
        <f t="shared" si="57"/>
        <v>111.34999999999991</v>
      </c>
      <c r="T126" s="9">
        <f t="shared" si="58"/>
        <v>84</v>
      </c>
      <c r="U126" s="9">
        <f t="shared" si="59"/>
        <v>33</v>
      </c>
    </row>
    <row r="127" spans="1:21" x14ac:dyDescent="0.25">
      <c r="A127" s="9">
        <v>11</v>
      </c>
      <c r="B127" s="9" t="s">
        <v>18</v>
      </c>
      <c r="C127" s="9">
        <v>330.5</v>
      </c>
      <c r="D127" s="9">
        <v>201.9</v>
      </c>
      <c r="E127" s="9">
        <v>111.6</v>
      </c>
      <c r="F127" s="9">
        <v>274.10000000000002</v>
      </c>
      <c r="H127" s="9">
        <f t="shared" si="48"/>
        <v>229.52500000000001</v>
      </c>
      <c r="I127" s="9">
        <f t="shared" si="49"/>
        <v>47.304269979921813</v>
      </c>
      <c r="K127" s="9">
        <f t="shared" si="50"/>
        <v>111.6</v>
      </c>
      <c r="L127" s="9">
        <f t="shared" si="51"/>
        <v>179.32499999999999</v>
      </c>
      <c r="M127" s="9">
        <f t="shared" si="52"/>
        <v>238</v>
      </c>
      <c r="N127" s="9">
        <f t="shared" si="53"/>
        <v>288.20000000000005</v>
      </c>
      <c r="O127" s="9">
        <f t="shared" si="54"/>
        <v>330.5</v>
      </c>
      <c r="Q127" s="9">
        <f t="shared" si="55"/>
        <v>67.724999999999994</v>
      </c>
      <c r="R127" s="9">
        <f t="shared" si="56"/>
        <v>179.32499999999999</v>
      </c>
      <c r="S127" s="9">
        <f t="shared" si="57"/>
        <v>58.675000000000011</v>
      </c>
      <c r="T127" s="9">
        <f t="shared" si="58"/>
        <v>50.200000000000045</v>
      </c>
      <c r="U127" s="9">
        <f t="shared" si="59"/>
        <v>42.299999999999955</v>
      </c>
    </row>
    <row r="128" spans="1:21" x14ac:dyDescent="0.25">
      <c r="A128" s="9">
        <v>12</v>
      </c>
      <c r="B128" s="9" t="s">
        <v>19</v>
      </c>
      <c r="C128" s="9">
        <v>55.61</v>
      </c>
      <c r="D128" s="9">
        <v>89.85</v>
      </c>
      <c r="E128" s="9">
        <v>55.75</v>
      </c>
      <c r="F128" s="9">
        <v>51.15</v>
      </c>
      <c r="H128" s="9">
        <f t="shared" si="48"/>
        <v>63.089999999999996</v>
      </c>
      <c r="I128" s="9">
        <f t="shared" si="49"/>
        <v>8.9837223168721376</v>
      </c>
      <c r="K128" s="9">
        <f t="shared" si="50"/>
        <v>51.15</v>
      </c>
      <c r="L128" s="9">
        <f t="shared" si="51"/>
        <v>54.494999999999997</v>
      </c>
      <c r="M128" s="9">
        <f t="shared" si="52"/>
        <v>55.68</v>
      </c>
      <c r="N128" s="9">
        <f t="shared" si="53"/>
        <v>64.275000000000006</v>
      </c>
      <c r="O128" s="9">
        <f t="shared" si="54"/>
        <v>89.85</v>
      </c>
      <c r="Q128" s="9">
        <f t="shared" si="55"/>
        <v>3.3449999999999989</v>
      </c>
      <c r="R128" s="9">
        <f t="shared" si="56"/>
        <v>54.494999999999997</v>
      </c>
      <c r="S128" s="9">
        <f t="shared" si="57"/>
        <v>1.1850000000000023</v>
      </c>
      <c r="T128" s="9">
        <f t="shared" si="58"/>
        <v>8.595000000000006</v>
      </c>
      <c r="U128" s="9">
        <f t="shared" si="59"/>
        <v>25.574999999999989</v>
      </c>
    </row>
    <row r="129" spans="1:27" x14ac:dyDescent="0.25">
      <c r="A129" s="9">
        <v>13</v>
      </c>
      <c r="B129" s="25" t="s">
        <v>20</v>
      </c>
      <c r="C129" s="25">
        <v>1</v>
      </c>
      <c r="D129" s="25">
        <v>1</v>
      </c>
      <c r="E129" s="25">
        <v>7.5350000000000001</v>
      </c>
      <c r="F129" s="25">
        <v>1.512</v>
      </c>
      <c r="H129" s="9">
        <f t="shared" si="48"/>
        <v>2.7617500000000001</v>
      </c>
      <c r="I129" s="9">
        <f t="shared" si="49"/>
        <v>1.5956533862862154</v>
      </c>
      <c r="K129" s="9">
        <f t="shared" si="50"/>
        <v>1</v>
      </c>
      <c r="L129" s="9">
        <f t="shared" si="51"/>
        <v>1</v>
      </c>
      <c r="M129" s="9">
        <f t="shared" si="52"/>
        <v>1.256</v>
      </c>
      <c r="N129" s="9">
        <f t="shared" si="53"/>
        <v>3.0177499999999999</v>
      </c>
      <c r="O129" s="9">
        <f t="shared" si="54"/>
        <v>7.5350000000000001</v>
      </c>
      <c r="Q129" s="9">
        <f t="shared" si="55"/>
        <v>0</v>
      </c>
      <c r="R129" s="9">
        <f t="shared" si="56"/>
        <v>1</v>
      </c>
      <c r="S129" s="9">
        <f t="shared" si="57"/>
        <v>0.25600000000000001</v>
      </c>
      <c r="T129" s="9">
        <f t="shared" si="58"/>
        <v>1.7617499999999999</v>
      </c>
      <c r="U129" s="9">
        <f t="shared" si="59"/>
        <v>4.5172500000000007</v>
      </c>
    </row>
    <row r="130" spans="1:27" x14ac:dyDescent="0.25">
      <c r="A130" s="9">
        <v>14</v>
      </c>
      <c r="B130" s="9" t="s">
        <v>21</v>
      </c>
      <c r="C130" s="9">
        <v>100.3</v>
      </c>
      <c r="D130" s="9">
        <v>143.30000000000001</v>
      </c>
      <c r="E130" s="9">
        <v>3595</v>
      </c>
      <c r="F130" s="9">
        <v>302.2</v>
      </c>
      <c r="H130" s="9">
        <f t="shared" si="48"/>
        <v>1035.2</v>
      </c>
      <c r="I130" s="9">
        <f t="shared" si="49"/>
        <v>854.37056070536516</v>
      </c>
      <c r="K130" s="9">
        <f t="shared" si="50"/>
        <v>100.3</v>
      </c>
      <c r="L130" s="9">
        <f t="shared" si="51"/>
        <v>132.55000000000001</v>
      </c>
      <c r="M130" s="9">
        <f t="shared" si="52"/>
        <v>222.75</v>
      </c>
      <c r="N130" s="9">
        <f t="shared" si="53"/>
        <v>1125.4000000000001</v>
      </c>
      <c r="O130" s="9">
        <f t="shared" si="54"/>
        <v>3595</v>
      </c>
      <c r="Q130" s="9">
        <f t="shared" si="55"/>
        <v>32.250000000000014</v>
      </c>
      <c r="R130" s="9">
        <f t="shared" si="56"/>
        <v>132.55000000000001</v>
      </c>
      <c r="S130" s="9">
        <f t="shared" si="57"/>
        <v>90.199999999999989</v>
      </c>
      <c r="T130" s="9">
        <f t="shared" si="58"/>
        <v>902.65000000000009</v>
      </c>
      <c r="U130" s="9">
        <f t="shared" si="59"/>
        <v>2469.6</v>
      </c>
    </row>
    <row r="131" spans="1:27" x14ac:dyDescent="0.25">
      <c r="A131" s="9">
        <v>15</v>
      </c>
      <c r="B131" s="25" t="s">
        <v>22</v>
      </c>
      <c r="C131" s="25">
        <v>1</v>
      </c>
      <c r="D131" s="25">
        <v>1</v>
      </c>
      <c r="E131" s="25">
        <v>1</v>
      </c>
      <c r="F131" s="25">
        <v>1</v>
      </c>
      <c r="H131" s="9">
        <f t="shared" si="48"/>
        <v>1</v>
      </c>
      <c r="I131" s="9">
        <f t="shared" si="49"/>
        <v>0</v>
      </c>
      <c r="K131" s="9">
        <f t="shared" si="50"/>
        <v>1</v>
      </c>
      <c r="L131" s="9">
        <f t="shared" si="51"/>
        <v>1</v>
      </c>
      <c r="M131" s="9">
        <f t="shared" si="52"/>
        <v>1</v>
      </c>
      <c r="N131" s="9">
        <f t="shared" si="53"/>
        <v>1</v>
      </c>
      <c r="O131" s="9">
        <f t="shared" si="54"/>
        <v>1</v>
      </c>
      <c r="Q131" s="9">
        <f t="shared" si="55"/>
        <v>0</v>
      </c>
      <c r="R131" s="9">
        <f t="shared" si="56"/>
        <v>1</v>
      </c>
      <c r="S131" s="9">
        <f t="shared" si="57"/>
        <v>0</v>
      </c>
      <c r="T131" s="9">
        <f t="shared" si="58"/>
        <v>0</v>
      </c>
      <c r="U131" s="9">
        <f t="shared" si="59"/>
        <v>0</v>
      </c>
    </row>
    <row r="132" spans="1:27" x14ac:dyDescent="0.25">
      <c r="A132" s="9">
        <v>16</v>
      </c>
      <c r="B132" s="9" t="s">
        <v>23</v>
      </c>
      <c r="C132" s="9">
        <v>368.5</v>
      </c>
      <c r="D132" s="9">
        <v>138</v>
      </c>
      <c r="E132" s="9">
        <v>45.08</v>
      </c>
      <c r="F132" s="9">
        <v>512.6</v>
      </c>
      <c r="H132" s="9">
        <f t="shared" si="48"/>
        <v>266.04500000000002</v>
      </c>
      <c r="I132" s="9">
        <f t="shared" si="49"/>
        <v>106.65655484622904</v>
      </c>
      <c r="K132" s="9">
        <f t="shared" si="50"/>
        <v>45.08</v>
      </c>
      <c r="L132" s="9">
        <f t="shared" si="51"/>
        <v>114.77</v>
      </c>
      <c r="M132" s="9">
        <f t="shared" si="52"/>
        <v>253.25</v>
      </c>
      <c r="N132" s="9">
        <f t="shared" si="53"/>
        <v>404.52499999999998</v>
      </c>
      <c r="O132" s="9">
        <f t="shared" si="54"/>
        <v>512.6</v>
      </c>
      <c r="Q132" s="9">
        <f t="shared" si="55"/>
        <v>69.69</v>
      </c>
      <c r="R132" s="9">
        <f t="shared" si="56"/>
        <v>114.77</v>
      </c>
      <c r="S132" s="9">
        <f t="shared" si="57"/>
        <v>138.48000000000002</v>
      </c>
      <c r="T132" s="9">
        <f t="shared" si="58"/>
        <v>151.27499999999998</v>
      </c>
      <c r="U132" s="9">
        <f t="shared" si="59"/>
        <v>108.07500000000005</v>
      </c>
    </row>
    <row r="133" spans="1:27" x14ac:dyDescent="0.25">
      <c r="A133" s="9">
        <v>17</v>
      </c>
      <c r="B133" s="9" t="s">
        <v>24</v>
      </c>
      <c r="C133" s="81">
        <v>1</v>
      </c>
      <c r="D133" s="81">
        <v>1</v>
      </c>
      <c r="E133" s="81">
        <v>1</v>
      </c>
      <c r="F133" s="9">
        <v>19.72</v>
      </c>
      <c r="H133" s="9">
        <f t="shared" si="48"/>
        <v>5.68</v>
      </c>
      <c r="I133" s="9">
        <f t="shared" si="49"/>
        <v>4.68</v>
      </c>
      <c r="K133" s="9">
        <f t="shared" si="50"/>
        <v>1</v>
      </c>
      <c r="L133" s="9">
        <f t="shared" si="51"/>
        <v>1</v>
      </c>
      <c r="M133" s="9">
        <f t="shared" si="52"/>
        <v>1</v>
      </c>
      <c r="N133" s="9">
        <f t="shared" si="53"/>
        <v>5.68</v>
      </c>
      <c r="O133" s="9">
        <f t="shared" si="54"/>
        <v>19.72</v>
      </c>
      <c r="Q133" s="9">
        <f t="shared" si="55"/>
        <v>0</v>
      </c>
      <c r="R133" s="9">
        <f t="shared" si="56"/>
        <v>1</v>
      </c>
      <c r="S133" s="9">
        <f t="shared" si="57"/>
        <v>0</v>
      </c>
      <c r="T133" s="9">
        <f t="shared" si="58"/>
        <v>4.68</v>
      </c>
      <c r="U133" s="9">
        <f t="shared" si="59"/>
        <v>14.04</v>
      </c>
    </row>
    <row r="134" spans="1:27" x14ac:dyDescent="0.25">
      <c r="A134" s="9">
        <v>18</v>
      </c>
      <c r="B134" s="9" t="s">
        <v>25</v>
      </c>
      <c r="C134" s="9">
        <v>15.08</v>
      </c>
      <c r="D134" s="9">
        <v>2.2610000000000001</v>
      </c>
      <c r="E134" s="9">
        <v>23.72</v>
      </c>
      <c r="F134" s="9">
        <v>382.9</v>
      </c>
      <c r="H134" s="9">
        <f t="shared" si="48"/>
        <v>105.99024999999999</v>
      </c>
      <c r="I134" s="9">
        <f t="shared" si="49"/>
        <v>92.408438711313039</v>
      </c>
      <c r="K134" s="9">
        <f t="shared" si="50"/>
        <v>2.2610000000000001</v>
      </c>
      <c r="L134" s="9">
        <f t="shared" si="51"/>
        <v>11.875249999999998</v>
      </c>
      <c r="M134" s="9">
        <f t="shared" si="52"/>
        <v>19.399999999999999</v>
      </c>
      <c r="N134" s="9">
        <f t="shared" si="53"/>
        <v>113.51499999999999</v>
      </c>
      <c r="O134" s="9">
        <f t="shared" si="54"/>
        <v>382.9</v>
      </c>
      <c r="Q134" s="9">
        <f t="shared" si="55"/>
        <v>9.6142499999999984</v>
      </c>
      <c r="R134" s="9">
        <f t="shared" si="56"/>
        <v>11.875249999999998</v>
      </c>
      <c r="S134" s="9">
        <f t="shared" si="57"/>
        <v>7.5247500000000009</v>
      </c>
      <c r="T134" s="9">
        <f t="shared" si="58"/>
        <v>94.114999999999981</v>
      </c>
      <c r="U134" s="9">
        <f t="shared" si="59"/>
        <v>269.38499999999999</v>
      </c>
    </row>
    <row r="135" spans="1:27" x14ac:dyDescent="0.25">
      <c r="A135" s="9">
        <v>19</v>
      </c>
      <c r="B135" s="9" t="s">
        <v>26</v>
      </c>
      <c r="C135" s="9">
        <v>3.6629999999999998</v>
      </c>
      <c r="D135" s="9">
        <v>6.4050000000000002</v>
      </c>
      <c r="E135" s="9">
        <v>2.3239999999999998</v>
      </c>
      <c r="F135" s="9">
        <v>6.7919999999999998</v>
      </c>
      <c r="H135" s="9">
        <f t="shared" si="48"/>
        <v>4.7959999999999994</v>
      </c>
      <c r="I135" s="9">
        <f t="shared" si="49"/>
        <v>1.0788639858666158</v>
      </c>
      <c r="K135" s="9">
        <f t="shared" si="50"/>
        <v>2.3239999999999998</v>
      </c>
      <c r="L135" s="9">
        <f t="shared" si="51"/>
        <v>3.3282499999999997</v>
      </c>
      <c r="M135" s="9">
        <f t="shared" si="52"/>
        <v>5.0339999999999998</v>
      </c>
      <c r="N135" s="9">
        <f t="shared" si="53"/>
        <v>6.5017500000000004</v>
      </c>
      <c r="O135" s="9">
        <f t="shared" si="54"/>
        <v>6.7919999999999998</v>
      </c>
      <c r="Q135" s="9">
        <f t="shared" si="55"/>
        <v>1.0042499999999999</v>
      </c>
      <c r="R135" s="9">
        <f t="shared" si="56"/>
        <v>3.3282499999999997</v>
      </c>
      <c r="S135" s="9">
        <f t="shared" si="57"/>
        <v>1.7057500000000001</v>
      </c>
      <c r="T135" s="9">
        <f t="shared" si="58"/>
        <v>1.4677500000000006</v>
      </c>
      <c r="U135" s="9">
        <f t="shared" si="59"/>
        <v>0.29024999999999945</v>
      </c>
    </row>
    <row r="136" spans="1:27" x14ac:dyDescent="0.25">
      <c r="A136" s="9">
        <v>20</v>
      </c>
      <c r="B136" s="9" t="s">
        <v>27</v>
      </c>
      <c r="C136" s="9">
        <v>22.95</v>
      </c>
      <c r="D136" s="9">
        <v>15.66</v>
      </c>
      <c r="E136" s="9">
        <v>1354</v>
      </c>
      <c r="F136" s="9">
        <v>49.66</v>
      </c>
      <c r="H136" s="9">
        <f t="shared" si="48"/>
        <v>360.5675</v>
      </c>
      <c r="I136" s="9">
        <f t="shared" si="49"/>
        <v>331.22479344032104</v>
      </c>
      <c r="K136" s="9">
        <f t="shared" si="50"/>
        <v>15.66</v>
      </c>
      <c r="L136" s="9">
        <f t="shared" si="51"/>
        <v>21.127499999999998</v>
      </c>
      <c r="M136" s="9">
        <f t="shared" si="52"/>
        <v>36.305</v>
      </c>
      <c r="N136" s="9">
        <f t="shared" si="53"/>
        <v>375.745</v>
      </c>
      <c r="O136" s="9">
        <f t="shared" si="54"/>
        <v>1354</v>
      </c>
      <c r="Q136" s="9">
        <f t="shared" si="55"/>
        <v>5.4674999999999976</v>
      </c>
      <c r="R136" s="9">
        <f t="shared" si="56"/>
        <v>21.127499999999998</v>
      </c>
      <c r="S136" s="9">
        <f t="shared" si="57"/>
        <v>15.177500000000002</v>
      </c>
      <c r="T136" s="9">
        <f t="shared" si="58"/>
        <v>339.44</v>
      </c>
      <c r="U136" s="9">
        <f t="shared" si="59"/>
        <v>978.255</v>
      </c>
    </row>
    <row r="137" spans="1:27" x14ac:dyDescent="0.25">
      <c r="A137" s="9">
        <v>21</v>
      </c>
      <c r="B137" s="153" t="s">
        <v>28</v>
      </c>
      <c r="C137" s="9">
        <v>48.325000000000003</v>
      </c>
      <c r="D137" s="9">
        <v>48.06</v>
      </c>
      <c r="E137" s="9">
        <v>48.171999999999997</v>
      </c>
      <c r="F137" s="9">
        <v>46.488999999999997</v>
      </c>
      <c r="H137" s="9">
        <f t="shared" si="48"/>
        <v>47.761500000000005</v>
      </c>
      <c r="I137" s="9">
        <f t="shared" si="49"/>
        <v>0.42762922023641087</v>
      </c>
      <c r="K137" s="9">
        <f t="shared" si="50"/>
        <v>46.488999999999997</v>
      </c>
      <c r="L137" s="9">
        <f t="shared" si="51"/>
        <v>47.667250000000003</v>
      </c>
      <c r="M137" s="9">
        <f t="shared" si="52"/>
        <v>48.116</v>
      </c>
      <c r="N137" s="9">
        <f t="shared" si="53"/>
        <v>48.210250000000002</v>
      </c>
      <c r="O137" s="9">
        <f t="shared" si="54"/>
        <v>48.325000000000003</v>
      </c>
      <c r="Q137" s="9">
        <f t="shared" si="55"/>
        <v>1.1782500000000056</v>
      </c>
      <c r="R137" s="9">
        <f t="shared" si="56"/>
        <v>47.667250000000003</v>
      </c>
      <c r="S137" s="9">
        <f t="shared" si="57"/>
        <v>0.44874999999999687</v>
      </c>
      <c r="T137" s="9">
        <f t="shared" si="58"/>
        <v>9.4250000000002387E-2</v>
      </c>
      <c r="U137" s="9">
        <f t="shared" si="59"/>
        <v>0.1147500000000008</v>
      </c>
    </row>
    <row r="138" spans="1:27" x14ac:dyDescent="0.25">
      <c r="A138" s="9">
        <v>22</v>
      </c>
      <c r="B138" s="48" t="s">
        <v>29</v>
      </c>
      <c r="C138" s="9">
        <v>6.3230000000000004</v>
      </c>
      <c r="D138" s="9">
        <v>5.9930000000000003</v>
      </c>
      <c r="E138" s="9">
        <v>6.2530000000000001</v>
      </c>
      <c r="F138" s="9">
        <v>5.46</v>
      </c>
      <c r="H138" s="9">
        <f t="shared" si="48"/>
        <v>6.0072500000000009</v>
      </c>
      <c r="I138" s="9">
        <f t="shared" si="49"/>
        <v>0.19574148555343779</v>
      </c>
      <c r="K138" s="9">
        <f t="shared" si="50"/>
        <v>5.46</v>
      </c>
      <c r="L138" s="9">
        <f t="shared" si="51"/>
        <v>5.85975</v>
      </c>
      <c r="M138" s="9">
        <f t="shared" si="52"/>
        <v>6.1230000000000002</v>
      </c>
      <c r="N138" s="9">
        <f t="shared" si="53"/>
        <v>6.2705000000000002</v>
      </c>
      <c r="O138" s="9">
        <f t="shared" si="54"/>
        <v>6.3230000000000004</v>
      </c>
      <c r="Q138" s="9">
        <f t="shared" si="55"/>
        <v>0.39975000000000005</v>
      </c>
      <c r="R138" s="9">
        <f t="shared" si="56"/>
        <v>5.85975</v>
      </c>
      <c r="S138" s="9">
        <f t="shared" si="57"/>
        <v>0.26325000000000021</v>
      </c>
      <c r="T138" s="9">
        <f t="shared" si="58"/>
        <v>0.14749999999999996</v>
      </c>
      <c r="U138" s="9">
        <f t="shared" si="59"/>
        <v>5.2500000000000213E-2</v>
      </c>
    </row>
    <row r="139" spans="1:27" x14ac:dyDescent="0.25">
      <c r="A139" s="9">
        <v>23</v>
      </c>
      <c r="B139" s="48" t="s">
        <v>30</v>
      </c>
      <c r="C139" s="9">
        <v>0.35299999999999998</v>
      </c>
      <c r="D139" s="9">
        <v>0.09</v>
      </c>
      <c r="E139" s="9">
        <v>0.13300000000000001</v>
      </c>
      <c r="F139" s="9">
        <v>0.90700000000000003</v>
      </c>
      <c r="H139" s="9">
        <f t="shared" si="48"/>
        <v>0.37075000000000002</v>
      </c>
      <c r="I139" s="9">
        <f t="shared" si="49"/>
        <v>0.18779970491634609</v>
      </c>
      <c r="K139" s="9">
        <f t="shared" si="50"/>
        <v>0.09</v>
      </c>
      <c r="L139" s="9">
        <f t="shared" si="51"/>
        <v>0.12225</v>
      </c>
      <c r="M139" s="9">
        <f t="shared" si="52"/>
        <v>0.24299999999999999</v>
      </c>
      <c r="N139" s="9">
        <f t="shared" si="53"/>
        <v>0.49149999999999999</v>
      </c>
      <c r="O139" s="9">
        <f t="shared" si="54"/>
        <v>0.90700000000000003</v>
      </c>
      <c r="Q139" s="9">
        <f t="shared" si="55"/>
        <v>3.2250000000000001E-2</v>
      </c>
      <c r="R139" s="9">
        <f t="shared" si="56"/>
        <v>0.12225</v>
      </c>
      <c r="S139" s="9">
        <f t="shared" si="57"/>
        <v>0.12075</v>
      </c>
      <c r="T139" s="9">
        <f t="shared" si="58"/>
        <v>0.2485</v>
      </c>
      <c r="U139" s="9">
        <f t="shared" si="59"/>
        <v>0.41550000000000004</v>
      </c>
    </row>
    <row r="141" spans="1:27" ht="15.75" thickBot="1" x14ac:dyDescent="0.3">
      <c r="A141" s="125" t="s">
        <v>91</v>
      </c>
    </row>
    <row r="142" spans="1:27" ht="15.75" thickBot="1" x14ac:dyDescent="0.3">
      <c r="A142" s="130" t="s">
        <v>0</v>
      </c>
      <c r="B142" s="130" t="s">
        <v>1</v>
      </c>
      <c r="C142" s="132" t="s">
        <v>84</v>
      </c>
      <c r="D142" s="156" t="s">
        <v>84</v>
      </c>
      <c r="E142" s="133" t="s">
        <v>84</v>
      </c>
      <c r="F142" s="6" t="s">
        <v>85</v>
      </c>
      <c r="G142" s="7" t="s">
        <v>85</v>
      </c>
      <c r="H142" s="7" t="s">
        <v>85</v>
      </c>
      <c r="I142" s="8" t="s">
        <v>85</v>
      </c>
      <c r="J142" s="9" t="s">
        <v>86</v>
      </c>
      <c r="K142" s="6" t="s">
        <v>87</v>
      </c>
      <c r="L142" s="8" t="s">
        <v>87</v>
      </c>
    </row>
    <row r="143" spans="1:27" x14ac:dyDescent="0.25">
      <c r="A143" s="130" t="s">
        <v>3</v>
      </c>
      <c r="B143" s="130" t="s">
        <v>4</v>
      </c>
      <c r="C143" s="134" t="s">
        <v>5</v>
      </c>
      <c r="D143" s="157" t="s">
        <v>5</v>
      </c>
      <c r="E143" s="135" t="s">
        <v>5</v>
      </c>
      <c r="F143" s="12" t="s">
        <v>5</v>
      </c>
      <c r="G143" s="13" t="s">
        <v>5</v>
      </c>
      <c r="H143" s="13" t="s">
        <v>5</v>
      </c>
      <c r="I143" s="14" t="s">
        <v>6</v>
      </c>
      <c r="J143" s="9" t="s">
        <v>5</v>
      </c>
      <c r="K143" s="94" t="s">
        <v>5</v>
      </c>
      <c r="L143" s="95" t="s">
        <v>5</v>
      </c>
    </row>
    <row r="144" spans="1:27" x14ac:dyDescent="0.25">
      <c r="C144" s="12"/>
      <c r="D144" s="13"/>
      <c r="E144" s="14"/>
      <c r="F144" s="12"/>
      <c r="G144" s="13"/>
      <c r="H144" s="13"/>
      <c r="I144" s="14"/>
      <c r="K144" s="12"/>
      <c r="L144" s="14"/>
      <c r="N144" s="101" t="s">
        <v>34</v>
      </c>
      <c r="O144" s="101" t="s">
        <v>191</v>
      </c>
      <c r="P144" s="101"/>
      <c r="Q144" s="101" t="s">
        <v>192</v>
      </c>
      <c r="R144" s="101" t="s">
        <v>194</v>
      </c>
      <c r="S144" s="101" t="s">
        <v>35</v>
      </c>
      <c r="T144" s="101" t="s">
        <v>195</v>
      </c>
      <c r="U144" s="101" t="s">
        <v>193</v>
      </c>
      <c r="V144" s="125"/>
      <c r="W144" s="101" t="s">
        <v>196</v>
      </c>
      <c r="X144" s="101" t="s">
        <v>194</v>
      </c>
      <c r="Y144" s="101" t="s">
        <v>197</v>
      </c>
      <c r="Z144" s="101" t="s">
        <v>198</v>
      </c>
      <c r="AA144" s="101" t="s">
        <v>199</v>
      </c>
    </row>
    <row r="145" spans="1:27" x14ac:dyDescent="0.25">
      <c r="A145" s="130">
        <v>1</v>
      </c>
      <c r="B145" s="130" t="s">
        <v>8</v>
      </c>
      <c r="C145" s="136">
        <v>665.8</v>
      </c>
      <c r="D145" s="158">
        <v>695</v>
      </c>
      <c r="E145" s="137">
        <v>332.5</v>
      </c>
      <c r="F145" s="78">
        <v>16.5</v>
      </c>
      <c r="G145" s="79">
        <v>14.84</v>
      </c>
      <c r="H145" s="79">
        <v>78.47</v>
      </c>
      <c r="I145" s="80">
        <v>64.739999999999995</v>
      </c>
      <c r="J145" s="81">
        <v>1589</v>
      </c>
      <c r="K145" s="12">
        <v>354.2</v>
      </c>
      <c r="L145" s="14">
        <v>391.8</v>
      </c>
      <c r="N145" s="9">
        <f t="shared" ref="N145:N167" si="60">AVERAGE(C145:L145)</f>
        <v>420.28499999999997</v>
      </c>
      <c r="O145" s="9">
        <f t="shared" ref="O145:O167" si="61">STDEV(C145:L145)/(SQRT(COUNT(C145:L145)))</f>
        <v>152.21341895327248</v>
      </c>
      <c r="Q145" s="9">
        <f t="shared" ref="Q145:Q167" si="62">MIN(C145:L145)</f>
        <v>14.84</v>
      </c>
      <c r="R145" s="9">
        <f t="shared" ref="R145:R167" si="63">_xlfn.QUARTILE.INC(C145:L145,1)</f>
        <v>68.172499999999999</v>
      </c>
      <c r="S145" s="9">
        <f t="shared" ref="S145:S167" si="64">MEDIAN(C145:L145)</f>
        <v>343.35</v>
      </c>
      <c r="T145" s="9">
        <f t="shared" ref="T145:T167" si="65">_xlfn.QUARTILE.INC(C145:L145,3)</f>
        <v>597.29999999999995</v>
      </c>
      <c r="U145" s="9">
        <f t="shared" ref="U145:U167" si="66">MAX(C145:L145)</f>
        <v>1589</v>
      </c>
      <c r="W145" s="9">
        <f>(R145)-(Q145)</f>
        <v>53.332499999999996</v>
      </c>
      <c r="X145" s="9">
        <f>R145</f>
        <v>68.172499999999999</v>
      </c>
      <c r="Y145" s="9">
        <f>(S145)-(R145)</f>
        <v>275.17750000000001</v>
      </c>
      <c r="Z145" s="9">
        <f>(T145)-(S145)</f>
        <v>253.94999999999993</v>
      </c>
      <c r="AA145" s="9">
        <f>(U145)-(T145)</f>
        <v>991.7</v>
      </c>
    </row>
    <row r="146" spans="1:27" x14ac:dyDescent="0.25">
      <c r="A146" s="130">
        <v>2</v>
      </c>
      <c r="B146" s="130" t="s">
        <v>9</v>
      </c>
      <c r="C146" s="136">
        <v>36.26</v>
      </c>
      <c r="D146" s="158">
        <v>38.630000000000003</v>
      </c>
      <c r="E146" s="137">
        <v>36.42</v>
      </c>
      <c r="F146" s="78">
        <v>54.79</v>
      </c>
      <c r="G146" s="79">
        <v>51.41</v>
      </c>
      <c r="H146" s="79">
        <v>60.89</v>
      </c>
      <c r="I146" s="80">
        <v>60.99</v>
      </c>
      <c r="J146" s="81">
        <v>88.1</v>
      </c>
      <c r="K146" s="12">
        <v>37.32</v>
      </c>
      <c r="L146" s="14">
        <v>38.35</v>
      </c>
      <c r="N146" s="9">
        <f t="shared" si="60"/>
        <v>50.316000000000003</v>
      </c>
      <c r="O146" s="9">
        <f t="shared" si="61"/>
        <v>5.2850960676646546</v>
      </c>
      <c r="Q146" s="9">
        <f t="shared" si="62"/>
        <v>36.26</v>
      </c>
      <c r="R146" s="9">
        <f t="shared" si="63"/>
        <v>37.577500000000001</v>
      </c>
      <c r="S146" s="9">
        <f t="shared" si="64"/>
        <v>45.019999999999996</v>
      </c>
      <c r="T146" s="9">
        <f t="shared" si="65"/>
        <v>59.365000000000002</v>
      </c>
      <c r="U146" s="9">
        <f t="shared" si="66"/>
        <v>88.1</v>
      </c>
      <c r="W146" s="9">
        <f t="shared" ref="W146:W167" si="67">(R146)-(Q146)</f>
        <v>1.3175000000000026</v>
      </c>
      <c r="X146" s="9">
        <f t="shared" ref="X146:X167" si="68">R146</f>
        <v>37.577500000000001</v>
      </c>
      <c r="Y146" s="9">
        <f t="shared" ref="Y146:Y167" si="69">(S146)-(R146)</f>
        <v>7.4424999999999955</v>
      </c>
      <c r="Z146" s="9">
        <f t="shared" ref="Z146:Z167" si="70">(T146)-(S146)</f>
        <v>14.345000000000006</v>
      </c>
      <c r="AA146" s="9">
        <f t="shared" ref="AA146:AA167" si="71">(U146)-(T146)</f>
        <v>28.734999999999992</v>
      </c>
    </row>
    <row r="147" spans="1:27" x14ac:dyDescent="0.25">
      <c r="A147" s="130">
        <v>3</v>
      </c>
      <c r="B147" s="130" t="s">
        <v>10</v>
      </c>
      <c r="C147" s="136">
        <v>11.4</v>
      </c>
      <c r="D147" s="158">
        <v>11.65</v>
      </c>
      <c r="E147" s="137">
        <v>9.93</v>
      </c>
      <c r="F147" s="78">
        <v>4.6260000000000003</v>
      </c>
      <c r="G147" s="79">
        <v>4.5149999999999997</v>
      </c>
      <c r="H147" s="79">
        <v>3.2610000000000001</v>
      </c>
      <c r="I147" s="80">
        <v>3.52</v>
      </c>
      <c r="J147" s="81">
        <v>15.14</v>
      </c>
      <c r="K147" s="12">
        <v>13.19</v>
      </c>
      <c r="L147" s="14">
        <v>13.27</v>
      </c>
      <c r="N147" s="9">
        <f t="shared" si="60"/>
        <v>9.0502000000000002</v>
      </c>
      <c r="O147" s="9">
        <f t="shared" si="61"/>
        <v>1.4503808756476506</v>
      </c>
      <c r="Q147" s="9">
        <f t="shared" si="62"/>
        <v>3.2610000000000001</v>
      </c>
      <c r="R147" s="9">
        <f t="shared" si="63"/>
        <v>4.5427499999999998</v>
      </c>
      <c r="S147" s="9">
        <f t="shared" si="64"/>
        <v>10.664999999999999</v>
      </c>
      <c r="T147" s="9">
        <f t="shared" si="65"/>
        <v>12.805</v>
      </c>
      <c r="U147" s="9">
        <f t="shared" si="66"/>
        <v>15.14</v>
      </c>
      <c r="W147" s="9">
        <f t="shared" si="67"/>
        <v>1.2817499999999997</v>
      </c>
      <c r="X147" s="9">
        <f t="shared" si="68"/>
        <v>4.5427499999999998</v>
      </c>
      <c r="Y147" s="9">
        <f t="shared" si="69"/>
        <v>6.1222499999999993</v>
      </c>
      <c r="Z147" s="9">
        <f t="shared" si="70"/>
        <v>2.1400000000000006</v>
      </c>
      <c r="AA147" s="9">
        <f t="shared" si="71"/>
        <v>2.3350000000000009</v>
      </c>
    </row>
    <row r="148" spans="1:27" x14ac:dyDescent="0.25">
      <c r="A148" s="130">
        <v>4</v>
      </c>
      <c r="B148" s="130" t="s">
        <v>11</v>
      </c>
      <c r="C148" s="134">
        <v>1012</v>
      </c>
      <c r="D148" s="157">
        <v>1069</v>
      </c>
      <c r="E148" s="135">
        <v>995.5</v>
      </c>
      <c r="F148" s="12">
        <v>1250</v>
      </c>
      <c r="G148" s="13">
        <v>1206</v>
      </c>
      <c r="H148" s="13">
        <v>1364</v>
      </c>
      <c r="I148" s="14">
        <v>1317</v>
      </c>
      <c r="J148" s="9">
        <v>4225</v>
      </c>
      <c r="K148" s="12">
        <v>1428</v>
      </c>
      <c r="L148" s="14">
        <v>1425</v>
      </c>
      <c r="N148" s="9">
        <f t="shared" si="60"/>
        <v>1529.15</v>
      </c>
      <c r="O148" s="9">
        <f t="shared" si="61"/>
        <v>303.81432606482235</v>
      </c>
      <c r="Q148" s="9">
        <f t="shared" si="62"/>
        <v>995.5</v>
      </c>
      <c r="R148" s="9">
        <f t="shared" si="63"/>
        <v>1103.25</v>
      </c>
      <c r="S148" s="9">
        <f t="shared" si="64"/>
        <v>1283.5</v>
      </c>
      <c r="T148" s="9">
        <f t="shared" si="65"/>
        <v>1409.75</v>
      </c>
      <c r="U148" s="9">
        <f t="shared" si="66"/>
        <v>4225</v>
      </c>
      <c r="W148" s="9">
        <f t="shared" si="67"/>
        <v>107.75</v>
      </c>
      <c r="X148" s="9">
        <f t="shared" si="68"/>
        <v>1103.25</v>
      </c>
      <c r="Y148" s="9">
        <f t="shared" si="69"/>
        <v>180.25</v>
      </c>
      <c r="Z148" s="9">
        <f t="shared" si="70"/>
        <v>126.25</v>
      </c>
      <c r="AA148" s="9">
        <f t="shared" si="71"/>
        <v>2815.25</v>
      </c>
    </row>
    <row r="149" spans="1:27" x14ac:dyDescent="0.25">
      <c r="A149" s="130">
        <v>5</v>
      </c>
      <c r="B149" s="148" t="s">
        <v>12</v>
      </c>
      <c r="C149" s="140">
        <v>1</v>
      </c>
      <c r="D149" s="159">
        <v>1</v>
      </c>
      <c r="E149" s="141">
        <v>1</v>
      </c>
      <c r="F149" s="22">
        <v>1</v>
      </c>
      <c r="G149" s="23">
        <v>1</v>
      </c>
      <c r="H149" s="23">
        <v>1</v>
      </c>
      <c r="I149" s="24">
        <v>1</v>
      </c>
      <c r="J149" s="25">
        <v>1.048</v>
      </c>
      <c r="K149" s="22">
        <v>1</v>
      </c>
      <c r="L149" s="24">
        <v>1</v>
      </c>
      <c r="N149" s="9">
        <f t="shared" si="60"/>
        <v>1.0047999999999999</v>
      </c>
      <c r="O149" s="9">
        <f t="shared" si="61"/>
        <v>4.8000000000000039E-3</v>
      </c>
      <c r="Q149" s="9">
        <f t="shared" si="62"/>
        <v>1</v>
      </c>
      <c r="R149" s="9">
        <f t="shared" si="63"/>
        <v>1</v>
      </c>
      <c r="S149" s="9">
        <f t="shared" si="64"/>
        <v>1</v>
      </c>
      <c r="T149" s="9">
        <f t="shared" si="65"/>
        <v>1</v>
      </c>
      <c r="U149" s="9">
        <f t="shared" si="66"/>
        <v>1.048</v>
      </c>
      <c r="W149" s="9">
        <f t="shared" si="67"/>
        <v>0</v>
      </c>
      <c r="X149" s="9">
        <f t="shared" si="68"/>
        <v>1</v>
      </c>
      <c r="Y149" s="9">
        <f t="shared" si="69"/>
        <v>0</v>
      </c>
      <c r="Z149" s="9">
        <f t="shared" si="70"/>
        <v>0</v>
      </c>
      <c r="AA149" s="9">
        <f t="shared" si="71"/>
        <v>4.8000000000000043E-2</v>
      </c>
    </row>
    <row r="150" spans="1:27" x14ac:dyDescent="0.25">
      <c r="A150" s="130">
        <v>6</v>
      </c>
      <c r="B150" s="148" t="s">
        <v>13</v>
      </c>
      <c r="C150" s="140">
        <v>1</v>
      </c>
      <c r="D150" s="159">
        <v>1</v>
      </c>
      <c r="E150" s="141">
        <v>1</v>
      </c>
      <c r="F150" s="22">
        <v>1</v>
      </c>
      <c r="G150" s="23">
        <v>1</v>
      </c>
      <c r="H150" s="23">
        <v>1</v>
      </c>
      <c r="I150" s="24">
        <v>1</v>
      </c>
      <c r="J150" s="25">
        <v>1</v>
      </c>
      <c r="K150" s="22">
        <v>1</v>
      </c>
      <c r="L150" s="24">
        <v>1</v>
      </c>
      <c r="N150" s="9">
        <f t="shared" si="60"/>
        <v>1</v>
      </c>
      <c r="O150" s="9">
        <f t="shared" si="61"/>
        <v>0</v>
      </c>
      <c r="Q150" s="9">
        <f t="shared" si="62"/>
        <v>1</v>
      </c>
      <c r="R150" s="9">
        <f t="shared" si="63"/>
        <v>1</v>
      </c>
      <c r="S150" s="9">
        <f t="shared" si="64"/>
        <v>1</v>
      </c>
      <c r="T150" s="9">
        <f t="shared" si="65"/>
        <v>1</v>
      </c>
      <c r="U150" s="9">
        <f t="shared" si="66"/>
        <v>1</v>
      </c>
      <c r="W150" s="9">
        <f t="shared" si="67"/>
        <v>0</v>
      </c>
      <c r="X150" s="9">
        <f t="shared" si="68"/>
        <v>1</v>
      </c>
      <c r="Y150" s="9">
        <f t="shared" si="69"/>
        <v>0</v>
      </c>
      <c r="Z150" s="9">
        <f t="shared" si="70"/>
        <v>0</v>
      </c>
      <c r="AA150" s="9">
        <f t="shared" si="71"/>
        <v>0</v>
      </c>
    </row>
    <row r="151" spans="1:27" x14ac:dyDescent="0.25">
      <c r="A151" s="130">
        <v>7</v>
      </c>
      <c r="B151" s="130" t="s">
        <v>14</v>
      </c>
      <c r="C151" s="136">
        <v>1</v>
      </c>
      <c r="D151" s="158">
        <v>1</v>
      </c>
      <c r="E151" s="137">
        <v>1</v>
      </c>
      <c r="F151" s="78">
        <v>1</v>
      </c>
      <c r="G151" s="79">
        <v>1</v>
      </c>
      <c r="H151" s="79">
        <v>1.0589999999999999</v>
      </c>
      <c r="I151" s="80">
        <v>1</v>
      </c>
      <c r="J151" s="81">
        <v>4.069</v>
      </c>
      <c r="K151" s="78">
        <v>1</v>
      </c>
      <c r="L151" s="80">
        <v>1</v>
      </c>
      <c r="N151" s="9">
        <f t="shared" si="60"/>
        <v>1.3128</v>
      </c>
      <c r="O151" s="9">
        <f t="shared" si="61"/>
        <v>0.3063005713347593</v>
      </c>
      <c r="Q151" s="9">
        <f t="shared" si="62"/>
        <v>1</v>
      </c>
      <c r="R151" s="9">
        <f t="shared" si="63"/>
        <v>1</v>
      </c>
      <c r="S151" s="9">
        <f t="shared" si="64"/>
        <v>1</v>
      </c>
      <c r="T151" s="9">
        <f t="shared" si="65"/>
        <v>1</v>
      </c>
      <c r="U151" s="9">
        <f t="shared" si="66"/>
        <v>4.069</v>
      </c>
      <c r="W151" s="9">
        <f t="shared" si="67"/>
        <v>0</v>
      </c>
      <c r="X151" s="9">
        <f t="shared" si="68"/>
        <v>1</v>
      </c>
      <c r="Y151" s="9">
        <f t="shared" si="69"/>
        <v>0</v>
      </c>
      <c r="Z151" s="9">
        <f t="shared" si="70"/>
        <v>0</v>
      </c>
      <c r="AA151" s="9">
        <f t="shared" si="71"/>
        <v>3.069</v>
      </c>
    </row>
    <row r="152" spans="1:27" x14ac:dyDescent="0.25">
      <c r="A152" s="130">
        <v>8</v>
      </c>
      <c r="B152" s="130" t="s">
        <v>15</v>
      </c>
      <c r="C152" s="136">
        <v>3.0019999999999998</v>
      </c>
      <c r="D152" s="158">
        <v>2.528</v>
      </c>
      <c r="E152" s="137">
        <v>2.1219999999999999</v>
      </c>
      <c r="F152" s="78">
        <v>1.1060000000000001</v>
      </c>
      <c r="G152" s="79">
        <v>1.026</v>
      </c>
      <c r="H152" s="79">
        <v>1.363</v>
      </c>
      <c r="I152" s="80">
        <v>1.5129999999999999</v>
      </c>
      <c r="J152" s="81">
        <v>7.7069999999999999</v>
      </c>
      <c r="K152" s="78">
        <v>2.7109999999999999</v>
      </c>
      <c r="L152" s="80">
        <v>3.32</v>
      </c>
      <c r="N152" s="9">
        <f t="shared" si="60"/>
        <v>2.6397999999999997</v>
      </c>
      <c r="O152" s="9">
        <f t="shared" si="61"/>
        <v>0.61835670755461047</v>
      </c>
      <c r="Q152" s="9">
        <f t="shared" si="62"/>
        <v>1.026</v>
      </c>
      <c r="R152" s="9">
        <f t="shared" si="63"/>
        <v>1.4005000000000001</v>
      </c>
      <c r="S152" s="9">
        <f t="shared" si="64"/>
        <v>2.3250000000000002</v>
      </c>
      <c r="T152" s="9">
        <f t="shared" si="65"/>
        <v>2.9292499999999997</v>
      </c>
      <c r="U152" s="9">
        <f t="shared" si="66"/>
        <v>7.7069999999999999</v>
      </c>
      <c r="W152" s="9">
        <f t="shared" si="67"/>
        <v>0.37450000000000006</v>
      </c>
      <c r="X152" s="9">
        <f t="shared" si="68"/>
        <v>1.4005000000000001</v>
      </c>
      <c r="Y152" s="9">
        <f t="shared" si="69"/>
        <v>0.9245000000000001</v>
      </c>
      <c r="Z152" s="9">
        <f t="shared" si="70"/>
        <v>0.60424999999999951</v>
      </c>
      <c r="AA152" s="9">
        <f t="shared" si="71"/>
        <v>4.7777500000000002</v>
      </c>
    </row>
    <row r="153" spans="1:27" x14ac:dyDescent="0.25">
      <c r="A153" s="130">
        <v>9</v>
      </c>
      <c r="B153" s="130" t="s">
        <v>16</v>
      </c>
      <c r="C153" s="136">
        <v>125.8</v>
      </c>
      <c r="D153" s="158">
        <v>114.2</v>
      </c>
      <c r="E153" s="137">
        <v>61.42</v>
      </c>
      <c r="F153" s="78">
        <v>18.48</v>
      </c>
      <c r="G153" s="79">
        <v>15.72</v>
      </c>
      <c r="H153" s="79">
        <v>26.21</v>
      </c>
      <c r="I153" s="80">
        <v>23.4</v>
      </c>
      <c r="J153" s="81">
        <v>337.9</v>
      </c>
      <c r="K153" s="78">
        <v>75.45</v>
      </c>
      <c r="L153" s="80">
        <v>75.19</v>
      </c>
      <c r="N153" s="9">
        <f t="shared" si="60"/>
        <v>87.376999999999995</v>
      </c>
      <c r="O153" s="9">
        <f t="shared" si="61"/>
        <v>30.484622099602213</v>
      </c>
      <c r="Q153" s="9">
        <f t="shared" si="62"/>
        <v>15.72</v>
      </c>
      <c r="R153" s="9">
        <f t="shared" si="63"/>
        <v>24.102499999999999</v>
      </c>
      <c r="S153" s="9">
        <f t="shared" si="64"/>
        <v>68.305000000000007</v>
      </c>
      <c r="T153" s="9">
        <f t="shared" si="65"/>
        <v>104.5125</v>
      </c>
      <c r="U153" s="9">
        <f t="shared" si="66"/>
        <v>337.9</v>
      </c>
      <c r="W153" s="9">
        <f t="shared" si="67"/>
        <v>8.3824999999999985</v>
      </c>
      <c r="X153" s="9">
        <f t="shared" si="68"/>
        <v>24.102499999999999</v>
      </c>
      <c r="Y153" s="9">
        <f t="shared" si="69"/>
        <v>44.202500000000008</v>
      </c>
      <c r="Z153" s="9">
        <f t="shared" si="70"/>
        <v>36.207499999999996</v>
      </c>
      <c r="AA153" s="9">
        <f t="shared" si="71"/>
        <v>233.38749999999999</v>
      </c>
    </row>
    <row r="154" spans="1:27" x14ac:dyDescent="0.25">
      <c r="A154" s="130">
        <v>10</v>
      </c>
      <c r="B154" s="130" t="s">
        <v>17</v>
      </c>
      <c r="C154" s="136">
        <v>567.5</v>
      </c>
      <c r="D154" s="158">
        <v>573.79999999999995</v>
      </c>
      <c r="E154" s="137">
        <v>569.6</v>
      </c>
      <c r="F154" s="78">
        <v>1395</v>
      </c>
      <c r="G154" s="79">
        <v>1192</v>
      </c>
      <c r="H154" s="79">
        <v>1658</v>
      </c>
      <c r="I154" s="80">
        <v>1962</v>
      </c>
      <c r="J154" s="81">
        <v>756.4</v>
      </c>
      <c r="K154" s="78">
        <v>307.39999999999998</v>
      </c>
      <c r="L154" s="80">
        <v>385</v>
      </c>
      <c r="N154" s="9">
        <f t="shared" si="60"/>
        <v>936.66999999999985</v>
      </c>
      <c r="O154" s="9">
        <f t="shared" si="61"/>
        <v>182.0377763298352</v>
      </c>
      <c r="Q154" s="9">
        <f t="shared" si="62"/>
        <v>307.39999999999998</v>
      </c>
      <c r="R154" s="9">
        <f t="shared" si="63"/>
        <v>568.02499999999998</v>
      </c>
      <c r="S154" s="9">
        <f t="shared" si="64"/>
        <v>665.09999999999991</v>
      </c>
      <c r="T154" s="9">
        <f t="shared" si="65"/>
        <v>1344.25</v>
      </c>
      <c r="U154" s="9">
        <f t="shared" si="66"/>
        <v>1962</v>
      </c>
      <c r="W154" s="9">
        <f t="shared" si="67"/>
        <v>260.625</v>
      </c>
      <c r="X154" s="9">
        <f t="shared" si="68"/>
        <v>568.02499999999998</v>
      </c>
      <c r="Y154" s="9">
        <f t="shared" si="69"/>
        <v>97.074999999999932</v>
      </c>
      <c r="Z154" s="9">
        <f t="shared" si="70"/>
        <v>679.15000000000009</v>
      </c>
      <c r="AA154" s="9">
        <f t="shared" si="71"/>
        <v>617.75</v>
      </c>
    </row>
    <row r="155" spans="1:27" x14ac:dyDescent="0.25">
      <c r="A155" s="130">
        <v>11</v>
      </c>
      <c r="B155" s="130" t="s">
        <v>18</v>
      </c>
      <c r="C155" s="136">
        <v>267.2</v>
      </c>
      <c r="D155" s="158">
        <v>275.7</v>
      </c>
      <c r="E155" s="137">
        <v>255.7</v>
      </c>
      <c r="F155" s="78">
        <v>259.89999999999998</v>
      </c>
      <c r="G155" s="79">
        <v>247.9</v>
      </c>
      <c r="H155" s="79">
        <v>280.39999999999998</v>
      </c>
      <c r="I155" s="80">
        <v>278.39999999999998</v>
      </c>
      <c r="J155" s="81">
        <v>436.2</v>
      </c>
      <c r="K155" s="78">
        <v>312.89999999999998</v>
      </c>
      <c r="L155" s="80">
        <v>315.8</v>
      </c>
      <c r="N155" s="9">
        <f t="shared" si="60"/>
        <v>293.01000000000005</v>
      </c>
      <c r="O155" s="9">
        <f t="shared" si="61"/>
        <v>17.41003829212708</v>
      </c>
      <c r="Q155" s="9">
        <f t="shared" si="62"/>
        <v>247.9</v>
      </c>
      <c r="R155" s="9">
        <f t="shared" si="63"/>
        <v>261.72499999999997</v>
      </c>
      <c r="S155" s="9">
        <f t="shared" si="64"/>
        <v>277.04999999999995</v>
      </c>
      <c r="T155" s="9">
        <f t="shared" si="65"/>
        <v>304.77499999999998</v>
      </c>
      <c r="U155" s="9">
        <f t="shared" si="66"/>
        <v>436.2</v>
      </c>
      <c r="W155" s="9">
        <f t="shared" si="67"/>
        <v>13.82499999999996</v>
      </c>
      <c r="X155" s="9">
        <f t="shared" si="68"/>
        <v>261.72499999999997</v>
      </c>
      <c r="Y155" s="9">
        <f t="shared" si="69"/>
        <v>15.324999999999989</v>
      </c>
      <c r="Z155" s="9">
        <f t="shared" si="70"/>
        <v>27.725000000000023</v>
      </c>
      <c r="AA155" s="9">
        <f t="shared" si="71"/>
        <v>131.42500000000001</v>
      </c>
    </row>
    <row r="156" spans="1:27" x14ac:dyDescent="0.25">
      <c r="A156" s="130">
        <v>12</v>
      </c>
      <c r="B156" s="130" t="s">
        <v>19</v>
      </c>
      <c r="C156" s="136">
        <v>103.7</v>
      </c>
      <c r="D156" s="158">
        <v>106.3</v>
      </c>
      <c r="E156" s="137">
        <v>103.9</v>
      </c>
      <c r="F156" s="78">
        <v>194.9</v>
      </c>
      <c r="G156" s="79">
        <v>190.4</v>
      </c>
      <c r="H156" s="79">
        <v>248.3</v>
      </c>
      <c r="I156" s="80">
        <v>236.6</v>
      </c>
      <c r="J156" s="81">
        <v>230.3</v>
      </c>
      <c r="K156" s="78">
        <v>132.5</v>
      </c>
      <c r="L156" s="80">
        <v>131.19999999999999</v>
      </c>
      <c r="N156" s="9">
        <f t="shared" si="60"/>
        <v>167.81</v>
      </c>
      <c r="O156" s="9">
        <f t="shared" si="61"/>
        <v>18.536758975973488</v>
      </c>
      <c r="Q156" s="9">
        <f t="shared" si="62"/>
        <v>103.7</v>
      </c>
      <c r="R156" s="9">
        <f t="shared" si="63"/>
        <v>112.52499999999999</v>
      </c>
      <c r="S156" s="9">
        <f t="shared" si="64"/>
        <v>161.44999999999999</v>
      </c>
      <c r="T156" s="9">
        <f t="shared" si="65"/>
        <v>221.45000000000002</v>
      </c>
      <c r="U156" s="9">
        <f t="shared" si="66"/>
        <v>248.3</v>
      </c>
      <c r="W156" s="9">
        <f t="shared" si="67"/>
        <v>8.8249999999999886</v>
      </c>
      <c r="X156" s="9">
        <f t="shared" si="68"/>
        <v>112.52499999999999</v>
      </c>
      <c r="Y156" s="9">
        <f t="shared" si="69"/>
        <v>48.924999999999997</v>
      </c>
      <c r="Z156" s="9">
        <f t="shared" si="70"/>
        <v>60.000000000000028</v>
      </c>
      <c r="AA156" s="9">
        <f t="shared" si="71"/>
        <v>26.849999999999994</v>
      </c>
    </row>
    <row r="157" spans="1:27" x14ac:dyDescent="0.25">
      <c r="A157" s="130">
        <v>13</v>
      </c>
      <c r="B157" s="148" t="s">
        <v>20</v>
      </c>
      <c r="C157" s="140">
        <v>1.8979999999999999</v>
      </c>
      <c r="D157" s="159">
        <v>1.9119999999999999</v>
      </c>
      <c r="E157" s="141">
        <v>1.1839999999999999</v>
      </c>
      <c r="F157" s="22">
        <v>1</v>
      </c>
      <c r="G157" s="23">
        <v>1</v>
      </c>
      <c r="H157" s="23">
        <v>1</v>
      </c>
      <c r="I157" s="24">
        <v>1</v>
      </c>
      <c r="J157" s="25">
        <v>3.0369999999999999</v>
      </c>
      <c r="K157" s="22">
        <v>1.079</v>
      </c>
      <c r="L157" s="24">
        <v>1</v>
      </c>
      <c r="N157" s="9">
        <f t="shared" si="60"/>
        <v>1.411</v>
      </c>
      <c r="O157" s="9">
        <f t="shared" si="61"/>
        <v>0.2144347608636871</v>
      </c>
      <c r="Q157" s="9">
        <f t="shared" si="62"/>
        <v>1</v>
      </c>
      <c r="R157" s="9">
        <f t="shared" si="63"/>
        <v>1</v>
      </c>
      <c r="S157" s="9">
        <f t="shared" si="64"/>
        <v>1.0394999999999999</v>
      </c>
      <c r="T157" s="9">
        <f t="shared" si="65"/>
        <v>1.7195</v>
      </c>
      <c r="U157" s="9">
        <f t="shared" si="66"/>
        <v>3.0369999999999999</v>
      </c>
      <c r="W157" s="9">
        <f t="shared" si="67"/>
        <v>0</v>
      </c>
      <c r="X157" s="9">
        <f t="shared" si="68"/>
        <v>1</v>
      </c>
      <c r="Y157" s="9">
        <f t="shared" si="69"/>
        <v>3.9499999999999869E-2</v>
      </c>
      <c r="Z157" s="9">
        <f t="shared" si="70"/>
        <v>0.68000000000000016</v>
      </c>
      <c r="AA157" s="9">
        <f t="shared" si="71"/>
        <v>1.3174999999999999</v>
      </c>
    </row>
    <row r="158" spans="1:27" x14ac:dyDescent="0.25">
      <c r="A158" s="130">
        <v>14</v>
      </c>
      <c r="B158" s="130" t="s">
        <v>21</v>
      </c>
      <c r="C158" s="136">
        <v>580.79999999999995</v>
      </c>
      <c r="D158" s="158">
        <v>583.1</v>
      </c>
      <c r="E158" s="137">
        <v>475.4</v>
      </c>
      <c r="F158" s="78">
        <v>728.2</v>
      </c>
      <c r="G158" s="79">
        <v>656.8</v>
      </c>
      <c r="H158" s="79">
        <v>868.1</v>
      </c>
      <c r="I158" s="80">
        <v>1003</v>
      </c>
      <c r="J158" s="9">
        <v>419.3</v>
      </c>
      <c r="K158" s="12">
        <v>658.6</v>
      </c>
      <c r="L158" s="14">
        <v>767.1</v>
      </c>
      <c r="N158" s="9">
        <f t="shared" si="60"/>
        <v>674.04000000000008</v>
      </c>
      <c r="O158" s="9">
        <f t="shared" si="61"/>
        <v>55.709279498322587</v>
      </c>
      <c r="Q158" s="9">
        <f t="shared" si="62"/>
        <v>419.3</v>
      </c>
      <c r="R158" s="9">
        <f t="shared" si="63"/>
        <v>581.375</v>
      </c>
      <c r="S158" s="9">
        <f t="shared" si="64"/>
        <v>657.7</v>
      </c>
      <c r="T158" s="9">
        <f t="shared" si="65"/>
        <v>757.375</v>
      </c>
      <c r="U158" s="9">
        <f t="shared" si="66"/>
        <v>1003</v>
      </c>
      <c r="W158" s="9">
        <f t="shared" si="67"/>
        <v>162.07499999999999</v>
      </c>
      <c r="X158" s="9">
        <f t="shared" si="68"/>
        <v>581.375</v>
      </c>
      <c r="Y158" s="9">
        <f t="shared" si="69"/>
        <v>76.325000000000045</v>
      </c>
      <c r="Z158" s="9">
        <f t="shared" si="70"/>
        <v>99.674999999999955</v>
      </c>
      <c r="AA158" s="9">
        <f t="shared" si="71"/>
        <v>245.625</v>
      </c>
    </row>
    <row r="159" spans="1:27" x14ac:dyDescent="0.25">
      <c r="A159" s="130">
        <v>15</v>
      </c>
      <c r="B159" s="148" t="s">
        <v>22</v>
      </c>
      <c r="C159" s="140">
        <v>1.095</v>
      </c>
      <c r="D159" s="159">
        <v>1.0760000000000001</v>
      </c>
      <c r="E159" s="141">
        <v>1</v>
      </c>
      <c r="F159" s="22">
        <v>1</v>
      </c>
      <c r="G159" s="23">
        <v>1</v>
      </c>
      <c r="H159" s="23">
        <v>1</v>
      </c>
      <c r="I159" s="24">
        <v>1</v>
      </c>
      <c r="J159" s="25">
        <v>2.8879999999999999</v>
      </c>
      <c r="K159" s="22">
        <v>1</v>
      </c>
      <c r="L159" s="24">
        <v>1</v>
      </c>
      <c r="N159" s="9">
        <f t="shared" si="60"/>
        <v>1.2059000000000002</v>
      </c>
      <c r="O159" s="9">
        <f t="shared" si="61"/>
        <v>0.18724306544050037</v>
      </c>
      <c r="Q159" s="9">
        <f t="shared" si="62"/>
        <v>1</v>
      </c>
      <c r="R159" s="9">
        <f t="shared" si="63"/>
        <v>1</v>
      </c>
      <c r="S159" s="9">
        <f t="shared" si="64"/>
        <v>1</v>
      </c>
      <c r="T159" s="9">
        <f t="shared" si="65"/>
        <v>1.0569999999999999</v>
      </c>
      <c r="U159" s="9">
        <f t="shared" si="66"/>
        <v>2.8879999999999999</v>
      </c>
      <c r="W159" s="9">
        <f t="shared" si="67"/>
        <v>0</v>
      </c>
      <c r="X159" s="9">
        <f t="shared" si="68"/>
        <v>1</v>
      </c>
      <c r="Y159" s="9">
        <f t="shared" si="69"/>
        <v>0</v>
      </c>
      <c r="Z159" s="9">
        <f t="shared" si="70"/>
        <v>5.699999999999994E-2</v>
      </c>
      <c r="AA159" s="9">
        <f t="shared" si="71"/>
        <v>1.831</v>
      </c>
    </row>
    <row r="160" spans="1:27" x14ac:dyDescent="0.25">
      <c r="A160" s="130">
        <v>16</v>
      </c>
      <c r="B160" s="130" t="s">
        <v>23</v>
      </c>
      <c r="C160" s="136">
        <v>108.9</v>
      </c>
      <c r="D160" s="158">
        <v>105.8</v>
      </c>
      <c r="E160" s="137">
        <v>79.95</v>
      </c>
      <c r="F160" s="78">
        <v>68.66</v>
      </c>
      <c r="G160" s="79">
        <v>63.76</v>
      </c>
      <c r="H160" s="79">
        <v>112.3</v>
      </c>
      <c r="I160" s="80">
        <v>99.3</v>
      </c>
      <c r="J160" s="81">
        <v>289.89999999999998</v>
      </c>
      <c r="K160" s="78">
        <v>95.79</v>
      </c>
      <c r="L160" s="80">
        <v>100.6</v>
      </c>
      <c r="N160" s="9">
        <f t="shared" si="60"/>
        <v>112.49599999999998</v>
      </c>
      <c r="O160" s="9">
        <f t="shared" si="61"/>
        <v>20.407177288613159</v>
      </c>
      <c r="Q160" s="9">
        <f t="shared" si="62"/>
        <v>63.76</v>
      </c>
      <c r="R160" s="9">
        <f t="shared" si="63"/>
        <v>83.91</v>
      </c>
      <c r="S160" s="9">
        <f t="shared" si="64"/>
        <v>99.949999999999989</v>
      </c>
      <c r="T160" s="9">
        <f t="shared" si="65"/>
        <v>108.125</v>
      </c>
      <c r="U160" s="9">
        <f t="shared" si="66"/>
        <v>289.89999999999998</v>
      </c>
      <c r="W160" s="9">
        <f t="shared" si="67"/>
        <v>20.149999999999999</v>
      </c>
      <c r="X160" s="9">
        <f t="shared" si="68"/>
        <v>83.91</v>
      </c>
      <c r="Y160" s="9">
        <f t="shared" si="69"/>
        <v>16.039999999999992</v>
      </c>
      <c r="Z160" s="9">
        <f t="shared" si="70"/>
        <v>8.1750000000000114</v>
      </c>
      <c r="AA160" s="9">
        <f t="shared" si="71"/>
        <v>181.77499999999998</v>
      </c>
    </row>
    <row r="161" spans="1:27" x14ac:dyDescent="0.25">
      <c r="A161" s="130">
        <v>17</v>
      </c>
      <c r="B161" s="130" t="s">
        <v>24</v>
      </c>
      <c r="C161" s="136">
        <v>10.84</v>
      </c>
      <c r="D161" s="158">
        <v>10.92</v>
      </c>
      <c r="E161" s="137">
        <v>4.9269999999999996</v>
      </c>
      <c r="F161" s="78">
        <v>1</v>
      </c>
      <c r="G161" s="79">
        <v>1</v>
      </c>
      <c r="H161" s="79">
        <v>1</v>
      </c>
      <c r="I161" s="80">
        <v>1</v>
      </c>
      <c r="J161" s="81">
        <v>51.69</v>
      </c>
      <c r="K161" s="78">
        <v>8.8699999999999992</v>
      </c>
      <c r="L161" s="80">
        <v>8.7289999999999992</v>
      </c>
      <c r="N161" s="9">
        <f t="shared" si="60"/>
        <v>9.9976000000000003</v>
      </c>
      <c r="O161" s="9">
        <f t="shared" si="61"/>
        <v>4.8215208670201886</v>
      </c>
      <c r="Q161" s="9">
        <f t="shared" si="62"/>
        <v>1</v>
      </c>
      <c r="R161" s="9">
        <f t="shared" si="63"/>
        <v>1</v>
      </c>
      <c r="S161" s="9">
        <f t="shared" si="64"/>
        <v>6.8279999999999994</v>
      </c>
      <c r="T161" s="9">
        <f t="shared" si="65"/>
        <v>10.3475</v>
      </c>
      <c r="U161" s="9">
        <f t="shared" si="66"/>
        <v>51.69</v>
      </c>
      <c r="W161" s="9">
        <f t="shared" si="67"/>
        <v>0</v>
      </c>
      <c r="X161" s="9">
        <f t="shared" si="68"/>
        <v>1</v>
      </c>
      <c r="Y161" s="9">
        <f t="shared" si="69"/>
        <v>5.8279999999999994</v>
      </c>
      <c r="Z161" s="9">
        <f t="shared" si="70"/>
        <v>3.5195000000000007</v>
      </c>
      <c r="AA161" s="9">
        <f t="shared" si="71"/>
        <v>41.342500000000001</v>
      </c>
    </row>
    <row r="162" spans="1:27" x14ac:dyDescent="0.25">
      <c r="A162" s="130">
        <v>18</v>
      </c>
      <c r="B162" s="130" t="s">
        <v>25</v>
      </c>
      <c r="C162" s="136">
        <v>507.3</v>
      </c>
      <c r="D162" s="158">
        <v>516.9</v>
      </c>
      <c r="E162" s="137">
        <v>286.3</v>
      </c>
      <c r="F162" s="78">
        <v>1</v>
      </c>
      <c r="G162" s="79">
        <v>1</v>
      </c>
      <c r="H162" s="79">
        <v>39.94</v>
      </c>
      <c r="I162" s="80">
        <v>29.95</v>
      </c>
      <c r="J162" s="81">
        <v>575.6</v>
      </c>
      <c r="K162" s="78">
        <v>208</v>
      </c>
      <c r="L162" s="80">
        <v>216.6</v>
      </c>
      <c r="N162" s="9">
        <f t="shared" si="60"/>
        <v>238.25900000000001</v>
      </c>
      <c r="O162" s="9">
        <f t="shared" si="61"/>
        <v>71.711009947334205</v>
      </c>
      <c r="Q162" s="9">
        <f t="shared" si="62"/>
        <v>1</v>
      </c>
      <c r="R162" s="9">
        <f t="shared" si="63"/>
        <v>32.447499999999998</v>
      </c>
      <c r="S162" s="9">
        <f t="shared" si="64"/>
        <v>212.3</v>
      </c>
      <c r="T162" s="9">
        <f t="shared" si="65"/>
        <v>452.05</v>
      </c>
      <c r="U162" s="9">
        <f t="shared" si="66"/>
        <v>575.6</v>
      </c>
      <c r="W162" s="9">
        <f t="shared" si="67"/>
        <v>31.447499999999998</v>
      </c>
      <c r="X162" s="9">
        <f t="shared" si="68"/>
        <v>32.447499999999998</v>
      </c>
      <c r="Y162" s="9">
        <f t="shared" si="69"/>
        <v>179.85250000000002</v>
      </c>
      <c r="Z162" s="9">
        <f t="shared" si="70"/>
        <v>239.75</v>
      </c>
      <c r="AA162" s="9">
        <f t="shared" si="71"/>
        <v>123.55000000000001</v>
      </c>
    </row>
    <row r="163" spans="1:27" x14ac:dyDescent="0.25">
      <c r="A163" s="130">
        <v>19</v>
      </c>
      <c r="B163" s="130" t="s">
        <v>26</v>
      </c>
      <c r="C163" s="136">
        <v>6.8929999999999998</v>
      </c>
      <c r="D163" s="158">
        <v>7.2830000000000004</v>
      </c>
      <c r="E163" s="137">
        <v>6.7380000000000004</v>
      </c>
      <c r="F163" s="78">
        <v>9.1470000000000002</v>
      </c>
      <c r="G163" s="79">
        <v>8.8350000000000009</v>
      </c>
      <c r="H163" s="79">
        <v>6.7389999999999999</v>
      </c>
      <c r="I163" s="80">
        <v>7.1159999999999997</v>
      </c>
      <c r="J163" s="81">
        <v>10.57</v>
      </c>
      <c r="K163" s="78">
        <v>8.4710000000000001</v>
      </c>
      <c r="L163" s="80">
        <v>8.5500000000000007</v>
      </c>
      <c r="N163" s="9">
        <f t="shared" si="60"/>
        <v>8.0342000000000002</v>
      </c>
      <c r="O163" s="9">
        <f t="shared" si="61"/>
        <v>0.40598491488121902</v>
      </c>
      <c r="Q163" s="9">
        <f t="shared" si="62"/>
        <v>6.7380000000000004</v>
      </c>
      <c r="R163" s="9">
        <f t="shared" si="63"/>
        <v>6.9487499999999995</v>
      </c>
      <c r="S163" s="9">
        <f t="shared" si="64"/>
        <v>7.8770000000000007</v>
      </c>
      <c r="T163" s="9">
        <f t="shared" si="65"/>
        <v>8.7637500000000017</v>
      </c>
      <c r="U163" s="9">
        <f t="shared" si="66"/>
        <v>10.57</v>
      </c>
      <c r="W163" s="9">
        <f t="shared" si="67"/>
        <v>0.2107499999999991</v>
      </c>
      <c r="X163" s="9">
        <f t="shared" si="68"/>
        <v>6.9487499999999995</v>
      </c>
      <c r="Y163" s="9">
        <f t="shared" si="69"/>
        <v>0.92825000000000113</v>
      </c>
      <c r="Z163" s="9">
        <f t="shared" si="70"/>
        <v>0.88675000000000104</v>
      </c>
      <c r="AA163" s="9">
        <f t="shared" si="71"/>
        <v>1.8062499999999986</v>
      </c>
    </row>
    <row r="164" spans="1:27" x14ac:dyDescent="0.25">
      <c r="A164" s="130">
        <v>20</v>
      </c>
      <c r="B164" s="130" t="s">
        <v>27</v>
      </c>
      <c r="C164" s="136">
        <v>26.35</v>
      </c>
      <c r="D164" s="158">
        <v>25.59</v>
      </c>
      <c r="E164" s="137">
        <v>21.26</v>
      </c>
      <c r="F164" s="78">
        <v>7.3120000000000003</v>
      </c>
      <c r="G164" s="79">
        <v>3.8140000000000001</v>
      </c>
      <c r="H164" s="79">
        <v>6.7329999999999997</v>
      </c>
      <c r="I164" s="80">
        <v>5.7279999999999998</v>
      </c>
      <c r="J164" s="81">
        <v>103.7</v>
      </c>
      <c r="K164" s="78">
        <v>29.98</v>
      </c>
      <c r="L164" s="80">
        <v>29.38</v>
      </c>
      <c r="N164" s="9">
        <f t="shared" si="60"/>
        <v>25.984699999999997</v>
      </c>
      <c r="O164" s="9">
        <f t="shared" si="61"/>
        <v>9.2561942455969568</v>
      </c>
      <c r="Q164" s="9">
        <f t="shared" si="62"/>
        <v>3.8140000000000001</v>
      </c>
      <c r="R164" s="9">
        <f t="shared" si="63"/>
        <v>6.8777499999999998</v>
      </c>
      <c r="S164" s="9">
        <f t="shared" si="64"/>
        <v>23.425000000000001</v>
      </c>
      <c r="T164" s="9">
        <f t="shared" si="65"/>
        <v>28.622499999999999</v>
      </c>
      <c r="U164" s="9">
        <f t="shared" si="66"/>
        <v>103.7</v>
      </c>
      <c r="W164" s="9">
        <f t="shared" si="67"/>
        <v>3.0637499999999998</v>
      </c>
      <c r="X164" s="9">
        <f t="shared" si="68"/>
        <v>6.8777499999999998</v>
      </c>
      <c r="Y164" s="9">
        <f t="shared" si="69"/>
        <v>16.547250000000002</v>
      </c>
      <c r="Z164" s="9">
        <f t="shared" si="70"/>
        <v>5.197499999999998</v>
      </c>
      <c r="AA164" s="9">
        <f t="shared" si="71"/>
        <v>75.077500000000001</v>
      </c>
    </row>
    <row r="165" spans="1:27" x14ac:dyDescent="0.25">
      <c r="A165" s="49">
        <v>21</v>
      </c>
      <c r="B165" s="153" t="s">
        <v>28</v>
      </c>
      <c r="C165" s="82">
        <v>43.142000000000003</v>
      </c>
      <c r="D165" s="97">
        <v>48.01</v>
      </c>
      <c r="E165" s="83">
        <v>48.256</v>
      </c>
      <c r="F165" s="78">
        <v>51.71</v>
      </c>
      <c r="G165" s="79">
        <v>51.668999999999997</v>
      </c>
      <c r="H165" s="79">
        <v>51.362000000000002</v>
      </c>
      <c r="I165" s="80">
        <v>51.478999999999999</v>
      </c>
      <c r="J165" s="81">
        <v>44.597000000000001</v>
      </c>
      <c r="K165" s="78">
        <v>48.801000000000002</v>
      </c>
      <c r="L165" s="80">
        <v>49.465000000000003</v>
      </c>
      <c r="N165" s="9">
        <f t="shared" si="60"/>
        <v>48.8491</v>
      </c>
      <c r="O165" s="9">
        <f t="shared" si="61"/>
        <v>0.95135267966780368</v>
      </c>
      <c r="Q165" s="9">
        <f t="shared" si="62"/>
        <v>43.142000000000003</v>
      </c>
      <c r="R165" s="9">
        <f t="shared" si="63"/>
        <v>48.0715</v>
      </c>
      <c r="S165" s="9">
        <f t="shared" si="64"/>
        <v>49.133000000000003</v>
      </c>
      <c r="T165" s="9">
        <f t="shared" si="65"/>
        <v>51.449750000000002</v>
      </c>
      <c r="U165" s="9">
        <f t="shared" si="66"/>
        <v>51.71</v>
      </c>
      <c r="W165" s="9">
        <f t="shared" si="67"/>
        <v>4.9294999999999973</v>
      </c>
      <c r="X165" s="9">
        <f t="shared" si="68"/>
        <v>48.0715</v>
      </c>
      <c r="Y165" s="9">
        <f t="shared" si="69"/>
        <v>1.0615000000000023</v>
      </c>
      <c r="Z165" s="9">
        <f t="shared" si="70"/>
        <v>2.316749999999999</v>
      </c>
      <c r="AA165" s="9">
        <f t="shared" si="71"/>
        <v>0.2602499999999992</v>
      </c>
    </row>
    <row r="166" spans="1:27" x14ac:dyDescent="0.25">
      <c r="A166" s="98">
        <v>22</v>
      </c>
      <c r="B166" s="48" t="s">
        <v>29</v>
      </c>
      <c r="C166" s="82">
        <v>5.2</v>
      </c>
      <c r="D166" s="97">
        <v>6.258</v>
      </c>
      <c r="E166" s="83">
        <v>6.3250000000000002</v>
      </c>
      <c r="F166" s="78">
        <v>5.6920000000000002</v>
      </c>
      <c r="G166" s="79">
        <v>5.6260000000000003</v>
      </c>
      <c r="H166" s="79">
        <v>5.6660000000000004</v>
      </c>
      <c r="I166" s="80">
        <v>5.5030000000000001</v>
      </c>
      <c r="J166" s="81">
        <v>5.4089999999999998</v>
      </c>
      <c r="K166" s="78">
        <v>5.7309999999999999</v>
      </c>
      <c r="L166" s="80">
        <v>5.7160000000000002</v>
      </c>
      <c r="N166" s="9">
        <f t="shared" si="60"/>
        <v>5.7126000000000001</v>
      </c>
      <c r="O166" s="9">
        <f t="shared" si="61"/>
        <v>0.10963598354960331</v>
      </c>
      <c r="Q166" s="9">
        <f t="shared" si="62"/>
        <v>5.2</v>
      </c>
      <c r="R166" s="9">
        <f t="shared" si="63"/>
        <v>5.5337500000000004</v>
      </c>
      <c r="S166" s="9">
        <f t="shared" si="64"/>
        <v>5.6790000000000003</v>
      </c>
      <c r="T166" s="9">
        <f t="shared" si="65"/>
        <v>5.7272499999999997</v>
      </c>
      <c r="U166" s="9">
        <f t="shared" si="66"/>
        <v>6.3250000000000002</v>
      </c>
      <c r="W166" s="9">
        <f t="shared" si="67"/>
        <v>0.33375000000000021</v>
      </c>
      <c r="X166" s="9">
        <f t="shared" si="68"/>
        <v>5.5337500000000004</v>
      </c>
      <c r="Y166" s="9">
        <f t="shared" si="69"/>
        <v>0.14524999999999988</v>
      </c>
      <c r="Z166" s="9">
        <f t="shared" si="70"/>
        <v>4.824999999999946E-2</v>
      </c>
      <c r="AA166" s="9">
        <f t="shared" si="71"/>
        <v>0.59775000000000045</v>
      </c>
    </row>
    <row r="167" spans="1:27" ht="15.75" thickBot="1" x14ac:dyDescent="0.3">
      <c r="A167" s="98">
        <v>23</v>
      </c>
      <c r="B167" s="48" t="s">
        <v>30</v>
      </c>
      <c r="C167" s="33">
        <v>0.218</v>
      </c>
      <c r="D167" s="66">
        <v>0.29199999999999998</v>
      </c>
      <c r="E167" s="34">
        <v>0.28299999999999997</v>
      </c>
      <c r="F167" s="35">
        <v>0.65</v>
      </c>
      <c r="G167" s="36">
        <v>0.14299999999999999</v>
      </c>
      <c r="H167" s="36">
        <v>0.16800000000000001</v>
      </c>
      <c r="I167" s="37">
        <v>0.61899999999999999</v>
      </c>
      <c r="J167" s="9">
        <v>0.251</v>
      </c>
      <c r="K167" s="35">
        <v>0.49399999999999999</v>
      </c>
      <c r="L167" s="37">
        <v>0.39</v>
      </c>
      <c r="N167" s="9">
        <f t="shared" si="60"/>
        <v>0.35080000000000006</v>
      </c>
      <c r="O167" s="9">
        <f t="shared" si="61"/>
        <v>5.7323797656625777E-2</v>
      </c>
      <c r="Q167" s="9">
        <f t="shared" si="62"/>
        <v>0.14299999999999999</v>
      </c>
      <c r="R167" s="9">
        <f t="shared" si="63"/>
        <v>0.22625000000000001</v>
      </c>
      <c r="S167" s="9">
        <f t="shared" si="64"/>
        <v>0.28749999999999998</v>
      </c>
      <c r="T167" s="9">
        <f t="shared" si="65"/>
        <v>0.46799999999999997</v>
      </c>
      <c r="U167" s="9">
        <f t="shared" si="66"/>
        <v>0.65</v>
      </c>
      <c r="W167" s="9">
        <f t="shared" si="67"/>
        <v>8.3250000000000018E-2</v>
      </c>
      <c r="X167" s="9">
        <f t="shared" si="68"/>
        <v>0.22625000000000001</v>
      </c>
      <c r="Y167" s="9">
        <f t="shared" si="69"/>
        <v>6.1249999999999971E-2</v>
      </c>
      <c r="Z167" s="9">
        <f t="shared" si="70"/>
        <v>0.18049999999999999</v>
      </c>
      <c r="AA167" s="9">
        <f t="shared" si="71"/>
        <v>0.18200000000000005</v>
      </c>
    </row>
    <row r="169" spans="1:27" ht="15.75" thickBot="1" x14ac:dyDescent="0.3">
      <c r="A169" s="125" t="s">
        <v>94</v>
      </c>
    </row>
    <row r="170" spans="1:27" ht="15.75" thickBot="1" x14ac:dyDescent="0.3">
      <c r="A170" s="130" t="s">
        <v>0</v>
      </c>
      <c r="B170" s="9" t="s">
        <v>1</v>
      </c>
      <c r="C170" s="6" t="s">
        <v>92</v>
      </c>
      <c r="D170" s="8" t="s">
        <v>92</v>
      </c>
      <c r="E170" s="6" t="s">
        <v>93</v>
      </c>
      <c r="F170" s="8" t="s">
        <v>93</v>
      </c>
    </row>
    <row r="171" spans="1:27" x14ac:dyDescent="0.25">
      <c r="A171" s="130" t="s">
        <v>3</v>
      </c>
      <c r="B171" s="9" t="s">
        <v>5</v>
      </c>
      <c r="C171" s="12" t="s">
        <v>5</v>
      </c>
      <c r="D171" s="14" t="s">
        <v>5</v>
      </c>
      <c r="E171" s="94" t="s">
        <v>5</v>
      </c>
      <c r="F171" s="95" t="s">
        <v>5</v>
      </c>
    </row>
    <row r="172" spans="1:27" x14ac:dyDescent="0.25">
      <c r="C172" s="12"/>
      <c r="D172" s="14"/>
      <c r="E172" s="12"/>
      <c r="F172" s="14"/>
      <c r="H172" s="101" t="s">
        <v>34</v>
      </c>
      <c r="I172" s="101" t="s">
        <v>191</v>
      </c>
      <c r="J172" s="101"/>
      <c r="K172" s="101" t="s">
        <v>192</v>
      </c>
      <c r="L172" s="101" t="s">
        <v>194</v>
      </c>
      <c r="M172" s="101" t="s">
        <v>35</v>
      </c>
      <c r="N172" s="101" t="s">
        <v>195</v>
      </c>
      <c r="O172" s="101" t="s">
        <v>193</v>
      </c>
      <c r="P172" s="125"/>
      <c r="Q172" s="101" t="s">
        <v>196</v>
      </c>
      <c r="R172" s="101" t="s">
        <v>194</v>
      </c>
      <c r="S172" s="101" t="s">
        <v>197</v>
      </c>
      <c r="T172" s="101" t="s">
        <v>198</v>
      </c>
      <c r="U172" s="101" t="s">
        <v>199</v>
      </c>
    </row>
    <row r="173" spans="1:27" x14ac:dyDescent="0.25">
      <c r="A173" s="130">
        <v>1</v>
      </c>
      <c r="B173" s="9" t="s">
        <v>8</v>
      </c>
      <c r="C173" s="136">
        <v>92.21</v>
      </c>
      <c r="D173" s="137">
        <v>51.98</v>
      </c>
      <c r="E173" s="78">
        <v>44.63</v>
      </c>
      <c r="F173" s="80">
        <v>63.17</v>
      </c>
      <c r="H173" s="9">
        <f t="shared" ref="H173:H195" si="72">AVERAGE(C173:F173)</f>
        <v>62.997500000000002</v>
      </c>
      <c r="I173" s="9">
        <f t="shared" ref="I173:I195" si="73">STDEV(C173:F173)/(SQRT(COUNT(C173:F173)))</f>
        <v>10.456856901096039</v>
      </c>
      <c r="K173" s="9">
        <f t="shared" ref="K173:K195" si="74">MIN(C173:F173)</f>
        <v>44.63</v>
      </c>
      <c r="L173" s="9">
        <f t="shared" ref="L173:L195" si="75">_xlfn.QUARTILE.INC(C173:F173,1)</f>
        <v>50.142499999999998</v>
      </c>
      <c r="M173" s="9">
        <f t="shared" ref="M173:M195" si="76">MEDIAN(C173:F173)</f>
        <v>57.575000000000003</v>
      </c>
      <c r="N173" s="9">
        <f t="shared" ref="N173:N195" si="77">_xlfn.QUARTILE.INC(C173:F173,3)</f>
        <v>70.430000000000007</v>
      </c>
      <c r="O173" s="9">
        <f t="shared" ref="O173:O195" si="78">MAX(C173:F173)</f>
        <v>92.21</v>
      </c>
      <c r="Q173" s="9">
        <f>(L173)-(K173)</f>
        <v>5.5124999999999957</v>
      </c>
      <c r="R173" s="9">
        <f>(L173)</f>
        <v>50.142499999999998</v>
      </c>
      <c r="S173" s="9">
        <f>(M173)-(L173)</f>
        <v>7.4325000000000045</v>
      </c>
      <c r="T173" s="9">
        <f>(N173)-(M173)</f>
        <v>12.855000000000004</v>
      </c>
      <c r="U173" s="9">
        <f>(O173)-(N173)</f>
        <v>21.779999999999987</v>
      </c>
    </row>
    <row r="174" spans="1:27" x14ac:dyDescent="0.25">
      <c r="A174" s="130">
        <v>2</v>
      </c>
      <c r="B174" s="9" t="s">
        <v>9</v>
      </c>
      <c r="C174" s="78">
        <v>4.3150000000000004</v>
      </c>
      <c r="D174" s="80">
        <v>4.3070000000000004</v>
      </c>
      <c r="E174" s="78">
        <v>3.3679999999999999</v>
      </c>
      <c r="F174" s="80">
        <v>3.589</v>
      </c>
      <c r="H174" s="9">
        <f t="shared" si="72"/>
        <v>3.8947500000000002</v>
      </c>
      <c r="I174" s="9">
        <f t="shared" si="73"/>
        <v>0.24452483684348583</v>
      </c>
      <c r="K174" s="9">
        <f t="shared" si="74"/>
        <v>3.3679999999999999</v>
      </c>
      <c r="L174" s="9">
        <f t="shared" si="75"/>
        <v>3.5337499999999999</v>
      </c>
      <c r="M174" s="9">
        <f t="shared" si="76"/>
        <v>3.9480000000000004</v>
      </c>
      <c r="N174" s="9">
        <f t="shared" si="77"/>
        <v>4.3090000000000002</v>
      </c>
      <c r="O174" s="9">
        <f t="shared" si="78"/>
        <v>4.3150000000000004</v>
      </c>
      <c r="Q174" s="9">
        <f t="shared" ref="Q174:Q195" si="79">(L174)-(K174)</f>
        <v>0.16575000000000006</v>
      </c>
      <c r="R174" s="9">
        <f t="shared" ref="R174:R195" si="80">(L174)</f>
        <v>3.5337499999999999</v>
      </c>
      <c r="S174" s="9">
        <f t="shared" ref="S174:S195" si="81">(M174)-(L174)</f>
        <v>0.41425000000000045</v>
      </c>
      <c r="T174" s="9">
        <f t="shared" ref="T174:T195" si="82">(N174)-(M174)</f>
        <v>0.36099999999999977</v>
      </c>
      <c r="U174" s="9">
        <f t="shared" ref="U174:U195" si="83">(O174)-(N174)</f>
        <v>6.0000000000002274E-3</v>
      </c>
    </row>
    <row r="175" spans="1:27" x14ac:dyDescent="0.25">
      <c r="A175" s="130">
        <v>3</v>
      </c>
      <c r="B175" s="9" t="s">
        <v>10</v>
      </c>
      <c r="C175" s="78">
        <v>5.3129999999999997</v>
      </c>
      <c r="D175" s="80">
        <v>4.8540000000000001</v>
      </c>
      <c r="E175" s="78">
        <v>3.5059999999999998</v>
      </c>
      <c r="F175" s="80">
        <v>3.577</v>
      </c>
      <c r="H175" s="9">
        <f t="shared" si="72"/>
        <v>4.3125</v>
      </c>
      <c r="I175" s="9">
        <f t="shared" si="73"/>
        <v>0.45512132082189533</v>
      </c>
      <c r="K175" s="9">
        <f t="shared" si="74"/>
        <v>3.5059999999999998</v>
      </c>
      <c r="L175" s="9">
        <f t="shared" si="75"/>
        <v>3.55925</v>
      </c>
      <c r="M175" s="9">
        <f t="shared" si="76"/>
        <v>4.2155000000000005</v>
      </c>
      <c r="N175" s="9">
        <f t="shared" si="77"/>
        <v>4.96875</v>
      </c>
      <c r="O175" s="9">
        <f t="shared" si="78"/>
        <v>5.3129999999999997</v>
      </c>
      <c r="Q175" s="9">
        <f t="shared" si="79"/>
        <v>5.3250000000000242E-2</v>
      </c>
      <c r="R175" s="9">
        <f t="shared" si="80"/>
        <v>3.55925</v>
      </c>
      <c r="S175" s="9">
        <f t="shared" si="81"/>
        <v>0.65625000000000044</v>
      </c>
      <c r="T175" s="9">
        <f t="shared" si="82"/>
        <v>0.75324999999999953</v>
      </c>
      <c r="U175" s="9">
        <f t="shared" si="83"/>
        <v>0.34424999999999972</v>
      </c>
    </row>
    <row r="176" spans="1:27" x14ac:dyDescent="0.25">
      <c r="A176" s="130">
        <v>4</v>
      </c>
      <c r="B176" s="9" t="s">
        <v>11</v>
      </c>
      <c r="C176" s="78">
        <v>933.4</v>
      </c>
      <c r="D176" s="80">
        <v>925.3</v>
      </c>
      <c r="E176" s="136">
        <v>1207</v>
      </c>
      <c r="F176" s="137">
        <v>2113</v>
      </c>
      <c r="H176" s="9">
        <f t="shared" si="72"/>
        <v>1294.675</v>
      </c>
      <c r="I176" s="9">
        <f t="shared" si="73"/>
        <v>280.52038361766171</v>
      </c>
      <c r="K176" s="9">
        <f t="shared" si="74"/>
        <v>925.3</v>
      </c>
      <c r="L176" s="9">
        <f t="shared" si="75"/>
        <v>931.375</v>
      </c>
      <c r="M176" s="9">
        <f t="shared" si="76"/>
        <v>1070.2</v>
      </c>
      <c r="N176" s="9">
        <f t="shared" si="77"/>
        <v>1433.5</v>
      </c>
      <c r="O176" s="9">
        <f t="shared" si="78"/>
        <v>2113</v>
      </c>
      <c r="Q176" s="9">
        <f t="shared" si="79"/>
        <v>6.0750000000000455</v>
      </c>
      <c r="R176" s="9">
        <f t="shared" si="80"/>
        <v>931.375</v>
      </c>
      <c r="S176" s="9">
        <f t="shared" si="81"/>
        <v>138.82500000000005</v>
      </c>
      <c r="T176" s="9">
        <f t="shared" si="82"/>
        <v>363.29999999999995</v>
      </c>
      <c r="U176" s="9">
        <f t="shared" si="83"/>
        <v>679.5</v>
      </c>
    </row>
    <row r="177" spans="1:21" x14ac:dyDescent="0.25">
      <c r="A177" s="130">
        <v>5</v>
      </c>
      <c r="B177" s="25" t="s">
        <v>12</v>
      </c>
      <c r="C177" s="22">
        <v>1</v>
      </c>
      <c r="D177" s="24">
        <v>1</v>
      </c>
      <c r="E177" s="22">
        <v>1</v>
      </c>
      <c r="F177" s="24">
        <v>1</v>
      </c>
      <c r="H177" s="9">
        <f t="shared" si="72"/>
        <v>1</v>
      </c>
      <c r="I177" s="9">
        <f t="shared" si="73"/>
        <v>0</v>
      </c>
      <c r="K177" s="9">
        <f t="shared" si="74"/>
        <v>1</v>
      </c>
      <c r="L177" s="9">
        <f t="shared" si="75"/>
        <v>1</v>
      </c>
      <c r="M177" s="9">
        <f t="shared" si="76"/>
        <v>1</v>
      </c>
      <c r="N177" s="9">
        <f t="shared" si="77"/>
        <v>1</v>
      </c>
      <c r="O177" s="9">
        <f t="shared" si="78"/>
        <v>1</v>
      </c>
      <c r="Q177" s="9">
        <f t="shared" si="79"/>
        <v>0</v>
      </c>
      <c r="R177" s="9">
        <f t="shared" si="80"/>
        <v>1</v>
      </c>
      <c r="S177" s="9">
        <f t="shared" si="81"/>
        <v>0</v>
      </c>
      <c r="T177" s="9">
        <f t="shared" si="82"/>
        <v>0</v>
      </c>
      <c r="U177" s="9">
        <f t="shared" si="83"/>
        <v>0</v>
      </c>
    </row>
    <row r="178" spans="1:21" x14ac:dyDescent="0.25">
      <c r="A178" s="130">
        <v>6</v>
      </c>
      <c r="B178" s="25" t="s">
        <v>13</v>
      </c>
      <c r="C178" s="22">
        <v>1</v>
      </c>
      <c r="D178" s="24">
        <v>1</v>
      </c>
      <c r="E178" s="22">
        <v>1</v>
      </c>
      <c r="F178" s="24">
        <v>1</v>
      </c>
      <c r="H178" s="9">
        <f t="shared" si="72"/>
        <v>1</v>
      </c>
      <c r="I178" s="9">
        <f t="shared" si="73"/>
        <v>0</v>
      </c>
      <c r="K178" s="9">
        <f t="shared" si="74"/>
        <v>1</v>
      </c>
      <c r="L178" s="9">
        <f t="shared" si="75"/>
        <v>1</v>
      </c>
      <c r="M178" s="9">
        <f t="shared" si="76"/>
        <v>1</v>
      </c>
      <c r="N178" s="9">
        <f t="shared" si="77"/>
        <v>1</v>
      </c>
      <c r="O178" s="9">
        <f t="shared" si="78"/>
        <v>1</v>
      </c>
      <c r="Q178" s="9">
        <f t="shared" si="79"/>
        <v>0</v>
      </c>
      <c r="R178" s="9">
        <f t="shared" si="80"/>
        <v>1</v>
      </c>
      <c r="S178" s="9">
        <f t="shared" si="81"/>
        <v>0</v>
      </c>
      <c r="T178" s="9">
        <f t="shared" si="82"/>
        <v>0</v>
      </c>
      <c r="U178" s="9">
        <f t="shared" si="83"/>
        <v>0</v>
      </c>
    </row>
    <row r="179" spans="1:21" x14ac:dyDescent="0.25">
      <c r="A179" s="130">
        <v>7</v>
      </c>
      <c r="B179" s="9" t="s">
        <v>14</v>
      </c>
      <c r="C179" s="78">
        <v>1</v>
      </c>
      <c r="D179" s="80">
        <v>1</v>
      </c>
      <c r="E179" s="78">
        <v>1</v>
      </c>
      <c r="F179" s="80">
        <v>1</v>
      </c>
      <c r="H179" s="9">
        <f t="shared" si="72"/>
        <v>1</v>
      </c>
      <c r="I179" s="9">
        <f t="shared" si="73"/>
        <v>0</v>
      </c>
      <c r="K179" s="9">
        <f t="shared" si="74"/>
        <v>1</v>
      </c>
      <c r="L179" s="9">
        <f t="shared" si="75"/>
        <v>1</v>
      </c>
      <c r="M179" s="9">
        <f t="shared" si="76"/>
        <v>1</v>
      </c>
      <c r="N179" s="9">
        <f t="shared" si="77"/>
        <v>1</v>
      </c>
      <c r="O179" s="9">
        <f t="shared" si="78"/>
        <v>1</v>
      </c>
      <c r="Q179" s="9">
        <f t="shared" si="79"/>
        <v>0</v>
      </c>
      <c r="R179" s="9">
        <f t="shared" si="80"/>
        <v>1</v>
      </c>
      <c r="S179" s="9">
        <f t="shared" si="81"/>
        <v>0</v>
      </c>
      <c r="T179" s="9">
        <f t="shared" si="82"/>
        <v>0</v>
      </c>
      <c r="U179" s="9">
        <f t="shared" si="83"/>
        <v>0</v>
      </c>
    </row>
    <row r="180" spans="1:21" x14ac:dyDescent="0.25">
      <c r="A180" s="130">
        <v>8</v>
      </c>
      <c r="B180" s="9" t="s">
        <v>15</v>
      </c>
      <c r="C180" s="78">
        <v>1.907</v>
      </c>
      <c r="D180" s="80">
        <v>1.804</v>
      </c>
      <c r="E180" s="78">
        <v>3.6160000000000001</v>
      </c>
      <c r="F180" s="80">
        <v>4.5289999999999999</v>
      </c>
      <c r="H180" s="9">
        <f t="shared" si="72"/>
        <v>2.964</v>
      </c>
      <c r="I180" s="9">
        <f t="shared" si="73"/>
        <v>0.66690691504387134</v>
      </c>
      <c r="K180" s="9">
        <f t="shared" si="74"/>
        <v>1.804</v>
      </c>
      <c r="L180" s="9">
        <f t="shared" si="75"/>
        <v>1.8812500000000001</v>
      </c>
      <c r="M180" s="9">
        <f t="shared" si="76"/>
        <v>2.7614999999999998</v>
      </c>
      <c r="N180" s="9">
        <f t="shared" si="77"/>
        <v>3.8442500000000002</v>
      </c>
      <c r="O180" s="9">
        <f t="shared" si="78"/>
        <v>4.5289999999999999</v>
      </c>
      <c r="Q180" s="9">
        <f t="shared" si="79"/>
        <v>7.7250000000000041E-2</v>
      </c>
      <c r="R180" s="9">
        <f t="shared" si="80"/>
        <v>1.8812500000000001</v>
      </c>
      <c r="S180" s="9">
        <f t="shared" si="81"/>
        <v>0.88024999999999975</v>
      </c>
      <c r="T180" s="9">
        <f t="shared" si="82"/>
        <v>1.0827500000000003</v>
      </c>
      <c r="U180" s="9">
        <f t="shared" si="83"/>
        <v>0.68474999999999975</v>
      </c>
    </row>
    <row r="181" spans="1:21" x14ac:dyDescent="0.25">
      <c r="A181" s="130">
        <v>9</v>
      </c>
      <c r="B181" s="9" t="s">
        <v>16</v>
      </c>
      <c r="C181" s="78">
        <v>56.95</v>
      </c>
      <c r="D181" s="80">
        <v>42.24</v>
      </c>
      <c r="E181" s="78">
        <v>7.9139999999999997</v>
      </c>
      <c r="F181" s="80">
        <v>12.31</v>
      </c>
      <c r="H181" s="9">
        <f t="shared" si="72"/>
        <v>29.8535</v>
      </c>
      <c r="I181" s="9">
        <f t="shared" si="73"/>
        <v>11.820750635358712</v>
      </c>
      <c r="K181" s="9">
        <f t="shared" si="74"/>
        <v>7.9139999999999997</v>
      </c>
      <c r="L181" s="9">
        <f t="shared" si="75"/>
        <v>11.211</v>
      </c>
      <c r="M181" s="9">
        <f t="shared" si="76"/>
        <v>27.274999999999999</v>
      </c>
      <c r="N181" s="9">
        <f t="shared" si="77"/>
        <v>45.917500000000004</v>
      </c>
      <c r="O181" s="9">
        <f t="shared" si="78"/>
        <v>56.95</v>
      </c>
      <c r="Q181" s="9">
        <f t="shared" si="79"/>
        <v>3.2970000000000006</v>
      </c>
      <c r="R181" s="9">
        <f t="shared" si="80"/>
        <v>11.211</v>
      </c>
      <c r="S181" s="9">
        <f t="shared" si="81"/>
        <v>16.064</v>
      </c>
      <c r="T181" s="9">
        <f t="shared" si="82"/>
        <v>18.642500000000005</v>
      </c>
      <c r="U181" s="9">
        <f t="shared" si="83"/>
        <v>11.032499999999999</v>
      </c>
    </row>
    <row r="182" spans="1:21" x14ac:dyDescent="0.25">
      <c r="A182" s="130">
        <v>10</v>
      </c>
      <c r="B182" s="9" t="s">
        <v>17</v>
      </c>
      <c r="C182" s="12">
        <v>447</v>
      </c>
      <c r="D182" s="14">
        <v>505.4</v>
      </c>
      <c r="E182" s="12">
        <v>2932</v>
      </c>
      <c r="F182" s="14">
        <v>2992</v>
      </c>
      <c r="H182" s="9">
        <f t="shared" si="72"/>
        <v>1719.1</v>
      </c>
      <c r="I182" s="9">
        <f t="shared" si="73"/>
        <v>717.79215422479149</v>
      </c>
      <c r="K182" s="9">
        <f t="shared" si="74"/>
        <v>447</v>
      </c>
      <c r="L182" s="9">
        <f t="shared" si="75"/>
        <v>490.79999999999995</v>
      </c>
      <c r="M182" s="9">
        <f t="shared" si="76"/>
        <v>1718.6999999999998</v>
      </c>
      <c r="N182" s="9">
        <f t="shared" si="77"/>
        <v>2947</v>
      </c>
      <c r="O182" s="9">
        <f t="shared" si="78"/>
        <v>2992</v>
      </c>
      <c r="Q182" s="9">
        <f t="shared" si="79"/>
        <v>43.799999999999955</v>
      </c>
      <c r="R182" s="9">
        <f t="shared" si="80"/>
        <v>490.79999999999995</v>
      </c>
      <c r="S182" s="9">
        <f t="shared" si="81"/>
        <v>1227.8999999999999</v>
      </c>
      <c r="T182" s="9">
        <f t="shared" si="82"/>
        <v>1228.3000000000002</v>
      </c>
      <c r="U182" s="9">
        <f t="shared" si="83"/>
        <v>45</v>
      </c>
    </row>
    <row r="183" spans="1:21" x14ac:dyDescent="0.25">
      <c r="A183" s="130">
        <v>11</v>
      </c>
      <c r="B183" s="9" t="s">
        <v>18</v>
      </c>
      <c r="C183" s="12">
        <v>219.9</v>
      </c>
      <c r="D183" s="14">
        <v>228.9</v>
      </c>
      <c r="E183" s="136">
        <v>289</v>
      </c>
      <c r="F183" s="137">
        <v>364.4</v>
      </c>
      <c r="H183" s="9">
        <f t="shared" si="72"/>
        <v>275.54999999999995</v>
      </c>
      <c r="I183" s="9">
        <f t="shared" si="73"/>
        <v>33.35212387040248</v>
      </c>
      <c r="K183" s="9">
        <f t="shared" si="74"/>
        <v>219.9</v>
      </c>
      <c r="L183" s="9">
        <f t="shared" si="75"/>
        <v>226.65</v>
      </c>
      <c r="M183" s="9">
        <f t="shared" si="76"/>
        <v>258.95</v>
      </c>
      <c r="N183" s="9">
        <f t="shared" si="77"/>
        <v>307.85000000000002</v>
      </c>
      <c r="O183" s="9">
        <f t="shared" si="78"/>
        <v>364.4</v>
      </c>
      <c r="Q183" s="9">
        <f t="shared" si="79"/>
        <v>6.75</v>
      </c>
      <c r="R183" s="9">
        <f t="shared" si="80"/>
        <v>226.65</v>
      </c>
      <c r="S183" s="9">
        <f t="shared" si="81"/>
        <v>32.299999999999983</v>
      </c>
      <c r="T183" s="9">
        <f t="shared" si="82"/>
        <v>48.900000000000034</v>
      </c>
      <c r="U183" s="9">
        <f t="shared" si="83"/>
        <v>56.549999999999955</v>
      </c>
    </row>
    <row r="184" spans="1:21" x14ac:dyDescent="0.25">
      <c r="A184" s="130">
        <v>12</v>
      </c>
      <c r="B184" s="9" t="s">
        <v>19</v>
      </c>
      <c r="C184" s="12">
        <v>143.5</v>
      </c>
      <c r="D184" s="14">
        <v>147.6</v>
      </c>
      <c r="E184" s="12">
        <v>1.278</v>
      </c>
      <c r="F184" s="14">
        <v>2.0529999999999999</v>
      </c>
      <c r="H184" s="9">
        <f t="shared" si="72"/>
        <v>73.60775000000001</v>
      </c>
      <c r="I184" s="9">
        <f t="shared" si="73"/>
        <v>41.544609209810027</v>
      </c>
      <c r="K184" s="9">
        <f t="shared" si="74"/>
        <v>1.278</v>
      </c>
      <c r="L184" s="9">
        <f t="shared" si="75"/>
        <v>1.8592499999999998</v>
      </c>
      <c r="M184" s="9">
        <f t="shared" si="76"/>
        <v>72.776499999999999</v>
      </c>
      <c r="N184" s="9">
        <f t="shared" si="77"/>
        <v>144.52500000000001</v>
      </c>
      <c r="O184" s="9">
        <f t="shared" si="78"/>
        <v>147.6</v>
      </c>
      <c r="Q184" s="9">
        <f t="shared" si="79"/>
        <v>0.58124999999999982</v>
      </c>
      <c r="R184" s="9">
        <f t="shared" si="80"/>
        <v>1.8592499999999998</v>
      </c>
      <c r="S184" s="9">
        <f t="shared" si="81"/>
        <v>70.917249999999996</v>
      </c>
      <c r="T184" s="9">
        <f t="shared" si="82"/>
        <v>71.748500000000007</v>
      </c>
      <c r="U184" s="9">
        <f t="shared" si="83"/>
        <v>3.0749999999999886</v>
      </c>
    </row>
    <row r="185" spans="1:21" x14ac:dyDescent="0.25">
      <c r="A185" s="130">
        <v>13</v>
      </c>
      <c r="B185" s="25" t="s">
        <v>20</v>
      </c>
      <c r="C185" s="22">
        <v>1</v>
      </c>
      <c r="D185" s="24">
        <v>1</v>
      </c>
      <c r="E185" s="22">
        <v>1</v>
      </c>
      <c r="F185" s="24">
        <v>1</v>
      </c>
      <c r="H185" s="9">
        <f t="shared" si="72"/>
        <v>1</v>
      </c>
      <c r="I185" s="9">
        <f t="shared" si="73"/>
        <v>0</v>
      </c>
      <c r="K185" s="9">
        <f t="shared" si="74"/>
        <v>1</v>
      </c>
      <c r="L185" s="9">
        <f t="shared" si="75"/>
        <v>1</v>
      </c>
      <c r="M185" s="9">
        <f t="shared" si="76"/>
        <v>1</v>
      </c>
      <c r="N185" s="9">
        <f t="shared" si="77"/>
        <v>1</v>
      </c>
      <c r="O185" s="9">
        <f t="shared" si="78"/>
        <v>1</v>
      </c>
      <c r="Q185" s="9">
        <f t="shared" si="79"/>
        <v>0</v>
      </c>
      <c r="R185" s="9">
        <f t="shared" si="80"/>
        <v>1</v>
      </c>
      <c r="S185" s="9">
        <f t="shared" si="81"/>
        <v>0</v>
      </c>
      <c r="T185" s="9">
        <f t="shared" si="82"/>
        <v>0</v>
      </c>
      <c r="U185" s="9">
        <f t="shared" si="83"/>
        <v>0</v>
      </c>
    </row>
    <row r="186" spans="1:21" x14ac:dyDescent="0.25">
      <c r="A186" s="130">
        <v>14</v>
      </c>
      <c r="B186" s="9" t="s">
        <v>21</v>
      </c>
      <c r="C186" s="12">
        <v>193.2</v>
      </c>
      <c r="D186" s="14">
        <v>197.8</v>
      </c>
      <c r="E186" s="12">
        <v>247.3</v>
      </c>
      <c r="F186" s="14">
        <v>275.10000000000002</v>
      </c>
      <c r="H186" s="9">
        <f t="shared" si="72"/>
        <v>228.35</v>
      </c>
      <c r="I186" s="9">
        <f t="shared" si="73"/>
        <v>19.818951368156061</v>
      </c>
      <c r="K186" s="9">
        <f t="shared" si="74"/>
        <v>193.2</v>
      </c>
      <c r="L186" s="9">
        <f t="shared" si="75"/>
        <v>196.65</v>
      </c>
      <c r="M186" s="9">
        <f t="shared" si="76"/>
        <v>222.55</v>
      </c>
      <c r="N186" s="9">
        <f t="shared" si="77"/>
        <v>254.25</v>
      </c>
      <c r="O186" s="9">
        <f t="shared" si="78"/>
        <v>275.10000000000002</v>
      </c>
      <c r="Q186" s="9">
        <f t="shared" si="79"/>
        <v>3.4500000000000171</v>
      </c>
      <c r="R186" s="9">
        <f t="shared" si="80"/>
        <v>196.65</v>
      </c>
      <c r="S186" s="9">
        <f t="shared" si="81"/>
        <v>25.900000000000006</v>
      </c>
      <c r="T186" s="9">
        <f t="shared" si="82"/>
        <v>31.699999999999989</v>
      </c>
      <c r="U186" s="9">
        <f t="shared" si="83"/>
        <v>20.850000000000023</v>
      </c>
    </row>
    <row r="187" spans="1:21" x14ac:dyDescent="0.25">
      <c r="A187" s="130">
        <v>15</v>
      </c>
      <c r="B187" s="25" t="s">
        <v>22</v>
      </c>
      <c r="C187" s="22">
        <v>1</v>
      </c>
      <c r="D187" s="24">
        <v>1</v>
      </c>
      <c r="E187" s="22">
        <v>1</v>
      </c>
      <c r="F187" s="24">
        <v>1</v>
      </c>
      <c r="H187" s="9">
        <f t="shared" si="72"/>
        <v>1</v>
      </c>
      <c r="I187" s="9">
        <f t="shared" si="73"/>
        <v>0</v>
      </c>
      <c r="K187" s="9">
        <f t="shared" si="74"/>
        <v>1</v>
      </c>
      <c r="L187" s="9">
        <f t="shared" si="75"/>
        <v>1</v>
      </c>
      <c r="M187" s="9">
        <f t="shared" si="76"/>
        <v>1</v>
      </c>
      <c r="N187" s="9">
        <f t="shared" si="77"/>
        <v>1</v>
      </c>
      <c r="O187" s="9">
        <f t="shared" si="78"/>
        <v>1</v>
      </c>
      <c r="Q187" s="9">
        <f t="shared" si="79"/>
        <v>0</v>
      </c>
      <c r="R187" s="9">
        <f t="shared" si="80"/>
        <v>1</v>
      </c>
      <c r="S187" s="9">
        <f t="shared" si="81"/>
        <v>0</v>
      </c>
      <c r="T187" s="9">
        <f t="shared" si="82"/>
        <v>0</v>
      </c>
      <c r="U187" s="9">
        <f t="shared" si="83"/>
        <v>0</v>
      </c>
    </row>
    <row r="188" spans="1:21" x14ac:dyDescent="0.25">
      <c r="A188" s="130">
        <v>16</v>
      </c>
      <c r="B188" s="9" t="s">
        <v>23</v>
      </c>
      <c r="C188" s="78">
        <v>330.8</v>
      </c>
      <c r="D188" s="80">
        <v>344.2</v>
      </c>
      <c r="E188" s="136">
        <v>288</v>
      </c>
      <c r="F188" s="137">
        <v>393.6</v>
      </c>
      <c r="H188" s="9">
        <f t="shared" si="72"/>
        <v>339.15</v>
      </c>
      <c r="I188" s="9">
        <f t="shared" si="73"/>
        <v>21.749233702976166</v>
      </c>
      <c r="K188" s="9">
        <f t="shared" si="74"/>
        <v>288</v>
      </c>
      <c r="L188" s="9">
        <f t="shared" si="75"/>
        <v>320.10000000000002</v>
      </c>
      <c r="M188" s="9">
        <f t="shared" si="76"/>
        <v>337.5</v>
      </c>
      <c r="N188" s="9">
        <f t="shared" si="77"/>
        <v>356.55</v>
      </c>
      <c r="O188" s="9">
        <f t="shared" si="78"/>
        <v>393.6</v>
      </c>
      <c r="Q188" s="9">
        <f t="shared" si="79"/>
        <v>32.100000000000023</v>
      </c>
      <c r="R188" s="9">
        <f t="shared" si="80"/>
        <v>320.10000000000002</v>
      </c>
      <c r="S188" s="9">
        <f t="shared" si="81"/>
        <v>17.399999999999977</v>
      </c>
      <c r="T188" s="9">
        <f t="shared" si="82"/>
        <v>19.050000000000011</v>
      </c>
      <c r="U188" s="9">
        <f t="shared" si="83"/>
        <v>37.050000000000011</v>
      </c>
    </row>
    <row r="189" spans="1:21" x14ac:dyDescent="0.25">
      <c r="A189" s="130">
        <v>17</v>
      </c>
      <c r="B189" s="9" t="s">
        <v>24</v>
      </c>
      <c r="C189" s="78">
        <v>1</v>
      </c>
      <c r="D189" s="80">
        <v>1</v>
      </c>
      <c r="E189" s="78">
        <v>1</v>
      </c>
      <c r="F189" s="80">
        <v>1.018</v>
      </c>
      <c r="H189" s="9">
        <f t="shared" si="72"/>
        <v>1.0044999999999999</v>
      </c>
      <c r="I189" s="9">
        <f t="shared" si="73"/>
        <v>4.500000000000004E-3</v>
      </c>
      <c r="K189" s="9">
        <f t="shared" si="74"/>
        <v>1</v>
      </c>
      <c r="L189" s="9">
        <f t="shared" si="75"/>
        <v>1</v>
      </c>
      <c r="M189" s="9">
        <f t="shared" si="76"/>
        <v>1</v>
      </c>
      <c r="N189" s="9">
        <f t="shared" si="77"/>
        <v>1.0044999999999999</v>
      </c>
      <c r="O189" s="9">
        <f t="shared" si="78"/>
        <v>1.018</v>
      </c>
      <c r="Q189" s="9">
        <f t="shared" si="79"/>
        <v>0</v>
      </c>
      <c r="R189" s="9">
        <f t="shared" si="80"/>
        <v>1</v>
      </c>
      <c r="S189" s="9">
        <f t="shared" si="81"/>
        <v>0</v>
      </c>
      <c r="T189" s="9">
        <f t="shared" si="82"/>
        <v>4.4999999999999485E-3</v>
      </c>
      <c r="U189" s="9">
        <f t="shared" si="83"/>
        <v>1.3500000000000068E-2</v>
      </c>
    </row>
    <row r="190" spans="1:21" x14ac:dyDescent="0.25">
      <c r="A190" s="130">
        <v>18</v>
      </c>
      <c r="B190" s="9" t="s">
        <v>25</v>
      </c>
      <c r="C190" s="136">
        <v>70.83</v>
      </c>
      <c r="D190" s="137">
        <v>44.32</v>
      </c>
      <c r="E190" s="136">
        <v>53.73</v>
      </c>
      <c r="F190" s="137">
        <v>80.45</v>
      </c>
      <c r="H190" s="9">
        <f t="shared" si="72"/>
        <v>62.332499999999996</v>
      </c>
      <c r="I190" s="9">
        <f t="shared" si="73"/>
        <v>8.159373316417561</v>
      </c>
      <c r="K190" s="9">
        <f t="shared" si="74"/>
        <v>44.32</v>
      </c>
      <c r="L190" s="9">
        <f t="shared" si="75"/>
        <v>51.377499999999998</v>
      </c>
      <c r="M190" s="9">
        <f t="shared" si="76"/>
        <v>62.28</v>
      </c>
      <c r="N190" s="9">
        <f t="shared" si="77"/>
        <v>73.234999999999999</v>
      </c>
      <c r="O190" s="9">
        <f t="shared" si="78"/>
        <v>80.45</v>
      </c>
      <c r="Q190" s="9">
        <f t="shared" si="79"/>
        <v>7.0574999999999974</v>
      </c>
      <c r="R190" s="9">
        <f t="shared" si="80"/>
        <v>51.377499999999998</v>
      </c>
      <c r="S190" s="9">
        <f t="shared" si="81"/>
        <v>10.902500000000003</v>
      </c>
      <c r="T190" s="9">
        <f t="shared" si="82"/>
        <v>10.954999999999998</v>
      </c>
      <c r="U190" s="9">
        <f t="shared" si="83"/>
        <v>7.2150000000000034</v>
      </c>
    </row>
    <row r="191" spans="1:21" x14ac:dyDescent="0.25">
      <c r="A191" s="130">
        <v>19</v>
      </c>
      <c r="B191" s="9" t="s">
        <v>26</v>
      </c>
      <c r="C191" s="78">
        <v>6.58</v>
      </c>
      <c r="D191" s="80">
        <v>6.6529999999999996</v>
      </c>
      <c r="E191" s="78">
        <v>3.9319999999999999</v>
      </c>
      <c r="F191" s="80">
        <v>4.6639999999999997</v>
      </c>
      <c r="H191" s="9">
        <f t="shared" si="72"/>
        <v>5.4572500000000002</v>
      </c>
      <c r="I191" s="9">
        <f t="shared" si="73"/>
        <v>0.6859311645493289</v>
      </c>
      <c r="K191" s="9">
        <f t="shared" si="74"/>
        <v>3.9319999999999999</v>
      </c>
      <c r="L191" s="9">
        <f t="shared" si="75"/>
        <v>4.4809999999999999</v>
      </c>
      <c r="M191" s="9">
        <f t="shared" si="76"/>
        <v>5.6219999999999999</v>
      </c>
      <c r="N191" s="9">
        <f t="shared" si="77"/>
        <v>6.5982500000000002</v>
      </c>
      <c r="O191" s="9">
        <f t="shared" si="78"/>
        <v>6.6529999999999996</v>
      </c>
      <c r="Q191" s="9">
        <f t="shared" si="79"/>
        <v>0.54899999999999993</v>
      </c>
      <c r="R191" s="9">
        <f t="shared" si="80"/>
        <v>4.4809999999999999</v>
      </c>
      <c r="S191" s="9">
        <f t="shared" si="81"/>
        <v>1.141</v>
      </c>
      <c r="T191" s="9">
        <f t="shared" si="82"/>
        <v>0.97625000000000028</v>
      </c>
      <c r="U191" s="9">
        <f t="shared" si="83"/>
        <v>5.474999999999941E-2</v>
      </c>
    </row>
    <row r="192" spans="1:21" x14ac:dyDescent="0.25">
      <c r="A192" s="130">
        <v>20</v>
      </c>
      <c r="B192" s="9" t="s">
        <v>27</v>
      </c>
      <c r="C192" s="78">
        <v>11.3</v>
      </c>
      <c r="D192" s="80">
        <v>10.25</v>
      </c>
      <c r="E192" s="136">
        <v>47.33</v>
      </c>
      <c r="F192" s="137">
        <v>81.09</v>
      </c>
      <c r="H192" s="9">
        <f t="shared" si="72"/>
        <v>37.4925</v>
      </c>
      <c r="I192" s="9">
        <f t="shared" si="73"/>
        <v>16.896052978432568</v>
      </c>
      <c r="K192" s="9">
        <f t="shared" si="74"/>
        <v>10.25</v>
      </c>
      <c r="L192" s="9">
        <f t="shared" si="75"/>
        <v>11.037500000000001</v>
      </c>
      <c r="M192" s="9">
        <f t="shared" si="76"/>
        <v>29.315000000000001</v>
      </c>
      <c r="N192" s="9">
        <f t="shared" si="77"/>
        <v>55.769999999999996</v>
      </c>
      <c r="O192" s="9">
        <f t="shared" si="78"/>
        <v>81.09</v>
      </c>
      <c r="Q192" s="9">
        <f t="shared" si="79"/>
        <v>0.78750000000000142</v>
      </c>
      <c r="R192" s="9">
        <f t="shared" si="80"/>
        <v>11.037500000000001</v>
      </c>
      <c r="S192" s="9">
        <f t="shared" si="81"/>
        <v>18.2775</v>
      </c>
      <c r="T192" s="9">
        <f t="shared" si="82"/>
        <v>26.454999999999995</v>
      </c>
      <c r="U192" s="9">
        <f t="shared" si="83"/>
        <v>25.320000000000007</v>
      </c>
    </row>
    <row r="193" spans="1:27" x14ac:dyDescent="0.25">
      <c r="A193" s="49">
        <v>21</v>
      </c>
      <c r="B193" s="153" t="s">
        <v>28</v>
      </c>
      <c r="C193" s="67">
        <v>46.643000000000001</v>
      </c>
      <c r="D193" s="70">
        <v>46.548999999999999</v>
      </c>
      <c r="E193" s="67">
        <v>46.433</v>
      </c>
      <c r="F193" s="70">
        <v>46.101999999999997</v>
      </c>
      <c r="H193" s="9">
        <f t="shared" si="72"/>
        <v>46.431750000000001</v>
      </c>
      <c r="I193" s="9">
        <f t="shared" si="73"/>
        <v>0.1180080329186684</v>
      </c>
      <c r="K193" s="9">
        <f t="shared" si="74"/>
        <v>46.101999999999997</v>
      </c>
      <c r="L193" s="9">
        <f t="shared" si="75"/>
        <v>46.350250000000003</v>
      </c>
      <c r="M193" s="9">
        <f t="shared" si="76"/>
        <v>46.491</v>
      </c>
      <c r="N193" s="9">
        <f t="shared" si="77"/>
        <v>46.572499999999998</v>
      </c>
      <c r="O193" s="9">
        <f t="shared" si="78"/>
        <v>46.643000000000001</v>
      </c>
      <c r="Q193" s="9">
        <f t="shared" si="79"/>
        <v>0.24825000000000585</v>
      </c>
      <c r="R193" s="9">
        <f t="shared" si="80"/>
        <v>46.350250000000003</v>
      </c>
      <c r="S193" s="9">
        <f t="shared" si="81"/>
        <v>0.14074999999999704</v>
      </c>
      <c r="T193" s="9">
        <f t="shared" si="82"/>
        <v>8.1499999999998352E-2</v>
      </c>
      <c r="U193" s="9">
        <f t="shared" si="83"/>
        <v>7.0500000000002672E-2</v>
      </c>
    </row>
    <row r="194" spans="1:27" x14ac:dyDescent="0.25">
      <c r="A194" s="98">
        <v>22</v>
      </c>
      <c r="B194" s="48" t="s">
        <v>29</v>
      </c>
      <c r="C194" s="67">
        <v>6.3879999999999999</v>
      </c>
      <c r="D194" s="70">
        <v>6.2750000000000004</v>
      </c>
      <c r="E194" s="67">
        <v>6.2130000000000001</v>
      </c>
      <c r="F194" s="70">
        <v>5.9989999999999997</v>
      </c>
      <c r="H194" s="9">
        <f t="shared" si="72"/>
        <v>6.21875</v>
      </c>
      <c r="I194" s="9">
        <f t="shared" si="73"/>
        <v>8.1717373713713293E-2</v>
      </c>
      <c r="K194" s="9">
        <f t="shared" si="74"/>
        <v>5.9989999999999997</v>
      </c>
      <c r="L194" s="9">
        <f t="shared" si="75"/>
        <v>6.1594999999999995</v>
      </c>
      <c r="M194" s="9">
        <f t="shared" si="76"/>
        <v>6.2439999999999998</v>
      </c>
      <c r="N194" s="9">
        <f t="shared" si="77"/>
        <v>6.3032500000000002</v>
      </c>
      <c r="O194" s="9">
        <f t="shared" si="78"/>
        <v>6.3879999999999999</v>
      </c>
      <c r="Q194" s="9">
        <f t="shared" si="79"/>
        <v>0.16049999999999986</v>
      </c>
      <c r="R194" s="9">
        <f t="shared" si="80"/>
        <v>6.1594999999999995</v>
      </c>
      <c r="S194" s="9">
        <f t="shared" si="81"/>
        <v>8.4500000000000242E-2</v>
      </c>
      <c r="T194" s="9">
        <f t="shared" si="82"/>
        <v>5.9250000000000469E-2</v>
      </c>
      <c r="U194" s="9">
        <f t="shared" si="83"/>
        <v>8.4749999999999659E-2</v>
      </c>
    </row>
    <row r="195" spans="1:27" ht="15.75" thickBot="1" x14ac:dyDescent="0.3">
      <c r="A195" s="98">
        <v>23</v>
      </c>
      <c r="B195" s="48" t="s">
        <v>30</v>
      </c>
      <c r="C195" s="71">
        <v>0.46</v>
      </c>
      <c r="D195" s="72">
        <v>0.17</v>
      </c>
      <c r="E195" s="71">
        <v>0.19900000000000001</v>
      </c>
      <c r="F195" s="72">
        <v>0.33400000000000002</v>
      </c>
      <c r="H195" s="9">
        <f t="shared" si="72"/>
        <v>0.29075000000000001</v>
      </c>
      <c r="I195" s="9">
        <f t="shared" si="73"/>
        <v>6.6779955825082726E-2</v>
      </c>
      <c r="K195" s="9">
        <f t="shared" si="74"/>
        <v>0.17</v>
      </c>
      <c r="L195" s="9">
        <f t="shared" si="75"/>
        <v>0.19175</v>
      </c>
      <c r="M195" s="9">
        <f t="shared" si="76"/>
        <v>0.26650000000000001</v>
      </c>
      <c r="N195" s="9">
        <f t="shared" si="77"/>
        <v>0.36550000000000005</v>
      </c>
      <c r="O195" s="9">
        <f t="shared" si="78"/>
        <v>0.46</v>
      </c>
      <c r="Q195" s="9">
        <f t="shared" si="79"/>
        <v>2.1749999999999992E-2</v>
      </c>
      <c r="R195" s="9">
        <f t="shared" si="80"/>
        <v>0.19175</v>
      </c>
      <c r="S195" s="9">
        <f t="shared" si="81"/>
        <v>7.4750000000000011E-2</v>
      </c>
      <c r="T195" s="9">
        <f t="shared" si="82"/>
        <v>9.9000000000000032E-2</v>
      </c>
      <c r="U195" s="9">
        <f t="shared" si="83"/>
        <v>9.4499999999999973E-2</v>
      </c>
    </row>
    <row r="197" spans="1:27" ht="15.75" thickBot="1" x14ac:dyDescent="0.3">
      <c r="A197" s="125" t="s">
        <v>90</v>
      </c>
    </row>
    <row r="198" spans="1:27" ht="15.75" thickBot="1" x14ac:dyDescent="0.3">
      <c r="A198" s="130" t="s">
        <v>0</v>
      </c>
      <c r="B198" s="130" t="s">
        <v>1</v>
      </c>
      <c r="C198" s="132" t="s">
        <v>77</v>
      </c>
      <c r="D198" s="156" t="s">
        <v>77</v>
      </c>
      <c r="E198" s="133" t="s">
        <v>77</v>
      </c>
      <c r="F198" s="132" t="s">
        <v>78</v>
      </c>
      <c r="G198" s="156" t="s">
        <v>78</v>
      </c>
      <c r="H198" s="133" t="s">
        <v>78</v>
      </c>
      <c r="I198" s="9" t="s">
        <v>79</v>
      </c>
      <c r="J198" s="9" t="s">
        <v>80</v>
      </c>
      <c r="K198" s="9" t="s">
        <v>81</v>
      </c>
      <c r="L198" s="9" t="s">
        <v>82</v>
      </c>
    </row>
    <row r="199" spans="1:27" x14ac:dyDescent="0.25">
      <c r="A199" s="130" t="s">
        <v>3</v>
      </c>
      <c r="B199" s="130" t="s">
        <v>4</v>
      </c>
      <c r="C199" s="160" t="s">
        <v>5</v>
      </c>
      <c r="D199" s="161" t="s">
        <v>5</v>
      </c>
      <c r="E199" s="162" t="s">
        <v>5</v>
      </c>
      <c r="F199" s="160" t="s">
        <v>5</v>
      </c>
      <c r="G199" s="161" t="s">
        <v>5</v>
      </c>
      <c r="H199" s="162" t="s">
        <v>5</v>
      </c>
      <c r="I199" s="9" t="s">
        <v>5</v>
      </c>
      <c r="J199" s="9" t="s">
        <v>5</v>
      </c>
      <c r="K199" s="9" t="s">
        <v>6</v>
      </c>
      <c r="L199" s="9" t="s">
        <v>5</v>
      </c>
    </row>
    <row r="200" spans="1:27" x14ac:dyDescent="0.25">
      <c r="C200" s="12"/>
      <c r="D200" s="13"/>
      <c r="E200" s="14"/>
      <c r="F200" s="12"/>
      <c r="G200" s="13"/>
      <c r="H200" s="14"/>
      <c r="N200" s="101" t="s">
        <v>34</v>
      </c>
      <c r="O200" s="101" t="s">
        <v>191</v>
      </c>
      <c r="P200" s="101"/>
      <c r="Q200" s="101" t="s">
        <v>192</v>
      </c>
      <c r="R200" s="101" t="s">
        <v>194</v>
      </c>
      <c r="S200" s="101" t="s">
        <v>35</v>
      </c>
      <c r="T200" s="101" t="s">
        <v>195</v>
      </c>
      <c r="U200" s="101" t="s">
        <v>193</v>
      </c>
      <c r="V200" s="125"/>
      <c r="W200" s="101" t="s">
        <v>196</v>
      </c>
      <c r="X200" s="101" t="s">
        <v>194</v>
      </c>
      <c r="Y200" s="101" t="s">
        <v>197</v>
      </c>
      <c r="Z200" s="101" t="s">
        <v>198</v>
      </c>
      <c r="AA200" s="101" t="s">
        <v>199</v>
      </c>
    </row>
    <row r="201" spans="1:27" x14ac:dyDescent="0.25">
      <c r="A201" s="130">
        <v>1</v>
      </c>
      <c r="B201" s="130" t="s">
        <v>8</v>
      </c>
      <c r="C201" s="134">
        <v>19.88</v>
      </c>
      <c r="D201" s="157">
        <v>18.670000000000002</v>
      </c>
      <c r="E201" s="135">
        <v>22.87</v>
      </c>
      <c r="F201" s="134">
        <v>62.2</v>
      </c>
      <c r="G201" s="157">
        <v>58.73</v>
      </c>
      <c r="H201" s="135">
        <v>77.959999999999994</v>
      </c>
      <c r="I201" s="9">
        <v>11.97</v>
      </c>
      <c r="J201" s="9">
        <v>6.8029999999999999</v>
      </c>
      <c r="K201" s="9">
        <v>15.69</v>
      </c>
      <c r="L201" s="9">
        <v>12.32</v>
      </c>
      <c r="N201" s="9">
        <f t="shared" ref="N201:N223" si="84">AVERAGE(C201:L201)</f>
        <v>30.709300000000002</v>
      </c>
      <c r="O201" s="9">
        <f t="shared" ref="O201:O223" si="85">STDEV(C201:L201)/(SQRT(COUNT(C201:L201)))</f>
        <v>8.0412435771948712</v>
      </c>
      <c r="Q201" s="9">
        <f t="shared" ref="Q201:Q223" si="86">MIN(C201:L201)</f>
        <v>6.8029999999999999</v>
      </c>
      <c r="R201" s="9">
        <f t="shared" ref="R201:R223" si="87">_xlfn.QUARTILE.INC(C201:L201,1)</f>
        <v>13.1625</v>
      </c>
      <c r="S201" s="9">
        <f t="shared" ref="S201:S223" si="88">MEDIAN(C201:L201)</f>
        <v>19.274999999999999</v>
      </c>
      <c r="T201" s="9">
        <f t="shared" ref="T201:T223" si="89">_xlfn.QUARTILE.INC(C201:L201,3)</f>
        <v>49.765000000000001</v>
      </c>
      <c r="U201" s="9">
        <f t="shared" ref="U201:U223" si="90">MAX(C201:L201)</f>
        <v>77.959999999999994</v>
      </c>
      <c r="W201" s="9">
        <f>(R201)-(Q201)</f>
        <v>6.3594999999999997</v>
      </c>
      <c r="X201" s="9">
        <f>R201</f>
        <v>13.1625</v>
      </c>
      <c r="Y201" s="9">
        <f>(S201)-(R201)</f>
        <v>6.1124999999999989</v>
      </c>
      <c r="Z201" s="9">
        <f>(T201)-(S201)</f>
        <v>30.490000000000002</v>
      </c>
      <c r="AA201" s="9">
        <f>(U201)-(T201)</f>
        <v>28.194999999999993</v>
      </c>
    </row>
    <row r="202" spans="1:27" x14ac:dyDescent="0.25">
      <c r="A202" s="130">
        <v>2</v>
      </c>
      <c r="B202" s="130" t="s">
        <v>9</v>
      </c>
      <c r="C202" s="134">
        <v>5.4379999999999997</v>
      </c>
      <c r="D202" s="157">
        <v>5.4379999999999997</v>
      </c>
      <c r="E202" s="135">
        <v>5.5270000000000001</v>
      </c>
      <c r="F202" s="134">
        <v>8.1080000000000005</v>
      </c>
      <c r="G202" s="157">
        <v>7.117</v>
      </c>
      <c r="H202" s="135">
        <v>6.7729999999999997</v>
      </c>
      <c r="I202" s="9">
        <v>7.0350000000000001</v>
      </c>
      <c r="J202" s="9">
        <v>3.798</v>
      </c>
      <c r="K202" s="9">
        <v>9.3439999999999994</v>
      </c>
      <c r="L202" s="9">
        <v>14.27</v>
      </c>
      <c r="N202" s="9">
        <f t="shared" si="84"/>
        <v>7.2847999999999997</v>
      </c>
      <c r="O202" s="9">
        <f t="shared" si="85"/>
        <v>0.9197370010557967</v>
      </c>
      <c r="Q202" s="9">
        <f t="shared" si="86"/>
        <v>3.798</v>
      </c>
      <c r="R202" s="9">
        <f t="shared" si="87"/>
        <v>5.4602500000000003</v>
      </c>
      <c r="S202" s="9">
        <f t="shared" si="88"/>
        <v>6.9039999999999999</v>
      </c>
      <c r="T202" s="9">
        <f t="shared" si="89"/>
        <v>7.8602500000000006</v>
      </c>
      <c r="U202" s="9">
        <f t="shared" si="90"/>
        <v>14.27</v>
      </c>
      <c r="W202" s="9">
        <f t="shared" ref="W202:W223" si="91">(R202)-(Q202)</f>
        <v>1.6622500000000002</v>
      </c>
      <c r="X202" s="9">
        <f t="shared" ref="X202:X223" si="92">R202</f>
        <v>5.4602500000000003</v>
      </c>
      <c r="Y202" s="9">
        <f t="shared" ref="Y202:Y223" si="93">(S202)-(R202)</f>
        <v>1.4437499999999996</v>
      </c>
      <c r="Z202" s="9">
        <f t="shared" ref="Z202:Z223" si="94">(T202)-(S202)</f>
        <v>0.95625000000000071</v>
      </c>
      <c r="AA202" s="9">
        <f t="shared" ref="AA202:AA223" si="95">(U202)-(T202)</f>
        <v>6.4097499999999989</v>
      </c>
    </row>
    <row r="203" spans="1:27" x14ac:dyDescent="0.25">
      <c r="A203" s="130">
        <v>3</v>
      </c>
      <c r="B203" s="130" t="s">
        <v>10</v>
      </c>
      <c r="C203" s="134">
        <v>40.799999999999997</v>
      </c>
      <c r="D203" s="157">
        <v>41.44</v>
      </c>
      <c r="E203" s="135">
        <v>43.05</v>
      </c>
      <c r="F203" s="134">
        <v>48.35</v>
      </c>
      <c r="G203" s="157">
        <v>46.88</v>
      </c>
      <c r="H203" s="135">
        <v>45.86</v>
      </c>
      <c r="I203" s="9">
        <v>2.5870000000000002</v>
      </c>
      <c r="J203" s="9">
        <v>19.059999999999999</v>
      </c>
      <c r="K203" s="9">
        <v>29.36</v>
      </c>
      <c r="L203" s="9">
        <v>29.08</v>
      </c>
      <c r="N203" s="9">
        <f t="shared" si="84"/>
        <v>34.646699999999996</v>
      </c>
      <c r="O203" s="9">
        <f t="shared" si="85"/>
        <v>4.6517697469768313</v>
      </c>
      <c r="Q203" s="9">
        <f t="shared" si="86"/>
        <v>2.5870000000000002</v>
      </c>
      <c r="R203" s="9">
        <f t="shared" si="87"/>
        <v>29.15</v>
      </c>
      <c r="S203" s="9">
        <f t="shared" si="88"/>
        <v>41.12</v>
      </c>
      <c r="T203" s="9">
        <f t="shared" si="89"/>
        <v>45.157499999999999</v>
      </c>
      <c r="U203" s="9">
        <f t="shared" si="90"/>
        <v>48.35</v>
      </c>
      <c r="W203" s="9">
        <f t="shared" si="91"/>
        <v>26.562999999999999</v>
      </c>
      <c r="X203" s="9">
        <f t="shared" si="92"/>
        <v>29.15</v>
      </c>
      <c r="Y203" s="9">
        <f t="shared" si="93"/>
        <v>11.969999999999999</v>
      </c>
      <c r="Z203" s="9">
        <f t="shared" si="94"/>
        <v>4.0375000000000014</v>
      </c>
      <c r="AA203" s="9">
        <f t="shared" si="95"/>
        <v>3.1925000000000026</v>
      </c>
    </row>
    <row r="204" spans="1:27" x14ac:dyDescent="0.25">
      <c r="A204" s="130">
        <v>4</v>
      </c>
      <c r="B204" s="130" t="s">
        <v>11</v>
      </c>
      <c r="C204" s="134">
        <v>4771</v>
      </c>
      <c r="D204" s="157">
        <v>4873</v>
      </c>
      <c r="E204" s="135">
        <v>4865</v>
      </c>
      <c r="F204" s="134">
        <v>1124</v>
      </c>
      <c r="G204" s="157">
        <v>1208</v>
      </c>
      <c r="H204" s="135">
        <v>1122</v>
      </c>
      <c r="I204" s="9">
        <v>2523</v>
      </c>
      <c r="J204" s="9">
        <v>561</v>
      </c>
      <c r="K204" s="9">
        <v>605.1</v>
      </c>
      <c r="L204" s="9">
        <v>2569</v>
      </c>
      <c r="N204" s="9">
        <f t="shared" si="84"/>
        <v>2422.1099999999997</v>
      </c>
      <c r="O204" s="9">
        <f t="shared" si="85"/>
        <v>568.9982180112695</v>
      </c>
      <c r="Q204" s="9">
        <f t="shared" si="86"/>
        <v>561</v>
      </c>
      <c r="R204" s="9">
        <f t="shared" si="87"/>
        <v>1122.5</v>
      </c>
      <c r="S204" s="9">
        <f t="shared" si="88"/>
        <v>1865.5</v>
      </c>
      <c r="T204" s="9">
        <f t="shared" si="89"/>
        <v>4220.5</v>
      </c>
      <c r="U204" s="9">
        <f t="shared" si="90"/>
        <v>4873</v>
      </c>
      <c r="W204" s="9">
        <f t="shared" si="91"/>
        <v>561.5</v>
      </c>
      <c r="X204" s="9">
        <f t="shared" si="92"/>
        <v>1122.5</v>
      </c>
      <c r="Y204" s="9">
        <f t="shared" si="93"/>
        <v>743</v>
      </c>
      <c r="Z204" s="9">
        <f t="shared" si="94"/>
        <v>2355</v>
      </c>
      <c r="AA204" s="9">
        <f t="shared" si="95"/>
        <v>652.5</v>
      </c>
    </row>
    <row r="205" spans="1:27" x14ac:dyDescent="0.25">
      <c r="A205" s="130">
        <v>5</v>
      </c>
      <c r="B205" s="148" t="s">
        <v>12</v>
      </c>
      <c r="C205" s="140">
        <v>1.7230000000000001</v>
      </c>
      <c r="D205" s="159">
        <v>1.7709999999999999</v>
      </c>
      <c r="E205" s="141">
        <v>1.7230000000000001</v>
      </c>
      <c r="F205" s="140">
        <v>1</v>
      </c>
      <c r="G205" s="159">
        <v>1</v>
      </c>
      <c r="H205" s="141">
        <v>1</v>
      </c>
      <c r="I205" s="25">
        <v>1</v>
      </c>
      <c r="J205" s="25">
        <v>1</v>
      </c>
      <c r="K205" s="25">
        <v>1.2969999999999999</v>
      </c>
      <c r="L205" s="25">
        <v>1.226</v>
      </c>
      <c r="N205" s="9">
        <f t="shared" si="84"/>
        <v>1.2739999999999998</v>
      </c>
      <c r="O205" s="9">
        <f t="shared" si="85"/>
        <v>0.10689683500147862</v>
      </c>
      <c r="Q205" s="9">
        <f t="shared" si="86"/>
        <v>1</v>
      </c>
      <c r="R205" s="9">
        <f t="shared" si="87"/>
        <v>1</v>
      </c>
      <c r="S205" s="9">
        <f t="shared" si="88"/>
        <v>1.113</v>
      </c>
      <c r="T205" s="9">
        <f t="shared" si="89"/>
        <v>1.6165</v>
      </c>
      <c r="U205" s="9">
        <f t="shared" si="90"/>
        <v>1.7709999999999999</v>
      </c>
      <c r="W205" s="9">
        <f t="shared" si="91"/>
        <v>0</v>
      </c>
      <c r="X205" s="9">
        <f t="shared" si="92"/>
        <v>1</v>
      </c>
      <c r="Y205" s="9">
        <f t="shared" si="93"/>
        <v>0.11299999999999999</v>
      </c>
      <c r="Z205" s="9">
        <f t="shared" si="94"/>
        <v>0.50350000000000006</v>
      </c>
      <c r="AA205" s="9">
        <f t="shared" si="95"/>
        <v>0.15449999999999986</v>
      </c>
    </row>
    <row r="206" spans="1:27" x14ac:dyDescent="0.25">
      <c r="A206" s="130">
        <v>6</v>
      </c>
      <c r="B206" s="148" t="s">
        <v>13</v>
      </c>
      <c r="C206" s="140">
        <v>1</v>
      </c>
      <c r="D206" s="159">
        <v>1</v>
      </c>
      <c r="E206" s="141">
        <v>1</v>
      </c>
      <c r="F206" s="140">
        <v>1</v>
      </c>
      <c r="G206" s="159">
        <v>1</v>
      </c>
      <c r="H206" s="141">
        <v>1</v>
      </c>
      <c r="I206" s="25">
        <v>1</v>
      </c>
      <c r="J206" s="25">
        <v>1</v>
      </c>
      <c r="K206" s="25">
        <v>1</v>
      </c>
      <c r="L206" s="25">
        <v>1</v>
      </c>
      <c r="N206" s="9">
        <f t="shared" si="84"/>
        <v>1</v>
      </c>
      <c r="O206" s="9">
        <f t="shared" si="85"/>
        <v>0</v>
      </c>
      <c r="Q206" s="9">
        <f t="shared" si="86"/>
        <v>1</v>
      </c>
      <c r="R206" s="9">
        <f t="shared" si="87"/>
        <v>1</v>
      </c>
      <c r="S206" s="9">
        <f t="shared" si="88"/>
        <v>1</v>
      </c>
      <c r="T206" s="9">
        <f t="shared" si="89"/>
        <v>1</v>
      </c>
      <c r="U206" s="9">
        <f t="shared" si="90"/>
        <v>1</v>
      </c>
      <c r="W206" s="9">
        <f t="shared" si="91"/>
        <v>0</v>
      </c>
      <c r="X206" s="9">
        <f t="shared" si="92"/>
        <v>1</v>
      </c>
      <c r="Y206" s="9">
        <f t="shared" si="93"/>
        <v>0</v>
      </c>
      <c r="Z206" s="9">
        <f t="shared" si="94"/>
        <v>0</v>
      </c>
      <c r="AA206" s="9">
        <f t="shared" si="95"/>
        <v>0</v>
      </c>
    </row>
    <row r="207" spans="1:27" x14ac:dyDescent="0.25">
      <c r="A207" s="130">
        <v>7</v>
      </c>
      <c r="B207" s="130" t="s">
        <v>14</v>
      </c>
      <c r="C207" s="136">
        <v>1</v>
      </c>
      <c r="D207" s="158">
        <v>1</v>
      </c>
      <c r="E207" s="137">
        <v>1</v>
      </c>
      <c r="F207" s="136">
        <v>1.256</v>
      </c>
      <c r="G207" s="158">
        <v>7.0629999999999997</v>
      </c>
      <c r="H207" s="137">
        <v>11.63</v>
      </c>
      <c r="I207" s="81">
        <v>1</v>
      </c>
      <c r="J207" s="81">
        <v>1</v>
      </c>
      <c r="K207" s="81">
        <v>1</v>
      </c>
      <c r="L207" s="81">
        <v>1</v>
      </c>
      <c r="N207" s="9">
        <f t="shared" si="84"/>
        <v>2.6948999999999996</v>
      </c>
      <c r="O207" s="9">
        <f t="shared" si="85"/>
        <v>1.1599595055192422</v>
      </c>
      <c r="Q207" s="9">
        <f t="shared" si="86"/>
        <v>1</v>
      </c>
      <c r="R207" s="9">
        <f t="shared" si="87"/>
        <v>1</v>
      </c>
      <c r="S207" s="9">
        <f t="shared" si="88"/>
        <v>1</v>
      </c>
      <c r="T207" s="9">
        <f t="shared" si="89"/>
        <v>1.1919999999999999</v>
      </c>
      <c r="U207" s="9">
        <f t="shared" si="90"/>
        <v>11.63</v>
      </c>
      <c r="W207" s="9">
        <f t="shared" si="91"/>
        <v>0</v>
      </c>
      <c r="X207" s="9">
        <f t="shared" si="92"/>
        <v>1</v>
      </c>
      <c r="Y207" s="9">
        <f t="shared" si="93"/>
        <v>0</v>
      </c>
      <c r="Z207" s="9">
        <f t="shared" si="94"/>
        <v>0.19199999999999995</v>
      </c>
      <c r="AA207" s="9">
        <f t="shared" si="95"/>
        <v>10.438000000000001</v>
      </c>
    </row>
    <row r="208" spans="1:27" x14ac:dyDescent="0.25">
      <c r="A208" s="130">
        <v>8</v>
      </c>
      <c r="B208" s="130" t="s">
        <v>15</v>
      </c>
      <c r="C208" s="136">
        <v>3.2610000000000001</v>
      </c>
      <c r="D208" s="158">
        <v>3.181</v>
      </c>
      <c r="E208" s="137">
        <v>3.4359999999999999</v>
      </c>
      <c r="F208" s="136">
        <v>2.101</v>
      </c>
      <c r="G208" s="158">
        <v>8.6069999999999993</v>
      </c>
      <c r="H208" s="137">
        <v>4.5670000000000002</v>
      </c>
      <c r="I208" s="81">
        <v>4.5910000000000002</v>
      </c>
      <c r="J208" s="81">
        <v>1.8919999999999999</v>
      </c>
      <c r="K208" s="81">
        <v>1.236</v>
      </c>
      <c r="L208" s="81">
        <v>3.2370000000000001</v>
      </c>
      <c r="N208" s="9">
        <f t="shared" si="84"/>
        <v>3.6109</v>
      </c>
      <c r="O208" s="9">
        <f t="shared" si="85"/>
        <v>0.65139115147676208</v>
      </c>
      <c r="Q208" s="9">
        <f t="shared" si="86"/>
        <v>1.236</v>
      </c>
      <c r="R208" s="9">
        <f t="shared" si="87"/>
        <v>2.371</v>
      </c>
      <c r="S208" s="9">
        <f t="shared" si="88"/>
        <v>3.2490000000000001</v>
      </c>
      <c r="T208" s="9">
        <f t="shared" si="89"/>
        <v>4.2842500000000001</v>
      </c>
      <c r="U208" s="9">
        <f t="shared" si="90"/>
        <v>8.6069999999999993</v>
      </c>
      <c r="W208" s="9">
        <f t="shared" si="91"/>
        <v>1.135</v>
      </c>
      <c r="X208" s="9">
        <f t="shared" si="92"/>
        <v>2.371</v>
      </c>
      <c r="Y208" s="9">
        <f t="shared" si="93"/>
        <v>0.87800000000000011</v>
      </c>
      <c r="Z208" s="9">
        <f t="shared" si="94"/>
        <v>1.03525</v>
      </c>
      <c r="AA208" s="9">
        <f t="shared" si="95"/>
        <v>4.3227499999999992</v>
      </c>
    </row>
    <row r="209" spans="1:27" x14ac:dyDescent="0.25">
      <c r="A209" s="130">
        <v>9</v>
      </c>
      <c r="B209" s="130" t="s">
        <v>16</v>
      </c>
      <c r="C209" s="136">
        <v>14.02</v>
      </c>
      <c r="D209" s="158">
        <v>13.3</v>
      </c>
      <c r="E209" s="137">
        <v>14.5</v>
      </c>
      <c r="F209" s="136">
        <v>27.25</v>
      </c>
      <c r="G209" s="158">
        <v>55.24</v>
      </c>
      <c r="H209" s="137">
        <v>79.430000000000007</v>
      </c>
      <c r="I209" s="81">
        <v>31.82</v>
      </c>
      <c r="J209" s="81">
        <v>11.28</v>
      </c>
      <c r="K209" s="81">
        <v>6.4669999999999996</v>
      </c>
      <c r="L209" s="81">
        <v>9.92</v>
      </c>
      <c r="N209" s="9">
        <f t="shared" si="84"/>
        <v>26.322700000000005</v>
      </c>
      <c r="O209" s="9">
        <f t="shared" si="85"/>
        <v>7.4818144977598102</v>
      </c>
      <c r="Q209" s="9">
        <f t="shared" si="86"/>
        <v>6.4669999999999996</v>
      </c>
      <c r="R209" s="9">
        <f t="shared" si="87"/>
        <v>11.785</v>
      </c>
      <c r="S209" s="9">
        <f t="shared" si="88"/>
        <v>14.26</v>
      </c>
      <c r="T209" s="9">
        <f t="shared" si="89"/>
        <v>30.677500000000002</v>
      </c>
      <c r="U209" s="9">
        <f t="shared" si="90"/>
        <v>79.430000000000007</v>
      </c>
      <c r="W209" s="9">
        <f t="shared" si="91"/>
        <v>5.3180000000000005</v>
      </c>
      <c r="X209" s="9">
        <f t="shared" si="92"/>
        <v>11.785</v>
      </c>
      <c r="Y209" s="9">
        <f t="shared" si="93"/>
        <v>2.4749999999999996</v>
      </c>
      <c r="Z209" s="9">
        <f t="shared" si="94"/>
        <v>16.417500000000004</v>
      </c>
      <c r="AA209" s="9">
        <f t="shared" si="95"/>
        <v>48.752500000000005</v>
      </c>
    </row>
    <row r="210" spans="1:27" x14ac:dyDescent="0.25">
      <c r="A210" s="130">
        <v>10</v>
      </c>
      <c r="B210" s="130" t="s">
        <v>17</v>
      </c>
      <c r="C210" s="136">
        <v>6609</v>
      </c>
      <c r="D210" s="158">
        <v>6661</v>
      </c>
      <c r="E210" s="137">
        <v>6772</v>
      </c>
      <c r="F210" s="136">
        <v>1433</v>
      </c>
      <c r="G210" s="158">
        <v>1479</v>
      </c>
      <c r="H210" s="137">
        <v>1307</v>
      </c>
      <c r="I210" s="81">
        <v>2505</v>
      </c>
      <c r="J210" s="81">
        <v>987.9</v>
      </c>
      <c r="K210" s="81">
        <v>1321</v>
      </c>
      <c r="L210" s="81">
        <v>2918</v>
      </c>
      <c r="N210" s="9">
        <f t="shared" si="84"/>
        <v>3199.29</v>
      </c>
      <c r="O210" s="9">
        <f t="shared" si="85"/>
        <v>781.82931050624245</v>
      </c>
      <c r="Q210" s="9">
        <f t="shared" si="86"/>
        <v>987.9</v>
      </c>
      <c r="R210" s="9">
        <f t="shared" si="87"/>
        <v>1349</v>
      </c>
      <c r="S210" s="9">
        <f t="shared" si="88"/>
        <v>1992</v>
      </c>
      <c r="T210" s="9">
        <f t="shared" si="89"/>
        <v>5686.25</v>
      </c>
      <c r="U210" s="9">
        <f t="shared" si="90"/>
        <v>6772</v>
      </c>
      <c r="W210" s="9">
        <f t="shared" si="91"/>
        <v>361.1</v>
      </c>
      <c r="X210" s="9">
        <f t="shared" si="92"/>
        <v>1349</v>
      </c>
      <c r="Y210" s="9">
        <f t="shared" si="93"/>
        <v>643</v>
      </c>
      <c r="Z210" s="9">
        <f t="shared" si="94"/>
        <v>3694.25</v>
      </c>
      <c r="AA210" s="9">
        <f t="shared" si="95"/>
        <v>1085.75</v>
      </c>
    </row>
    <row r="211" spans="1:27" x14ac:dyDescent="0.25">
      <c r="A211" s="130">
        <v>11</v>
      </c>
      <c r="B211" s="130" t="s">
        <v>18</v>
      </c>
      <c r="C211" s="136">
        <v>4169</v>
      </c>
      <c r="D211" s="158">
        <v>4240</v>
      </c>
      <c r="E211" s="137">
        <v>4200</v>
      </c>
      <c r="F211" s="136">
        <v>327.7</v>
      </c>
      <c r="G211" s="158">
        <v>315.89999999999998</v>
      </c>
      <c r="H211" s="137">
        <v>270.3</v>
      </c>
      <c r="I211" s="81">
        <v>190.4</v>
      </c>
      <c r="J211" s="81">
        <v>66.760000000000005</v>
      </c>
      <c r="K211" s="81">
        <v>1319</v>
      </c>
      <c r="L211" s="81">
        <v>1414</v>
      </c>
      <c r="N211" s="9">
        <f t="shared" si="84"/>
        <v>1651.3059999999998</v>
      </c>
      <c r="O211" s="9">
        <f t="shared" si="85"/>
        <v>575.32748347006691</v>
      </c>
      <c r="Q211" s="9">
        <f t="shared" si="86"/>
        <v>66.760000000000005</v>
      </c>
      <c r="R211" s="9">
        <f t="shared" si="87"/>
        <v>281.7</v>
      </c>
      <c r="S211" s="9">
        <f t="shared" si="88"/>
        <v>823.34999999999991</v>
      </c>
      <c r="T211" s="9">
        <f t="shared" si="89"/>
        <v>3480.25</v>
      </c>
      <c r="U211" s="9">
        <f t="shared" si="90"/>
        <v>4240</v>
      </c>
      <c r="W211" s="9">
        <f t="shared" si="91"/>
        <v>214.94</v>
      </c>
      <c r="X211" s="9">
        <f t="shared" si="92"/>
        <v>281.7</v>
      </c>
      <c r="Y211" s="9">
        <f t="shared" si="93"/>
        <v>541.64999999999986</v>
      </c>
      <c r="Z211" s="9">
        <f t="shared" si="94"/>
        <v>2656.9</v>
      </c>
      <c r="AA211" s="9">
        <f t="shared" si="95"/>
        <v>759.75</v>
      </c>
    </row>
    <row r="212" spans="1:27" x14ac:dyDescent="0.25">
      <c r="A212" s="130">
        <v>12</v>
      </c>
      <c r="B212" s="130" t="s">
        <v>19</v>
      </c>
      <c r="C212" s="134">
        <v>11.68</v>
      </c>
      <c r="D212" s="157">
        <v>11.24</v>
      </c>
      <c r="E212" s="135">
        <v>12.94</v>
      </c>
      <c r="F212" s="134">
        <v>23.61</v>
      </c>
      <c r="G212" s="157">
        <v>23.66</v>
      </c>
      <c r="H212" s="135">
        <v>20.66</v>
      </c>
      <c r="I212" s="9">
        <v>13.72</v>
      </c>
      <c r="J212" s="9">
        <v>4.4649999999999999</v>
      </c>
      <c r="K212" s="9">
        <v>40.479999999999997</v>
      </c>
      <c r="L212" s="9">
        <v>19.12</v>
      </c>
      <c r="N212" s="9">
        <f t="shared" si="84"/>
        <v>18.157499999999999</v>
      </c>
      <c r="O212" s="9">
        <f t="shared" si="85"/>
        <v>3.1441272636456703</v>
      </c>
      <c r="Q212" s="9">
        <f t="shared" si="86"/>
        <v>4.4649999999999999</v>
      </c>
      <c r="R212" s="9">
        <f t="shared" si="87"/>
        <v>11.994999999999999</v>
      </c>
      <c r="S212" s="9">
        <f t="shared" si="88"/>
        <v>16.420000000000002</v>
      </c>
      <c r="T212" s="9">
        <f t="shared" si="89"/>
        <v>22.872499999999999</v>
      </c>
      <c r="U212" s="9">
        <f t="shared" si="90"/>
        <v>40.479999999999997</v>
      </c>
      <c r="W212" s="9">
        <f t="shared" si="91"/>
        <v>7.5299999999999994</v>
      </c>
      <c r="X212" s="9">
        <f t="shared" si="92"/>
        <v>11.994999999999999</v>
      </c>
      <c r="Y212" s="9">
        <f t="shared" si="93"/>
        <v>4.4250000000000025</v>
      </c>
      <c r="Z212" s="9">
        <f t="shared" si="94"/>
        <v>6.452499999999997</v>
      </c>
      <c r="AA212" s="9">
        <f t="shared" si="95"/>
        <v>17.607499999999998</v>
      </c>
    </row>
    <row r="213" spans="1:27" x14ac:dyDescent="0.25">
      <c r="A213" s="130">
        <v>13</v>
      </c>
      <c r="B213" s="148" t="s">
        <v>20</v>
      </c>
      <c r="C213" s="140">
        <v>3.778</v>
      </c>
      <c r="D213" s="159">
        <v>2.5339999999999998</v>
      </c>
      <c r="E213" s="141">
        <v>2.399</v>
      </c>
      <c r="F213" s="140">
        <v>1</v>
      </c>
      <c r="G213" s="159">
        <v>1</v>
      </c>
      <c r="H213" s="141">
        <v>1</v>
      </c>
      <c r="I213" s="25">
        <v>1</v>
      </c>
      <c r="J213" s="25">
        <v>1</v>
      </c>
      <c r="K213" s="25">
        <v>1</v>
      </c>
      <c r="L213" s="25">
        <v>1.6870000000000001</v>
      </c>
      <c r="N213" s="9">
        <f t="shared" si="84"/>
        <v>1.6397999999999999</v>
      </c>
      <c r="O213" s="9">
        <f t="shared" si="85"/>
        <v>0.30561721882846254</v>
      </c>
      <c r="Q213" s="9">
        <f t="shared" si="86"/>
        <v>1</v>
      </c>
      <c r="R213" s="9">
        <f t="shared" si="87"/>
        <v>1</v>
      </c>
      <c r="S213" s="9">
        <f t="shared" si="88"/>
        <v>1</v>
      </c>
      <c r="T213" s="9">
        <f t="shared" si="89"/>
        <v>2.2210000000000001</v>
      </c>
      <c r="U213" s="9">
        <f t="shared" si="90"/>
        <v>3.778</v>
      </c>
      <c r="W213" s="9">
        <f t="shared" si="91"/>
        <v>0</v>
      </c>
      <c r="X213" s="9">
        <f t="shared" si="92"/>
        <v>1</v>
      </c>
      <c r="Y213" s="9">
        <f t="shared" si="93"/>
        <v>0</v>
      </c>
      <c r="Z213" s="9">
        <f t="shared" si="94"/>
        <v>1.2210000000000001</v>
      </c>
      <c r="AA213" s="9">
        <f t="shared" si="95"/>
        <v>1.5569999999999999</v>
      </c>
    </row>
    <row r="214" spans="1:27" x14ac:dyDescent="0.25">
      <c r="A214" s="130">
        <v>14</v>
      </c>
      <c r="B214" s="130" t="s">
        <v>21</v>
      </c>
      <c r="C214" s="136">
        <v>157.5</v>
      </c>
      <c r="D214" s="158">
        <v>156.19999999999999</v>
      </c>
      <c r="E214" s="137">
        <v>192.5</v>
      </c>
      <c r="F214" s="134">
        <v>88.89</v>
      </c>
      <c r="G214" s="157">
        <v>76.36</v>
      </c>
      <c r="H214" s="135">
        <v>106.9</v>
      </c>
      <c r="I214" s="9">
        <v>70.290000000000006</v>
      </c>
      <c r="J214" s="9">
        <v>42</v>
      </c>
      <c r="K214" s="9">
        <v>196.7</v>
      </c>
      <c r="L214" s="9">
        <v>75.2</v>
      </c>
      <c r="N214" s="9">
        <f t="shared" si="84"/>
        <v>116.25399999999999</v>
      </c>
      <c r="O214" s="9">
        <f t="shared" si="85"/>
        <v>17.423330667686816</v>
      </c>
      <c r="Q214" s="9">
        <f t="shared" si="86"/>
        <v>42</v>
      </c>
      <c r="R214" s="9">
        <f t="shared" si="87"/>
        <v>75.490000000000009</v>
      </c>
      <c r="S214" s="9">
        <f t="shared" si="88"/>
        <v>97.89500000000001</v>
      </c>
      <c r="T214" s="9">
        <f t="shared" si="89"/>
        <v>157.17500000000001</v>
      </c>
      <c r="U214" s="9">
        <f t="shared" si="90"/>
        <v>196.7</v>
      </c>
      <c r="W214" s="9">
        <f t="shared" si="91"/>
        <v>33.490000000000009</v>
      </c>
      <c r="X214" s="9">
        <f t="shared" si="92"/>
        <v>75.490000000000009</v>
      </c>
      <c r="Y214" s="9">
        <f t="shared" si="93"/>
        <v>22.405000000000001</v>
      </c>
      <c r="Z214" s="9">
        <f t="shared" si="94"/>
        <v>59.28</v>
      </c>
      <c r="AA214" s="9">
        <f t="shared" si="95"/>
        <v>39.524999999999977</v>
      </c>
    </row>
    <row r="215" spans="1:27" x14ac:dyDescent="0.25">
      <c r="A215" s="130">
        <v>15</v>
      </c>
      <c r="B215" s="148" t="s">
        <v>22</v>
      </c>
      <c r="C215" s="140">
        <v>1.895</v>
      </c>
      <c r="D215" s="159">
        <v>1.895</v>
      </c>
      <c r="E215" s="141">
        <v>1.901</v>
      </c>
      <c r="F215" s="140">
        <v>1</v>
      </c>
      <c r="G215" s="159">
        <v>3.3740000000000001</v>
      </c>
      <c r="H215" s="141">
        <v>5.49</v>
      </c>
      <c r="I215" s="25">
        <v>1</v>
      </c>
      <c r="J215" s="25">
        <v>1</v>
      </c>
      <c r="K215" s="25">
        <v>1</v>
      </c>
      <c r="L215" s="25">
        <v>1</v>
      </c>
      <c r="N215" s="9">
        <f t="shared" si="84"/>
        <v>1.9555</v>
      </c>
      <c r="O215" s="9">
        <f t="shared" si="85"/>
        <v>0.46043487294320168</v>
      </c>
      <c r="Q215" s="9">
        <f t="shared" si="86"/>
        <v>1</v>
      </c>
      <c r="R215" s="9">
        <f t="shared" si="87"/>
        <v>1</v>
      </c>
      <c r="S215" s="9">
        <f t="shared" si="88"/>
        <v>1.4475</v>
      </c>
      <c r="T215" s="9">
        <f t="shared" si="89"/>
        <v>1.8995</v>
      </c>
      <c r="U215" s="9">
        <f t="shared" si="90"/>
        <v>5.49</v>
      </c>
      <c r="W215" s="9">
        <f t="shared" si="91"/>
        <v>0</v>
      </c>
      <c r="X215" s="9">
        <f t="shared" si="92"/>
        <v>1</v>
      </c>
      <c r="Y215" s="9">
        <f t="shared" si="93"/>
        <v>0.44750000000000001</v>
      </c>
      <c r="Z215" s="9">
        <f t="shared" si="94"/>
        <v>0.45199999999999996</v>
      </c>
      <c r="AA215" s="9">
        <f t="shared" si="95"/>
        <v>3.5905000000000005</v>
      </c>
    </row>
    <row r="216" spans="1:27" x14ac:dyDescent="0.25">
      <c r="A216" s="130">
        <v>16</v>
      </c>
      <c r="B216" s="130" t="s">
        <v>23</v>
      </c>
      <c r="C216" s="134">
        <v>1131</v>
      </c>
      <c r="D216" s="157">
        <v>1161</v>
      </c>
      <c r="E216" s="135">
        <v>1180</v>
      </c>
      <c r="F216" s="136">
        <v>205.2</v>
      </c>
      <c r="G216" s="158">
        <v>261.3</v>
      </c>
      <c r="H216" s="137">
        <v>198.1</v>
      </c>
      <c r="I216" s="81">
        <v>240.1</v>
      </c>
      <c r="J216" s="81">
        <v>137.5</v>
      </c>
      <c r="K216" s="9">
        <v>423.4</v>
      </c>
      <c r="L216" s="9">
        <v>687.7</v>
      </c>
      <c r="N216" s="9">
        <f t="shared" si="84"/>
        <v>562.53</v>
      </c>
      <c r="O216" s="9">
        <f t="shared" si="85"/>
        <v>138.78294167512081</v>
      </c>
      <c r="Q216" s="9">
        <f t="shared" si="86"/>
        <v>137.5</v>
      </c>
      <c r="R216" s="9">
        <f t="shared" si="87"/>
        <v>213.92499999999998</v>
      </c>
      <c r="S216" s="9">
        <f t="shared" si="88"/>
        <v>342.35</v>
      </c>
      <c r="T216" s="9">
        <f t="shared" si="89"/>
        <v>1020.175</v>
      </c>
      <c r="U216" s="9">
        <f t="shared" si="90"/>
        <v>1180</v>
      </c>
      <c r="W216" s="9">
        <f t="shared" si="91"/>
        <v>76.424999999999983</v>
      </c>
      <c r="X216" s="9">
        <f t="shared" si="92"/>
        <v>213.92499999999998</v>
      </c>
      <c r="Y216" s="9">
        <f t="shared" si="93"/>
        <v>128.42500000000004</v>
      </c>
      <c r="Z216" s="9">
        <f t="shared" si="94"/>
        <v>677.82499999999993</v>
      </c>
      <c r="AA216" s="9">
        <f t="shared" si="95"/>
        <v>159.82500000000005</v>
      </c>
    </row>
    <row r="217" spans="1:27" x14ac:dyDescent="0.25">
      <c r="A217" s="130">
        <v>17</v>
      </c>
      <c r="B217" s="130" t="s">
        <v>24</v>
      </c>
      <c r="C217" s="134">
        <v>3.6909999999999998</v>
      </c>
      <c r="D217" s="157">
        <v>3.8719999999999999</v>
      </c>
      <c r="E217" s="135">
        <v>3.6190000000000002</v>
      </c>
      <c r="F217" s="136">
        <v>1.8480000000000001</v>
      </c>
      <c r="G217" s="158">
        <v>2.4119999999999999</v>
      </c>
      <c r="H217" s="137">
        <v>5.2460000000000004</v>
      </c>
      <c r="I217" s="81">
        <v>1</v>
      </c>
      <c r="J217" s="81">
        <v>1</v>
      </c>
      <c r="K217" s="9">
        <v>1.7490000000000001</v>
      </c>
      <c r="L217" s="9">
        <v>3.4009999999999998</v>
      </c>
      <c r="N217" s="9">
        <f t="shared" si="84"/>
        <v>2.7838000000000003</v>
      </c>
      <c r="O217" s="9">
        <f t="shared" si="85"/>
        <v>0.44217602829642394</v>
      </c>
      <c r="Q217" s="9">
        <f t="shared" si="86"/>
        <v>1</v>
      </c>
      <c r="R217" s="9">
        <f t="shared" si="87"/>
        <v>1.7737500000000002</v>
      </c>
      <c r="S217" s="9">
        <f t="shared" si="88"/>
        <v>2.9064999999999999</v>
      </c>
      <c r="T217" s="9">
        <f t="shared" si="89"/>
        <v>3.673</v>
      </c>
      <c r="U217" s="9">
        <f t="shared" si="90"/>
        <v>5.2460000000000004</v>
      </c>
      <c r="W217" s="9">
        <f t="shared" si="91"/>
        <v>0.77375000000000016</v>
      </c>
      <c r="X217" s="9">
        <f t="shared" si="92"/>
        <v>1.7737500000000002</v>
      </c>
      <c r="Y217" s="9">
        <f t="shared" si="93"/>
        <v>1.1327499999999997</v>
      </c>
      <c r="Z217" s="9">
        <f t="shared" si="94"/>
        <v>0.76650000000000018</v>
      </c>
      <c r="AA217" s="9">
        <f t="shared" si="95"/>
        <v>1.5730000000000004</v>
      </c>
    </row>
    <row r="218" spans="1:27" x14ac:dyDescent="0.25">
      <c r="A218" s="130">
        <v>18</v>
      </c>
      <c r="B218" s="130" t="s">
        <v>25</v>
      </c>
      <c r="C218" s="134">
        <v>89.12</v>
      </c>
      <c r="D218" s="157">
        <v>85.75</v>
      </c>
      <c r="E218" s="135">
        <v>92.17</v>
      </c>
      <c r="F218" s="136">
        <v>93.21</v>
      </c>
      <c r="G218" s="158">
        <v>84.44</v>
      </c>
      <c r="H218" s="137">
        <v>107.4</v>
      </c>
      <c r="I218" s="81">
        <v>105.7</v>
      </c>
      <c r="J218" s="81">
        <v>9.2240000000000002</v>
      </c>
      <c r="K218" s="9">
        <v>17.75</v>
      </c>
      <c r="L218" s="9">
        <v>22.48</v>
      </c>
      <c r="N218" s="9">
        <f t="shared" si="84"/>
        <v>70.724400000000017</v>
      </c>
      <c r="O218" s="9">
        <f t="shared" si="85"/>
        <v>12.111656929678205</v>
      </c>
      <c r="Q218" s="9">
        <f t="shared" si="86"/>
        <v>9.2240000000000002</v>
      </c>
      <c r="R218" s="9">
        <f t="shared" si="87"/>
        <v>37.97</v>
      </c>
      <c r="S218" s="9">
        <f t="shared" si="88"/>
        <v>87.435000000000002</v>
      </c>
      <c r="T218" s="9">
        <f t="shared" si="89"/>
        <v>92.949999999999989</v>
      </c>
      <c r="U218" s="9">
        <f t="shared" si="90"/>
        <v>107.4</v>
      </c>
      <c r="W218" s="9">
        <f t="shared" si="91"/>
        <v>28.745999999999999</v>
      </c>
      <c r="X218" s="9">
        <f t="shared" si="92"/>
        <v>37.97</v>
      </c>
      <c r="Y218" s="9">
        <f t="shared" si="93"/>
        <v>49.465000000000003</v>
      </c>
      <c r="Z218" s="9">
        <f t="shared" si="94"/>
        <v>5.5149999999999864</v>
      </c>
      <c r="AA218" s="9">
        <f t="shared" si="95"/>
        <v>14.450000000000017</v>
      </c>
    </row>
    <row r="219" spans="1:27" x14ac:dyDescent="0.25">
      <c r="A219" s="130">
        <v>19</v>
      </c>
      <c r="B219" s="130" t="s">
        <v>26</v>
      </c>
      <c r="C219" s="134">
        <v>50.84</v>
      </c>
      <c r="D219" s="157">
        <v>51.54</v>
      </c>
      <c r="E219" s="135">
        <v>52.77</v>
      </c>
      <c r="F219" s="134">
        <v>13.94</v>
      </c>
      <c r="G219" s="157">
        <v>14.39</v>
      </c>
      <c r="H219" s="135">
        <v>13.46</v>
      </c>
      <c r="I219" s="9">
        <v>12.07</v>
      </c>
      <c r="J219" s="9">
        <v>3.8490000000000002</v>
      </c>
      <c r="K219" s="9">
        <v>20.13</v>
      </c>
      <c r="L219" s="9">
        <v>32.54</v>
      </c>
      <c r="N219" s="9">
        <f t="shared" si="84"/>
        <v>26.552900000000001</v>
      </c>
      <c r="O219" s="9">
        <f t="shared" si="85"/>
        <v>5.9463533333931275</v>
      </c>
      <c r="Q219" s="9">
        <f t="shared" si="86"/>
        <v>3.8490000000000002</v>
      </c>
      <c r="R219" s="9">
        <f t="shared" si="87"/>
        <v>13.58</v>
      </c>
      <c r="S219" s="9">
        <f t="shared" si="88"/>
        <v>17.259999999999998</v>
      </c>
      <c r="T219" s="9">
        <f t="shared" si="89"/>
        <v>46.265000000000001</v>
      </c>
      <c r="U219" s="9">
        <f t="shared" si="90"/>
        <v>52.77</v>
      </c>
      <c r="W219" s="9">
        <f t="shared" si="91"/>
        <v>9.7309999999999999</v>
      </c>
      <c r="X219" s="9">
        <f t="shared" si="92"/>
        <v>13.58</v>
      </c>
      <c r="Y219" s="9">
        <f t="shared" si="93"/>
        <v>3.6799999999999979</v>
      </c>
      <c r="Z219" s="9">
        <f t="shared" si="94"/>
        <v>29.005000000000003</v>
      </c>
      <c r="AA219" s="9">
        <f t="shared" si="95"/>
        <v>6.5050000000000026</v>
      </c>
    </row>
    <row r="220" spans="1:27" x14ac:dyDescent="0.25">
      <c r="A220" s="130">
        <v>20</v>
      </c>
      <c r="B220" s="130" t="s">
        <v>27</v>
      </c>
      <c r="C220" s="134">
        <v>10.75</v>
      </c>
      <c r="D220" s="157">
        <v>11.09</v>
      </c>
      <c r="E220" s="135">
        <v>12.4</v>
      </c>
      <c r="F220" s="134">
        <v>4.1459999999999999</v>
      </c>
      <c r="G220" s="157">
        <v>8.0329999999999995</v>
      </c>
      <c r="H220" s="135">
        <v>7.7619999999999996</v>
      </c>
      <c r="I220" s="9">
        <v>18.190000000000001</v>
      </c>
      <c r="J220" s="9">
        <v>2.5939999999999999</v>
      </c>
      <c r="K220" s="9">
        <v>10.56</v>
      </c>
      <c r="L220" s="9">
        <v>22.75</v>
      </c>
      <c r="N220" s="9">
        <f t="shared" si="84"/>
        <v>10.827500000000001</v>
      </c>
      <c r="O220" s="9">
        <f t="shared" si="85"/>
        <v>1.9108204244366982</v>
      </c>
      <c r="Q220" s="9">
        <f t="shared" si="86"/>
        <v>2.5939999999999999</v>
      </c>
      <c r="R220" s="9">
        <f t="shared" si="87"/>
        <v>7.8297499999999998</v>
      </c>
      <c r="S220" s="9">
        <f t="shared" si="88"/>
        <v>10.655000000000001</v>
      </c>
      <c r="T220" s="9">
        <f t="shared" si="89"/>
        <v>12.0725</v>
      </c>
      <c r="U220" s="9">
        <f t="shared" si="90"/>
        <v>22.75</v>
      </c>
      <c r="W220" s="9">
        <f t="shared" si="91"/>
        <v>5.2357499999999995</v>
      </c>
      <c r="X220" s="9">
        <f t="shared" si="92"/>
        <v>7.8297499999999998</v>
      </c>
      <c r="Y220" s="9">
        <f t="shared" si="93"/>
        <v>2.8252500000000014</v>
      </c>
      <c r="Z220" s="9">
        <f t="shared" si="94"/>
        <v>1.4174999999999986</v>
      </c>
      <c r="AA220" s="9">
        <f t="shared" si="95"/>
        <v>10.6775</v>
      </c>
    </row>
    <row r="221" spans="1:27" x14ac:dyDescent="0.25">
      <c r="A221" s="49">
        <v>21</v>
      </c>
      <c r="B221" s="153" t="s">
        <v>28</v>
      </c>
      <c r="C221" s="30">
        <v>44.209000000000003</v>
      </c>
      <c r="D221" s="65">
        <v>44.134</v>
      </c>
      <c r="E221" s="31">
        <v>44.121000000000002</v>
      </c>
      <c r="F221" s="30">
        <v>46.067</v>
      </c>
      <c r="G221" s="65">
        <v>45.786000000000001</v>
      </c>
      <c r="H221" s="31">
        <v>45.917999999999999</v>
      </c>
      <c r="I221" s="9">
        <v>47.527999999999999</v>
      </c>
      <c r="J221" s="9">
        <v>46.776000000000003</v>
      </c>
      <c r="K221" s="9">
        <v>46.9</v>
      </c>
      <c r="L221" s="9">
        <v>46.040999999999997</v>
      </c>
      <c r="N221" s="9">
        <f t="shared" si="84"/>
        <v>45.748000000000005</v>
      </c>
      <c r="O221" s="9">
        <f t="shared" si="85"/>
        <v>0.38573001496441034</v>
      </c>
      <c r="Q221" s="9">
        <f t="shared" si="86"/>
        <v>44.121000000000002</v>
      </c>
      <c r="R221" s="9">
        <f t="shared" si="87"/>
        <v>44.603250000000003</v>
      </c>
      <c r="S221" s="9">
        <f t="shared" si="88"/>
        <v>45.979500000000002</v>
      </c>
      <c r="T221" s="9">
        <f t="shared" si="89"/>
        <v>46.598750000000003</v>
      </c>
      <c r="U221" s="9">
        <f t="shared" si="90"/>
        <v>47.527999999999999</v>
      </c>
      <c r="W221" s="9">
        <f t="shared" si="91"/>
        <v>0.48225000000000051</v>
      </c>
      <c r="X221" s="9">
        <f t="shared" si="92"/>
        <v>44.603250000000003</v>
      </c>
      <c r="Y221" s="9">
        <f t="shared" si="93"/>
        <v>1.3762499999999989</v>
      </c>
      <c r="Z221" s="9">
        <f t="shared" si="94"/>
        <v>0.61925000000000097</v>
      </c>
      <c r="AA221" s="9">
        <f t="shared" si="95"/>
        <v>0.92924999999999613</v>
      </c>
    </row>
    <row r="222" spans="1:27" x14ac:dyDescent="0.25">
      <c r="A222" s="98">
        <v>22</v>
      </c>
      <c r="B222" s="48" t="s">
        <v>29</v>
      </c>
      <c r="C222" s="30">
        <v>6.548</v>
      </c>
      <c r="D222" s="65">
        <v>6.4930000000000003</v>
      </c>
      <c r="E222" s="31">
        <v>6.5469999999999997</v>
      </c>
      <c r="F222" s="30">
        <v>6.2359999999999998</v>
      </c>
      <c r="G222" s="65">
        <v>6.298</v>
      </c>
      <c r="H222" s="31">
        <v>6.4409999999999998</v>
      </c>
      <c r="I222" s="9">
        <v>6.0019999999999998</v>
      </c>
      <c r="J222" s="9">
        <v>5.984</v>
      </c>
      <c r="K222" s="9">
        <v>5.9039999999999999</v>
      </c>
      <c r="L222" s="9">
        <v>5.9210000000000003</v>
      </c>
      <c r="N222" s="9">
        <f t="shared" si="84"/>
        <v>6.2374000000000001</v>
      </c>
      <c r="O222" s="9">
        <f t="shared" si="85"/>
        <v>8.3909501514694049E-2</v>
      </c>
      <c r="Q222" s="9">
        <f t="shared" si="86"/>
        <v>5.9039999999999999</v>
      </c>
      <c r="R222" s="9">
        <f t="shared" si="87"/>
        <v>5.9885000000000002</v>
      </c>
      <c r="S222" s="9">
        <f t="shared" si="88"/>
        <v>6.2669999999999995</v>
      </c>
      <c r="T222" s="9">
        <f t="shared" si="89"/>
        <v>6.48</v>
      </c>
      <c r="U222" s="9">
        <f t="shared" si="90"/>
        <v>6.548</v>
      </c>
      <c r="W222" s="9">
        <f t="shared" si="91"/>
        <v>8.4500000000000242E-2</v>
      </c>
      <c r="X222" s="9">
        <f t="shared" si="92"/>
        <v>5.9885000000000002</v>
      </c>
      <c r="Y222" s="9">
        <f t="shared" si="93"/>
        <v>0.2784999999999993</v>
      </c>
      <c r="Z222" s="9">
        <f t="shared" si="94"/>
        <v>0.21300000000000097</v>
      </c>
      <c r="AA222" s="9">
        <f t="shared" si="95"/>
        <v>6.7999999999999616E-2</v>
      </c>
    </row>
    <row r="223" spans="1:27" ht="15.75" thickBot="1" x14ac:dyDescent="0.3">
      <c r="A223" s="98">
        <v>23</v>
      </c>
      <c r="B223" s="48" t="s">
        <v>30</v>
      </c>
      <c r="C223" s="33">
        <v>0.84699999999999998</v>
      </c>
      <c r="D223" s="66">
        <v>0.878</v>
      </c>
      <c r="E223" s="34">
        <v>0.91</v>
      </c>
      <c r="F223" s="33">
        <v>0.20300000000000001</v>
      </c>
      <c r="G223" s="66">
        <v>0.26500000000000001</v>
      </c>
      <c r="H223" s="34">
        <v>0.23599999999999999</v>
      </c>
      <c r="I223" s="9">
        <v>0.88900000000000001</v>
      </c>
      <c r="J223" s="9">
        <v>6.7000000000000004E-2</v>
      </c>
      <c r="K223" s="9">
        <v>0.94699999999999995</v>
      </c>
      <c r="L223" s="9">
        <v>1.5649999999999999</v>
      </c>
      <c r="N223" s="9">
        <f t="shared" si="84"/>
        <v>0.68070000000000008</v>
      </c>
      <c r="O223" s="9">
        <f t="shared" si="85"/>
        <v>0.14872951212781466</v>
      </c>
      <c r="Q223" s="9">
        <f t="shared" si="86"/>
        <v>6.7000000000000004E-2</v>
      </c>
      <c r="R223" s="9">
        <f t="shared" si="87"/>
        <v>0.24324999999999999</v>
      </c>
      <c r="S223" s="9">
        <f t="shared" si="88"/>
        <v>0.86250000000000004</v>
      </c>
      <c r="T223" s="9">
        <f t="shared" si="89"/>
        <v>0.90475000000000005</v>
      </c>
      <c r="U223" s="9">
        <f t="shared" si="90"/>
        <v>1.5649999999999999</v>
      </c>
      <c r="W223" s="9">
        <f t="shared" si="91"/>
        <v>0.17624999999999999</v>
      </c>
      <c r="X223" s="9">
        <f t="shared" si="92"/>
        <v>0.24324999999999999</v>
      </c>
      <c r="Y223" s="9">
        <f t="shared" si="93"/>
        <v>0.61925000000000008</v>
      </c>
      <c r="Z223" s="9">
        <f t="shared" si="94"/>
        <v>4.225000000000001E-2</v>
      </c>
      <c r="AA223" s="9">
        <f t="shared" si="95"/>
        <v>0.66024999999999989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K27" sqref="K27"/>
    </sheetView>
  </sheetViews>
  <sheetFormatPr defaultRowHeight="15" x14ac:dyDescent="0.25"/>
  <sheetData>
    <row r="1" spans="2:2" x14ac:dyDescent="0.25">
      <c r="B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Rawdata&amp;Adjusted_Wood</vt:lpstr>
      <vt:lpstr>Rawdata&amp;Adjusted_termites</vt:lpstr>
      <vt:lpstr>Rawdata&amp;Adjusted_beetles</vt:lpstr>
      <vt:lpstr>AD calculations</vt:lpstr>
      <vt:lpstr>SAS_IMPORT_KruskalWallis</vt:lpstr>
      <vt:lpstr>SampleRenameKey</vt:lpstr>
      <vt:lpstr>Box and Whiskers DataSheet</vt:lpstr>
      <vt:lpstr>Box and Wiskers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Termite Lab</dc:creator>
  <cp:lastModifiedBy>Termite Lab</cp:lastModifiedBy>
  <dcterms:created xsi:type="dcterms:W3CDTF">2015-03-02T19:09:43Z</dcterms:created>
  <dcterms:modified xsi:type="dcterms:W3CDTF">2016-05-18T19:55:38Z</dcterms:modified>
</cp:coreProperties>
</file>