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mue\Documents\GitHub\MediTrex\02_DOCUMENTATION\"/>
    </mc:Choice>
  </mc:AlternateContent>
  <xr:revisionPtr revIDLastSave="0" documentId="13_ncr:1_{8FF52248-8101-405D-8686-47DBC57AB4AC}" xr6:coauthVersionLast="47" xr6:coauthVersionMax="47" xr10:uidLastSave="{00000000-0000-0000-0000-000000000000}"/>
  <bookViews>
    <workbookView xWindow="-120" yWindow="-120" windowWidth="51840" windowHeight="21240" tabRatio="237" xr2:uid="{00000000-000D-0000-FFFF-FFFF00000000}"/>
  </bookViews>
  <sheets>
    <sheet name="Gantt Chart &amp; Burndown" sheetId="1" r:id="rId1"/>
    <sheet name="Product Backlog" sheetId="3" r:id="rId2"/>
    <sheet name="Release Backlo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7" i="1" l="1"/>
  <c r="M25" i="1"/>
  <c r="V27" i="1"/>
  <c r="W27" i="1"/>
  <c r="X27" i="1"/>
  <c r="Y27" i="1"/>
  <c r="Z27" i="1"/>
  <c r="AA27" i="1"/>
  <c r="AB27" i="1"/>
  <c r="AC27" i="1"/>
  <c r="AD27" i="1"/>
  <c r="AE27" i="1"/>
  <c r="AF27" i="1"/>
  <c r="AG27" i="1"/>
  <c r="AH27" i="1"/>
  <c r="AI27" i="1"/>
  <c r="AJ27" i="1"/>
  <c r="AK27" i="1"/>
  <c r="AL27" i="1"/>
  <c r="AM27" i="1"/>
  <c r="AN27" i="1"/>
  <c r="AO27" i="1"/>
  <c r="AP27" i="1"/>
  <c r="K10" i="1"/>
  <c r="K11" i="1"/>
  <c r="K12" i="1"/>
  <c r="K14" i="1"/>
  <c r="K15" i="1"/>
  <c r="K16" i="1"/>
  <c r="K17" i="1"/>
  <c r="K19" i="1"/>
  <c r="K20" i="1"/>
  <c r="K21" i="1"/>
  <c r="K22" i="1"/>
  <c r="K9" i="1"/>
  <c r="E24" i="1"/>
  <c r="F24" i="1"/>
  <c r="G21" i="1"/>
  <c r="G20" i="1"/>
  <c r="L20" i="1"/>
  <c r="L21" i="1"/>
  <c r="L22" i="1"/>
  <c r="L19" i="1"/>
  <c r="E8" i="1"/>
  <c r="F8" i="1"/>
  <c r="F13" i="1"/>
  <c r="E13" i="1"/>
  <c r="E18" i="1"/>
  <c r="F18" i="1"/>
  <c r="G22" i="1"/>
  <c r="G19" i="1"/>
  <c r="L17" i="1"/>
  <c r="G17" i="1"/>
  <c r="L16" i="1"/>
  <c r="G16" i="1"/>
  <c r="L15" i="1"/>
  <c r="G15" i="1"/>
  <c r="L14" i="1"/>
  <c r="G14" i="1"/>
  <c r="L12" i="1"/>
  <c r="G12" i="1"/>
  <c r="L11" i="1"/>
  <c r="G11" i="1"/>
  <c r="L10" i="1"/>
  <c r="G10" i="1"/>
  <c r="L9" i="1"/>
  <c r="G9" i="1"/>
  <c r="I24" i="1" l="1"/>
  <c r="L13" i="1"/>
  <c r="L18" i="1"/>
  <c r="L8" i="1"/>
  <c r="G13" i="1"/>
  <c r="G8" i="1"/>
  <c r="G18" i="1"/>
  <c r="M26" i="1"/>
  <c r="N26" i="1" s="1"/>
  <c r="N28" i="1" s="1"/>
  <c r="O26" i="1" s="1"/>
  <c r="O28" i="1" s="1"/>
  <c r="P26" i="1" s="1"/>
  <c r="P28" i="1" s="1"/>
  <c r="Q26" i="1" s="1"/>
  <c r="Q28" i="1" s="1"/>
  <c r="R26" i="1" s="1"/>
  <c r="R28" i="1" s="1"/>
  <c r="S26" i="1" s="1"/>
  <c r="S28" i="1" s="1"/>
  <c r="T26" i="1" s="1"/>
  <c r="T28" i="1" s="1"/>
  <c r="U26" i="1" s="1"/>
  <c r="U28" i="1" s="1"/>
  <c r="V26" i="1" s="1"/>
  <c r="V28" i="1" s="1"/>
  <c r="W26" i="1" s="1"/>
  <c r="W28" i="1" s="1"/>
  <c r="X26" i="1" s="1"/>
  <c r="X28" i="1" s="1"/>
  <c r="Y26" i="1" s="1"/>
  <c r="Y28" i="1" s="1"/>
  <c r="Z26" i="1" s="1"/>
  <c r="Z28" i="1" s="1"/>
  <c r="AA26" i="1" s="1"/>
  <c r="AA28" i="1" s="1"/>
  <c r="AB26" i="1" s="1"/>
  <c r="AB28" i="1" s="1"/>
  <c r="AC26" i="1" s="1"/>
  <c r="AC28" i="1" s="1"/>
  <c r="AD26" i="1" s="1"/>
  <c r="AD28" i="1" s="1"/>
  <c r="AE26" i="1" s="1"/>
  <c r="AE28" i="1" s="1"/>
  <c r="AF26" i="1" s="1"/>
  <c r="AF28" i="1" s="1"/>
  <c r="AG26" i="1" s="1"/>
  <c r="AG28" i="1" s="1"/>
  <c r="AH26" i="1" s="1"/>
  <c r="AH28" i="1" s="1"/>
  <c r="AI26" i="1" s="1"/>
  <c r="AI28" i="1" s="1"/>
  <c r="AJ26" i="1" s="1"/>
  <c r="AJ28" i="1" s="1"/>
  <c r="AK26" i="1" s="1"/>
  <c r="AK28" i="1" s="1"/>
  <c r="AL26" i="1" s="1"/>
  <c r="AL28" i="1" s="1"/>
  <c r="AM26" i="1" s="1"/>
  <c r="AM28" i="1" s="1"/>
  <c r="AN26" i="1" s="1"/>
  <c r="AN28" i="1" s="1"/>
  <c r="AO26" i="1" s="1"/>
  <c r="AO28" i="1" s="1"/>
  <c r="AP26" i="1" s="1"/>
  <c r="AP28" i="1" s="1"/>
  <c r="G24" i="1"/>
  <c r="N25" i="1" l="1"/>
  <c r="O25" i="1" s="1"/>
  <c r="P25" i="1" s="1"/>
  <c r="Q25" i="1" s="1"/>
  <c r="R25" i="1" s="1"/>
  <c r="S25" i="1" s="1"/>
  <c r="T25" i="1" s="1"/>
  <c r="U25" i="1" s="1"/>
  <c r="V25" i="1" s="1"/>
  <c r="W25" i="1" s="1"/>
  <c r="X25" i="1" s="1"/>
  <c r="Y25" i="1" s="1"/>
  <c r="Z25" i="1" s="1"/>
  <c r="AA25" i="1" s="1"/>
  <c r="AB25" i="1" s="1"/>
  <c r="AC25" i="1" s="1"/>
  <c r="AD25" i="1" s="1"/>
  <c r="AE25" i="1" s="1"/>
  <c r="AF25" i="1" s="1"/>
  <c r="AG25" i="1" s="1"/>
  <c r="AH25" i="1" s="1"/>
  <c r="AI25" i="1" s="1"/>
  <c r="AJ25" i="1" s="1"/>
  <c r="AK25" i="1" s="1"/>
  <c r="AL25" i="1" s="1"/>
  <c r="AM25" i="1" s="1"/>
  <c r="AN25" i="1" s="1"/>
  <c r="AO25" i="1" s="1"/>
  <c r="AP25" i="1" s="1"/>
</calcChain>
</file>

<file path=xl/sharedStrings.xml><?xml version="1.0" encoding="utf-8"?>
<sst xmlns="http://schemas.openxmlformats.org/spreadsheetml/2006/main" count="199" uniqueCount="98">
  <si>
    <t>SCRUM PROJECT MANAGEMENT GANTT CHART</t>
  </si>
  <si>
    <t>GANTT CHART AND BURNDOWN</t>
  </si>
  <si>
    <t>SPRINTS</t>
  </si>
  <si>
    <t>SPRINT 1</t>
  </si>
  <si>
    <t>SPRINT 2</t>
  </si>
  <si>
    <t>SPRINT 3</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</si>
  <si>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</si>
  <si>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</si>
  <si>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</si>
  <si>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</si>
  <si>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</si>
  <si>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</si>
  <si>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</si>
  <si>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</si>
  <si>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</si>
  <si>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</si>
  <si>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</si>
  <si>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</si>
  <si>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</si>
  <si>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</si>
  <si>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</si>
  <si>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ESTIMATE</t>
  </si>
  <si>
    <t>COMPLETED</t>
  </si>
  <si>
    <t>REMAINING</t>
  </si>
  <si>
    <t>M</t>
  </si>
  <si>
    <t>T</t>
  </si>
  <si>
    <t>W</t>
  </si>
  <si>
    <t>R</t>
  </si>
  <si>
    <t>F</t>
  </si>
  <si>
    <t>2</t>
  </si>
  <si>
    <t>DAYS</t>
  </si>
  <si>
    <t>EST/DAYS</t>
  </si>
  <si>
    <t>BURNDOWN DATA</t>
  </si>
  <si>
    <t>TOTAL HOURS</t>
  </si>
  <si>
    <t>DAY</t>
  </si>
  <si>
    <t>PLAN</t>
  </si>
  <si>
    <t>HRS COMPLETED</t>
  </si>
  <si>
    <t>HRS REMAINING</t>
  </si>
  <si>
    <t>RELEASE BACKLOG</t>
  </si>
  <si>
    <t>PRIORITY</t>
  </si>
  <si>
    <t>FUNCTIONALITY</t>
  </si>
  <si>
    <t>TASK DESCRIPTION</t>
  </si>
  <si>
    <t>WORK ESTIMATE IN HOURS</t>
  </si>
  <si>
    <t>STATUS</t>
  </si>
  <si>
    <t>NOTES</t>
  </si>
  <si>
    <t>STATUS KEY</t>
  </si>
  <si>
    <t>High</t>
  </si>
  <si>
    <t>Account management</t>
  </si>
  <si>
    <t>Completed</t>
  </si>
  <si>
    <t>Medium</t>
  </si>
  <si>
    <t>Low</t>
  </si>
  <si>
    <t>Product Backlog</t>
  </si>
  <si>
    <t>ADDED BY</t>
  </si>
  <si>
    <t>Personal Area</t>
  </si>
  <si>
    <t>Calendar Access</t>
  </si>
  <si>
    <t>Calendar Manage</t>
  </si>
  <si>
    <t>Patient-Doctor Communication</t>
  </si>
  <si>
    <t>Main articles</t>
  </si>
  <si>
    <t>Users can read some main articles by accessing the homepage</t>
  </si>
  <si>
    <t>Patients can see their prescriptions and symptoms by accessing their dashboard</t>
  </si>
  <si>
    <t>Patients can send a doctor a request for them to become their GP</t>
  </si>
  <si>
    <t>Doctors and GP can manage their own patients' prescriptions</t>
  </si>
  <si>
    <t>Patients can access a calendar and check their appointments</t>
  </si>
  <si>
    <t>Doctors can access a calendar and manage their appointments</t>
  </si>
  <si>
    <t>Patients can add some doctors and start chatting with them</t>
  </si>
  <si>
    <t>Andrea</t>
  </si>
  <si>
    <t>Samuele</t>
  </si>
  <si>
    <t>Agnese</t>
  </si>
  <si>
    <t>Rosapia</t>
  </si>
  <si>
    <t>Sign-Up</t>
  </si>
  <si>
    <t>Signing-Up as Doctor/Patient</t>
  </si>
  <si>
    <t>Sign-In and Logout</t>
  </si>
  <si>
    <t>Sign-In as Doctor/Patient and Logout</t>
  </si>
  <si>
    <t>Article page</t>
  </si>
  <si>
    <t>Users can see more articles by accessing a dedicated page</t>
  </si>
  <si>
    <t>Patient Dashboard</t>
  </si>
  <si>
    <t>Medical Record</t>
  </si>
  <si>
    <t>Doctor List and Doctor profiles</t>
  </si>
  <si>
    <t>GP request</t>
  </si>
  <si>
    <t>Patient Treatments</t>
  </si>
  <si>
    <t>1,2</t>
  </si>
  <si>
    <t>1,4</t>
  </si>
  <si>
    <t>3,2</t>
  </si>
  <si>
    <t>3,3</t>
  </si>
  <si>
    <t>3,4</t>
  </si>
  <si>
    <t>GP request, Patient Treatments, Calendar Access,Calendar Manage</t>
  </si>
  <si>
    <t>Patient Dashboard, Medical Record, Doctor List and Doctor profiles, Patient-Doctor Communication</t>
  </si>
  <si>
    <t>Sign-Up, Sign-In and Logout, Main articles, Article page</t>
  </si>
  <si>
    <t>Signing-Up as Doctor/Patient, Sign-In as Doctor/Patient and Logout, Users can read some main articles by accessing the homepage, Users can see more articles by accessing a dedicated page</t>
  </si>
  <si>
    <t>Patients can see their prescriptions and symptoms by accessing their dashboard, Patients can see and manage their medical histories and allergies by accessing their medical record, Patients can see doctor list with all their expertise information that doctors can edit in their own profiles, Patients can add some doctors and start chatting with them</t>
  </si>
  <si>
    <t>Patients can send a doctor a request for them to become their GP, Doctors and GP can manage their own patients' prescriptions, Patients can access a calendar and check their appointments, Doctors can access a calendar and manage their appointments</t>
  </si>
  <si>
    <t>This sprint is the initial phase of the application, where we managed the correct working of the website and first features.</t>
  </si>
  <si>
    <t>In this sprint we start to develop the personal area of both Doctor and Patient.</t>
  </si>
  <si>
    <t>In this sprint we finish the personal area features.</t>
  </si>
  <si>
    <t>Doctor List and Doctor Profile</t>
  </si>
  <si>
    <t>Patients can see and manage their medical history and allergies by accessing their medical record</t>
  </si>
  <si>
    <t>Patients can see doctor list with all the expertise information that doctors can edit in their own profiles</t>
  </si>
  <si>
    <t>Treatment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</si>
</sst>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orbel"/>
    </font>
    <font>
      <b/>
      <sz val="24"/>
      <color rgb="FF345D7E"/>
      <name val="Arial"/>
    </font>
    <font>
      <b/>
      <sz val="10"/>
      <color rgb="FF558BB7"/>
      <name val="Arial"/>
    </font>
    <font>
      <b/>
      <sz val="16"/>
      <color rgb="FF7F7F7F"/>
      <name val="Arial"/>
    </font>
    <font>
      <sz val="12"/>
      <name val="Corbel"/>
    </font>
    <font>
      <b/>
      <sz val="9"/>
      <color rgb="FF000000"/>
      <name val="Arial"/>
    </font>
    <font>
      <b/>
      <sz val="8"/>
      <color rgb="FF000000"/>
      <name val="Arial"/>
    </font>
    <font>
      <b/>
      <sz val="10"/>
      <color rgb="FFFFFFFF"/>
      <name val="Arial"/>
    </font>
    <font>
      <b/>
      <sz val="10"/>
      <color rgb="FF000000"/>
      <name val="Arial"/>
    </font>
    <font>
      <sz val="9"/>
      <color rgb="FF000000"/>
      <name val="Arial"/>
    </font>
    <font>
      <sz val="10"/>
      <color rgb="FF000000"/>
      <name val="Arial"/>
    </font>
    <font>
      <b/>
      <sz val="8"/>
      <color rgb="FF7F7F7F"/>
      <name val="Arial"/>
    </font>
    <font>
      <b/>
      <sz val="10"/>
      <color rgb="FF7F7F7F"/>
      <name val="Arial"/>
    </font>
    <font>
      <b/>
      <sz val="11"/>
      <color rgb="FF7F7F7F"/>
      <name val="Arial"/>
    </font>
    <font>
      <sz val="11"/>
      <color rgb="FF578278"/>
      <name val="Arial"/>
    </font>
    <font>
      <sz val="7"/>
      <color rgb="FF578278"/>
      <name val="Arial"/>
    </font>
    <font>
      <sz val="9"/>
      <color rgb="FF716767"/>
      <name val="Arial"/>
    </font>
    <font>
      <sz val="10"/>
      <color rgb="FF000000"/>
      <name val="Arial"/>
      <family val="2"/>
    </font>
    <font>
      <sz val="12"/>
      <color rgb="FF000000"/>
      <name val="Corbel"/>
      <family val="2"/>
    </font>
    <font>
      <sz val="9"/>
      <color rgb="FF000000"/>
      <name val="Arial"/>
      <family val="2"/>
    </font>
    <font>
      <b/>
      <sz val="10"/>
      <color rgb="FF000000"/>
      <name val="Arial"/>
      <family val="2"/>
    </font>
    <font>
      <b/>
      <sz val="9"/>
      <color rgb="FF000000"/>
      <name val="Arial"/>
      <family val="2"/>
    </font>
    <font>
      <b/>
      <sz val="8"/>
      <color rgb="FF7F7F7F"/>
      <name val="Arial"/>
      <family val="2"/>
    </font>
    <font>
      <b/>
      <sz val="10"/>
      <color rgb="FFFFFFFF"/>
      <name val="Arial"/>
      <family val="2"/>
    </font>
    <font>
      <sz val="8"/>
      <name val="Corbel"/>
      <family val="2"/>
    </font>
    <font>
      <b/>
      <i/>
      <sz val="10"/>
      <color rgb="FFFFFFFF"/>
      <name val="Arial"/>
      <family val="2"/>
    </font>
    <font>
      <sz val="12"/>
      <name val="Corbel"/>
      <family val="2"/>
    </font>
    <font>
      <sz val="12"/>
      <color rgb="FFFFFFFF"/>
      <name val="Arial"/>
      <family val="2"/>
    </font>
  </fonts>
  <fills count="19">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F2F2F2"/>
        <bgColor rgb="FFF2F2F2"/>
      </patternFill>
    </fill>
    <fill>
      <patternFill patternType="solid">
        <fgColor rgb="FFE9E7E7"/>
        <bgColor rgb="FFE9E7E7"/>
      </patternFill>
    </fill>
    <fill>
      <patternFill patternType="solid">
        <fgColor theme="0"/>
        <bgColor indexed="64"/>
      </patternFill>
    </fill>
    <fill>
      <patternFill patternType="solid">
        <fgColor theme="5" tint="-0.249977111117893"/>
        <bgColor indexed="64"/>
      </patternFill>
    </fill>
    <fill>
      <patternFill patternType="solid">
        <fgColor rgb="FF80875A"/>
        <bgColor indexed="64"/>
      </patternFill>
    </fill>
  </fills>
  <borders count="61">
    <border>
      <left/>
      <right/>
      <top/>
      <bottom/>
      <diagonal/>
    </border>
    <border>
      <left/>
      <right style="medium">
        <color rgb="FFA5A5A5"/>
      </right>
      <top/>
      <bottom/>
      <diagonal/>
    </border>
    <border>
      <left style="medium">
        <color rgb="FFA5A5A5"/>
      </left>
      <right/>
      <top style="medium">
        <color rgb="FFA5A5A5"/>
      </top>
      <bottom/>
      <diagonal/>
    </border>
    <border>
      <left style="thin">
        <color rgb="FFA5A5A5"/>
      </left>
      <right style="thin">
        <color rgb="FFA5A5A5"/>
      </right>
      <top style="medium">
        <color rgb="FFA5A5A5"/>
      </top>
      <bottom style="thin">
        <color rgb="FFA5A5A5"/>
      </bottom>
      <diagonal/>
    </border>
    <border>
      <left style="medium">
        <color rgb="FFA5A5A5"/>
      </left>
      <right/>
      <top/>
      <bottom/>
      <diagonal/>
    </border>
    <border>
      <left style="thin">
        <color rgb="FFA5A5A5"/>
      </left>
      <right style="thin">
        <color rgb="FFA5A5A5"/>
      </right>
      <top style="thin">
        <color rgb="FFA5A5A5"/>
      </top>
      <bottom style="thin">
        <color rgb="FFA5A5A5"/>
      </bottom>
      <diagonal/>
    </border>
    <border>
      <left style="medium">
        <color rgb="FFBFBFBF"/>
      </left>
      <right/>
      <top style="medium">
        <color rgb="FFBFBFBF"/>
      </top>
      <bottom/>
      <diagonal/>
    </border>
    <border>
      <left style="medium">
        <color rgb="FFBFBFBF"/>
      </left>
      <right style="thin">
        <color rgb="FFBFBFBF"/>
      </right>
      <top style="medium">
        <color rgb="FFBFBFBF"/>
      </top>
      <bottom/>
      <diagonal/>
    </border>
    <border>
      <left style="thin">
        <color rgb="FFBFBFBF"/>
      </left>
      <right/>
      <top style="medium">
        <color rgb="FFBFBFBF"/>
      </top>
      <bottom/>
      <diagonal/>
    </border>
    <border>
      <left style="medium">
        <color rgb="FFA5A5A5"/>
      </left>
      <right/>
      <top style="medium">
        <color rgb="FFA5A5A5"/>
      </top>
      <bottom style="thin">
        <color rgb="FFA5A5A5"/>
      </bottom>
      <diagonal/>
    </border>
    <border>
      <left/>
      <right/>
      <top style="medium">
        <color rgb="FFA5A5A5"/>
      </top>
      <bottom style="thin">
        <color rgb="FFA5A5A5"/>
      </bottom>
      <diagonal/>
    </border>
    <border>
      <left/>
      <right style="medium">
        <color rgb="FFA5A5A5"/>
      </right>
      <top style="medium">
        <color rgb="FFA5A5A5"/>
      </top>
      <bottom style="thin">
        <color rgb="FFA5A5A5"/>
      </bottom>
      <diagonal/>
    </border>
    <border>
      <left style="medium">
        <color rgb="FFA5A5A5"/>
      </left>
      <right style="medium">
        <color rgb="FFA5A5A5"/>
      </right>
      <top style="medium">
        <color rgb="FFA5A5A5"/>
      </top>
      <bottom/>
      <diagonal/>
    </border>
    <border>
      <left/>
      <right style="thin">
        <color rgb="FFBFBFBF"/>
      </right>
      <top style="medium">
        <color rgb="FFBFBFBF"/>
      </top>
      <bottom/>
      <diagonal/>
    </border>
    <border>
      <left style="thin">
        <color rgb="FFBFBFBF"/>
      </left>
      <right style="thin">
        <color rgb="FFBFBFBF"/>
      </right>
      <top style="medium">
        <color rgb="FFBFBFBF"/>
      </top>
      <bottom/>
      <diagonal/>
    </border>
    <border>
      <left style="thin">
        <color rgb="FFBFBFBF"/>
      </left>
      <right style="thin">
        <color rgb="FFBFBFBF"/>
      </right>
      <top/>
      <bottom/>
      <diagonal/>
    </border>
    <border>
      <left style="thin">
        <color rgb="FFBFBFBF"/>
      </left>
      <right style="medium">
        <color rgb="FFBFBFBF"/>
      </right>
      <top/>
      <bottom/>
      <diagonal/>
    </border>
    <border>
      <left style="medium">
        <color rgb="FFBFBFBF"/>
      </left>
      <right/>
      <top/>
      <bottom style="double">
        <color rgb="FFBFBFBF"/>
      </bottom>
      <diagonal/>
    </border>
    <border>
      <left style="medium">
        <color rgb="FFBFBFBF"/>
      </left>
      <right style="thin">
        <color rgb="FFBFBFBF"/>
      </right>
      <top/>
      <bottom style="double">
        <color rgb="FFBFBFBF"/>
      </bottom>
      <diagonal/>
    </border>
    <border>
      <left style="thin">
        <color rgb="FFBFBFBF"/>
      </left>
      <right/>
      <top/>
      <bottom style="double">
        <color rgb="FFBFBFBF"/>
      </bottom>
      <diagonal/>
    </border>
    <border>
      <left style="medium">
        <color rgb="FFA5A5A5"/>
      </left>
      <right style="thin">
        <color rgb="FFA5A5A5"/>
      </right>
      <top style="thin">
        <color rgb="FFA5A5A5"/>
      </top>
      <bottom style="thin">
        <color rgb="FFA5A5A5"/>
      </bottom>
      <diagonal/>
    </border>
    <border>
      <left style="thin">
        <color rgb="FFA5A5A5"/>
      </left>
      <right style="medium">
        <color rgb="FFA5A5A5"/>
      </right>
      <top style="thin">
        <color rgb="FFA5A5A5"/>
      </top>
      <bottom style="thin">
        <color rgb="FFA5A5A5"/>
      </bottom>
      <diagonal/>
    </border>
    <border>
      <left style="medium">
        <color rgb="FFA5A5A5"/>
      </left>
      <right style="medium">
        <color rgb="FFA5A5A5"/>
      </right>
      <top/>
      <bottom style="double">
        <color rgb="FFBFBFBF"/>
      </bottom>
      <diagonal/>
    </border>
    <border>
      <left/>
      <right style="thin">
        <color rgb="FFBFBFBF"/>
      </right>
      <top/>
      <bottom style="double">
        <color rgb="FFBFBFBF"/>
      </bottom>
      <diagonal/>
    </border>
    <border>
      <left style="thin">
        <color rgb="FFBFBFBF"/>
      </left>
      <right style="thin">
        <color rgb="FFBFBFBF"/>
      </right>
      <top/>
      <bottom style="double">
        <color rgb="FFBFBFBF"/>
      </bottom>
      <diagonal/>
    </border>
    <border>
      <left style="thin">
        <color rgb="FFBFBFBF"/>
      </left>
      <right style="medium">
        <color rgb="FFBFBFBF"/>
      </right>
      <top/>
      <bottom style="double">
        <color rgb="FFBFBFBF"/>
      </bottom>
      <diagonal/>
    </border>
    <border>
      <left style="medium">
        <color rgb="FFBFBFBF"/>
      </left>
      <right style="thin">
        <color rgb="FFBFBFBF"/>
      </right>
      <top style="thin">
        <color rgb="FFBFBFBF"/>
      </top>
      <bottom style="double">
        <color rgb="FFBFBFBF"/>
      </bottom>
      <diagonal/>
    </border>
    <border>
      <left style="thin">
        <color rgb="FFBFBFBF"/>
      </left>
      <right style="thin">
        <color rgb="FFBFBFBF"/>
      </right>
      <top style="thin">
        <color rgb="FFBFBFBF"/>
      </top>
      <bottom style="double">
        <color rgb="FFBFBFBF"/>
      </bottom>
      <diagonal/>
    </border>
    <border>
      <left style="medium">
        <color rgb="FFBFBFBF"/>
      </left>
      <right/>
      <top/>
      <bottom style="thin">
        <color rgb="FFBFBFBF"/>
      </bottom>
      <diagonal/>
    </border>
    <border>
      <left style="medium">
        <color rgb="FFBFBFBF"/>
      </left>
      <right style="thin">
        <color rgb="FFBFBFBF"/>
      </right>
      <top/>
      <bottom style="thin">
        <color rgb="FFBFBFBF"/>
      </bottom>
      <diagonal/>
    </border>
    <border>
      <left style="thin">
        <color rgb="FFBFBFBF"/>
      </left>
      <right/>
      <top/>
      <bottom style="thin">
        <color rgb="FFBFBFBF"/>
      </bottom>
      <diagonal/>
    </border>
    <border>
      <left style="medium">
        <color rgb="FFA5A5A5"/>
      </left>
      <right style="medium">
        <color rgb="FFA5A5A5"/>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medium">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medium">
        <color rgb="FFA5A5A5"/>
      </left>
      <right style="medium">
        <color rgb="FFA5A5A5"/>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A5A5A5"/>
      </right>
      <top style="thin">
        <color rgb="FFA5A5A5"/>
      </top>
      <bottom style="thin">
        <color rgb="FFA5A5A5"/>
      </bottom>
      <diagonal/>
    </border>
    <border>
      <left style="medium">
        <color rgb="FFA5A5A5"/>
      </left>
      <right style="medium">
        <color rgb="FFA5A5A5"/>
      </right>
      <top style="thin">
        <color rgb="FFBFBFBF"/>
      </top>
      <bottom style="medium">
        <color rgb="FFA5A5A5"/>
      </bottom>
      <diagonal/>
    </border>
    <border>
      <left/>
      <right/>
      <top/>
      <bottom/>
      <diagonal/>
    </border>
    <border>
      <left style="medium">
        <color rgb="FFA5A5A5"/>
      </left>
      <right style="thin">
        <color rgb="FFBFBFBF"/>
      </right>
      <top style="medium">
        <color rgb="FFA5A5A5"/>
      </top>
      <bottom style="thin">
        <color rgb="FFBFBFBF"/>
      </bottom>
      <diagonal/>
    </border>
    <border>
      <left style="medium">
        <color rgb="FFBFBFBF"/>
      </left>
      <right style="thin">
        <color rgb="FFBFBFBF"/>
      </right>
      <top style="medium">
        <color rgb="FFA5A5A5"/>
      </top>
      <bottom style="thin">
        <color rgb="FFBFBFBF"/>
      </bottom>
      <diagonal/>
    </border>
    <border>
      <left style="thin">
        <color rgb="FFBFBFBF"/>
      </left>
      <right style="thin">
        <color rgb="FFBFBFBF"/>
      </right>
      <top style="medium">
        <color rgb="FFA5A5A5"/>
      </top>
      <bottom style="thin">
        <color rgb="FFBFBFBF"/>
      </bottom>
      <diagonal/>
    </border>
    <border>
      <left style="thin">
        <color rgb="FFBFBFBF"/>
      </left>
      <right style="medium">
        <color rgb="FFA5A5A5"/>
      </right>
      <top style="medium">
        <color rgb="FFA5A5A5"/>
      </top>
      <bottom style="thin">
        <color rgb="FFBFBFBF"/>
      </bottom>
      <diagonal/>
    </border>
    <border>
      <left style="medium">
        <color rgb="FFA5A5A5"/>
      </left>
      <right style="medium">
        <color rgb="FFA5A5A5"/>
      </right>
      <top style="medium">
        <color rgb="FFA5A5A5"/>
      </top>
      <bottom style="thin">
        <color rgb="FFBFBFBF"/>
      </bottom>
      <diagonal/>
    </border>
    <border>
      <left style="medium">
        <color rgb="FFA5A5A5"/>
      </left>
      <right style="thin">
        <color rgb="FFBFBFBF"/>
      </right>
      <top style="thin">
        <color rgb="FFBFBFBF"/>
      </top>
      <bottom style="thin">
        <color rgb="FFBFBFBF"/>
      </bottom>
      <diagonal/>
    </border>
    <border>
      <left style="thin">
        <color rgb="FFBFBFBF"/>
      </left>
      <right style="medium">
        <color rgb="FFA5A5A5"/>
      </right>
      <top style="thin">
        <color rgb="FFBFBFBF"/>
      </top>
      <bottom style="thin">
        <color rgb="FFBFBFBF"/>
      </bottom>
      <diagonal/>
    </border>
    <border>
      <left style="medium">
        <color rgb="FFBFBFBF"/>
      </left>
      <right style="thin">
        <color rgb="FFBFBFBF"/>
      </right>
      <top style="medium">
        <color rgb="FFA5A5A5"/>
      </top>
      <bottom/>
      <diagonal/>
    </border>
    <border>
      <left style="thin">
        <color rgb="FFBFBFBF"/>
      </left>
      <right style="thin">
        <color rgb="FFBFBFBF"/>
      </right>
      <top style="medium">
        <color rgb="FFA5A5A5"/>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BFBFBF"/>
      </left>
      <right/>
      <top style="thin">
        <color rgb="FFA5A5A5"/>
      </top>
      <bottom style="thin">
        <color rgb="FFBFBFBF"/>
      </bottom>
      <diagonal/>
    </border>
    <border>
      <left/>
      <right/>
      <top style="thin">
        <color rgb="FFA5A5A5"/>
      </top>
      <bottom style="thin">
        <color rgb="FFBFBFBF"/>
      </bottom>
      <diagonal/>
    </border>
    <border>
      <left style="thin">
        <color rgb="FFBFBFBF"/>
      </left>
      <right style="thin">
        <color theme="0" tint="-0.34998626667073579"/>
      </right>
      <top style="thin">
        <color rgb="FFBFBFBF"/>
      </top>
      <bottom style="thin">
        <color rgb="FFBFBFBF"/>
      </bottom>
      <diagonal/>
    </border>
    <border>
      <left/>
      <right style="thin">
        <color theme="0" tint="-0.34998626667073579"/>
      </right>
      <top style="thin">
        <color rgb="FFBFBFBF"/>
      </top>
      <bottom style="thin">
        <color rgb="FFBFBFBF"/>
      </bottom>
      <diagonal/>
    </border>
    <border>
      <left style="thin">
        <color indexed="64"/>
      </left>
      <right style="thin">
        <color rgb="FFBFBFBF"/>
      </right>
      <top style="thin">
        <color rgb="FFBFBFBF"/>
      </top>
      <bottom style="thin">
        <color rgb="FFBFBFBF"/>
      </bottom>
      <diagonal/>
    </border>
    <border>
      <left style="thin">
        <color indexed="64"/>
      </left>
      <right style="thin">
        <color rgb="FFBFBFBF"/>
      </right>
      <top/>
      <bottom/>
      <diagonal/>
    </border>
    <border>
      <left style="medium">
        <color rgb="FFBFBFBF"/>
      </left>
      <right style="thin">
        <color rgb="FFBFBFBF"/>
      </right>
      <top style="thin">
        <color rgb="FFBFBFBF"/>
      </top>
      <bottom/>
      <diagonal/>
    </border>
  </borders>
  <cellStyleXfs count="2">
    <xf numFmtId="0" fontId="0" fillId="0" borderId="0"/>
    <xf numFmtId="0" fontId="18" fillId="0" borderId="43"/>
  </cellStyleXfs>
  <cellXfs count="148">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2" borderId="0" xfId="0" applyFont="1" applyFill="1"/>
    <xf numFmtId="0" fontId="3" fillId="0" borderId="0" xfId="0" applyFont="1" applyAlignment="1">
      <alignment vertical="center"/>
    </xf>
    <xf numFmtId="0" fontId="3" fillId="0" borderId="1" xfId="0" applyFont="1" applyBorder="1" applyAlignment="1">
      <alignment vertical="center"/>
    </xf>
    <xf numFmtId="0" fontId="5" fillId="4" borderId="3" xfId="0" applyFont="1" applyFill="1" applyBorder="1" applyAlignment="1">
      <alignment horizontal="center" vertical="center" wrapText="1"/>
    </xf>
    <xf numFmtId="0" fontId="2" fillId="4" borderId="3" xfId="0" applyFont="1" applyFill="1" applyBorder="1" applyAlignment="1">
      <alignment horizontal="left" vertical="center"/>
    </xf>
    <xf numFmtId="0" fontId="0" fillId="4" borderId="3" xfId="0" applyFill="1" applyBorder="1"/>
    <xf numFmtId="0" fontId="0" fillId="0" borderId="3" xfId="0" applyBorder="1"/>
    <xf numFmtId="0" fontId="5" fillId="5" borderId="5" xfId="0" applyFont="1" applyFill="1" applyBorder="1" applyAlignment="1">
      <alignment horizontal="center" vertical="center" wrapText="1"/>
    </xf>
    <xf numFmtId="0" fontId="2" fillId="0" borderId="5" xfId="0" applyFont="1" applyBorder="1" applyAlignment="1">
      <alignment horizontal="left" vertical="center"/>
    </xf>
    <xf numFmtId="0" fontId="0" fillId="0" borderId="5" xfId="0" applyBorder="1"/>
    <xf numFmtId="0" fontId="0" fillId="5" borderId="5" xfId="0" applyFill="1" applyBorder="1"/>
    <xf numFmtId="0" fontId="5" fillId="6" borderId="5" xfId="0" applyFont="1" applyFill="1" applyBorder="1" applyAlignment="1">
      <alignment horizontal="center" vertical="center" wrapText="1"/>
    </xf>
    <xf numFmtId="0" fontId="0" fillId="6" borderId="5" xfId="0" applyFill="1" applyBorder="1"/>
    <xf numFmtId="0" fontId="6" fillId="3"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1" xfId="0" applyFont="1" applyFill="1" applyBorder="1" applyAlignment="1">
      <alignment horizontal="center" vertical="center" wrapText="1"/>
    </xf>
    <xf numFmtId="49" fontId="9" fillId="14" borderId="28" xfId="0" applyNumberFormat="1" applyFont="1" applyFill="1" applyBorder="1" applyAlignment="1">
      <alignment horizontal="left" vertical="center"/>
    </xf>
    <xf numFmtId="0" fontId="9" fillId="3" borderId="30" xfId="0" applyFont="1" applyFill="1" applyBorder="1" applyAlignment="1">
      <alignment horizontal="left" vertical="center"/>
    </xf>
    <xf numFmtId="0" fontId="9" fillId="3" borderId="20"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31" xfId="0" applyFont="1" applyFill="1" applyBorder="1" applyAlignment="1">
      <alignment horizontal="left" vertical="center"/>
    </xf>
    <xf numFmtId="14" fontId="9" fillId="3" borderId="32" xfId="0" applyNumberFormat="1" applyFont="1" applyFill="1" applyBorder="1" applyAlignment="1">
      <alignment horizontal="center" vertical="center"/>
    </xf>
    <xf numFmtId="14" fontId="9" fillId="3" borderId="33" xfId="0" applyNumberFormat="1" applyFont="1" applyFill="1" applyBorder="1" applyAlignment="1">
      <alignment horizontal="center" vertical="center"/>
    </xf>
    <xf numFmtId="1" fontId="9" fillId="3" borderId="33" xfId="0" applyNumberFormat="1" applyFont="1" applyFill="1" applyBorder="1" applyAlignment="1">
      <alignment horizontal="center" vertical="center"/>
    </xf>
    <xf numFmtId="9" fontId="5" fillId="3" borderId="33" xfId="0" applyNumberFormat="1" applyFont="1" applyFill="1" applyBorder="1" applyAlignment="1">
      <alignment horizontal="center" vertical="center"/>
    </xf>
    <xf numFmtId="0" fontId="10" fillId="3" borderId="34" xfId="0" applyFont="1" applyFill="1" applyBorder="1"/>
    <xf numFmtId="0" fontId="10" fillId="3" borderId="35" xfId="0" applyFont="1" applyFill="1" applyBorder="1"/>
    <xf numFmtId="0" fontId="10" fillId="3" borderId="36" xfId="0" applyFont="1" applyFill="1" applyBorder="1"/>
    <xf numFmtId="49" fontId="9" fillId="14" borderId="37" xfId="0" applyNumberFormat="1" applyFont="1" applyFill="1" applyBorder="1" applyAlignment="1">
      <alignment horizontal="left" vertical="center"/>
    </xf>
    <xf numFmtId="0" fontId="9" fillId="0" borderId="20" xfId="0" applyFont="1" applyBorder="1" applyAlignment="1">
      <alignment horizontal="center" vertical="center"/>
    </xf>
    <xf numFmtId="0" fontId="9" fillId="14" borderId="21" xfId="0" applyFont="1" applyFill="1" applyBorder="1" applyAlignment="1">
      <alignment horizontal="center" vertical="center"/>
    </xf>
    <xf numFmtId="0" fontId="9" fillId="0" borderId="38" xfId="0" applyFont="1" applyBorder="1" applyAlignment="1">
      <alignment horizontal="left" vertical="center"/>
    </xf>
    <xf numFmtId="1" fontId="9" fillId="14" borderId="35" xfId="0" applyNumberFormat="1" applyFont="1" applyFill="1" applyBorder="1" applyAlignment="1">
      <alignment horizontal="center" vertical="center"/>
    </xf>
    <xf numFmtId="9" fontId="5" fillId="2" borderId="33" xfId="0" applyNumberFormat="1" applyFont="1" applyFill="1" applyBorder="1" applyAlignment="1">
      <alignment horizontal="center" vertical="center"/>
    </xf>
    <xf numFmtId="0" fontId="10" fillId="0" borderId="34" xfId="0" applyFont="1" applyBorder="1"/>
    <xf numFmtId="0" fontId="10" fillId="0" borderId="35" xfId="0" applyFont="1" applyBorder="1"/>
    <xf numFmtId="0" fontId="10" fillId="2" borderId="35" xfId="0" applyFont="1" applyFill="1" applyBorder="1"/>
    <xf numFmtId="0" fontId="10" fillId="8" borderId="35" xfId="0" applyFont="1" applyFill="1" applyBorder="1"/>
    <xf numFmtId="0" fontId="9" fillId="0" borderId="5" xfId="0" applyFont="1" applyBorder="1" applyAlignment="1">
      <alignment horizontal="center" vertical="center"/>
    </xf>
    <xf numFmtId="0" fontId="9" fillId="3" borderId="39" xfId="0" applyFont="1" applyFill="1" applyBorder="1" applyAlignment="1">
      <alignment horizontal="left" vertical="center"/>
    </xf>
    <xf numFmtId="0" fontId="9" fillId="3" borderId="38" xfId="0" applyFont="1" applyFill="1" applyBorder="1" applyAlignment="1">
      <alignment horizontal="left" vertical="center"/>
    </xf>
    <xf numFmtId="14" fontId="9" fillId="3" borderId="40" xfId="0" applyNumberFormat="1" applyFont="1" applyFill="1" applyBorder="1" applyAlignment="1">
      <alignment horizontal="center" vertical="center"/>
    </xf>
    <xf numFmtId="14" fontId="9" fillId="3" borderId="35" xfId="0" applyNumberFormat="1"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right" vertical="center"/>
    </xf>
    <xf numFmtId="0" fontId="13" fillId="0" borderId="0" xfId="0" applyFont="1" applyAlignment="1">
      <alignment horizontal="center" vertical="center"/>
    </xf>
    <xf numFmtId="0" fontId="5" fillId="3" borderId="5" xfId="0" applyFont="1" applyFill="1" applyBorder="1" applyAlignment="1">
      <alignment horizontal="right"/>
    </xf>
    <xf numFmtId="0" fontId="7" fillId="7" borderId="5" xfId="0" applyFont="1" applyFill="1" applyBorder="1" applyAlignment="1">
      <alignment horizontal="center" vertical="center"/>
    </xf>
    <xf numFmtId="0" fontId="15" fillId="4" borderId="5" xfId="0" applyFont="1" applyFill="1" applyBorder="1" applyAlignment="1">
      <alignment horizontal="center" vertical="center"/>
    </xf>
    <xf numFmtId="1" fontId="15" fillId="4" borderId="5" xfId="0" applyNumberFormat="1" applyFont="1" applyFill="1" applyBorder="1" applyAlignment="1">
      <alignment horizontal="center" vertical="center"/>
    </xf>
    <xf numFmtId="0" fontId="14" fillId="0" borderId="0" xfId="0" applyFont="1" applyAlignment="1">
      <alignment horizontal="right"/>
    </xf>
    <xf numFmtId="0" fontId="5" fillId="3" borderId="44"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46"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9" fillId="0" borderId="34" xfId="0" applyFont="1" applyBorder="1" applyAlignment="1">
      <alignment horizontal="left" vertical="center" wrapText="1"/>
    </xf>
    <xf numFmtId="0" fontId="8" fillId="0" borderId="35" xfId="0" applyFont="1" applyBorder="1" applyAlignment="1">
      <alignment horizontal="center" vertical="center" wrapText="1"/>
    </xf>
    <xf numFmtId="0" fontId="9" fillId="0" borderId="50" xfId="0" applyFont="1" applyBorder="1" applyAlignment="1">
      <alignment horizontal="center" vertical="center" wrapText="1"/>
    </xf>
    <xf numFmtId="0" fontId="8" fillId="0" borderId="38" xfId="0" applyFont="1" applyBorder="1" applyAlignment="1">
      <alignment horizontal="center" vertical="center" wrapText="1"/>
    </xf>
    <xf numFmtId="14" fontId="9" fillId="0" borderId="50" xfId="0" applyNumberFormat="1" applyFont="1" applyBorder="1" applyAlignment="1">
      <alignment horizontal="center" vertical="center" wrapText="1"/>
    </xf>
    <xf numFmtId="14" fontId="16" fillId="15" borderId="42" xfId="0" applyNumberFormat="1" applyFont="1" applyFill="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5" fillId="3" borderId="51"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19" fillId="3" borderId="34" xfId="0" applyFont="1" applyFill="1" applyBorder="1" applyAlignment="1">
      <alignment horizontal="left" vertical="center"/>
    </xf>
    <xf numFmtId="0" fontId="10" fillId="0" borderId="40" xfId="0" applyFont="1" applyBorder="1"/>
    <xf numFmtId="0" fontId="9" fillId="0" borderId="41" xfId="0" applyFont="1" applyBorder="1" applyAlignment="1">
      <alignment horizontal="center" vertical="center"/>
    </xf>
    <xf numFmtId="49" fontId="19" fillId="14" borderId="37" xfId="0" applyNumberFormat="1" applyFont="1" applyFill="1" applyBorder="1" applyAlignment="1">
      <alignment horizontal="left" vertical="center"/>
    </xf>
    <xf numFmtId="0" fontId="9" fillId="16" borderId="53" xfId="0" applyFont="1" applyFill="1" applyBorder="1" applyAlignment="1">
      <alignment horizontal="center" vertical="center"/>
    </xf>
    <xf numFmtId="0" fontId="9" fillId="16" borderId="53" xfId="0" applyFont="1" applyFill="1" applyBorder="1" applyAlignment="1">
      <alignment horizontal="center" vertical="center" wrapText="1"/>
    </xf>
    <xf numFmtId="0" fontId="17" fillId="16" borderId="53" xfId="0" applyFont="1" applyFill="1" applyBorder="1" applyAlignment="1">
      <alignment horizontal="center" vertical="center"/>
    </xf>
    <xf numFmtId="0" fontId="17" fillId="16" borderId="53" xfId="0" applyFont="1" applyFill="1" applyBorder="1" applyAlignment="1">
      <alignment horizontal="center" vertical="center" wrapText="1"/>
    </xf>
    <xf numFmtId="0" fontId="19" fillId="16" borderId="53" xfId="0" applyFont="1" applyFill="1" applyBorder="1" applyAlignment="1">
      <alignment horizontal="center" vertical="center"/>
    </xf>
    <xf numFmtId="14" fontId="17" fillId="16" borderId="53" xfId="0" applyNumberFormat="1" applyFont="1" applyFill="1" applyBorder="1" applyAlignment="1">
      <alignment horizontal="center" vertical="center" wrapText="1"/>
    </xf>
    <xf numFmtId="0" fontId="19" fillId="3" borderId="29" xfId="0" applyFont="1" applyFill="1" applyBorder="1" applyAlignment="1">
      <alignment horizontal="left" vertical="center"/>
    </xf>
    <xf numFmtId="0" fontId="17" fillId="16" borderId="53" xfId="0" applyFont="1" applyFill="1" applyBorder="1" applyAlignment="1">
      <alignment horizontal="left" vertical="center"/>
    </xf>
    <xf numFmtId="0" fontId="17" fillId="16" borderId="53" xfId="0" applyFont="1" applyFill="1" applyBorder="1" applyAlignment="1">
      <alignment horizontal="left" vertical="center" wrapText="1"/>
    </xf>
    <xf numFmtId="0" fontId="22" fillId="0" borderId="0" xfId="0" applyFont="1" applyAlignment="1">
      <alignment horizontal="center" vertical="center"/>
    </xf>
    <xf numFmtId="1" fontId="13" fillId="0" borderId="0" xfId="0" applyNumberFormat="1" applyFont="1" applyAlignment="1">
      <alignment horizontal="center" vertical="center"/>
    </xf>
    <xf numFmtId="0" fontId="20" fillId="11" borderId="26" xfId="1" applyFont="1" applyFill="1" applyBorder="1" applyAlignment="1">
      <alignment horizontal="center" vertical="center"/>
    </xf>
    <xf numFmtId="0" fontId="20" fillId="11" borderId="27" xfId="1" applyFont="1" applyFill="1" applyBorder="1" applyAlignment="1">
      <alignment horizontal="center" vertical="center"/>
    </xf>
    <xf numFmtId="0" fontId="20" fillId="12" borderId="26" xfId="1" applyFont="1" applyFill="1" applyBorder="1" applyAlignment="1">
      <alignment horizontal="center" vertical="center"/>
    </xf>
    <xf numFmtId="0" fontId="20" fillId="12" borderId="27" xfId="1" applyFont="1" applyFill="1" applyBorder="1" applyAlignment="1">
      <alignment horizontal="center" vertical="center"/>
    </xf>
    <xf numFmtId="0" fontId="20" fillId="13" borderId="27" xfId="1" applyFont="1" applyFill="1" applyBorder="1" applyAlignment="1">
      <alignment horizontal="center" vertical="center"/>
    </xf>
    <xf numFmtId="0" fontId="10" fillId="17" borderId="35" xfId="0" applyFont="1" applyFill="1" applyBorder="1"/>
    <xf numFmtId="0" fontId="10" fillId="3" borderId="40" xfId="0" applyFont="1" applyFill="1" applyBorder="1"/>
    <xf numFmtId="0" fontId="10" fillId="0" borderId="56" xfId="0" applyFont="1" applyBorder="1"/>
    <xf numFmtId="0" fontId="10" fillId="3" borderId="56" xfId="0" applyFont="1" applyFill="1" applyBorder="1"/>
    <xf numFmtId="0" fontId="10" fillId="2" borderId="56" xfId="0" applyFont="1" applyFill="1" applyBorder="1"/>
    <xf numFmtId="0" fontId="10" fillId="0" borderId="57" xfId="0" applyFont="1" applyBorder="1"/>
    <xf numFmtId="0" fontId="10" fillId="3" borderId="57" xfId="0" applyFont="1" applyFill="1" applyBorder="1"/>
    <xf numFmtId="0" fontId="10" fillId="18" borderId="40" xfId="0" applyFont="1" applyFill="1" applyBorder="1"/>
    <xf numFmtId="0" fontId="21" fillId="3" borderId="5" xfId="0" applyFont="1" applyFill="1" applyBorder="1" applyAlignment="1">
      <alignment horizontal="right"/>
    </xf>
    <xf numFmtId="0" fontId="19" fillId="0" borderId="34" xfId="0" applyFont="1" applyBorder="1" applyAlignment="1">
      <alignment horizontal="left" vertical="center" wrapText="1"/>
    </xf>
    <xf numFmtId="0" fontId="19" fillId="0" borderId="5" xfId="1" applyFont="1" applyBorder="1" applyAlignment="1">
      <alignment horizontal="center" vertical="center"/>
    </xf>
    <xf numFmtId="0" fontId="18" fillId="0" borderId="0" xfId="0" applyFont="1"/>
    <xf numFmtId="0" fontId="19" fillId="0" borderId="50" xfId="0" applyFont="1" applyBorder="1" applyAlignment="1">
      <alignment horizontal="center" vertical="center" wrapText="1"/>
    </xf>
    <xf numFmtId="0" fontId="19" fillId="0" borderId="50" xfId="0" applyFont="1" applyBorder="1" applyAlignment="1">
      <alignment horizontal="left" vertical="center" wrapText="1"/>
    </xf>
    <xf numFmtId="0" fontId="9" fillId="0" borderId="49" xfId="0" applyFont="1" applyBorder="1" applyAlignment="1">
      <alignment horizontal="center" vertical="center" wrapText="1"/>
    </xf>
    <xf numFmtId="0" fontId="9" fillId="0" borderId="34" xfId="0" applyFont="1" applyBorder="1" applyAlignment="1">
      <alignment horizontal="center" vertical="center" wrapText="1"/>
    </xf>
    <xf numFmtId="0" fontId="19" fillId="0" borderId="34" xfId="0" applyFont="1" applyBorder="1" applyAlignment="1">
      <alignment horizontal="center" vertical="center" wrapText="1"/>
    </xf>
    <xf numFmtId="0" fontId="10" fillId="0" borderId="39" xfId="0" applyFont="1" applyBorder="1"/>
    <xf numFmtId="0" fontId="10" fillId="8" borderId="39" xfId="0" applyFont="1" applyFill="1" applyBorder="1"/>
    <xf numFmtId="0" fontId="10" fillId="3" borderId="39" xfId="0" applyFont="1" applyFill="1" applyBorder="1"/>
    <xf numFmtId="0" fontId="10" fillId="0" borderId="58" xfId="0" applyFont="1" applyBorder="1"/>
    <xf numFmtId="0" fontId="0" fillId="0" borderId="59" xfId="0" applyBorder="1"/>
    <xf numFmtId="0" fontId="10" fillId="3" borderId="58" xfId="0" applyFont="1" applyFill="1" applyBorder="1"/>
    <xf numFmtId="0" fontId="10" fillId="17" borderId="58" xfId="0" applyFont="1" applyFill="1" applyBorder="1"/>
    <xf numFmtId="0" fontId="10" fillId="17" borderId="39" xfId="0" applyFont="1" applyFill="1" applyBorder="1"/>
    <xf numFmtId="0" fontId="10" fillId="17" borderId="40" xfId="0" applyFont="1" applyFill="1" applyBorder="1"/>
    <xf numFmtId="0" fontId="10" fillId="3" borderId="60" xfId="0" applyFont="1" applyFill="1" applyBorder="1"/>
    <xf numFmtId="0" fontId="10" fillId="3" borderId="43" xfId="0" applyFont="1" applyFill="1" applyBorder="1"/>
    <xf numFmtId="0" fontId="10" fillId="17" borderId="43" xfId="0" applyFont="1" applyFill="1" applyBorder="1"/>
    <xf numFmtId="0" fontId="10" fillId="18" borderId="58" xfId="0" applyFont="1" applyFill="1" applyBorder="1"/>
    <xf numFmtId="0" fontId="27" fillId="0" borderId="43" xfId="0" applyFont="1" applyBorder="1" applyAlignment="1">
      <alignment horizontal="center" vertical="center"/>
    </xf>
    <xf numFmtId="0" fontId="26" fillId="0" borderId="43" xfId="0" applyFont="1" applyBorder="1"/>
    <xf numFmtId="0" fontId="5" fillId="3" borderId="14" xfId="0" applyFont="1" applyFill="1" applyBorder="1" applyAlignment="1">
      <alignment horizontal="center" vertical="center" wrapText="1"/>
    </xf>
    <xf numFmtId="0" fontId="4" fillId="0" borderId="24" xfId="0" applyFont="1" applyBorder="1"/>
    <xf numFmtId="0" fontId="21"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0" borderId="25" xfId="0" applyFont="1" applyBorder="1"/>
    <xf numFmtId="0" fontId="23" fillId="8" borderId="54" xfId="0" applyFont="1" applyFill="1" applyBorder="1" applyAlignment="1">
      <alignment horizontal="center" vertical="center"/>
    </xf>
    <xf numFmtId="0" fontId="23" fillId="8" borderId="55" xfId="0" applyFont="1" applyFill="1" applyBorder="1" applyAlignment="1">
      <alignment horizontal="center" vertical="center"/>
    </xf>
    <xf numFmtId="0" fontId="25" fillId="9" borderId="55" xfId="0" applyFont="1" applyFill="1" applyBorder="1" applyAlignment="1">
      <alignment horizontal="center" vertical="center"/>
    </xf>
    <xf numFmtId="0" fontId="25" fillId="10" borderId="55" xfId="0" applyFont="1" applyFill="1" applyBorder="1" applyAlignment="1">
      <alignment horizontal="center" vertical="center"/>
    </xf>
    <xf numFmtId="0" fontId="5" fillId="3" borderId="2" xfId="0" applyFont="1" applyFill="1" applyBorder="1" applyAlignment="1">
      <alignment horizontal="center" vertical="center" wrapText="1"/>
    </xf>
    <xf numFmtId="0" fontId="4" fillId="0" borderId="4" xfId="0" applyFont="1" applyBorder="1"/>
    <xf numFmtId="0" fontId="6" fillId="3" borderId="6" xfId="0" applyFont="1" applyFill="1" applyBorder="1" applyAlignment="1">
      <alignment horizontal="center" vertical="center" wrapText="1"/>
    </xf>
    <xf numFmtId="0" fontId="4" fillId="0" borderId="17" xfId="0" applyFont="1" applyBorder="1"/>
    <xf numFmtId="0" fontId="5" fillId="3" borderId="7" xfId="0" applyFont="1" applyFill="1" applyBorder="1" applyAlignment="1">
      <alignment horizontal="center" vertical="center" wrapText="1"/>
    </xf>
    <xf numFmtId="0" fontId="4" fillId="0" borderId="18" xfId="0" applyFont="1" applyBorder="1"/>
    <xf numFmtId="0" fontId="5" fillId="3" borderId="8" xfId="0" applyFont="1" applyFill="1" applyBorder="1" applyAlignment="1">
      <alignment horizontal="center" vertical="center" wrapText="1"/>
    </xf>
    <xf numFmtId="0" fontId="4" fillId="0" borderId="19" xfId="0" applyFont="1" applyBorder="1"/>
    <xf numFmtId="0" fontId="5" fillId="3" borderId="9" xfId="0" applyFont="1" applyFill="1" applyBorder="1" applyAlignment="1">
      <alignment horizontal="center" vertical="center" wrapText="1"/>
    </xf>
    <xf numFmtId="0" fontId="4" fillId="0" borderId="10" xfId="0" applyFont="1" applyBorder="1"/>
    <xf numFmtId="0" fontId="4" fillId="0" borderId="11" xfId="0" applyFont="1" applyBorder="1"/>
    <xf numFmtId="0" fontId="5" fillId="3" borderId="12" xfId="0" applyFont="1" applyFill="1" applyBorder="1" applyAlignment="1">
      <alignment horizontal="center" vertical="center" wrapText="1"/>
    </xf>
    <xf numFmtId="0" fontId="4" fillId="0" borderId="22" xfId="0" applyFont="1" applyBorder="1"/>
    <xf numFmtId="0" fontId="5" fillId="3" borderId="13" xfId="0" applyFont="1" applyFill="1" applyBorder="1" applyAlignment="1">
      <alignment horizontal="center" vertical="center" wrapText="1"/>
    </xf>
    <xf numFmtId="0" fontId="4" fillId="0" borderId="23" xfId="0" applyFont="1" applyBorder="1"/>
  </cellXfs>
  <cellStyles count="2">
    <cellStyle name="Normale" xfId="0" builtinId="0"/>
    <cellStyle name="Normale 2" xfId="1" xr:uid="{AB9D9D73-8751-4930-9AD6-3F11A39FC66C}"/>
  </cellStyles>
  <dxfs count="7">
    <dxf>
      <font>
        <color rgb="FF006100"/>
      </font>
      <fill>
        <patternFill patternType="solid">
          <fgColor rgb="FFC6EFCE"/>
          <bgColor rgb="FFC6EF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s>
  <tableStyles count="0" defaultTableStyle="TableStyleMedium2" defaultPivotStyle="PivotStyleLight16"/>
  <colors>
    <mruColors>
      <color rgb="FF8087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400" b="1" i="0">
                <a:solidFill>
                  <a:srgbClr val="595959"/>
                </a:solidFill>
                <a:latin typeface="Roboto"/>
              </a:defRPr>
            </a:pPr>
            <a:r>
              <a:rPr lang="it-IT" sz="1400" b="1" i="0">
                <a:solidFill>
                  <a:srgbClr val="595959"/>
                </a:solidFill>
                <a:latin typeface="Roboto"/>
              </a:rPr>
              <a:t>BURNDOWN CHART</a:t>
            </a:r>
          </a:p>
        </c:rich>
      </c:tx>
      <c:overlay val="0"/>
    </c:title>
    <c:autoTitleDeleted val="0"/>
    <c:plotArea>
      <c:layout>
        <c:manualLayout>
          <c:layoutTarget val="inner"/>
          <c:xMode val="edge"/>
          <c:yMode val="edge"/>
          <c:x val="2.7976254700264085E-2"/>
          <c:y val="6.2275870338542705E-2"/>
          <c:w val="0.94640654329294294"/>
          <c:h val="0.82177625004996202"/>
        </c:manualLayout>
      </c:layout>
      <c:barChart>
        <c:barDir val="col"/>
        <c:grouping val="clustered"/>
        <c:varyColors val="1"/>
        <c:ser>
          <c:idx val="0"/>
          <c:order val="0"/>
          <c:tx>
            <c:strRef>
              <c:f>'Gantt Chart &amp; Burndown'!$L$25</c:f>
              <c:strCache>
                <c:ptCount val="1"/>
                <c:pt idx="0">
                  <c:v>PLAN</c:v>
                </c:pt>
              </c:strCache>
            </c:strRef>
          </c:tx>
          <c:spPr>
            <a:solidFill>
              <a:srgbClr val="A5AB81"/>
            </a:solidFill>
            <a:ln cmpd="sng">
              <a:solidFill>
                <a:srgbClr val="000000"/>
              </a:solidFill>
            </a:ln>
          </c:spPr>
          <c:invertIfNegative val="1"/>
          <c:dLbls>
            <c:spPr>
              <a:noFill/>
              <a:ln>
                <a:noFill/>
              </a:ln>
              <a:effectLst/>
            </c:spPr>
            <c:txPr>
              <a:bodyPr/>
              <a:lstStyle/>
              <a:p>
                <a:pPr lvl="0">
                  <a:defRPr sz="900" b="1">
                    <a:solidFill>
                      <a:srgbClr val="1F2A27"/>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'Gantt Chart &amp; Burndown'!$M$24:$AP$24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Burndown'!$M$25:$AP$25</c15:sqref>
                  </c15:fullRef>
                </c:ext>
              </c:extLst>
              <c:f>'Gantt Chart &amp; Burndown'!$M$25:$AP$25</c:f>
              <c:numCache>
                <c:formatCode>0</c:formatCode>
                <c:ptCount val="30"/>
                <c:pt idx="0" formatCode="General">
                  <c:v>160</c:v>
                </c:pt>
                <c:pt idx="1">
                  <c:v>154.66666666666666</c:v>
                </c:pt>
                <c:pt idx="2">
                  <c:v>149.33333333333331</c:v>
                </c:pt>
                <c:pt idx="3">
                  <c:v>143.99999999999997</c:v>
                </c:pt>
                <c:pt idx="4">
                  <c:v>138.66666666666663</c:v>
                </c:pt>
                <c:pt idx="5">
                  <c:v>133.33333333333329</c:v>
                </c:pt>
                <c:pt idx="6">
                  <c:v>127.99999999999996</c:v>
                </c:pt>
                <c:pt idx="7">
                  <c:v>122.66666666666663</c:v>
                </c:pt>
                <c:pt idx="8">
                  <c:v>117.3333333333333</c:v>
                </c:pt>
                <c:pt idx="9">
                  <c:v>111.99999999999997</c:v>
                </c:pt>
                <c:pt idx="10">
                  <c:v>106.66666666666664</c:v>
                </c:pt>
                <c:pt idx="11">
                  <c:v>101.33333333333331</c:v>
                </c:pt>
                <c:pt idx="12">
                  <c:v>95.999999999999986</c:v>
                </c:pt>
                <c:pt idx="13">
                  <c:v>90.666666666666657</c:v>
                </c:pt>
                <c:pt idx="14">
                  <c:v>85.333333333333329</c:v>
                </c:pt>
                <c:pt idx="15">
                  <c:v>80</c:v>
                </c:pt>
                <c:pt idx="16">
                  <c:v>74.666666666666671</c:v>
                </c:pt>
                <c:pt idx="17">
                  <c:v>69.333333333333343</c:v>
                </c:pt>
                <c:pt idx="18">
                  <c:v>64.000000000000014</c:v>
                </c:pt>
                <c:pt idx="19">
                  <c:v>58.666666666666679</c:v>
                </c:pt>
                <c:pt idx="20">
                  <c:v>53.333333333333343</c:v>
                </c:pt>
                <c:pt idx="21">
                  <c:v>48.000000000000007</c:v>
                </c:pt>
                <c:pt idx="22">
                  <c:v>42.666666666666671</c:v>
                </c:pt>
                <c:pt idx="23">
                  <c:v>37.333333333333336</c:v>
                </c:pt>
                <c:pt idx="24">
                  <c:v>32</c:v>
                </c:pt>
                <c:pt idx="25">
                  <c:v>26.666666666666668</c:v>
                </c:pt>
                <c:pt idx="26">
                  <c:v>21.333333333333336</c:v>
                </c:pt>
                <c:pt idx="27">
                  <c:v>16.000000000000004</c:v>
                </c:pt>
                <c:pt idx="28">
                  <c:v>10.666666666666671</c:v>
                </c:pt>
                <c:pt idx="29">
                  <c:v>5.3333333333333384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C78-4310-9414-98D8241B93FA}"/>
            </c:ext>
          </c:extLst>
        </c:ser>
        <c:dLbls>
          <c:showLegendKey val="0"/>
          <c:showVal val="0"/>
          <c:showCatName val="0"/>
          <c:showSerName val="0"/>
          <c:showPercent val="0"/>
          <c:showBubbleSize val="0"/>
        </c:dLbls>
        <c:gapWidth val="150"/>
        <c:axId val="31449766"/>
        <c:axId val="933718620"/>
      </c:barChart>
      <c:lineChart>
        <c:grouping val="standard"/>
        <c:varyColors val="1"/>
        <c:ser>
          <c:idx val="1"/>
          <c:order val="1"/>
          <c:tx>
            <c:strRef>
              <c:f>'Gantt Chart &amp; Burndown'!$L$26</c:f>
              <c:strCache>
                <c:ptCount val="1"/>
                <c:pt idx="0">
                  <c:v>ESTIMATE</c:v>
                </c:pt>
              </c:strCache>
            </c:strRef>
          </c:tx>
          <c:spPr>
            <a:ln w="19050" cmpd="sng">
              <a:solidFill>
                <a:srgbClr val="94B6D2"/>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Burndown'!$M$26:$BE$26</c15:sqref>
                  </c15:fullRef>
                </c:ext>
              </c:extLst>
              <c:f>'Gantt Chart &amp; Burndown'!$M$26:$AP$26</c:f>
              <c:numCache>
                <c:formatCode>General</c:formatCode>
                <c:ptCount val="30"/>
                <c:pt idx="0">
                  <c:v>160</c:v>
                </c:pt>
                <c:pt idx="1">
                  <c:v>160</c:v>
                </c:pt>
                <c:pt idx="2">
                  <c:v>159</c:v>
                </c:pt>
                <c:pt idx="3">
                  <c:v>158</c:v>
                </c:pt>
                <c:pt idx="4">
                  <c:v>157</c:v>
                </c:pt>
                <c:pt idx="5">
                  <c:v>156</c:v>
                </c:pt>
                <c:pt idx="6">
                  <c:v>151</c:v>
                </c:pt>
                <c:pt idx="7">
                  <c:v>143</c:v>
                </c:pt>
                <c:pt idx="8">
                  <c:v>135</c:v>
                </c:pt>
                <c:pt idx="9">
                  <c:v>128</c:v>
                </c:pt>
                <c:pt idx="10">
                  <c:v>121</c:v>
                </c:pt>
                <c:pt idx="11">
                  <c:v>116</c:v>
                </c:pt>
                <c:pt idx="12">
                  <c:v>106</c:v>
                </c:pt>
                <c:pt idx="13">
                  <c:v>96</c:v>
                </c:pt>
                <c:pt idx="14">
                  <c:v>91</c:v>
                </c:pt>
                <c:pt idx="15">
                  <c:v>86</c:v>
                </c:pt>
                <c:pt idx="16">
                  <c:v>80</c:v>
                </c:pt>
                <c:pt idx="17">
                  <c:v>74</c:v>
                </c:pt>
                <c:pt idx="18">
                  <c:v>67</c:v>
                </c:pt>
                <c:pt idx="19">
                  <c:v>59</c:v>
                </c:pt>
                <c:pt idx="20">
                  <c:v>51</c:v>
                </c:pt>
                <c:pt idx="21">
                  <c:v>49</c:v>
                </c:pt>
                <c:pt idx="22">
                  <c:v>47</c:v>
                </c:pt>
                <c:pt idx="23">
                  <c:v>41</c:v>
                </c:pt>
                <c:pt idx="24">
                  <c:v>36</c:v>
                </c:pt>
                <c:pt idx="25">
                  <c:v>31</c:v>
                </c:pt>
                <c:pt idx="26">
                  <c:v>26</c:v>
                </c:pt>
                <c:pt idx="27">
                  <c:v>19</c:v>
                </c:pt>
                <c:pt idx="28">
                  <c:v>12</c:v>
                </c:pt>
                <c:pt idx="29">
                  <c:v>4</c:v>
                </c:pt>
              </c:numCache>
            </c:numRef>
          </c:val>
          <c:smooth val="0"/>
          <c:extLst>
            <c:ext xmlns:c16="http://schemas.microsoft.com/office/drawing/2014/chart" uri="{C3380CC4-5D6E-409C-BE32-E72D297353CC}">
              <c16:uniqueId val="{00000000-1C78-4310-9414-98D8241B93FA}"/>
            </c:ext>
          </c:extLst>
        </c:ser>
        <c:ser>
          <c:idx val="2"/>
          <c:order val="2"/>
          <c:tx>
            <c:strRef>
              <c:f>'Gantt Chart &amp; Burndown'!$L$28</c:f>
              <c:strCache>
                <c:ptCount val="1"/>
                <c:pt idx="0">
                  <c:v>HRS REMAINING</c:v>
                </c:pt>
              </c:strCache>
            </c:strRef>
          </c:tx>
          <c:spPr>
            <a:ln w="19050" cmpd="sng">
              <a:solidFill>
                <a:srgbClr val="DD8047"/>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Burndown'!$M$28:$BE$28</c15:sqref>
                  </c15:fullRef>
                </c:ext>
              </c:extLst>
              <c:f>'Gantt Chart &amp; Burndown'!$M$28:$AP$28</c:f>
              <c:numCache>
                <c:formatCode>General</c:formatCode>
                <c:ptCount val="30"/>
                <c:pt idx="0">
                  <c:v>160</c:v>
                </c:pt>
                <c:pt idx="1">
                  <c:v>159</c:v>
                </c:pt>
                <c:pt idx="2">
                  <c:v>158</c:v>
                </c:pt>
                <c:pt idx="3">
                  <c:v>157</c:v>
                </c:pt>
                <c:pt idx="4">
                  <c:v>156</c:v>
                </c:pt>
                <c:pt idx="5">
                  <c:v>151</c:v>
                </c:pt>
                <c:pt idx="6">
                  <c:v>143</c:v>
                </c:pt>
                <c:pt idx="7">
                  <c:v>135</c:v>
                </c:pt>
                <c:pt idx="8">
                  <c:v>128</c:v>
                </c:pt>
                <c:pt idx="9">
                  <c:v>121</c:v>
                </c:pt>
                <c:pt idx="10">
                  <c:v>116</c:v>
                </c:pt>
                <c:pt idx="11">
                  <c:v>106</c:v>
                </c:pt>
                <c:pt idx="12">
                  <c:v>96</c:v>
                </c:pt>
                <c:pt idx="13">
                  <c:v>91</c:v>
                </c:pt>
                <c:pt idx="14">
                  <c:v>86</c:v>
                </c:pt>
                <c:pt idx="15">
                  <c:v>80</c:v>
                </c:pt>
                <c:pt idx="16">
                  <c:v>74</c:v>
                </c:pt>
                <c:pt idx="17">
                  <c:v>67</c:v>
                </c:pt>
                <c:pt idx="18">
                  <c:v>59</c:v>
                </c:pt>
                <c:pt idx="19">
                  <c:v>51</c:v>
                </c:pt>
                <c:pt idx="20">
                  <c:v>49</c:v>
                </c:pt>
                <c:pt idx="21">
                  <c:v>47</c:v>
                </c:pt>
                <c:pt idx="22">
                  <c:v>41</c:v>
                </c:pt>
                <c:pt idx="23">
                  <c:v>36</c:v>
                </c:pt>
                <c:pt idx="24">
                  <c:v>31</c:v>
                </c:pt>
                <c:pt idx="25">
                  <c:v>26</c:v>
                </c:pt>
                <c:pt idx="26">
                  <c:v>19</c:v>
                </c:pt>
                <c:pt idx="27">
                  <c:v>12</c:v>
                </c:pt>
                <c:pt idx="28">
                  <c:v>4</c:v>
                </c:pt>
                <c:pt idx="29">
                  <c:v>1</c:v>
                </c:pt>
              </c:numCache>
            </c:numRef>
          </c:val>
          <c:smooth val="0"/>
          <c:extLst>
            <c:ext xmlns:c16="http://schemas.microsoft.com/office/drawing/2014/chart" uri="{C3380CC4-5D6E-409C-BE32-E72D297353CC}">
              <c16:uniqueId val="{00000001-1C78-4310-9414-98D8241B93FA}"/>
            </c:ext>
          </c:extLst>
        </c:ser>
        <c:dLbls>
          <c:showLegendKey val="0"/>
          <c:showVal val="0"/>
          <c:showCatName val="0"/>
          <c:showSerName val="0"/>
          <c:showPercent val="0"/>
          <c:showBubbleSize val="0"/>
        </c:dLbls>
        <c:marker val="1"/>
        <c:smooth val="0"/>
        <c:axId val="1395810625"/>
        <c:axId val="957387772"/>
      </c:lineChart>
      <c:catAx>
        <c:axId val="1395810625"/>
        <c:scaling>
          <c:orientation val="minMax"/>
        </c:scaling>
        <c:delete val="0"/>
        <c:axPos val="b"/>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txPr>
          <a:bodyPr/>
          <a:lstStyle/>
          <a:p>
            <a:pPr lvl="0">
              <a:defRPr sz="1000" b="0" i="0">
                <a:solidFill>
                  <a:srgbClr val="595959"/>
                </a:solidFill>
                <a:latin typeface="Roboto"/>
              </a:defRPr>
            </a:pPr>
            <a:endParaRPr lang="it-IT"/>
          </a:p>
        </c:txPr>
        <c:crossAx val="957387772"/>
        <c:crosses val="autoZero"/>
        <c:auto val="1"/>
        <c:lblAlgn val="ctr"/>
        <c:lblOffset val="100"/>
        <c:noMultiLvlLbl val="1"/>
      </c:catAx>
      <c:valAx>
        <c:axId val="957387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1000" b="0" i="0">
                <a:solidFill>
                  <a:srgbClr val="FFFFFF"/>
                </a:solidFill>
                <a:latin typeface="Roboto"/>
              </a:defRPr>
            </a:pPr>
            <a:endParaRPr lang="it-IT"/>
          </a:p>
        </c:txPr>
        <c:crossAx val="1395810625"/>
        <c:crosses val="autoZero"/>
        <c:crossBetween val="between"/>
      </c:valAx>
      <c:catAx>
        <c:axId val="31449766"/>
        <c:scaling>
          <c:orientation val="minMax"/>
        </c:scaling>
        <c:delete val="1"/>
        <c:axPos val="b"/>
        <c:numFmt formatCode="General" sourceLinked="1"/>
        <c:majorTickMark val="none"/>
        <c:minorTickMark val="none"/>
        <c:tickLblPos val="nextTo"/>
        <c:crossAx val="933718620"/>
        <c:crosses val="autoZero"/>
        <c:auto val="1"/>
        <c:lblAlgn val="ctr"/>
        <c:lblOffset val="100"/>
        <c:noMultiLvlLbl val="1"/>
      </c:catAx>
      <c:valAx>
        <c:axId val="9337186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900" b="0" i="0">
                <a:solidFill>
                  <a:srgbClr val="595959"/>
                </a:solidFill>
                <a:latin typeface="Roboto"/>
              </a:defRPr>
            </a:pPr>
            <a:endParaRPr lang="it-IT"/>
          </a:p>
        </c:txPr>
        <c:crossAx val="31449766"/>
        <c:crosses val="max"/>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114300</xdr:colOff>
      <xdr:row>28</xdr:row>
      <xdr:rowOff>180975</xdr:rowOff>
    </xdr:from>
    <xdr:ext cx="24745950" cy="7505700"/>
    <xdr:graphicFrame macro="">
      <xdr:nvGraphicFramePr>
        <xdr:cNvPr id="2" name="Chart 1" title="Gra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57</xdr:col>
      <xdr:colOff>0</xdr:colOff>
      <xdr:row>0</xdr:row>
      <xdr:rowOff>38100</xdr:rowOff>
    </xdr:from>
    <xdr:ext cx="2505075" cy="5143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3C16"/>
    <outlinePr summaryBelow="0" summaryRight="0"/>
  </sheetPr>
  <dimension ref="B1:BG39"/>
  <sheetViews>
    <sheetView showGridLines="0" tabSelected="1" topLeftCell="A21" zoomScaleNormal="100" workbookViewId="0">
      <selection activeCell="M28" sqref="M28"/>
    </sheetView>
  </sheetViews>
  <sheetFormatPr defaultColWidth="13.5" defaultRowHeight="15" customHeight="1" x14ac:dyDescent="0.25"/>
  <cols>
    <col min="1" max="1" width="2.5" customWidth="1"/>
    <col min="2" max="2" width="10.5" customWidth="1"/>
    <col min="3" max="3" width="28.625" customWidth="1"/>
    <col min="4" max="4" width="22" customWidth="1"/>
    <col min="5" max="10" width="9" customWidth="1"/>
    <col min="11" max="11" width="9.625" customWidth="1"/>
    <col min="12" max="12" width="15" customWidth="1"/>
    <col min="13" max="56" width="3" customWidth="1"/>
    <col min="57" max="57" width="3.125" customWidth="1"/>
    <col min="58" max="58" width="3" customWidth="1"/>
    <col min="59" max="59" width="10.5" customWidth="1"/>
  </cols>
  <sheetData>
    <row r="1" spans="2:59" ht="42.75" customHeight="1" x14ac:dyDescent="0.25">
      <c r="B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2:59" ht="36" customHeight="1" thickBot="1" x14ac:dyDescent="0.3">
      <c r="B2" s="3" t="s">
        <v>1</v>
      </c>
      <c r="C2" s="2"/>
      <c r="D2" s="2"/>
      <c r="E2" s="2"/>
      <c r="F2" s="3"/>
      <c r="G2" s="2"/>
      <c r="H2" s="2"/>
      <c r="I2" s="2"/>
      <c r="J2" s="2"/>
      <c r="K2" s="2"/>
      <c r="L2" s="2"/>
      <c r="BG2" s="4"/>
    </row>
    <row r="3" spans="2:59" ht="18" customHeight="1" x14ac:dyDescent="0.25">
      <c r="B3" s="5"/>
      <c r="C3" s="5"/>
      <c r="D3" s="5"/>
      <c r="E3" s="5"/>
      <c r="F3" s="5"/>
      <c r="G3" s="5"/>
      <c r="H3" s="5"/>
      <c r="I3" s="5"/>
      <c r="J3" s="6"/>
      <c r="K3" s="133" t="s">
        <v>2</v>
      </c>
      <c r="L3" s="7" t="s">
        <v>3</v>
      </c>
      <c r="M3" s="8"/>
      <c r="N3" s="8"/>
      <c r="O3" s="8"/>
      <c r="P3" s="9"/>
      <c r="Q3" s="9"/>
      <c r="R3" s="9"/>
      <c r="S3" s="9"/>
      <c r="T3" s="9"/>
      <c r="U3" s="9"/>
      <c r="V3" s="9"/>
      <c r="W3" s="10"/>
      <c r="X3" s="10"/>
      <c r="Y3" s="10"/>
      <c r="Z3" s="10"/>
      <c r="AA3" s="10"/>
      <c r="AB3" s="10"/>
      <c r="AC3" s="10"/>
      <c r="AD3" s="10"/>
      <c r="AE3" s="10"/>
      <c r="AF3" s="10"/>
      <c r="AG3" s="10"/>
      <c r="AH3" s="10"/>
      <c r="AI3" s="10"/>
      <c r="AJ3" s="10"/>
      <c r="AK3" s="10"/>
      <c r="AL3" s="10"/>
      <c r="AM3" s="10"/>
      <c r="AN3" s="10"/>
      <c r="AO3" s="10"/>
      <c r="AP3" s="10"/>
      <c r="AQ3" s="2"/>
      <c r="AR3" s="2"/>
      <c r="AS3" s="2"/>
      <c r="AT3" s="2"/>
      <c r="AU3" s="2"/>
      <c r="AV3" s="2"/>
      <c r="AW3" s="2"/>
      <c r="AX3" s="2"/>
      <c r="AY3" s="2"/>
      <c r="AZ3" s="2"/>
      <c r="BA3" s="2"/>
      <c r="BB3" s="2"/>
      <c r="BC3" s="2"/>
      <c r="BD3" s="2"/>
      <c r="BE3" s="2"/>
    </row>
    <row r="4" spans="2:59" ht="18" customHeight="1" x14ac:dyDescent="0.25">
      <c r="B4" s="5"/>
      <c r="C4" s="5"/>
      <c r="D4" s="5"/>
      <c r="E4" s="5"/>
      <c r="F4" s="5"/>
      <c r="G4" s="5"/>
      <c r="H4" s="5"/>
      <c r="I4" s="5"/>
      <c r="J4" s="6"/>
      <c r="K4" s="134"/>
      <c r="L4" s="11" t="s">
        <v>4</v>
      </c>
      <c r="M4" s="12"/>
      <c r="N4" s="12"/>
      <c r="O4" s="12"/>
      <c r="P4" s="13"/>
      <c r="Q4" s="13"/>
      <c r="R4" s="13"/>
      <c r="S4" s="13"/>
      <c r="T4" s="13"/>
      <c r="U4" s="13"/>
      <c r="V4" s="13"/>
      <c r="W4" s="14"/>
      <c r="X4" s="14"/>
      <c r="Y4" s="14"/>
      <c r="Z4" s="14"/>
      <c r="AA4" s="14"/>
      <c r="AB4" s="14"/>
      <c r="AC4" s="14"/>
      <c r="AD4" s="14"/>
      <c r="AE4" s="14"/>
      <c r="AF4" s="14"/>
      <c r="AG4" s="13"/>
      <c r="AH4" s="13"/>
      <c r="AI4" s="13"/>
      <c r="AJ4" s="13"/>
      <c r="AK4" s="13"/>
      <c r="AL4" s="13"/>
      <c r="AM4" s="13"/>
      <c r="AN4" s="13"/>
      <c r="AO4" s="13"/>
      <c r="AP4" s="13"/>
      <c r="AQ4" s="2"/>
      <c r="AR4" s="2"/>
      <c r="AS4" s="2"/>
      <c r="AT4" s="2"/>
      <c r="AU4" s="2"/>
      <c r="AV4" s="2"/>
      <c r="AW4" s="2"/>
      <c r="AX4" s="2"/>
      <c r="AY4" s="2"/>
      <c r="AZ4" s="2"/>
      <c r="BA4" s="2"/>
      <c r="BB4" s="2"/>
      <c r="BC4" s="2"/>
      <c r="BD4" s="2"/>
      <c r="BE4" s="2"/>
    </row>
    <row r="5" spans="2:59" ht="18" customHeight="1" thickBot="1" x14ac:dyDescent="0.3">
      <c r="B5" s="3"/>
      <c r="C5" s="2"/>
      <c r="D5" s="2"/>
      <c r="E5" s="2"/>
      <c r="F5" s="2"/>
      <c r="G5" s="2"/>
      <c r="H5" s="2"/>
      <c r="I5" s="3"/>
      <c r="J5" s="2"/>
      <c r="K5" s="134"/>
      <c r="L5" s="15" t="s">
        <v>5</v>
      </c>
      <c r="M5" s="12"/>
      <c r="N5" s="12"/>
      <c r="O5" s="12"/>
      <c r="P5" s="13"/>
      <c r="Q5" s="13"/>
      <c r="R5" s="13"/>
      <c r="S5" s="13"/>
      <c r="T5" s="13"/>
      <c r="U5" s="13"/>
      <c r="V5" s="13"/>
      <c r="W5" s="13"/>
      <c r="X5" s="13"/>
      <c r="Y5" s="13"/>
      <c r="Z5" s="13"/>
      <c r="AA5" s="13"/>
      <c r="AB5" s="13"/>
      <c r="AC5" s="13"/>
      <c r="AD5" s="13"/>
      <c r="AE5" s="13"/>
      <c r="AF5" s="13"/>
      <c r="AG5" s="16"/>
      <c r="AH5" s="16"/>
      <c r="AI5" s="16"/>
      <c r="AJ5" s="16"/>
      <c r="AK5" s="16"/>
      <c r="AL5" s="16"/>
      <c r="AM5" s="16"/>
      <c r="AN5" s="16"/>
      <c r="AO5" s="16"/>
      <c r="AP5" s="16"/>
      <c r="AQ5" s="2"/>
      <c r="AR5" s="2"/>
      <c r="AS5" s="2"/>
      <c r="AT5" s="2"/>
      <c r="AU5" s="2"/>
      <c r="AV5" s="2"/>
      <c r="AW5" s="2"/>
      <c r="AX5" s="2"/>
      <c r="AY5" s="2"/>
      <c r="AZ5" s="2"/>
      <c r="BA5" s="2"/>
      <c r="BB5" s="2"/>
      <c r="BC5" s="2"/>
      <c r="BD5" s="2"/>
      <c r="BE5" s="2"/>
    </row>
    <row r="6" spans="2:59" ht="18" customHeight="1" x14ac:dyDescent="0.25">
      <c r="B6" s="135" t="s">
        <v>6</v>
      </c>
      <c r="C6" s="137" t="s">
        <v>7</v>
      </c>
      <c r="D6" s="139" t="s">
        <v>8</v>
      </c>
      <c r="E6" s="141" t="s">
        <v>9</v>
      </c>
      <c r="F6" s="142"/>
      <c r="G6" s="143"/>
      <c r="H6" s="144"/>
      <c r="I6" s="146" t="s">
        <v>11</v>
      </c>
      <c r="J6" s="124" t="s">
        <v>12</v>
      </c>
      <c r="K6" s="126" t="s">
        <v>13</v>
      </c>
      <c r="L6" s="127" t="s">
        <v>14</v>
      </c>
      <c r="M6" s="129" t="s">
        <v>15</v>
      </c>
      <c r="N6" s="130"/>
      <c r="O6" s="130"/>
      <c r="P6" s="130"/>
      <c r="Q6" s="130"/>
      <c r="R6" s="130" t="s">
        <v>16</v>
      </c>
      <c r="S6" s="130"/>
      <c r="T6" s="130"/>
      <c r="U6" s="130"/>
      <c r="V6" s="130"/>
      <c r="W6" s="131" t="s">
        <v>17</v>
      </c>
      <c r="X6" s="131"/>
      <c r="Y6" s="131"/>
      <c r="Z6" s="131"/>
      <c r="AA6" s="131"/>
      <c r="AB6" s="131" t="s">
        <v>18</v>
      </c>
      <c r="AC6" s="131"/>
      <c r="AD6" s="131"/>
      <c r="AE6" s="131"/>
      <c r="AF6" s="131"/>
      <c r="AG6" s="132" t="s">
        <v>19</v>
      </c>
      <c r="AH6" s="132"/>
      <c r="AI6" s="132"/>
      <c r="AJ6" s="132"/>
      <c r="AK6" s="132"/>
      <c r="AL6" s="132" t="s">
        <v>20</v>
      </c>
      <c r="AM6" s="132"/>
      <c r="AN6" s="132"/>
      <c r="AO6" s="132"/>
      <c r="AP6" s="132"/>
      <c r="AQ6" s="2"/>
      <c r="AR6" s="2"/>
      <c r="AS6" s="2"/>
      <c r="AT6" s="2"/>
      <c r="AU6" s="2"/>
      <c r="AV6" s="2"/>
      <c r="AW6" s="2"/>
      <c r="AX6" s="2"/>
      <c r="AY6" s="2"/>
      <c r="AZ6" s="2"/>
      <c r="BA6" s="2"/>
      <c r="BB6" s="2"/>
      <c r="BC6" s="2"/>
      <c r="BD6" s="2"/>
      <c r="BE6" s="2"/>
    </row>
    <row r="7" spans="2:59" ht="18" customHeight="1" thickBot="1" x14ac:dyDescent="0.3">
      <c r="B7" s="136"/>
      <c r="C7" s="138"/>
      <c r="D7" s="140"/>
      <c r="E7" s="17" t="s">
        <v>21</v>
      </c>
      <c r="F7" s="18" t="s">
        <v>22</v>
      </c>
      <c r="G7" s="19" t="s">
        <v>23</v>
      </c>
      <c r="H7" s="145"/>
      <c r="I7" s="147"/>
      <c r="J7" s="125"/>
      <c r="K7" s="125"/>
      <c r="L7" s="128"/>
      <c r="M7" s="87" t="s">
        <v>24</v>
      </c>
      <c r="N7" s="88" t="s">
        <v>25</v>
      </c>
      <c r="O7" s="88" t="s">
        <v>26</v>
      </c>
      <c r="P7" s="88" t="s">
        <v>27</v>
      </c>
      <c r="Q7" s="88" t="s">
        <v>28</v>
      </c>
      <c r="R7" s="88" t="s">
        <v>24</v>
      </c>
      <c r="S7" s="88" t="s">
        <v>25</v>
      </c>
      <c r="T7" s="88" t="s">
        <v>26</v>
      </c>
      <c r="U7" s="88" t="s">
        <v>27</v>
      </c>
      <c r="V7" s="88" t="s">
        <v>28</v>
      </c>
      <c r="W7" s="90" t="s">
        <v>24</v>
      </c>
      <c r="X7" s="90" t="s">
        <v>25</v>
      </c>
      <c r="Y7" s="90" t="s">
        <v>26</v>
      </c>
      <c r="Z7" s="90" t="s">
        <v>27</v>
      </c>
      <c r="AA7" s="90" t="s">
        <v>28</v>
      </c>
      <c r="AB7" s="89" t="s">
        <v>24</v>
      </c>
      <c r="AC7" s="90" t="s">
        <v>25</v>
      </c>
      <c r="AD7" s="90" t="s">
        <v>26</v>
      </c>
      <c r="AE7" s="90" t="s">
        <v>27</v>
      </c>
      <c r="AF7" s="90" t="s">
        <v>28</v>
      </c>
      <c r="AG7" s="91" t="s">
        <v>24</v>
      </c>
      <c r="AH7" s="91" t="s">
        <v>25</v>
      </c>
      <c r="AI7" s="91" t="s">
        <v>26</v>
      </c>
      <c r="AJ7" s="91" t="s">
        <v>27</v>
      </c>
      <c r="AK7" s="91" t="s">
        <v>28</v>
      </c>
      <c r="AL7" s="91" t="s">
        <v>24</v>
      </c>
      <c r="AM7" s="91" t="s">
        <v>25</v>
      </c>
      <c r="AN7" s="91" t="s">
        <v>26</v>
      </c>
      <c r="AO7" s="91" t="s">
        <v>27</v>
      </c>
      <c r="AP7" s="91" t="s">
        <v>28</v>
      </c>
      <c r="AQ7" s="2"/>
      <c r="AR7" s="2"/>
      <c r="AS7" s="2"/>
      <c r="AT7" s="2"/>
      <c r="AU7" s="2"/>
      <c r="AV7" s="2"/>
      <c r="AW7" s="2"/>
      <c r="AX7" s="2"/>
      <c r="AY7" s="2"/>
      <c r="AZ7" s="2"/>
      <c r="BA7" s="2"/>
      <c r="BB7" s="2"/>
      <c r="BC7" s="2"/>
      <c r="BD7" s="2"/>
      <c r="BE7" s="2"/>
    </row>
    <row r="8" spans="2:59" ht="18" customHeight="1" thickTop="1" x14ac:dyDescent="0.25">
      <c r="B8" s="20">
        <v>1</v>
      </c>
      <c r="C8" s="82" t="s">
        <v>3</v>
      </c>
      <c r="D8" s="21"/>
      <c r="E8" s="22">
        <f>SUM(E9:E12)</f>
        <v>40</v>
      </c>
      <c r="F8" s="23">
        <f>SUM(F9:F12)</f>
        <v>40</v>
      </c>
      <c r="G8" s="24">
        <f>SUM(G9:G12)</f>
        <v>0</v>
      </c>
      <c r="H8" s="25"/>
      <c r="I8" s="26"/>
      <c r="J8" s="27"/>
      <c r="K8" s="28"/>
      <c r="L8" s="29">
        <f>F8/E8</f>
        <v>1</v>
      </c>
      <c r="M8" s="30">
        <v>22</v>
      </c>
      <c r="N8" s="30">
        <v>23</v>
      </c>
      <c r="O8" s="30">
        <v>24</v>
      </c>
      <c r="P8" s="30">
        <v>25</v>
      </c>
      <c r="Q8" s="30">
        <v>26</v>
      </c>
      <c r="R8" s="30">
        <v>29</v>
      </c>
      <c r="S8" s="30">
        <v>30</v>
      </c>
      <c r="T8" s="30">
        <v>31</v>
      </c>
      <c r="U8" s="30">
        <v>1</v>
      </c>
      <c r="V8" s="30">
        <v>2</v>
      </c>
      <c r="W8" s="30">
        <v>5</v>
      </c>
      <c r="X8" s="30">
        <v>6</v>
      </c>
      <c r="Y8" s="30">
        <v>7</v>
      </c>
      <c r="Z8" s="118">
        <v>8</v>
      </c>
      <c r="AA8" s="30">
        <v>9</v>
      </c>
      <c r="AB8" s="30">
        <v>12</v>
      </c>
      <c r="AC8" s="31">
        <v>13</v>
      </c>
      <c r="AD8" s="31">
        <v>14</v>
      </c>
      <c r="AE8" s="31">
        <v>15</v>
      </c>
      <c r="AF8" s="31">
        <v>16</v>
      </c>
      <c r="AG8" s="31">
        <v>19</v>
      </c>
      <c r="AH8" s="31">
        <v>20</v>
      </c>
      <c r="AI8" s="31">
        <v>21</v>
      </c>
      <c r="AJ8" s="31">
        <v>22</v>
      </c>
      <c r="AK8" s="31">
        <v>23</v>
      </c>
      <c r="AL8" s="31">
        <v>26</v>
      </c>
      <c r="AM8" s="31">
        <v>27</v>
      </c>
      <c r="AN8" s="31">
        <v>28</v>
      </c>
      <c r="AO8" s="31">
        <v>29</v>
      </c>
      <c r="AP8" s="32">
        <v>30</v>
      </c>
      <c r="AQ8" s="2"/>
      <c r="AR8" s="2"/>
      <c r="AS8" s="2"/>
      <c r="AT8" s="2"/>
      <c r="AU8" s="2"/>
      <c r="AV8" s="2"/>
      <c r="AW8" s="2"/>
      <c r="AX8" s="2"/>
      <c r="AY8" s="2"/>
      <c r="AZ8" s="2"/>
      <c r="BA8" s="2"/>
      <c r="BB8" s="2"/>
      <c r="BC8" s="2"/>
      <c r="BD8" s="2"/>
      <c r="BE8" s="2"/>
    </row>
    <row r="9" spans="2:59" ht="18" customHeight="1" x14ac:dyDescent="0.25">
      <c r="B9" s="33">
        <v>1.1000000000000001</v>
      </c>
      <c r="C9" s="83" t="s">
        <v>69</v>
      </c>
      <c r="D9" s="84" t="s">
        <v>65</v>
      </c>
      <c r="E9" s="34">
        <v>5</v>
      </c>
      <c r="F9" s="34">
        <v>5</v>
      </c>
      <c r="G9" s="35">
        <f t="shared" ref="G9:G12" si="0">E9-F9</f>
        <v>0</v>
      </c>
      <c r="H9" s="36"/>
      <c r="I9" s="81">
        <v>45495</v>
      </c>
      <c r="J9" s="81">
        <v>45499</v>
      </c>
      <c r="K9" s="37">
        <f>_xlfn.DAYS(J9,I9)+1</f>
        <v>5</v>
      </c>
      <c r="L9" s="38">
        <f t="shared" ref="L9:L17" si="1">F9/E9</f>
        <v>1</v>
      </c>
      <c r="M9" s="42">
        <v>1</v>
      </c>
      <c r="N9" s="42">
        <v>1</v>
      </c>
      <c r="O9" s="42">
        <v>1</v>
      </c>
      <c r="P9" s="42">
        <v>1</v>
      </c>
      <c r="Q9" s="42">
        <v>1</v>
      </c>
      <c r="R9" s="40"/>
      <c r="S9" s="40"/>
      <c r="T9" s="40"/>
      <c r="U9" s="40"/>
      <c r="V9" s="109"/>
      <c r="W9" s="112"/>
      <c r="X9" s="40"/>
      <c r="Y9" s="109"/>
      <c r="Z9" s="40"/>
      <c r="AA9" s="97"/>
      <c r="AB9" s="73"/>
      <c r="AC9" s="40"/>
      <c r="AD9" s="40"/>
      <c r="AE9" s="40"/>
      <c r="AF9" s="109"/>
      <c r="AG9" s="112"/>
      <c r="AH9" s="40"/>
      <c r="AI9" s="40"/>
      <c r="AJ9" s="40"/>
      <c r="AK9" s="40"/>
      <c r="AL9" s="40"/>
      <c r="AM9" s="40"/>
      <c r="AN9" s="40"/>
      <c r="AO9" s="73"/>
      <c r="AP9" s="94"/>
      <c r="AQ9" s="2"/>
      <c r="AR9" s="2"/>
      <c r="AS9" s="2"/>
      <c r="AT9" s="2"/>
      <c r="AU9" s="2"/>
      <c r="AV9" s="2"/>
      <c r="AW9" s="2"/>
      <c r="AX9" s="2"/>
      <c r="AY9" s="2"/>
      <c r="AZ9" s="2"/>
      <c r="BA9" s="2"/>
      <c r="BB9" s="2"/>
      <c r="BC9" s="2"/>
      <c r="BD9" s="2"/>
      <c r="BE9" s="2"/>
    </row>
    <row r="10" spans="2:59" ht="18" customHeight="1" x14ac:dyDescent="0.25">
      <c r="B10" s="75" t="s">
        <v>80</v>
      </c>
      <c r="C10" s="83" t="s">
        <v>71</v>
      </c>
      <c r="D10" s="84" t="s">
        <v>66</v>
      </c>
      <c r="E10" s="34">
        <v>15</v>
      </c>
      <c r="F10" s="34">
        <v>15</v>
      </c>
      <c r="G10" s="35">
        <f t="shared" si="0"/>
        <v>0</v>
      </c>
      <c r="H10" s="36"/>
      <c r="I10" s="81">
        <v>45502</v>
      </c>
      <c r="J10" s="81">
        <v>45504</v>
      </c>
      <c r="K10" s="37">
        <f t="shared" ref="K10:K22" si="2">_xlfn.DAYS(J10,I10)+1</f>
        <v>3</v>
      </c>
      <c r="L10" s="38">
        <f t="shared" si="1"/>
        <v>1</v>
      </c>
      <c r="M10" s="39"/>
      <c r="N10" s="40"/>
      <c r="O10" s="40"/>
      <c r="P10" s="40"/>
      <c r="Q10" s="40"/>
      <c r="R10" s="42">
        <v>5</v>
      </c>
      <c r="S10" s="42">
        <v>5</v>
      </c>
      <c r="T10" s="42">
        <v>5</v>
      </c>
      <c r="U10" s="40"/>
      <c r="V10" s="109"/>
      <c r="W10" s="112"/>
      <c r="X10" s="40"/>
      <c r="Y10" s="109"/>
      <c r="Z10" s="40"/>
      <c r="AA10" s="97"/>
      <c r="AB10" s="73"/>
      <c r="AC10" s="40"/>
      <c r="AD10" s="40"/>
      <c r="AE10" s="40"/>
      <c r="AF10" s="109"/>
      <c r="AG10" s="112"/>
      <c r="AH10" s="40"/>
      <c r="AI10" s="40"/>
      <c r="AJ10" s="40"/>
      <c r="AK10" s="40"/>
      <c r="AL10" s="40"/>
      <c r="AM10" s="40"/>
      <c r="AN10" s="40"/>
      <c r="AO10" s="73"/>
      <c r="AP10" s="94"/>
      <c r="AQ10" s="2"/>
      <c r="AR10" s="2"/>
      <c r="AS10" s="2"/>
      <c r="AT10" s="2"/>
      <c r="AU10" s="2"/>
      <c r="AV10" s="2"/>
      <c r="AW10" s="2"/>
      <c r="AX10" s="2"/>
      <c r="AY10" s="2"/>
      <c r="AZ10" s="2"/>
      <c r="BA10" s="2"/>
      <c r="BB10" s="2"/>
      <c r="BC10" s="2"/>
      <c r="BD10" s="2"/>
      <c r="BE10" s="2"/>
    </row>
    <row r="11" spans="2:59" ht="18" customHeight="1" x14ac:dyDescent="0.25">
      <c r="B11" s="33">
        <v>1.3</v>
      </c>
      <c r="C11" s="84" t="s">
        <v>57</v>
      </c>
      <c r="D11" s="84" t="s">
        <v>67</v>
      </c>
      <c r="E11" s="34">
        <v>10</v>
      </c>
      <c r="F11" s="34">
        <v>10</v>
      </c>
      <c r="G11" s="35">
        <f t="shared" si="0"/>
        <v>0</v>
      </c>
      <c r="H11" s="36"/>
      <c r="I11" s="81">
        <v>45503</v>
      </c>
      <c r="J11" s="81">
        <v>45506</v>
      </c>
      <c r="K11" s="37">
        <f t="shared" si="2"/>
        <v>4</v>
      </c>
      <c r="L11" s="38">
        <f t="shared" si="1"/>
        <v>1</v>
      </c>
      <c r="M11" s="39"/>
      <c r="N11" s="40"/>
      <c r="O11" s="40"/>
      <c r="P11" s="40"/>
      <c r="Q11" s="40"/>
      <c r="R11" s="40"/>
      <c r="S11" s="42">
        <v>3</v>
      </c>
      <c r="T11" s="42">
        <v>3</v>
      </c>
      <c r="U11" s="42">
        <v>2</v>
      </c>
      <c r="V11" s="110">
        <v>2</v>
      </c>
      <c r="W11" s="113"/>
      <c r="X11" s="40"/>
      <c r="Y11" s="109"/>
      <c r="Z11" s="40"/>
      <c r="AA11" s="97"/>
      <c r="AB11" s="73"/>
      <c r="AC11" s="40"/>
      <c r="AD11" s="40"/>
      <c r="AE11" s="40"/>
      <c r="AF11" s="109"/>
      <c r="AG11" s="112"/>
      <c r="AH11" s="40"/>
      <c r="AI11" s="40"/>
      <c r="AJ11" s="40"/>
      <c r="AK11" s="40"/>
      <c r="AL11" s="40"/>
      <c r="AM11" s="40"/>
      <c r="AN11" s="40"/>
      <c r="AO11" s="73"/>
      <c r="AP11" s="94"/>
      <c r="AQ11" s="2"/>
      <c r="AR11" s="2"/>
      <c r="AS11" s="2"/>
      <c r="AT11" s="2"/>
      <c r="AU11" s="2"/>
      <c r="AV11" s="2"/>
      <c r="AW11" s="2"/>
      <c r="AX11" s="2"/>
      <c r="AY11" s="2"/>
      <c r="AZ11" s="2"/>
      <c r="BA11" s="2"/>
      <c r="BB11" s="2"/>
      <c r="BC11" s="2"/>
      <c r="BD11" s="2"/>
      <c r="BE11" s="2"/>
    </row>
    <row r="12" spans="2:59" ht="18" customHeight="1" x14ac:dyDescent="0.25">
      <c r="B12" s="75" t="s">
        <v>81</v>
      </c>
      <c r="C12" s="84" t="s">
        <v>73</v>
      </c>
      <c r="D12" s="84" t="s">
        <v>68</v>
      </c>
      <c r="E12" s="34">
        <v>10</v>
      </c>
      <c r="F12" s="34">
        <v>10</v>
      </c>
      <c r="G12" s="35">
        <f t="shared" si="0"/>
        <v>0</v>
      </c>
      <c r="H12" s="36"/>
      <c r="I12" s="81">
        <v>45505</v>
      </c>
      <c r="J12" s="81">
        <v>45506</v>
      </c>
      <c r="K12" s="37">
        <f t="shared" si="2"/>
        <v>2</v>
      </c>
      <c r="L12" s="38">
        <f t="shared" si="1"/>
        <v>1</v>
      </c>
      <c r="M12" s="39"/>
      <c r="N12" s="40"/>
      <c r="O12" s="40"/>
      <c r="P12" s="40"/>
      <c r="Q12" s="40"/>
      <c r="R12" s="40"/>
      <c r="S12" s="40"/>
      <c r="T12" s="40"/>
      <c r="U12" s="42">
        <v>5</v>
      </c>
      <c r="V12" s="110">
        <v>5</v>
      </c>
      <c r="W12" s="112"/>
      <c r="X12" s="40"/>
      <c r="Y12" s="109"/>
      <c r="Z12" s="40"/>
      <c r="AA12" s="97"/>
      <c r="AB12" s="73"/>
      <c r="AC12" s="40"/>
      <c r="AD12" s="40"/>
      <c r="AE12" s="40"/>
      <c r="AF12" s="109"/>
      <c r="AG12" s="112"/>
      <c r="AH12" s="40"/>
      <c r="AI12" s="40"/>
      <c r="AJ12" s="40"/>
      <c r="AK12" s="40"/>
      <c r="AL12" s="40"/>
      <c r="AM12" s="40"/>
      <c r="AN12" s="40"/>
      <c r="AO12" s="73"/>
      <c r="AP12" s="94"/>
      <c r="AQ12" s="2"/>
      <c r="AR12" s="2"/>
      <c r="AS12" s="2"/>
      <c r="AT12" s="2"/>
      <c r="AU12" s="2"/>
      <c r="AV12" s="2"/>
      <c r="AW12" s="2"/>
      <c r="AX12" s="2"/>
      <c r="AY12" s="2"/>
      <c r="AZ12" s="2"/>
      <c r="BA12" s="2"/>
      <c r="BB12" s="2"/>
      <c r="BC12" s="2"/>
      <c r="BD12" s="2"/>
      <c r="BE12" s="2"/>
    </row>
    <row r="13" spans="2:59" ht="18" customHeight="1" x14ac:dyDescent="0.25">
      <c r="B13" s="33" t="s">
        <v>29</v>
      </c>
      <c r="C13" s="72" t="s">
        <v>4</v>
      </c>
      <c r="D13" s="44"/>
      <c r="E13" s="22">
        <f>SUM(E14:E17)</f>
        <v>70</v>
      </c>
      <c r="F13" s="23">
        <f>SUM(F14:F17)</f>
        <v>70</v>
      </c>
      <c r="G13" s="24">
        <f>SUM(G14:G17)</f>
        <v>0</v>
      </c>
      <c r="H13" s="45"/>
      <c r="I13" s="46"/>
      <c r="J13" s="47"/>
      <c r="K13" s="37"/>
      <c r="L13" s="29">
        <f>F13/E13</f>
        <v>1</v>
      </c>
      <c r="M13" s="30"/>
      <c r="N13" s="31"/>
      <c r="O13" s="31"/>
      <c r="P13" s="31"/>
      <c r="Q13" s="31"/>
      <c r="R13" s="31"/>
      <c r="S13" s="31"/>
      <c r="T13" s="31"/>
      <c r="U13" s="31"/>
      <c r="V13" s="111"/>
      <c r="W13" s="114"/>
      <c r="X13" s="31"/>
      <c r="Y13" s="111"/>
      <c r="Z13" s="31"/>
      <c r="AA13" s="98"/>
      <c r="AB13" s="93"/>
      <c r="AC13" s="31"/>
      <c r="AD13" s="31"/>
      <c r="AE13" s="31"/>
      <c r="AF13" s="111"/>
      <c r="AG13" s="114"/>
      <c r="AH13" s="31"/>
      <c r="AI13" s="31"/>
      <c r="AJ13" s="31"/>
      <c r="AK13" s="31"/>
      <c r="AL13" s="31"/>
      <c r="AM13" s="31"/>
      <c r="AN13" s="31"/>
      <c r="AO13" s="93"/>
      <c r="AP13" s="95"/>
      <c r="AQ13" s="2"/>
      <c r="AR13" s="2"/>
      <c r="AS13" s="2"/>
      <c r="AT13" s="2"/>
      <c r="AU13" s="2"/>
      <c r="AV13" s="2"/>
      <c r="AW13" s="2"/>
      <c r="AX13" s="2"/>
      <c r="AY13" s="2"/>
      <c r="AZ13" s="2"/>
      <c r="BA13" s="2"/>
      <c r="BB13" s="2"/>
      <c r="BC13" s="2"/>
      <c r="BD13" s="2"/>
      <c r="BE13" s="2"/>
    </row>
    <row r="14" spans="2:59" ht="18" customHeight="1" x14ac:dyDescent="0.25">
      <c r="B14" s="33">
        <v>2.1</v>
      </c>
      <c r="C14" s="84" t="s">
        <v>75</v>
      </c>
      <c r="D14" s="84" t="s">
        <v>65</v>
      </c>
      <c r="E14" s="34">
        <v>15</v>
      </c>
      <c r="F14" s="34">
        <v>15</v>
      </c>
      <c r="G14" s="35">
        <f t="shared" ref="G14:G17" si="3">E14-F14</f>
        <v>0</v>
      </c>
      <c r="H14" s="36"/>
      <c r="I14" s="81">
        <v>45509</v>
      </c>
      <c r="J14" s="81">
        <v>45511</v>
      </c>
      <c r="K14" s="37">
        <f t="shared" si="2"/>
        <v>3</v>
      </c>
      <c r="L14" s="38">
        <f t="shared" si="1"/>
        <v>1</v>
      </c>
      <c r="M14" s="39"/>
      <c r="N14" s="40"/>
      <c r="O14" s="40"/>
      <c r="P14" s="40"/>
      <c r="Q14" s="40"/>
      <c r="R14" s="40"/>
      <c r="S14" s="40"/>
      <c r="T14" s="40"/>
      <c r="U14" s="40"/>
      <c r="V14" s="109"/>
      <c r="W14" s="115">
        <v>5</v>
      </c>
      <c r="X14" s="92">
        <v>5</v>
      </c>
      <c r="Y14" s="116">
        <v>5</v>
      </c>
      <c r="Z14" s="40"/>
      <c r="AA14" s="40"/>
      <c r="AB14" s="40"/>
      <c r="AC14" s="40"/>
      <c r="AD14" s="40"/>
      <c r="AE14" s="40"/>
      <c r="AF14" s="109"/>
      <c r="AG14" s="112"/>
      <c r="AH14" s="40"/>
      <c r="AI14" s="40"/>
      <c r="AJ14" s="40"/>
      <c r="AK14" s="40"/>
      <c r="AL14" s="40"/>
      <c r="AM14" s="40"/>
      <c r="AN14" s="40"/>
      <c r="AO14" s="73"/>
      <c r="AP14" s="94"/>
      <c r="AQ14" s="2"/>
      <c r="AR14" s="2"/>
      <c r="AS14" s="2"/>
      <c r="AT14" s="2"/>
      <c r="AU14" s="2"/>
      <c r="AV14" s="2"/>
      <c r="AW14" s="2"/>
      <c r="AX14" s="2"/>
      <c r="AY14" s="2"/>
      <c r="AZ14" s="2"/>
      <c r="BA14" s="2"/>
      <c r="BB14" s="2"/>
      <c r="BC14" s="2"/>
      <c r="BD14" s="2"/>
      <c r="BE14" s="2"/>
    </row>
    <row r="15" spans="2:59" ht="18" customHeight="1" x14ac:dyDescent="0.25">
      <c r="B15" s="33">
        <v>2.2000000000000002</v>
      </c>
      <c r="C15" s="84" t="s">
        <v>76</v>
      </c>
      <c r="D15" s="84" t="s">
        <v>68</v>
      </c>
      <c r="E15" s="34">
        <v>20</v>
      </c>
      <c r="F15" s="34">
        <v>20</v>
      </c>
      <c r="G15" s="35">
        <f t="shared" si="3"/>
        <v>0</v>
      </c>
      <c r="H15" s="36"/>
      <c r="I15" s="81">
        <v>45511</v>
      </c>
      <c r="J15" s="81">
        <v>45513</v>
      </c>
      <c r="K15" s="37">
        <f t="shared" si="2"/>
        <v>3</v>
      </c>
      <c r="L15" s="38">
        <f t="shared" si="1"/>
        <v>1</v>
      </c>
      <c r="M15" s="39"/>
      <c r="N15" s="40"/>
      <c r="O15" s="40"/>
      <c r="P15" s="40"/>
      <c r="Q15" s="40"/>
      <c r="R15" s="40"/>
      <c r="S15" s="40"/>
      <c r="T15" s="40"/>
      <c r="U15" s="40"/>
      <c r="V15" s="109"/>
      <c r="W15" s="112"/>
      <c r="X15" s="92">
        <v>5</v>
      </c>
      <c r="Y15" s="116">
        <v>5</v>
      </c>
      <c r="Z15" s="120">
        <v>5</v>
      </c>
      <c r="AA15" s="117">
        <v>5</v>
      </c>
      <c r="AB15" s="40"/>
      <c r="AC15" s="40"/>
      <c r="AD15" s="40"/>
      <c r="AE15" s="40"/>
      <c r="AF15" s="109"/>
      <c r="AG15" s="112"/>
      <c r="AH15" s="40"/>
      <c r="AI15" s="40"/>
      <c r="AJ15" s="40"/>
      <c r="AK15" s="40"/>
      <c r="AL15" s="40"/>
      <c r="AM15" s="40"/>
      <c r="AN15" s="40"/>
      <c r="AO15" s="73"/>
      <c r="AP15" s="94"/>
      <c r="AQ15" s="2"/>
      <c r="AR15" s="2"/>
      <c r="AS15" s="2"/>
      <c r="AT15" s="2"/>
      <c r="AU15" s="2"/>
      <c r="AV15" s="2"/>
      <c r="AW15" s="2"/>
      <c r="AX15" s="2"/>
      <c r="AY15" s="2"/>
      <c r="AZ15" s="2"/>
      <c r="BA15" s="2"/>
      <c r="BB15" s="2"/>
      <c r="BC15" s="2"/>
      <c r="BD15" s="2"/>
      <c r="BE15" s="2"/>
    </row>
    <row r="16" spans="2:59" ht="18" customHeight="1" x14ac:dyDescent="0.25">
      <c r="B16" s="33">
        <v>2.2999999999999998</v>
      </c>
      <c r="C16" s="84" t="s">
        <v>77</v>
      </c>
      <c r="D16" s="84" t="s">
        <v>67</v>
      </c>
      <c r="E16" s="34">
        <v>15</v>
      </c>
      <c r="F16" s="34">
        <v>15</v>
      </c>
      <c r="G16" s="35">
        <f t="shared" si="3"/>
        <v>0</v>
      </c>
      <c r="H16" s="36"/>
      <c r="I16" s="81">
        <v>45516</v>
      </c>
      <c r="J16" s="81">
        <v>45520</v>
      </c>
      <c r="K16" s="37">
        <f t="shared" si="2"/>
        <v>5</v>
      </c>
      <c r="L16" s="38">
        <f t="shared" si="1"/>
        <v>1</v>
      </c>
      <c r="M16" s="39"/>
      <c r="N16" s="40"/>
      <c r="O16" s="40"/>
      <c r="P16" s="40"/>
      <c r="Q16" s="40"/>
      <c r="R16" s="40"/>
      <c r="S16" s="40"/>
      <c r="T16" s="40"/>
      <c r="U16" s="40"/>
      <c r="V16" s="109"/>
      <c r="W16" s="112"/>
      <c r="X16" s="40"/>
      <c r="Y16" s="109"/>
      <c r="Z16" s="40"/>
      <c r="AA16" s="40"/>
      <c r="AB16" s="92">
        <v>3</v>
      </c>
      <c r="AC16" s="92">
        <v>3</v>
      </c>
      <c r="AD16" s="92">
        <v>3</v>
      </c>
      <c r="AE16" s="92">
        <v>3</v>
      </c>
      <c r="AF16" s="116">
        <v>3</v>
      </c>
      <c r="AG16" s="112"/>
      <c r="AH16" s="40"/>
      <c r="AI16" s="40"/>
      <c r="AJ16" s="40"/>
      <c r="AK16" s="40"/>
      <c r="AL16" s="40"/>
      <c r="AM16" s="40"/>
      <c r="AN16" s="40"/>
      <c r="AO16" s="73"/>
      <c r="AP16" s="94"/>
      <c r="AQ16" s="2"/>
      <c r="AR16" s="2"/>
      <c r="AS16" s="2"/>
      <c r="AT16" s="2"/>
      <c r="AU16" s="2"/>
      <c r="AV16" s="2"/>
      <c r="AW16" s="2"/>
      <c r="AX16" s="2"/>
      <c r="AY16" s="2"/>
      <c r="AZ16" s="2"/>
      <c r="BA16" s="2"/>
      <c r="BB16" s="2"/>
      <c r="BC16" s="2"/>
      <c r="BD16" s="2"/>
      <c r="BE16" s="2"/>
    </row>
    <row r="17" spans="2:59" ht="18" customHeight="1" x14ac:dyDescent="0.25">
      <c r="B17" s="33">
        <v>2.4</v>
      </c>
      <c r="C17" s="84" t="s">
        <v>56</v>
      </c>
      <c r="D17" s="84" t="s">
        <v>66</v>
      </c>
      <c r="E17" s="34">
        <v>20</v>
      </c>
      <c r="F17" s="34">
        <v>20</v>
      </c>
      <c r="G17" s="35">
        <f t="shared" si="3"/>
        <v>0</v>
      </c>
      <c r="H17" s="36"/>
      <c r="I17" s="81">
        <v>45516</v>
      </c>
      <c r="J17" s="81">
        <v>45520</v>
      </c>
      <c r="K17" s="37">
        <f t="shared" si="2"/>
        <v>5</v>
      </c>
      <c r="L17" s="38">
        <f t="shared" si="1"/>
        <v>1</v>
      </c>
      <c r="M17" s="39"/>
      <c r="N17" s="40"/>
      <c r="O17" s="40"/>
      <c r="P17" s="40"/>
      <c r="Q17" s="40"/>
      <c r="R17" s="40"/>
      <c r="S17" s="40"/>
      <c r="T17" s="40"/>
      <c r="U17" s="40"/>
      <c r="V17" s="109"/>
      <c r="W17" s="112"/>
      <c r="X17" s="40"/>
      <c r="Y17" s="109"/>
      <c r="Z17" s="40"/>
      <c r="AA17" s="40"/>
      <c r="AB17" s="92">
        <v>3</v>
      </c>
      <c r="AC17" s="92">
        <v>3</v>
      </c>
      <c r="AD17" s="92">
        <v>4</v>
      </c>
      <c r="AE17" s="92">
        <v>5</v>
      </c>
      <c r="AF17" s="116">
        <v>5</v>
      </c>
      <c r="AG17" s="112"/>
      <c r="AH17" s="40"/>
      <c r="AI17" s="40"/>
      <c r="AJ17" s="40"/>
      <c r="AK17" s="40"/>
      <c r="AL17" s="40"/>
      <c r="AM17" s="40"/>
      <c r="AN17" s="40"/>
      <c r="AO17" s="73"/>
      <c r="AP17" s="94"/>
      <c r="AQ17" s="2"/>
      <c r="AR17" s="2"/>
      <c r="AS17" s="2"/>
      <c r="AT17" s="2"/>
      <c r="AU17" s="2"/>
      <c r="AV17" s="2"/>
      <c r="AW17" s="2"/>
      <c r="AX17" s="2"/>
      <c r="AY17" s="2"/>
      <c r="AZ17" s="2"/>
      <c r="BA17" s="2"/>
      <c r="BB17" s="2"/>
      <c r="BC17" s="2"/>
      <c r="BD17" s="2"/>
      <c r="BE17" s="2"/>
    </row>
    <row r="18" spans="2:59" ht="15.75" customHeight="1" x14ac:dyDescent="0.25">
      <c r="B18" s="33">
        <v>3</v>
      </c>
      <c r="C18" s="72" t="s">
        <v>5</v>
      </c>
      <c r="D18" s="44"/>
      <c r="E18" s="22">
        <f>SUM(E19:E22)</f>
        <v>50</v>
      </c>
      <c r="F18" s="23">
        <f>SUM(F19:F22)</f>
        <v>50</v>
      </c>
      <c r="G18" s="24">
        <f>SUM(G19:G19)</f>
        <v>0</v>
      </c>
      <c r="H18" s="45"/>
      <c r="I18" s="46"/>
      <c r="J18" s="47"/>
      <c r="K18" s="37"/>
      <c r="L18" s="29">
        <f>F18/E18</f>
        <v>1</v>
      </c>
      <c r="M18" s="30"/>
      <c r="N18" s="31"/>
      <c r="O18" s="31"/>
      <c r="P18" s="31"/>
      <c r="Q18" s="31"/>
      <c r="R18" s="31"/>
      <c r="S18" s="31"/>
      <c r="T18" s="31"/>
      <c r="U18" s="31"/>
      <c r="V18" s="111"/>
      <c r="W18" s="114"/>
      <c r="X18" s="31"/>
      <c r="Y18" s="111"/>
      <c r="Z18" s="119"/>
      <c r="AA18" s="31"/>
      <c r="AB18" s="93"/>
      <c r="AC18" s="31"/>
      <c r="AD18" s="31"/>
      <c r="AE18" s="31"/>
      <c r="AF18" s="111"/>
      <c r="AG18" s="114"/>
      <c r="AH18" s="31"/>
      <c r="AI18" s="31"/>
      <c r="AJ18" s="31"/>
      <c r="AK18" s="31"/>
      <c r="AL18" s="31"/>
      <c r="AM18" s="31"/>
      <c r="AN18" s="31"/>
      <c r="AO18" s="93"/>
      <c r="AP18" s="95"/>
      <c r="AQ18" s="2"/>
      <c r="AR18" s="2"/>
      <c r="AS18" s="2"/>
      <c r="AT18" s="2"/>
      <c r="AU18" s="2"/>
      <c r="AV18" s="2"/>
      <c r="AW18" s="2"/>
      <c r="AX18" s="2"/>
      <c r="AY18" s="2"/>
      <c r="AZ18" s="2"/>
      <c r="BA18" s="2"/>
      <c r="BB18" s="2"/>
      <c r="BC18" s="2"/>
      <c r="BD18" s="2"/>
      <c r="BE18" s="2"/>
    </row>
    <row r="19" spans="2:59" ht="15.75" customHeight="1" x14ac:dyDescent="0.25">
      <c r="B19" s="33">
        <v>3.1</v>
      </c>
      <c r="C19" s="84" t="s">
        <v>78</v>
      </c>
      <c r="D19" s="84" t="s">
        <v>66</v>
      </c>
      <c r="E19" s="34">
        <v>5</v>
      </c>
      <c r="F19" s="34">
        <v>5</v>
      </c>
      <c r="G19" s="35">
        <f t="shared" ref="G19:G21" si="4">E19-F19</f>
        <v>0</v>
      </c>
      <c r="H19" s="36"/>
      <c r="I19" s="81">
        <v>45523</v>
      </c>
      <c r="J19" s="81">
        <v>45525</v>
      </c>
      <c r="K19" s="37">
        <f t="shared" si="2"/>
        <v>3</v>
      </c>
      <c r="L19" s="38">
        <f>F19/E19</f>
        <v>1</v>
      </c>
      <c r="M19" s="39"/>
      <c r="N19" s="40"/>
      <c r="O19" s="40"/>
      <c r="P19" s="40"/>
      <c r="Q19" s="40"/>
      <c r="R19" s="40"/>
      <c r="S19" s="40"/>
      <c r="T19" s="40"/>
      <c r="U19" s="40"/>
      <c r="V19" s="109"/>
      <c r="W19" s="112"/>
      <c r="X19" s="40"/>
      <c r="Y19" s="109"/>
      <c r="Z19" s="40"/>
      <c r="AA19" s="97"/>
      <c r="AB19" s="73"/>
      <c r="AC19" s="40"/>
      <c r="AD19" s="40"/>
      <c r="AE19" s="40"/>
      <c r="AF19" s="109"/>
      <c r="AG19" s="121">
        <v>2</v>
      </c>
      <c r="AH19" s="99">
        <v>2</v>
      </c>
      <c r="AI19" s="99">
        <v>1</v>
      </c>
      <c r="AJ19" s="40"/>
      <c r="AK19" s="40"/>
      <c r="AL19" s="41"/>
      <c r="AM19" s="41"/>
      <c r="AN19" s="41"/>
      <c r="AO19" s="40"/>
      <c r="AP19" s="40"/>
      <c r="AQ19" s="2"/>
      <c r="AR19" s="2"/>
      <c r="AS19" s="2"/>
      <c r="AT19" s="2"/>
      <c r="AU19" s="2"/>
      <c r="AV19" s="2"/>
      <c r="AW19" s="2"/>
      <c r="AX19" s="2"/>
      <c r="AY19" s="2"/>
      <c r="AZ19" s="2"/>
      <c r="BA19" s="2"/>
      <c r="BB19" s="2"/>
      <c r="BC19" s="2"/>
      <c r="BD19" s="2"/>
      <c r="BE19" s="2"/>
    </row>
    <row r="20" spans="2:59" ht="15.75" customHeight="1" x14ac:dyDescent="0.25">
      <c r="B20" s="75" t="s">
        <v>82</v>
      </c>
      <c r="C20" s="84" t="s">
        <v>79</v>
      </c>
      <c r="D20" s="84" t="s">
        <v>68</v>
      </c>
      <c r="E20" s="34">
        <v>15</v>
      </c>
      <c r="F20" s="74">
        <v>15</v>
      </c>
      <c r="G20" s="35">
        <f t="shared" si="4"/>
        <v>0</v>
      </c>
      <c r="H20" s="36"/>
      <c r="I20" s="81">
        <v>45525</v>
      </c>
      <c r="J20" s="81">
        <v>45527</v>
      </c>
      <c r="K20" s="37">
        <f t="shared" si="2"/>
        <v>3</v>
      </c>
      <c r="L20" s="38">
        <f>F20/E20</f>
        <v>1</v>
      </c>
      <c r="M20" s="39"/>
      <c r="N20" s="40"/>
      <c r="O20" s="40"/>
      <c r="P20" s="40"/>
      <c r="Q20" s="40"/>
      <c r="R20" s="40"/>
      <c r="S20" s="40"/>
      <c r="T20" s="40"/>
      <c r="U20" s="40"/>
      <c r="V20" s="109"/>
      <c r="W20" s="112"/>
      <c r="X20" s="40"/>
      <c r="Y20" s="109"/>
      <c r="Z20" s="40"/>
      <c r="AA20" s="97"/>
      <c r="AB20" s="73"/>
      <c r="AC20" s="40"/>
      <c r="AD20" s="40"/>
      <c r="AE20" s="40"/>
      <c r="AF20" s="109"/>
      <c r="AG20" s="112"/>
      <c r="AH20" s="40"/>
      <c r="AI20" s="99">
        <v>5</v>
      </c>
      <c r="AJ20" s="99">
        <v>5</v>
      </c>
      <c r="AK20" s="99">
        <v>5</v>
      </c>
      <c r="AL20" s="41"/>
      <c r="AM20" s="41"/>
      <c r="AN20" s="41"/>
      <c r="AO20" s="96"/>
      <c r="AP20" s="96"/>
      <c r="AQ20" s="2"/>
      <c r="AR20" s="2"/>
      <c r="AS20" s="2"/>
      <c r="AT20" s="2"/>
      <c r="AU20" s="2"/>
      <c r="AV20" s="2"/>
      <c r="AW20" s="2"/>
      <c r="AX20" s="2"/>
      <c r="AY20" s="2"/>
      <c r="AZ20" s="2"/>
      <c r="BA20" s="2"/>
      <c r="BB20" s="2"/>
      <c r="BC20" s="2"/>
      <c r="BD20" s="2"/>
      <c r="BE20" s="2"/>
    </row>
    <row r="21" spans="2:59" ht="15.75" customHeight="1" x14ac:dyDescent="0.25">
      <c r="B21" s="75" t="s">
        <v>83</v>
      </c>
      <c r="C21" s="84" t="s">
        <v>54</v>
      </c>
      <c r="D21" s="84" t="s">
        <v>67</v>
      </c>
      <c r="E21" s="34">
        <v>20</v>
      </c>
      <c r="F21" s="74">
        <v>20</v>
      </c>
      <c r="G21" s="35">
        <f t="shared" si="4"/>
        <v>0</v>
      </c>
      <c r="H21" s="36"/>
      <c r="I21" s="81">
        <v>45530</v>
      </c>
      <c r="J21" s="81">
        <v>45533</v>
      </c>
      <c r="K21" s="37">
        <f t="shared" si="2"/>
        <v>4</v>
      </c>
      <c r="L21" s="38">
        <f t="shared" ref="L21:L22" si="5">F21/E21</f>
        <v>1</v>
      </c>
      <c r="M21" s="39"/>
      <c r="N21" s="40"/>
      <c r="O21" s="40"/>
      <c r="P21" s="40"/>
      <c r="Q21" s="40"/>
      <c r="R21" s="40"/>
      <c r="S21" s="40"/>
      <c r="T21" s="40"/>
      <c r="U21" s="40"/>
      <c r="V21" s="109"/>
      <c r="W21" s="112"/>
      <c r="X21" s="40"/>
      <c r="Y21" s="109"/>
      <c r="Z21" s="40"/>
      <c r="AA21" s="97"/>
      <c r="AB21" s="73"/>
      <c r="AC21" s="40"/>
      <c r="AD21" s="40"/>
      <c r="AE21" s="40"/>
      <c r="AF21" s="109"/>
      <c r="AG21" s="112"/>
      <c r="AH21" s="40"/>
      <c r="AI21" s="40"/>
      <c r="AJ21" s="40"/>
      <c r="AK21" s="40"/>
      <c r="AL21" s="99">
        <v>5</v>
      </c>
      <c r="AM21" s="99">
        <v>5</v>
      </c>
      <c r="AN21" s="99">
        <v>5</v>
      </c>
      <c r="AO21" s="99">
        <v>5</v>
      </c>
      <c r="AP21" s="96"/>
      <c r="AQ21" s="2"/>
      <c r="AR21" s="2"/>
      <c r="AS21" s="2"/>
      <c r="AT21" s="2"/>
      <c r="AU21" s="2"/>
      <c r="AV21" s="2"/>
      <c r="AW21" s="2"/>
      <c r="AX21" s="2"/>
      <c r="AY21" s="2"/>
      <c r="AZ21" s="2"/>
      <c r="BA21" s="2"/>
      <c r="BB21" s="2"/>
      <c r="BC21" s="2"/>
      <c r="BD21" s="2"/>
      <c r="BE21" s="2"/>
    </row>
    <row r="22" spans="2:59" ht="15.75" customHeight="1" x14ac:dyDescent="0.25">
      <c r="B22" s="75" t="s">
        <v>84</v>
      </c>
      <c r="C22" s="84" t="s">
        <v>55</v>
      </c>
      <c r="D22" s="84" t="s">
        <v>65</v>
      </c>
      <c r="E22" s="34">
        <v>10</v>
      </c>
      <c r="F22" s="43">
        <v>10</v>
      </c>
      <c r="G22" s="35">
        <f t="shared" ref="G22" si="6">E22-F22</f>
        <v>0</v>
      </c>
      <c r="H22" s="36"/>
      <c r="I22" s="81">
        <v>45531</v>
      </c>
      <c r="J22" s="81">
        <v>45534</v>
      </c>
      <c r="K22" s="37">
        <f t="shared" si="2"/>
        <v>4</v>
      </c>
      <c r="L22" s="38">
        <f t="shared" si="5"/>
        <v>1</v>
      </c>
      <c r="M22" s="39"/>
      <c r="N22" s="40"/>
      <c r="O22" s="40"/>
      <c r="P22" s="40"/>
      <c r="Q22" s="40"/>
      <c r="R22" s="40"/>
      <c r="S22" s="40"/>
      <c r="T22" s="40"/>
      <c r="U22" s="40"/>
      <c r="V22" s="109"/>
      <c r="W22" s="112"/>
      <c r="X22" s="40"/>
      <c r="Y22" s="109"/>
      <c r="Z22" s="40"/>
      <c r="AA22" s="97"/>
      <c r="AB22" s="73"/>
      <c r="AC22" s="40"/>
      <c r="AD22" s="40"/>
      <c r="AE22" s="40"/>
      <c r="AF22" s="109"/>
      <c r="AG22" s="112"/>
      <c r="AH22" s="40"/>
      <c r="AI22" s="40"/>
      <c r="AJ22" s="40"/>
      <c r="AK22" s="40"/>
      <c r="AL22" s="41"/>
      <c r="AM22" s="99">
        <v>2</v>
      </c>
      <c r="AN22" s="99">
        <v>2</v>
      </c>
      <c r="AO22" s="99">
        <v>3</v>
      </c>
      <c r="AP22" s="99">
        <v>3</v>
      </c>
      <c r="AQ22" s="2"/>
      <c r="AR22" s="2"/>
      <c r="AS22" s="2"/>
      <c r="AT22" s="2"/>
      <c r="AU22" s="2"/>
      <c r="AV22" s="2"/>
      <c r="AW22" s="2"/>
      <c r="AX22" s="2"/>
      <c r="AY22" s="2"/>
      <c r="AZ22" s="2"/>
      <c r="BA22" s="2"/>
      <c r="BB22" s="2"/>
      <c r="BC22" s="2"/>
      <c r="BD22" s="2"/>
      <c r="BE22" s="2"/>
    </row>
    <row r="23" spans="2:59" ht="18" customHeight="1" x14ac:dyDescent="0.25">
      <c r="E23" s="48" t="s">
        <v>21</v>
      </c>
      <c r="F23" s="48" t="s">
        <v>22</v>
      </c>
      <c r="G23" s="48" t="s">
        <v>23</v>
      </c>
      <c r="H23" s="85" t="s">
        <v>30</v>
      </c>
      <c r="I23" s="48" t="s">
        <v>31</v>
      </c>
    </row>
    <row r="24" spans="2:59" ht="18" customHeight="1" x14ac:dyDescent="0.25">
      <c r="C24" s="3" t="s">
        <v>32</v>
      </c>
      <c r="D24" s="49" t="s">
        <v>33</v>
      </c>
      <c r="E24" s="50">
        <f>SUM(E9:E12,E14:E17,E19:E22)</f>
        <v>160</v>
      </c>
      <c r="F24" s="50">
        <f>SUM(F9:F12,F14:F17,F19:F22)</f>
        <v>160</v>
      </c>
      <c r="G24" s="50">
        <f>SUM(G9:G12,G14:G17,G19:G19,G22:G22)</f>
        <v>0</v>
      </c>
      <c r="H24" s="86">
        <v>30</v>
      </c>
      <c r="I24" s="50">
        <f>E24/H24</f>
        <v>5.333333333333333</v>
      </c>
      <c r="L24" s="100" t="s">
        <v>34</v>
      </c>
      <c r="M24" s="52">
        <v>1</v>
      </c>
      <c r="N24" s="52">
        <v>2</v>
      </c>
      <c r="O24" s="52">
        <v>3</v>
      </c>
      <c r="P24" s="52">
        <v>4</v>
      </c>
      <c r="Q24" s="52">
        <v>5</v>
      </c>
      <c r="R24" s="52">
        <v>6</v>
      </c>
      <c r="S24" s="52">
        <v>7</v>
      </c>
      <c r="T24" s="52">
        <v>8</v>
      </c>
      <c r="U24" s="52">
        <v>9</v>
      </c>
      <c r="V24" s="52">
        <v>10</v>
      </c>
      <c r="W24" s="52">
        <v>11</v>
      </c>
      <c r="X24" s="52">
        <v>12</v>
      </c>
      <c r="Y24" s="52">
        <v>13</v>
      </c>
      <c r="Z24" s="52">
        <v>14</v>
      </c>
      <c r="AA24" s="52">
        <v>15</v>
      </c>
      <c r="AB24" s="52">
        <v>16</v>
      </c>
      <c r="AC24" s="52">
        <v>17</v>
      </c>
      <c r="AD24" s="52">
        <v>18</v>
      </c>
      <c r="AE24" s="52">
        <v>19</v>
      </c>
      <c r="AF24" s="52">
        <v>20</v>
      </c>
      <c r="AG24" s="52">
        <v>21</v>
      </c>
      <c r="AH24" s="52">
        <v>22</v>
      </c>
      <c r="AI24" s="52">
        <v>23</v>
      </c>
      <c r="AJ24" s="52">
        <v>24</v>
      </c>
      <c r="AK24" s="52">
        <v>25</v>
      </c>
      <c r="AL24" s="52">
        <v>26</v>
      </c>
      <c r="AM24" s="52">
        <v>27</v>
      </c>
      <c r="AN24" s="52">
        <v>28</v>
      </c>
      <c r="AO24" s="52">
        <v>29</v>
      </c>
      <c r="AP24" s="52">
        <v>30</v>
      </c>
      <c r="AQ24" s="2"/>
      <c r="AR24" s="2"/>
      <c r="AS24" s="2"/>
      <c r="AT24" s="2"/>
      <c r="AU24" s="2"/>
      <c r="AV24" s="2"/>
      <c r="AW24" s="2"/>
      <c r="AX24" s="2"/>
      <c r="AY24" s="2"/>
      <c r="AZ24" s="2"/>
      <c r="BA24" s="2"/>
      <c r="BB24" s="2"/>
      <c r="BC24" s="2"/>
      <c r="BD24" s="2"/>
      <c r="BE24" s="2"/>
      <c r="BF24" s="2"/>
      <c r="BG24" s="49"/>
    </row>
    <row r="25" spans="2:59" ht="18" customHeight="1" x14ac:dyDescent="0.25">
      <c r="L25" s="100" t="s">
        <v>35</v>
      </c>
      <c r="M25" s="53">
        <f>E24</f>
        <v>160</v>
      </c>
      <c r="N25" s="54">
        <f>M25-I24</f>
        <v>154.66666666666666</v>
      </c>
      <c r="O25" s="54">
        <f>N25-I24</f>
        <v>149.33333333333331</v>
      </c>
      <c r="P25" s="54">
        <f>O25-I24</f>
        <v>143.99999999999997</v>
      </c>
      <c r="Q25" s="54">
        <f>P25-I24</f>
        <v>138.66666666666663</v>
      </c>
      <c r="R25" s="54">
        <f>Q25-I24</f>
        <v>133.33333333333329</v>
      </c>
      <c r="S25" s="54">
        <f>R25-I24</f>
        <v>127.99999999999996</v>
      </c>
      <c r="T25" s="54">
        <f>S25-I24</f>
        <v>122.66666666666663</v>
      </c>
      <c r="U25" s="54">
        <f>T25-I24</f>
        <v>117.3333333333333</v>
      </c>
      <c r="V25" s="54">
        <f>U25-I24</f>
        <v>111.99999999999997</v>
      </c>
      <c r="W25" s="54">
        <f>V25-I24</f>
        <v>106.66666666666664</v>
      </c>
      <c r="X25" s="54">
        <f>W25-I24</f>
        <v>101.33333333333331</v>
      </c>
      <c r="Y25" s="54">
        <f>X25-I24</f>
        <v>95.999999999999986</v>
      </c>
      <c r="Z25" s="54">
        <f>Y25-I24</f>
        <v>90.666666666666657</v>
      </c>
      <c r="AA25" s="54">
        <f>Z25-I24</f>
        <v>85.333333333333329</v>
      </c>
      <c r="AB25" s="54">
        <f>AA25-I24</f>
        <v>80</v>
      </c>
      <c r="AC25" s="54">
        <f>AB25-I24</f>
        <v>74.666666666666671</v>
      </c>
      <c r="AD25" s="54">
        <f>AC25-I24</f>
        <v>69.333333333333343</v>
      </c>
      <c r="AE25" s="54">
        <f>AD25-I24</f>
        <v>64.000000000000014</v>
      </c>
      <c r="AF25" s="54">
        <f>AE25-I24</f>
        <v>58.666666666666679</v>
      </c>
      <c r="AG25" s="54">
        <f>AF25-I24</f>
        <v>53.333333333333343</v>
      </c>
      <c r="AH25" s="54">
        <f>AG25-I24</f>
        <v>48.000000000000007</v>
      </c>
      <c r="AI25" s="54">
        <f>AH25-I24</f>
        <v>42.666666666666671</v>
      </c>
      <c r="AJ25" s="54">
        <f>AI25-I24</f>
        <v>37.333333333333336</v>
      </c>
      <c r="AK25" s="54">
        <f>AJ25-I24</f>
        <v>32</v>
      </c>
      <c r="AL25" s="54">
        <f>AK25-I24</f>
        <v>26.666666666666668</v>
      </c>
      <c r="AM25" s="54">
        <f>AL25-I24</f>
        <v>21.333333333333336</v>
      </c>
      <c r="AN25" s="54">
        <f>AM25-I24</f>
        <v>16.000000000000004</v>
      </c>
      <c r="AO25" s="54">
        <f>AN25-I24</f>
        <v>10.666666666666671</v>
      </c>
      <c r="AP25" s="54">
        <f>AO25-I24</f>
        <v>5.3333333333333384</v>
      </c>
      <c r="AQ25" s="2"/>
      <c r="AR25" s="2"/>
      <c r="AS25" s="2"/>
      <c r="AT25" s="2"/>
      <c r="AU25" s="2"/>
      <c r="AV25" s="2"/>
      <c r="AW25" s="2"/>
      <c r="AX25" s="2"/>
      <c r="AY25" s="2"/>
      <c r="AZ25" s="2"/>
      <c r="BA25" s="2"/>
      <c r="BB25" s="2"/>
      <c r="BC25" s="2"/>
      <c r="BD25" s="2"/>
      <c r="BE25" s="2"/>
      <c r="BF25" s="2"/>
      <c r="BG25" s="50"/>
    </row>
    <row r="26" spans="2:59" ht="18" customHeight="1" x14ac:dyDescent="0.25">
      <c r="L26" s="51" t="s">
        <v>21</v>
      </c>
      <c r="M26" s="53">
        <f>E24</f>
        <v>160</v>
      </c>
      <c r="N26" s="53">
        <f t="shared" ref="N26:AP26" si="7">M28</f>
        <v>160</v>
      </c>
      <c r="O26" s="53">
        <f t="shared" si="7"/>
        <v>159</v>
      </c>
      <c r="P26" s="53">
        <f t="shared" si="7"/>
        <v>158</v>
      </c>
      <c r="Q26" s="53">
        <f t="shared" si="7"/>
        <v>157</v>
      </c>
      <c r="R26" s="53">
        <f t="shared" si="7"/>
        <v>156</v>
      </c>
      <c r="S26" s="53">
        <f t="shared" si="7"/>
        <v>151</v>
      </c>
      <c r="T26" s="53">
        <f t="shared" si="7"/>
        <v>143</v>
      </c>
      <c r="U26" s="53">
        <f t="shared" si="7"/>
        <v>135</v>
      </c>
      <c r="V26" s="53">
        <f t="shared" si="7"/>
        <v>128</v>
      </c>
      <c r="W26" s="53">
        <f t="shared" si="7"/>
        <v>121</v>
      </c>
      <c r="X26" s="53">
        <f t="shared" si="7"/>
        <v>116</v>
      </c>
      <c r="Y26" s="53">
        <f t="shared" si="7"/>
        <v>106</v>
      </c>
      <c r="Z26" s="53">
        <f t="shared" si="7"/>
        <v>96</v>
      </c>
      <c r="AA26" s="53">
        <f t="shared" si="7"/>
        <v>91</v>
      </c>
      <c r="AB26" s="53">
        <f t="shared" si="7"/>
        <v>86</v>
      </c>
      <c r="AC26" s="53">
        <f t="shared" si="7"/>
        <v>80</v>
      </c>
      <c r="AD26" s="53">
        <f t="shared" si="7"/>
        <v>74</v>
      </c>
      <c r="AE26" s="53">
        <f t="shared" si="7"/>
        <v>67</v>
      </c>
      <c r="AF26" s="53">
        <f t="shared" si="7"/>
        <v>59</v>
      </c>
      <c r="AG26" s="53">
        <f t="shared" si="7"/>
        <v>51</v>
      </c>
      <c r="AH26" s="53">
        <f t="shared" si="7"/>
        <v>49</v>
      </c>
      <c r="AI26" s="53">
        <f t="shared" si="7"/>
        <v>47</v>
      </c>
      <c r="AJ26" s="53">
        <f t="shared" si="7"/>
        <v>41</v>
      </c>
      <c r="AK26" s="53">
        <f t="shared" si="7"/>
        <v>36</v>
      </c>
      <c r="AL26" s="53">
        <f t="shared" si="7"/>
        <v>31</v>
      </c>
      <c r="AM26" s="53">
        <f t="shared" si="7"/>
        <v>26</v>
      </c>
      <c r="AN26" s="53">
        <f t="shared" si="7"/>
        <v>19</v>
      </c>
      <c r="AO26" s="53">
        <f t="shared" si="7"/>
        <v>12</v>
      </c>
      <c r="AP26" s="53">
        <f t="shared" si="7"/>
        <v>4</v>
      </c>
      <c r="AQ26" s="2"/>
      <c r="AR26" s="2"/>
      <c r="AS26" s="2"/>
      <c r="AT26" s="2"/>
      <c r="AU26" s="2"/>
      <c r="AV26" s="2"/>
      <c r="AW26" s="2"/>
      <c r="AX26" s="2"/>
      <c r="AY26" s="2"/>
      <c r="AZ26" s="2"/>
      <c r="BA26" s="2"/>
      <c r="BB26" s="2"/>
      <c r="BC26" s="2"/>
      <c r="BD26" s="2"/>
      <c r="BE26" s="2"/>
      <c r="BF26" s="2"/>
      <c r="BG26" s="50"/>
    </row>
    <row r="27" spans="2:59" ht="15.75" customHeight="1" x14ac:dyDescent="0.25">
      <c r="K27" s="55"/>
      <c r="L27" s="51" t="s">
        <v>36</v>
      </c>
      <c r="M27" s="102">
        <v>1</v>
      </c>
      <c r="N27" s="102">
        <v>1</v>
      </c>
      <c r="O27" s="102">
        <v>1</v>
      </c>
      <c r="P27" s="102">
        <v>1</v>
      </c>
      <c r="Q27" s="102">
        <v>1</v>
      </c>
      <c r="R27" s="102">
        <v>5</v>
      </c>
      <c r="S27" s="102">
        <v>8</v>
      </c>
      <c r="T27" s="102">
        <v>8</v>
      </c>
      <c r="U27" s="102">
        <f>SUM(U9:U22)</f>
        <v>7</v>
      </c>
      <c r="V27" s="102">
        <f t="shared" ref="N27:AP27" si="8">SUM(V9:V22)</f>
        <v>7</v>
      </c>
      <c r="W27" s="102">
        <f t="shared" si="8"/>
        <v>5</v>
      </c>
      <c r="X27" s="102">
        <f t="shared" si="8"/>
        <v>10</v>
      </c>
      <c r="Y27" s="102">
        <f t="shared" si="8"/>
        <v>10</v>
      </c>
      <c r="Z27" s="102">
        <f t="shared" si="8"/>
        <v>5</v>
      </c>
      <c r="AA27" s="102">
        <f t="shared" si="8"/>
        <v>5</v>
      </c>
      <c r="AB27" s="102">
        <f t="shared" si="8"/>
        <v>6</v>
      </c>
      <c r="AC27" s="102">
        <f t="shared" si="8"/>
        <v>6</v>
      </c>
      <c r="AD27" s="102">
        <f t="shared" si="8"/>
        <v>7</v>
      </c>
      <c r="AE27" s="102">
        <f t="shared" si="8"/>
        <v>8</v>
      </c>
      <c r="AF27" s="102">
        <f t="shared" si="8"/>
        <v>8</v>
      </c>
      <c r="AG27" s="102">
        <f t="shared" si="8"/>
        <v>2</v>
      </c>
      <c r="AH27" s="102">
        <f t="shared" si="8"/>
        <v>2</v>
      </c>
      <c r="AI27" s="102">
        <f t="shared" si="8"/>
        <v>6</v>
      </c>
      <c r="AJ27" s="102">
        <f t="shared" si="8"/>
        <v>5</v>
      </c>
      <c r="AK27" s="102">
        <f t="shared" si="8"/>
        <v>5</v>
      </c>
      <c r="AL27" s="102">
        <f t="shared" si="8"/>
        <v>5</v>
      </c>
      <c r="AM27" s="102">
        <f t="shared" si="8"/>
        <v>7</v>
      </c>
      <c r="AN27" s="102">
        <f t="shared" si="8"/>
        <v>7</v>
      </c>
      <c r="AO27" s="102">
        <f t="shared" si="8"/>
        <v>8</v>
      </c>
      <c r="AP27" s="102">
        <f t="shared" si="8"/>
        <v>3</v>
      </c>
      <c r="AQ27" s="2"/>
      <c r="AR27" s="2"/>
      <c r="AS27" s="2"/>
      <c r="AT27" s="2"/>
      <c r="AU27" s="2"/>
      <c r="AV27" s="2"/>
      <c r="AW27" s="2"/>
      <c r="AX27" s="2"/>
      <c r="AY27" s="2"/>
      <c r="AZ27" s="2"/>
      <c r="BA27" s="2"/>
      <c r="BB27" s="2"/>
      <c r="BC27" s="2"/>
      <c r="BD27" s="2"/>
      <c r="BE27" s="2"/>
      <c r="BF27" s="2"/>
      <c r="BG27" s="50"/>
    </row>
    <row r="28" spans="2:59" ht="15.75" customHeight="1" x14ac:dyDescent="0.25">
      <c r="L28" s="51" t="s">
        <v>37</v>
      </c>
      <c r="M28" s="102">
        <v>160</v>
      </c>
      <c r="N28" s="53">
        <f t="shared" ref="M28:AP28" si="9">N26-N27</f>
        <v>159</v>
      </c>
      <c r="O28" s="53">
        <f t="shared" si="9"/>
        <v>158</v>
      </c>
      <c r="P28" s="53">
        <f t="shared" si="9"/>
        <v>157</v>
      </c>
      <c r="Q28" s="53">
        <f t="shared" si="9"/>
        <v>156</v>
      </c>
      <c r="R28" s="53">
        <f t="shared" si="9"/>
        <v>151</v>
      </c>
      <c r="S28" s="53">
        <f t="shared" si="9"/>
        <v>143</v>
      </c>
      <c r="T28" s="53">
        <f t="shared" si="9"/>
        <v>135</v>
      </c>
      <c r="U28" s="53">
        <f t="shared" si="9"/>
        <v>128</v>
      </c>
      <c r="V28" s="53">
        <f t="shared" si="9"/>
        <v>121</v>
      </c>
      <c r="W28" s="53">
        <f t="shared" si="9"/>
        <v>116</v>
      </c>
      <c r="X28" s="53">
        <f t="shared" si="9"/>
        <v>106</v>
      </c>
      <c r="Y28" s="53">
        <f t="shared" si="9"/>
        <v>96</v>
      </c>
      <c r="Z28" s="53">
        <f t="shared" si="9"/>
        <v>91</v>
      </c>
      <c r="AA28" s="53">
        <f t="shared" si="9"/>
        <v>86</v>
      </c>
      <c r="AB28" s="53">
        <f t="shared" si="9"/>
        <v>80</v>
      </c>
      <c r="AC28" s="53">
        <f t="shared" si="9"/>
        <v>74</v>
      </c>
      <c r="AD28" s="53">
        <f t="shared" si="9"/>
        <v>67</v>
      </c>
      <c r="AE28" s="53">
        <f t="shared" si="9"/>
        <v>59</v>
      </c>
      <c r="AF28" s="53">
        <f t="shared" si="9"/>
        <v>51</v>
      </c>
      <c r="AG28" s="53">
        <f t="shared" si="9"/>
        <v>49</v>
      </c>
      <c r="AH28" s="53">
        <f t="shared" si="9"/>
        <v>47</v>
      </c>
      <c r="AI28" s="53">
        <f t="shared" si="9"/>
        <v>41</v>
      </c>
      <c r="AJ28" s="53">
        <f t="shared" si="9"/>
        <v>36</v>
      </c>
      <c r="AK28" s="53">
        <f t="shared" si="9"/>
        <v>31</v>
      </c>
      <c r="AL28" s="53">
        <f t="shared" si="9"/>
        <v>26</v>
      </c>
      <c r="AM28" s="53">
        <f t="shared" si="9"/>
        <v>19</v>
      </c>
      <c r="AN28" s="53">
        <f t="shared" si="9"/>
        <v>12</v>
      </c>
      <c r="AO28" s="53">
        <f t="shared" si="9"/>
        <v>4</v>
      </c>
      <c r="AP28" s="53">
        <f t="shared" si="9"/>
        <v>1</v>
      </c>
      <c r="AQ28" s="2"/>
      <c r="AR28" s="2"/>
      <c r="AS28" s="2"/>
      <c r="AT28" s="2"/>
      <c r="AU28" s="2"/>
      <c r="AV28" s="2"/>
      <c r="AW28" s="2"/>
      <c r="AX28" s="2"/>
      <c r="AY28" s="2"/>
      <c r="AZ28" s="2"/>
      <c r="BA28" s="2"/>
      <c r="BB28" s="2"/>
      <c r="BC28" s="2"/>
      <c r="BD28" s="2"/>
      <c r="BE28" s="2"/>
      <c r="BF28" s="2"/>
      <c r="BG28" s="50"/>
    </row>
    <row r="29" spans="2:59" ht="381.75" customHeight="1" x14ac:dyDescent="0.25">
      <c r="AQ29" s="2"/>
      <c r="AR29" s="2"/>
      <c r="AS29" s="2"/>
      <c r="AT29" s="2"/>
      <c r="AU29" s="2"/>
      <c r="AV29" s="2"/>
      <c r="AW29" s="2"/>
      <c r="AX29" s="2"/>
      <c r="AY29" s="2"/>
      <c r="AZ29" s="2"/>
      <c r="BA29" s="2"/>
      <c r="BB29" s="2"/>
      <c r="BC29" s="2"/>
      <c r="BD29" s="2"/>
      <c r="BE29" s="2"/>
      <c r="BF29" s="2"/>
    </row>
    <row r="30" spans="2:59" ht="223.5" customHeight="1" x14ac:dyDescent="0.25"/>
    <row r="31" spans="2:59" ht="15.75" customHeight="1" x14ac:dyDescent="0.25"/>
    <row r="32" spans="2:59" ht="36" customHeight="1" x14ac:dyDescent="0.25">
      <c r="B32" s="122"/>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row>
    <row r="33" spans="3:3" ht="15.75" customHeight="1" x14ac:dyDescent="0.25"/>
    <row r="39" spans="3:3" ht="15" customHeight="1" x14ac:dyDescent="0.25">
      <c r="C39" s="103"/>
    </row>
  </sheetData>
  <mergeCells count="17">
    <mergeCell ref="K3:K5"/>
    <mergeCell ref="B6:B7"/>
    <mergeCell ref="C6:C7"/>
    <mergeCell ref="D6:D7"/>
    <mergeCell ref="E6:G6"/>
    <mergeCell ref="H6:H7"/>
    <mergeCell ref="I6:I7"/>
    <mergeCell ref="B32:BE32"/>
    <mergeCell ref="J6:J7"/>
    <mergeCell ref="K6:K7"/>
    <mergeCell ref="L6:L7"/>
    <mergeCell ref="M6:Q6"/>
    <mergeCell ref="R6:V6"/>
    <mergeCell ref="W6:AA6"/>
    <mergeCell ref="AB6:AF6"/>
    <mergeCell ref="AG6:AK6"/>
    <mergeCell ref="AL6:AP6"/>
  </mergeCells>
  <phoneticPr fontId="24" type="noConversion"/>
  <pageMargins left="0.7" right="0.7" top="0.75" bottom="0.75" header="0.3" footer="0.3"/>
  <ignoredErrors>
    <ignoredError sqref="U27 V27:AP27"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B290"/>
    <outlinePr summaryBelow="0" summaryRight="0"/>
  </sheetPr>
  <dimension ref="A1:H979"/>
  <sheetViews>
    <sheetView showGridLines="0" workbookViewId="0">
      <selection activeCell="E15" sqref="E15"/>
    </sheetView>
  </sheetViews>
  <sheetFormatPr defaultColWidth="13.5" defaultRowHeight="15" customHeight="1" x14ac:dyDescent="0.25"/>
  <cols>
    <col min="1" max="1" width="3.75" customWidth="1"/>
    <col min="2" max="2" width="7.5" customWidth="1"/>
    <col min="3" max="3" width="9.75" customWidth="1"/>
    <col min="4" max="4" width="17.5" customWidth="1"/>
    <col min="5" max="5" width="36.875" customWidth="1"/>
    <col min="6" max="6" width="54.5" customWidth="1"/>
    <col min="7" max="7" width="24" customWidth="1"/>
    <col min="8" max="8" width="9" customWidth="1"/>
    <col min="9" max="28" width="10.5" customWidth="1"/>
  </cols>
  <sheetData>
    <row r="1" spans="1:8" ht="36" customHeight="1" x14ac:dyDescent="0.25">
      <c r="E1" s="1" t="s">
        <v>0</v>
      </c>
      <c r="F1" s="2"/>
      <c r="G1" s="2"/>
      <c r="H1" s="2"/>
    </row>
    <row r="2" spans="1:8" ht="36" customHeight="1" thickBot="1" x14ac:dyDescent="0.3">
      <c r="E2" s="3" t="s">
        <v>51</v>
      </c>
      <c r="F2" s="2"/>
      <c r="G2" s="2"/>
      <c r="H2" s="2"/>
    </row>
    <row r="3" spans="1:8" ht="36" customHeight="1" x14ac:dyDescent="0.25">
      <c r="A3" s="67"/>
      <c r="B3" s="70" t="s">
        <v>39</v>
      </c>
      <c r="C3" s="70" t="s">
        <v>10</v>
      </c>
      <c r="D3" s="70" t="s">
        <v>40</v>
      </c>
      <c r="E3" s="70" t="s">
        <v>7</v>
      </c>
      <c r="F3" s="70" t="s">
        <v>41</v>
      </c>
      <c r="G3" s="71" t="s">
        <v>52</v>
      </c>
    </row>
    <row r="4" spans="1:8" ht="36" customHeight="1" x14ac:dyDescent="0.25">
      <c r="A4" s="68"/>
      <c r="B4" s="77" t="s">
        <v>46</v>
      </c>
      <c r="C4" s="76">
        <v>1</v>
      </c>
      <c r="D4" s="77" t="s">
        <v>47</v>
      </c>
      <c r="E4" s="78" t="s">
        <v>69</v>
      </c>
      <c r="F4" s="79" t="s">
        <v>70</v>
      </c>
      <c r="G4" s="79" t="s">
        <v>65</v>
      </c>
    </row>
    <row r="5" spans="1:8" ht="36" customHeight="1" x14ac:dyDescent="0.25">
      <c r="A5" s="69"/>
      <c r="B5" s="76" t="s">
        <v>46</v>
      </c>
      <c r="C5" s="76">
        <v>1</v>
      </c>
      <c r="D5" s="76" t="s">
        <v>47</v>
      </c>
      <c r="E5" s="78" t="s">
        <v>71</v>
      </c>
      <c r="F5" s="79" t="s">
        <v>72</v>
      </c>
      <c r="G5" s="79" t="s">
        <v>66</v>
      </c>
    </row>
    <row r="6" spans="1:8" ht="36" customHeight="1" x14ac:dyDescent="0.25">
      <c r="A6" s="69"/>
      <c r="B6" s="80" t="s">
        <v>50</v>
      </c>
      <c r="C6" s="76">
        <v>1</v>
      </c>
      <c r="D6" s="76" t="s">
        <v>47</v>
      </c>
      <c r="E6" s="79" t="s">
        <v>57</v>
      </c>
      <c r="F6" s="79" t="s">
        <v>58</v>
      </c>
      <c r="G6" s="79" t="s">
        <v>67</v>
      </c>
    </row>
    <row r="7" spans="1:8" ht="36" customHeight="1" x14ac:dyDescent="0.25">
      <c r="A7" s="69"/>
      <c r="B7" s="80" t="s">
        <v>50</v>
      </c>
      <c r="C7" s="76">
        <v>1</v>
      </c>
      <c r="D7" s="80" t="s">
        <v>53</v>
      </c>
      <c r="E7" s="79" t="s">
        <v>73</v>
      </c>
      <c r="F7" s="79" t="s">
        <v>74</v>
      </c>
      <c r="G7" s="79" t="s">
        <v>68</v>
      </c>
    </row>
    <row r="8" spans="1:8" ht="36" customHeight="1" x14ac:dyDescent="0.25">
      <c r="A8" s="69"/>
      <c r="B8" s="76" t="s">
        <v>46</v>
      </c>
      <c r="C8" s="76">
        <v>2</v>
      </c>
      <c r="D8" s="76" t="s">
        <v>53</v>
      </c>
      <c r="E8" s="79" t="s">
        <v>75</v>
      </c>
      <c r="F8" s="79" t="s">
        <v>59</v>
      </c>
      <c r="G8" s="79" t="s">
        <v>65</v>
      </c>
    </row>
    <row r="9" spans="1:8" ht="36" customHeight="1" x14ac:dyDescent="0.25">
      <c r="A9" s="69"/>
      <c r="B9" s="80" t="s">
        <v>46</v>
      </c>
      <c r="C9" s="76">
        <v>2</v>
      </c>
      <c r="D9" s="76" t="s">
        <v>53</v>
      </c>
      <c r="E9" s="79" t="s">
        <v>76</v>
      </c>
      <c r="F9" s="79" t="s">
        <v>95</v>
      </c>
      <c r="G9" s="79" t="s">
        <v>68</v>
      </c>
    </row>
    <row r="10" spans="1:8" ht="36" customHeight="1" x14ac:dyDescent="0.25">
      <c r="A10" s="69"/>
      <c r="B10" s="76" t="s">
        <v>46</v>
      </c>
      <c r="C10" s="76">
        <v>2</v>
      </c>
      <c r="D10" s="80" t="s">
        <v>53</v>
      </c>
      <c r="E10" s="79" t="s">
        <v>94</v>
      </c>
      <c r="F10" s="79" t="s">
        <v>96</v>
      </c>
      <c r="G10" s="79" t="s">
        <v>67</v>
      </c>
    </row>
    <row r="11" spans="1:8" ht="36" customHeight="1" x14ac:dyDescent="0.25">
      <c r="A11" s="69"/>
      <c r="B11" s="76" t="s">
        <v>46</v>
      </c>
      <c r="C11" s="76">
        <v>2</v>
      </c>
      <c r="D11" s="80" t="s">
        <v>53</v>
      </c>
      <c r="E11" s="79" t="s">
        <v>56</v>
      </c>
      <c r="F11" s="79" t="s">
        <v>64</v>
      </c>
      <c r="G11" s="79" t="s">
        <v>66</v>
      </c>
    </row>
    <row r="12" spans="1:8" ht="36" customHeight="1" x14ac:dyDescent="0.25">
      <c r="A12" s="69"/>
      <c r="B12" s="76" t="s">
        <v>46</v>
      </c>
      <c r="C12" s="76">
        <v>3</v>
      </c>
      <c r="D12" s="76" t="s">
        <v>53</v>
      </c>
      <c r="E12" s="79" t="s">
        <v>78</v>
      </c>
      <c r="F12" s="79" t="s">
        <v>60</v>
      </c>
      <c r="G12" s="79" t="s">
        <v>66</v>
      </c>
    </row>
    <row r="13" spans="1:8" ht="36" customHeight="1" x14ac:dyDescent="0.25">
      <c r="A13" s="69"/>
      <c r="B13" s="76" t="s">
        <v>46</v>
      </c>
      <c r="C13" s="76">
        <v>3</v>
      </c>
      <c r="D13" s="76" t="s">
        <v>53</v>
      </c>
      <c r="E13" s="79" t="s">
        <v>79</v>
      </c>
      <c r="F13" s="79" t="s">
        <v>61</v>
      </c>
      <c r="G13" s="79" t="s">
        <v>68</v>
      </c>
    </row>
    <row r="14" spans="1:8" ht="36" customHeight="1" x14ac:dyDescent="0.25">
      <c r="A14" s="69"/>
      <c r="B14" s="76" t="s">
        <v>49</v>
      </c>
      <c r="C14" s="76">
        <v>3</v>
      </c>
      <c r="D14" s="76" t="s">
        <v>97</v>
      </c>
      <c r="E14" s="79" t="s">
        <v>54</v>
      </c>
      <c r="F14" s="79" t="s">
        <v>62</v>
      </c>
      <c r="G14" s="79" t="s">
        <v>67</v>
      </c>
    </row>
    <row r="15" spans="1:8" ht="36" customHeight="1" x14ac:dyDescent="0.25">
      <c r="A15" s="69"/>
      <c r="B15" s="76" t="s">
        <v>49</v>
      </c>
      <c r="C15" s="76">
        <v>3</v>
      </c>
      <c r="D15" s="76" t="s">
        <v>97</v>
      </c>
      <c r="E15" s="79" t="s">
        <v>55</v>
      </c>
      <c r="F15" s="79" t="s">
        <v>63</v>
      </c>
      <c r="G15" s="79" t="s">
        <v>65</v>
      </c>
    </row>
    <row r="16" spans="1:8" ht="36" customHeight="1" x14ac:dyDescent="0.25">
      <c r="A16" s="69"/>
    </row>
    <row r="17" spans="1:1" ht="36" customHeight="1" x14ac:dyDescent="0.25">
      <c r="A17" s="69"/>
    </row>
    <row r="18" spans="1:1" ht="36" customHeight="1" x14ac:dyDescent="0.25">
      <c r="A18" s="69"/>
    </row>
    <row r="19" spans="1:1" ht="36" customHeight="1" x14ac:dyDescent="0.25">
      <c r="A19" s="69"/>
    </row>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8047"/>
    <outlinePr summaryBelow="0" summaryRight="0"/>
  </sheetPr>
  <dimension ref="B1:M965"/>
  <sheetViews>
    <sheetView showGridLines="0" workbookViewId="0">
      <selection activeCell="F2" sqref="F2"/>
    </sheetView>
  </sheetViews>
  <sheetFormatPr defaultColWidth="13.5" defaultRowHeight="15" customHeight="1" x14ac:dyDescent="0.25"/>
  <cols>
    <col min="1" max="1" width="2.5" customWidth="1"/>
    <col min="2" max="2" width="9" customWidth="1"/>
    <col min="3" max="3" width="9.375" customWidth="1"/>
    <col min="4" max="4" width="33.5" customWidth="1"/>
    <col min="5" max="5" width="24" customWidth="1"/>
    <col min="6" max="6" width="72" customWidth="1"/>
    <col min="7" max="7" width="15.125" customWidth="1"/>
    <col min="8" max="8" width="17.625" customWidth="1"/>
    <col min="9" max="9" width="39.125" customWidth="1"/>
    <col min="10" max="10" width="3" customWidth="1"/>
    <col min="11" max="11" width="15.625" customWidth="1"/>
    <col min="12" max="12" width="3" customWidth="1"/>
    <col min="13" max="13" width="14.5" customWidth="1"/>
    <col min="14" max="25" width="10.5" customWidth="1"/>
  </cols>
  <sheetData>
    <row r="1" spans="2:13" ht="36" customHeight="1" x14ac:dyDescent="0.25">
      <c r="B1" s="1" t="s">
        <v>0</v>
      </c>
      <c r="C1" s="2"/>
      <c r="D1" s="2"/>
      <c r="E1" s="1"/>
      <c r="F1" s="2"/>
      <c r="G1" s="2"/>
      <c r="H1" s="2"/>
      <c r="I1" s="2"/>
      <c r="J1" s="2"/>
    </row>
    <row r="2" spans="2:13" ht="36" customHeight="1" thickBot="1" x14ac:dyDescent="0.3">
      <c r="B2" s="3" t="s">
        <v>38</v>
      </c>
      <c r="C2" s="2"/>
      <c r="D2" s="2"/>
      <c r="E2" s="3"/>
      <c r="F2" s="2"/>
      <c r="G2" s="2"/>
      <c r="H2" s="2"/>
      <c r="I2" s="2"/>
      <c r="J2" s="2"/>
    </row>
    <row r="3" spans="2:13" ht="36" customHeight="1" x14ac:dyDescent="0.25">
      <c r="B3" s="56" t="s">
        <v>39</v>
      </c>
      <c r="C3" s="57" t="s">
        <v>10</v>
      </c>
      <c r="D3" s="57" t="s">
        <v>40</v>
      </c>
      <c r="E3" s="57" t="s">
        <v>7</v>
      </c>
      <c r="F3" s="57" t="s">
        <v>41</v>
      </c>
      <c r="G3" s="58" t="s">
        <v>42</v>
      </c>
      <c r="H3" s="59" t="s">
        <v>43</v>
      </c>
      <c r="I3" s="59" t="s">
        <v>44</v>
      </c>
      <c r="K3" s="60" t="s">
        <v>45</v>
      </c>
      <c r="M3" s="60" t="s">
        <v>42</v>
      </c>
    </row>
    <row r="4" spans="2:13" ht="64.5" customHeight="1" thickBot="1" x14ac:dyDescent="0.3">
      <c r="B4" s="106" t="s">
        <v>46</v>
      </c>
      <c r="C4" s="107">
        <v>1</v>
      </c>
      <c r="D4" s="107" t="s">
        <v>87</v>
      </c>
      <c r="E4" s="108" t="s">
        <v>47</v>
      </c>
      <c r="F4" s="101" t="s">
        <v>88</v>
      </c>
      <c r="G4" s="62">
        <v>40</v>
      </c>
      <c r="H4" s="104" t="s">
        <v>48</v>
      </c>
      <c r="I4" s="105" t="s">
        <v>91</v>
      </c>
      <c r="K4" s="66" t="s">
        <v>48</v>
      </c>
      <c r="M4" s="64">
        <v>40</v>
      </c>
    </row>
    <row r="5" spans="2:13" ht="64.5" customHeight="1" thickBot="1" x14ac:dyDescent="0.3">
      <c r="B5" s="106" t="s">
        <v>46</v>
      </c>
      <c r="C5" s="107">
        <v>2</v>
      </c>
      <c r="D5" s="107" t="s">
        <v>86</v>
      </c>
      <c r="E5" s="108" t="s">
        <v>53</v>
      </c>
      <c r="F5" s="61" t="s">
        <v>89</v>
      </c>
      <c r="G5" s="62">
        <v>70</v>
      </c>
      <c r="H5" s="63" t="s">
        <v>48</v>
      </c>
      <c r="I5" s="105" t="s">
        <v>92</v>
      </c>
      <c r="K5" s="66" t="s">
        <v>48</v>
      </c>
      <c r="M5" s="64">
        <v>70</v>
      </c>
    </row>
    <row r="6" spans="2:13" ht="64.5" customHeight="1" thickBot="1" x14ac:dyDescent="0.3">
      <c r="B6" s="106" t="s">
        <v>46</v>
      </c>
      <c r="C6" s="107">
        <v>3</v>
      </c>
      <c r="D6" s="108" t="s">
        <v>85</v>
      </c>
      <c r="E6" s="108" t="s">
        <v>53</v>
      </c>
      <c r="F6" s="101" t="s">
        <v>90</v>
      </c>
      <c r="G6" s="62">
        <v>50</v>
      </c>
      <c r="H6" s="65" t="s">
        <v>48</v>
      </c>
      <c r="I6" s="105" t="s">
        <v>93</v>
      </c>
      <c r="K6" s="66" t="s">
        <v>48</v>
      </c>
      <c r="M6" s="64">
        <v>50</v>
      </c>
    </row>
    <row r="7" spans="2:13" ht="15.75" customHeight="1" x14ac:dyDescent="0.25"/>
    <row r="8" spans="2:13" ht="15.75" customHeight="1" x14ac:dyDescent="0.25"/>
    <row r="9" spans="2:13" ht="15.75" customHeight="1" x14ac:dyDescent="0.25"/>
    <row r="10" spans="2:13" ht="15.75" customHeight="1" x14ac:dyDescent="0.25"/>
    <row r="11" spans="2:13" ht="15.75" customHeight="1" x14ac:dyDescent="0.25"/>
    <row r="12" spans="2:13" ht="15.75" customHeight="1" x14ac:dyDescent="0.25"/>
    <row r="13" spans="2:13" ht="15.75" customHeight="1" x14ac:dyDescent="0.25"/>
    <row r="14" spans="2:13" ht="15.75" customHeight="1" x14ac:dyDescent="0.25"/>
    <row r="15" spans="2:13" ht="15.75" customHeight="1" x14ac:dyDescent="0.25"/>
    <row r="16" spans="2: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conditionalFormatting sqref="G4:G6">
    <cfRule type="colorScale" priority="12">
      <colorScale>
        <cfvo type="min"/>
        <cfvo type="max"/>
        <color rgb="FFFFFFFF"/>
        <color rgb="FFAFCAC4"/>
      </colorScale>
    </cfRule>
  </conditionalFormatting>
  <conditionalFormatting sqref="H4:H6">
    <cfRule type="cellIs" dxfId="6" priority="1" operator="equal">
      <formula>$K$6</formula>
    </cfRule>
    <cfRule type="cellIs" dxfId="5" priority="2" operator="equal">
      <formula>$K$5</formula>
    </cfRule>
    <cfRule type="cellIs" dxfId="4" priority="3" operator="equal">
      <formula>$K$4</formula>
    </cfRule>
    <cfRule type="containsText" dxfId="3" priority="4" operator="containsText" text="Not Started">
      <formula>NOT(ISERROR(SEARCH(("Not Started"),(H4))))</formula>
    </cfRule>
    <cfRule type="colorScale" priority="5">
      <colorScale>
        <cfvo type="formula" val="$K$4"/>
        <cfvo type="formula" val="$K$5"/>
        <cfvo type="formula" val="$K$6"/>
        <color rgb="FFF8E5DA"/>
        <color rgb="FFF7EFDE"/>
        <color rgb="FFE9E7E7"/>
      </colorScale>
    </cfRule>
  </conditionalFormatting>
  <conditionalFormatting sqref="K4">
    <cfRule type="cellIs" dxfId="2" priority="9" operator="equal">
      <formula>$K$4</formula>
    </cfRule>
  </conditionalFormatting>
  <conditionalFormatting sqref="K4:K6">
    <cfRule type="containsText" dxfId="1" priority="6" operator="containsText" text="In Progress">
      <formula>NOT(ISERROR(SEARCH(("In Progress"),(K4))))</formula>
    </cfRule>
    <cfRule type="colorScale" priority="7">
      <colorScale>
        <cfvo type="formula" val="$K$5"/>
        <cfvo type="formula" val="$K$5"/>
        <cfvo type="formula" val="$K$6"/>
        <color rgb="FFF8E5DA"/>
        <color rgb="FFF7EFDE"/>
        <color rgb="FFE9E7E7"/>
      </colorScale>
    </cfRule>
    <cfRule type="cellIs" dxfId="0" priority="8" operator="equal">
      <formula>$K$6</formula>
    </cfRule>
  </conditionalFormatting>
  <conditionalFormatting sqref="M4:M6">
    <cfRule type="colorScale" priority="13">
      <colorScale>
        <cfvo type="min"/>
        <cfvo type="max"/>
        <color rgb="FFFFFFFF"/>
        <color rgb="FFAFCAC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Gantt Chart &amp; Burndown</vt:lpstr>
      <vt:lpstr>Product Backlog</vt:lpstr>
      <vt:lpstr>Release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Samuele Cervo</dc:creator>
  <cp:lastModifiedBy>Samuele Cervo</cp:lastModifiedBy>
  <dcterms:created xsi:type="dcterms:W3CDTF">2024-10-10T13:17:05Z</dcterms:created>
  <dcterms:modified xsi:type="dcterms:W3CDTF">2024-11-05T16:45:58Z</dcterms:modified>
</cp:coreProperties>
</file>