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1it-my.sharepoint.com/personal/grandin_1892142_studenti_uniroma1_it/Documents/Assignment Energie Rinnovabili/"/>
    </mc:Choice>
  </mc:AlternateContent>
  <xr:revisionPtr revIDLastSave="3696" documentId="8_{5E99532B-3D66-45B7-8CC0-EF0E11B465DE}" xr6:coauthVersionLast="47" xr6:coauthVersionMax="47" xr10:uidLastSave="{90039B30-EC2C-A741-B5AA-B89742D81896}"/>
  <bookViews>
    <workbookView xWindow="-108" yWindow="-108" windowWidth="23256" windowHeight="12456" xr2:uid="{00000000-000D-0000-FFFF-FFFF00000000}"/>
  </bookViews>
  <sheets>
    <sheet name="Foglio1" sheetId="1" r:id="rId1"/>
    <sheet name="Foglio2" sheetId="4" r:id="rId2"/>
    <sheet name="Foglio3" sheetId="3" r:id="rId3"/>
    <sheet name="Foglio3 conferm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6" i="6" l="1"/>
  <c r="L96" i="6"/>
  <c r="Q97" i="6"/>
  <c r="L97" i="6"/>
  <c r="Q98" i="6"/>
  <c r="L98" i="6"/>
  <c r="Q99" i="6"/>
  <c r="L99" i="6"/>
  <c r="Q100" i="6"/>
  <c r="L100" i="6"/>
  <c r="Q101" i="6"/>
  <c r="L101" i="6"/>
  <c r="Q102" i="6"/>
  <c r="L102" i="6"/>
  <c r="Q95" i="6"/>
  <c r="L95" i="6"/>
  <c r="P95" i="6"/>
  <c r="AB95" i="6"/>
  <c r="AD95" i="6"/>
  <c r="AF95" i="6"/>
  <c r="AC95" i="6"/>
  <c r="AE95" i="6"/>
  <c r="AG95" i="6"/>
  <c r="AH95" i="6"/>
  <c r="AI95" i="6"/>
  <c r="AJ95" i="6"/>
  <c r="AL95" i="6"/>
  <c r="AN95" i="6"/>
  <c r="AM95" i="6"/>
  <c r="AP95" i="6"/>
  <c r="AO95" i="6"/>
  <c r="AQ95" i="6"/>
  <c r="AR95" i="6"/>
  <c r="AS95" i="6"/>
  <c r="AT95" i="6"/>
  <c r="AU95" i="6"/>
  <c r="AV95" i="6"/>
  <c r="AW95" i="6"/>
  <c r="AX95" i="6"/>
  <c r="AY95" i="6"/>
  <c r="BA95" i="6"/>
  <c r="BC95" i="6"/>
  <c r="BB95" i="6"/>
  <c r="BD95" i="6"/>
  <c r="BF95" i="6"/>
  <c r="BH95" i="6"/>
  <c r="BG95" i="6"/>
  <c r="BI95" i="6"/>
  <c r="BJ95" i="6"/>
  <c r="BK95" i="6"/>
  <c r="BM95" i="6"/>
  <c r="BO95" i="6"/>
  <c r="BL95" i="6"/>
  <c r="BN95" i="6"/>
  <c r="BP95" i="6"/>
  <c r="BQ95" i="6"/>
  <c r="BR95" i="6"/>
  <c r="BS95" i="6"/>
  <c r="BU95" i="6"/>
  <c r="BW95" i="6"/>
  <c r="BV95" i="6"/>
  <c r="BX95" i="6"/>
  <c r="BZ95" i="6"/>
  <c r="CA95" i="6"/>
  <c r="CB95" i="6"/>
  <c r="CC95" i="6"/>
  <c r="CE95" i="6"/>
  <c r="CF95" i="6"/>
  <c r="CG95" i="6"/>
  <c r="CI95" i="6"/>
  <c r="CH95" i="6"/>
  <c r="CJ95" i="6"/>
  <c r="CK95" i="6"/>
  <c r="CL95" i="6"/>
  <c r="CM95" i="6"/>
  <c r="CN95" i="6"/>
  <c r="CO95" i="6"/>
  <c r="CQ95" i="6"/>
  <c r="CP95" i="6"/>
  <c r="CR95" i="6"/>
  <c r="CS95" i="6"/>
  <c r="CT95" i="6"/>
  <c r="CV95" i="6"/>
  <c r="CU95" i="6"/>
  <c r="CW95" i="6"/>
  <c r="CY95" i="6"/>
  <c r="CZ95" i="6"/>
  <c r="DA95" i="6"/>
  <c r="DC95" i="6"/>
  <c r="DB95" i="6"/>
  <c r="DD95" i="6"/>
  <c r="DE95" i="6"/>
  <c r="DF95" i="6"/>
  <c r="DG95" i="6"/>
  <c r="DI95" i="6"/>
  <c r="DK95" i="6"/>
  <c r="DM95" i="6"/>
  <c r="DJ95" i="6"/>
  <c r="DL95" i="6"/>
  <c r="DN95" i="6"/>
  <c r="DP95" i="6"/>
  <c r="DO95" i="6"/>
  <c r="DQ95" i="6"/>
  <c r="DR95" i="6"/>
  <c r="DS95" i="6"/>
  <c r="DU95" i="6"/>
  <c r="DW95" i="6"/>
  <c r="DT95" i="6"/>
  <c r="DV95" i="6"/>
  <c r="DX95" i="6"/>
  <c r="DZ95" i="6"/>
  <c r="DY95" i="6"/>
  <c r="EA95" i="6"/>
  <c r="EC95" i="6"/>
  <c r="ED95" i="6"/>
  <c r="EE95" i="6"/>
  <c r="EF95" i="6"/>
  <c r="EH95" i="6"/>
  <c r="EI95" i="6"/>
  <c r="EJ95" i="6"/>
  <c r="EK95" i="6"/>
  <c r="EL95" i="6"/>
  <c r="EM95" i="6"/>
  <c r="EO95" i="6"/>
  <c r="EQ95" i="6"/>
  <c r="EN95" i="6"/>
  <c r="EP95" i="6"/>
  <c r="ER95" i="6"/>
  <c r="ES95" i="6"/>
  <c r="ET95" i="6"/>
  <c r="EU95" i="6"/>
  <c r="EV95" i="6"/>
  <c r="EW95" i="6"/>
  <c r="EY95" i="6"/>
  <c r="EX95" i="6"/>
  <c r="EZ95" i="6"/>
  <c r="FB95" i="6"/>
  <c r="FD95" i="6"/>
  <c r="FC95" i="6"/>
  <c r="FF95" i="6"/>
  <c r="FE95" i="6"/>
  <c r="FG95" i="6"/>
  <c r="FH95" i="6"/>
  <c r="FI95" i="6"/>
  <c r="FJ95" i="6"/>
  <c r="FK95" i="6"/>
  <c r="FL95" i="6"/>
  <c r="FM95" i="6"/>
  <c r="FP95" i="6"/>
  <c r="FN95" i="6"/>
  <c r="FO95" i="6"/>
  <c r="FQ95" i="6"/>
  <c r="FS95" i="6"/>
  <c r="FR95" i="6"/>
  <c r="FT95" i="6"/>
  <c r="FU95" i="6"/>
  <c r="FV95" i="6"/>
  <c r="FX95" i="6"/>
  <c r="FW95" i="6"/>
  <c r="FY95" i="6"/>
  <c r="FZ95" i="6"/>
  <c r="GA95" i="6"/>
  <c r="GC95" i="6"/>
  <c r="GE95" i="6"/>
  <c r="GB95" i="6"/>
  <c r="GD95" i="6"/>
  <c r="GF95" i="6"/>
  <c r="GG95" i="6"/>
  <c r="GH95" i="6"/>
  <c r="GI95" i="6"/>
  <c r="GK95" i="6"/>
  <c r="GM95" i="6"/>
  <c r="GL95" i="6"/>
  <c r="GN95" i="6"/>
  <c r="GO95" i="6"/>
  <c r="GP95" i="6"/>
  <c r="GQ95" i="6"/>
  <c r="GR95" i="6"/>
  <c r="GS95" i="6"/>
  <c r="GT95" i="6"/>
  <c r="GU95" i="6"/>
  <c r="GV95" i="6"/>
  <c r="GW95" i="6"/>
  <c r="GX95" i="6"/>
  <c r="GZ95" i="6"/>
  <c r="HA95" i="6"/>
  <c r="HD95" i="6"/>
  <c r="HB95" i="6"/>
  <c r="HC95" i="6"/>
  <c r="HE95" i="6"/>
  <c r="HF95" i="6"/>
  <c r="HG95" i="6"/>
  <c r="HH95" i="6"/>
  <c r="HI95" i="6"/>
  <c r="HJ95" i="6"/>
  <c r="HL95" i="6"/>
  <c r="HK95" i="6"/>
  <c r="HM95" i="6"/>
  <c r="HO95" i="6"/>
  <c r="HP95" i="6"/>
  <c r="HS95" i="6"/>
  <c r="HQ95" i="6"/>
  <c r="HR95" i="6"/>
  <c r="HT95" i="6"/>
  <c r="HU95" i="6"/>
  <c r="HV95" i="6"/>
  <c r="HW95" i="6"/>
  <c r="HY95" i="6"/>
  <c r="IA95" i="6"/>
  <c r="HZ95" i="6"/>
  <c r="IB95" i="6"/>
  <c r="IC95" i="6"/>
  <c r="ID95" i="6"/>
  <c r="IF95" i="6"/>
  <c r="IE95" i="6"/>
  <c r="IH95" i="6"/>
  <c r="IG95" i="6"/>
  <c r="II95" i="6"/>
  <c r="IJ95" i="6"/>
  <c r="IK95" i="6"/>
  <c r="IM95" i="6"/>
  <c r="IL95" i="6"/>
  <c r="IN95" i="6"/>
  <c r="IP95" i="6"/>
  <c r="IO95" i="6"/>
  <c r="IQ95" i="6"/>
  <c r="IS95" i="6"/>
  <c r="IU95" i="6"/>
  <c r="IT95" i="6"/>
  <c r="IW95" i="6"/>
  <c r="IV95" i="6"/>
  <c r="IX95" i="6"/>
  <c r="IY95" i="6"/>
  <c r="IZ95" i="6"/>
  <c r="JA95" i="6"/>
  <c r="JC95" i="6"/>
  <c r="JD95" i="6"/>
  <c r="JE95" i="6"/>
  <c r="JG95" i="6"/>
  <c r="JF95" i="6"/>
  <c r="JH95" i="6"/>
  <c r="JI95" i="6"/>
  <c r="JJ95" i="6"/>
  <c r="JK95" i="6"/>
  <c r="JL95" i="6"/>
  <c r="JM95" i="6"/>
  <c r="JO95" i="6"/>
  <c r="JN95" i="6"/>
  <c r="JP95" i="6"/>
  <c r="JQ95" i="6"/>
  <c r="JR95" i="6"/>
  <c r="JT95" i="6"/>
  <c r="JS95" i="6"/>
  <c r="JU95" i="6"/>
  <c r="JW95" i="6"/>
  <c r="JX95" i="6"/>
  <c r="JY95" i="6"/>
  <c r="JZ95" i="6"/>
  <c r="KA95" i="6"/>
  <c r="KB95" i="6"/>
  <c r="KC95" i="6"/>
  <c r="KD95" i="6"/>
  <c r="KE95" i="6"/>
  <c r="KG95" i="6"/>
  <c r="KI95" i="6"/>
  <c r="KK95" i="6"/>
  <c r="KH95" i="6"/>
  <c r="KJ95" i="6"/>
  <c r="KL95" i="6"/>
  <c r="KN95" i="6"/>
  <c r="KM95" i="6"/>
  <c r="KO95" i="6"/>
  <c r="KP95" i="6"/>
  <c r="KQ95" i="6"/>
  <c r="KR95" i="6"/>
  <c r="KS95" i="6"/>
  <c r="KU95" i="6"/>
  <c r="KT95" i="6"/>
  <c r="KV95" i="6"/>
  <c r="KX95" i="6"/>
  <c r="KW95" i="6"/>
  <c r="KY95" i="6"/>
  <c r="LA95" i="6"/>
  <c r="LB95" i="6"/>
  <c r="LC95" i="6"/>
  <c r="LD95" i="6"/>
  <c r="LF95" i="6"/>
  <c r="LG95" i="6"/>
  <c r="LH95" i="6"/>
  <c r="LJ95" i="6"/>
  <c r="LI95" i="6"/>
  <c r="LK95" i="6"/>
  <c r="LL95" i="6"/>
  <c r="LM95" i="6"/>
  <c r="LN95" i="6"/>
  <c r="LO95" i="6"/>
  <c r="AB96" i="6"/>
  <c r="AC96" i="6"/>
  <c r="AD96" i="6"/>
  <c r="AE96" i="6"/>
  <c r="AF96" i="6"/>
  <c r="AG96" i="6"/>
  <c r="AI96" i="6"/>
  <c r="AK96" i="6"/>
  <c r="AH96" i="6"/>
  <c r="AJ96" i="6"/>
  <c r="AL96" i="6"/>
  <c r="AN96" i="6"/>
  <c r="AM96" i="6"/>
  <c r="AO96" i="6"/>
  <c r="AQ96" i="6"/>
  <c r="AR96" i="6"/>
  <c r="AS96" i="6"/>
  <c r="AT96" i="6"/>
  <c r="AV96" i="6"/>
  <c r="AW96" i="6"/>
  <c r="AX96" i="6"/>
  <c r="AY96" i="6"/>
  <c r="BA96" i="6"/>
  <c r="BC96" i="6"/>
  <c r="BE96" i="6"/>
  <c r="BB96" i="6"/>
  <c r="BD96" i="6"/>
  <c r="BF96" i="6"/>
  <c r="BH96" i="6"/>
  <c r="BG96" i="6"/>
  <c r="BI96" i="6"/>
  <c r="BK96" i="6"/>
  <c r="BM96" i="6"/>
  <c r="BO96" i="6"/>
  <c r="BL96" i="6"/>
  <c r="BN96" i="6"/>
  <c r="BP96" i="6"/>
  <c r="BQ96" i="6"/>
  <c r="BR96" i="6"/>
  <c r="BS96" i="6"/>
  <c r="BU96" i="6"/>
  <c r="BV96" i="6"/>
  <c r="BY96" i="6"/>
  <c r="BW96" i="6"/>
  <c r="BX96" i="6"/>
  <c r="BZ96" i="6"/>
  <c r="CA96" i="6"/>
  <c r="CB96" i="6"/>
  <c r="CC96" i="6"/>
  <c r="CD96" i="6"/>
  <c r="CE96" i="6"/>
  <c r="CG96" i="6"/>
  <c r="CF96" i="6"/>
  <c r="CH96" i="6"/>
  <c r="CI96" i="6"/>
  <c r="CJ96" i="6"/>
  <c r="CK96" i="6"/>
  <c r="CL96" i="6"/>
  <c r="CM96" i="6"/>
  <c r="CN96" i="6"/>
  <c r="CO96" i="6"/>
  <c r="CP96" i="6"/>
  <c r="CQ96" i="6"/>
  <c r="CR96" i="6"/>
  <c r="CT96" i="6"/>
  <c r="CV96" i="6"/>
  <c r="CU96" i="6"/>
  <c r="CX96" i="6"/>
  <c r="CW96" i="6"/>
  <c r="CY96" i="6"/>
  <c r="CZ96" i="6"/>
  <c r="DA96" i="6"/>
  <c r="DB96" i="6"/>
  <c r="DC96" i="6"/>
  <c r="DD96" i="6"/>
  <c r="DE96" i="6"/>
  <c r="DH96" i="6"/>
  <c r="DF96" i="6"/>
  <c r="DG96" i="6"/>
  <c r="DI96" i="6"/>
  <c r="DK96" i="6"/>
  <c r="DM96" i="6"/>
  <c r="DJ96" i="6"/>
  <c r="DL96" i="6"/>
  <c r="DN96" i="6"/>
  <c r="DP96" i="6"/>
  <c r="DO96" i="6"/>
  <c r="DQ96" i="6"/>
  <c r="DR96" i="6"/>
  <c r="DS96" i="6"/>
  <c r="DU96" i="6"/>
  <c r="DW96" i="6"/>
  <c r="DT96" i="6"/>
  <c r="DV96" i="6"/>
  <c r="DX96" i="6"/>
  <c r="DZ96" i="6"/>
  <c r="DY96" i="6"/>
  <c r="EB96" i="6"/>
  <c r="EA96" i="6"/>
  <c r="EC96" i="6"/>
  <c r="ED96" i="6"/>
  <c r="EE96" i="6"/>
  <c r="EF96" i="6"/>
  <c r="EG96" i="6"/>
  <c r="EH96" i="6"/>
  <c r="EI96" i="6"/>
  <c r="EJ96" i="6"/>
  <c r="EK96" i="6"/>
  <c r="EL96" i="6"/>
  <c r="EM96" i="6"/>
  <c r="EO96" i="6"/>
  <c r="EQ96" i="6"/>
  <c r="EN96" i="6"/>
  <c r="EP96" i="6"/>
  <c r="ER96" i="6"/>
  <c r="ES96" i="6"/>
  <c r="EV96" i="6"/>
  <c r="ET96" i="6"/>
  <c r="EU96" i="6"/>
  <c r="EW96" i="6"/>
  <c r="EY96" i="6"/>
  <c r="EX96" i="6"/>
  <c r="FA96" i="6"/>
  <c r="EZ96" i="6"/>
  <c r="FB96" i="6"/>
  <c r="FD96" i="6"/>
  <c r="FC96" i="6"/>
  <c r="FE96" i="6"/>
  <c r="FG96" i="6"/>
  <c r="FH96" i="6"/>
  <c r="FK96" i="6"/>
  <c r="FI96" i="6"/>
  <c r="FJ96" i="6"/>
  <c r="FL96" i="6"/>
  <c r="FM96" i="6"/>
  <c r="FP96" i="6"/>
  <c r="FN96" i="6"/>
  <c r="FO96" i="6"/>
  <c r="FQ96" i="6"/>
  <c r="FS96" i="6"/>
  <c r="FR96" i="6"/>
  <c r="FT96" i="6"/>
  <c r="FU96" i="6"/>
  <c r="FV96" i="6"/>
  <c r="FX96" i="6"/>
  <c r="FZ96" i="6"/>
  <c r="FW96" i="6"/>
  <c r="FY96" i="6"/>
  <c r="GA96" i="6"/>
  <c r="GC96" i="6"/>
  <c r="GE96" i="6"/>
  <c r="GB96" i="6"/>
  <c r="GD96" i="6"/>
  <c r="GF96" i="6"/>
  <c r="GG96" i="6"/>
  <c r="GH96" i="6"/>
  <c r="GI96" i="6"/>
  <c r="GK96" i="6"/>
  <c r="GM96" i="6"/>
  <c r="GO96" i="6"/>
  <c r="GL96" i="6"/>
  <c r="GN96" i="6"/>
  <c r="GP96" i="6"/>
  <c r="GQ96" i="6"/>
  <c r="GR96" i="6"/>
  <c r="GS96" i="6"/>
  <c r="GT96" i="6"/>
  <c r="GU96" i="6"/>
  <c r="GV96" i="6"/>
  <c r="GW96" i="6"/>
  <c r="GY96" i="6"/>
  <c r="GX96" i="6"/>
  <c r="GZ96" i="6"/>
  <c r="HA96" i="6"/>
  <c r="HD96" i="6"/>
  <c r="HB96" i="6"/>
  <c r="HC96" i="6"/>
  <c r="HE96" i="6"/>
  <c r="HF96" i="6"/>
  <c r="HG96" i="6"/>
  <c r="HH96" i="6"/>
  <c r="HI96" i="6"/>
  <c r="HJ96" i="6"/>
  <c r="HL96" i="6"/>
  <c r="HK96" i="6"/>
  <c r="HM96" i="6"/>
  <c r="HO96" i="6"/>
  <c r="HP96" i="6"/>
  <c r="HS96" i="6"/>
  <c r="HQ96" i="6"/>
  <c r="HR96" i="6"/>
  <c r="HT96" i="6"/>
  <c r="HU96" i="6"/>
  <c r="HV96" i="6"/>
  <c r="HW96" i="6"/>
  <c r="HY96" i="6"/>
  <c r="IA96" i="6"/>
  <c r="HZ96" i="6"/>
  <c r="IB96" i="6"/>
  <c r="IC96" i="6"/>
  <c r="ID96" i="6"/>
  <c r="IF96" i="6"/>
  <c r="IH96" i="6"/>
  <c r="IE96" i="6"/>
  <c r="IG96" i="6"/>
  <c r="II96" i="6"/>
  <c r="IJ96" i="6"/>
  <c r="IK96" i="6"/>
  <c r="IM96" i="6"/>
  <c r="IL96" i="6"/>
  <c r="IN96" i="6"/>
  <c r="IO96" i="6"/>
  <c r="IP96" i="6"/>
  <c r="IQ96" i="6"/>
  <c r="IS96" i="6"/>
  <c r="IU96" i="6"/>
  <c r="IW96" i="6"/>
  <c r="IT96" i="6"/>
  <c r="IV96" i="6"/>
  <c r="IX96" i="6"/>
  <c r="IY96" i="6"/>
  <c r="IZ96" i="6"/>
  <c r="JB96" i="6"/>
  <c r="JA96" i="6"/>
  <c r="JC96" i="6"/>
  <c r="JE96" i="6"/>
  <c r="JG96" i="6"/>
  <c r="JD96" i="6"/>
  <c r="JF96" i="6"/>
  <c r="JH96" i="6"/>
  <c r="JI96" i="6"/>
  <c r="JJ96" i="6"/>
  <c r="JK96" i="6"/>
  <c r="JL96" i="6"/>
  <c r="JM96" i="6"/>
  <c r="JN96" i="6"/>
  <c r="JQ96" i="6"/>
  <c r="JO96" i="6"/>
  <c r="JP96" i="6"/>
  <c r="JR96" i="6"/>
  <c r="JT96" i="6"/>
  <c r="JS96" i="6"/>
  <c r="JU96" i="6"/>
  <c r="JW96" i="6"/>
  <c r="JX96" i="6"/>
  <c r="JY96" i="6"/>
  <c r="JZ96" i="6"/>
  <c r="KB96" i="6"/>
  <c r="KC96" i="6"/>
  <c r="KF96" i="6"/>
  <c r="KD96" i="6"/>
  <c r="KE96" i="6"/>
  <c r="KG96" i="6"/>
  <c r="KI96" i="6"/>
  <c r="KH96" i="6"/>
  <c r="KJ96" i="6"/>
  <c r="KK96" i="6"/>
  <c r="KL96" i="6"/>
  <c r="KN96" i="6"/>
  <c r="KM96" i="6"/>
  <c r="KO96" i="6"/>
  <c r="KQ96" i="6"/>
  <c r="KR96" i="6"/>
  <c r="KS96" i="6"/>
  <c r="KU96" i="6"/>
  <c r="KT96" i="6"/>
  <c r="KV96" i="6"/>
  <c r="KX96" i="6"/>
  <c r="KW96" i="6"/>
  <c r="KY96" i="6"/>
  <c r="LA96" i="6"/>
  <c r="LB96" i="6"/>
  <c r="LC96" i="6"/>
  <c r="LD96" i="6"/>
  <c r="LF96" i="6"/>
  <c r="LG96" i="6"/>
  <c r="LH96" i="6"/>
  <c r="LJ96" i="6"/>
  <c r="LI96" i="6"/>
  <c r="LK96" i="6"/>
  <c r="LL96" i="6"/>
  <c r="LM96" i="6"/>
  <c r="LN96" i="6"/>
  <c r="LO96" i="6"/>
  <c r="AB97" i="6"/>
  <c r="AD97" i="6"/>
  <c r="AC97" i="6"/>
  <c r="AE97" i="6"/>
  <c r="AF97" i="6"/>
  <c r="AG97" i="6"/>
  <c r="AI97" i="6"/>
  <c r="AK97" i="6"/>
  <c r="AH97" i="6"/>
  <c r="AJ97" i="6"/>
  <c r="AL97" i="6"/>
  <c r="AN97" i="6"/>
  <c r="AM97" i="6"/>
  <c r="AO97" i="6"/>
  <c r="AQ97" i="6"/>
  <c r="AR97" i="6"/>
  <c r="AS97" i="6"/>
  <c r="AT97" i="6"/>
  <c r="AV97" i="6"/>
  <c r="AW97" i="6"/>
  <c r="AX97" i="6"/>
  <c r="AY97" i="6"/>
  <c r="BA97" i="6"/>
  <c r="BC97" i="6"/>
  <c r="BE97" i="6"/>
  <c r="BB97" i="6"/>
  <c r="BD97" i="6"/>
  <c r="BF97" i="6"/>
  <c r="BH97" i="6"/>
  <c r="BG97" i="6"/>
  <c r="BI97" i="6"/>
  <c r="BK97" i="6"/>
  <c r="BM97" i="6"/>
  <c r="BO97" i="6"/>
  <c r="BL97" i="6"/>
  <c r="BN97" i="6"/>
  <c r="BP97" i="6"/>
  <c r="BQ97" i="6"/>
  <c r="BR97" i="6"/>
  <c r="BS97" i="6"/>
  <c r="BU97" i="6"/>
  <c r="BV97" i="6"/>
  <c r="BW97" i="6"/>
  <c r="BX97" i="6"/>
  <c r="BZ97" i="6"/>
  <c r="CA97" i="6"/>
  <c r="CB97" i="6"/>
  <c r="CC97" i="6"/>
  <c r="CD97" i="6"/>
  <c r="CE97" i="6"/>
  <c r="CG97" i="6"/>
  <c r="CI97" i="6"/>
  <c r="CF97" i="6"/>
  <c r="CH97" i="6"/>
  <c r="CJ97" i="6"/>
  <c r="CL97" i="6"/>
  <c r="CK97" i="6"/>
  <c r="CN97" i="6"/>
  <c r="CM97" i="6"/>
  <c r="CO97" i="6"/>
  <c r="CP97" i="6"/>
  <c r="CQ97" i="6"/>
  <c r="CR97" i="6"/>
  <c r="CT97" i="6"/>
  <c r="CV97" i="6"/>
  <c r="CU97" i="6"/>
  <c r="CW97" i="6"/>
  <c r="CY97" i="6"/>
  <c r="CZ97" i="6"/>
  <c r="DA97" i="6"/>
  <c r="DB97" i="6"/>
  <c r="DC97" i="6"/>
  <c r="DD97" i="6"/>
  <c r="DE97" i="6"/>
  <c r="DF97" i="6"/>
  <c r="DG97" i="6"/>
  <c r="DI97" i="6"/>
  <c r="DK97" i="6"/>
  <c r="DJ97" i="6"/>
  <c r="DL97" i="6"/>
  <c r="DN97" i="6"/>
  <c r="DP97" i="6"/>
  <c r="DO97" i="6"/>
  <c r="DQ97" i="6"/>
  <c r="DR97" i="6"/>
  <c r="DS97" i="6"/>
  <c r="DT97" i="6"/>
  <c r="DU97" i="6"/>
  <c r="DW97" i="6"/>
  <c r="DV97" i="6"/>
  <c r="DX97" i="6"/>
  <c r="DY97" i="6"/>
  <c r="DZ97" i="6"/>
  <c r="EA97" i="6"/>
  <c r="EC97" i="6"/>
  <c r="EE97" i="6"/>
  <c r="ED97" i="6"/>
  <c r="EF97" i="6"/>
  <c r="EG97" i="6"/>
  <c r="EH97" i="6"/>
  <c r="EI97" i="6"/>
  <c r="EJ97" i="6"/>
  <c r="EK97" i="6"/>
  <c r="EL97" i="6"/>
  <c r="EM97" i="6"/>
  <c r="EO97" i="6"/>
  <c r="EQ97" i="6"/>
  <c r="EN97" i="6"/>
  <c r="EP97" i="6"/>
  <c r="ER97" i="6"/>
  <c r="ET97" i="6"/>
  <c r="ES97" i="6"/>
  <c r="EU97" i="6"/>
  <c r="EV97" i="6"/>
  <c r="EW97" i="6"/>
  <c r="EX97" i="6"/>
  <c r="EY97" i="6"/>
  <c r="EZ97" i="6"/>
  <c r="FB97" i="6"/>
  <c r="FD97" i="6"/>
  <c r="FC97" i="6"/>
  <c r="FE97" i="6"/>
  <c r="FG97" i="6"/>
  <c r="FH97" i="6"/>
  <c r="FK97" i="6"/>
  <c r="FI97" i="6"/>
  <c r="FJ97" i="6"/>
  <c r="FL97" i="6"/>
  <c r="FM97" i="6"/>
  <c r="FN97" i="6"/>
  <c r="FO97" i="6"/>
  <c r="FQ97" i="6"/>
  <c r="FS97" i="6"/>
  <c r="FR97" i="6"/>
  <c r="FT97" i="6"/>
  <c r="FU97" i="6"/>
  <c r="FV97" i="6"/>
  <c r="FX97" i="6"/>
  <c r="FW97" i="6"/>
  <c r="FY97" i="6"/>
  <c r="GA97" i="6"/>
  <c r="GB97" i="6"/>
  <c r="GC97" i="6"/>
  <c r="GE97" i="6"/>
  <c r="GD97" i="6"/>
  <c r="GF97" i="6"/>
  <c r="GG97" i="6"/>
  <c r="GH97" i="6"/>
  <c r="GI97" i="6"/>
  <c r="GK97" i="6"/>
  <c r="GM97" i="6"/>
  <c r="GL97" i="6"/>
  <c r="GN97" i="6"/>
  <c r="GP97" i="6"/>
  <c r="GQ97" i="6"/>
  <c r="GR97" i="6"/>
  <c r="GT97" i="6"/>
  <c r="GS97" i="6"/>
  <c r="GU97" i="6"/>
  <c r="GV97" i="6"/>
  <c r="GW97" i="6"/>
  <c r="GX97" i="6"/>
  <c r="GY97" i="6"/>
  <c r="GZ97" i="6"/>
  <c r="HB97" i="6"/>
  <c r="HA97" i="6"/>
  <c r="HC97" i="6"/>
  <c r="HD97" i="6"/>
  <c r="HE97" i="6"/>
  <c r="HG97" i="6"/>
  <c r="HI97" i="6"/>
  <c r="HF97" i="6"/>
  <c r="HH97" i="6"/>
  <c r="HJ97" i="6"/>
  <c r="HL97" i="6"/>
  <c r="HK97" i="6"/>
  <c r="HM97" i="6"/>
  <c r="HO97" i="6"/>
  <c r="HP97" i="6"/>
  <c r="HQ97" i="6"/>
  <c r="HR97" i="6"/>
  <c r="HT97" i="6"/>
  <c r="HU97" i="6"/>
  <c r="HV97" i="6"/>
  <c r="HW97" i="6"/>
  <c r="HY97" i="6"/>
  <c r="IA97" i="6"/>
  <c r="HZ97" i="6"/>
  <c r="IB97" i="6"/>
  <c r="ID97" i="6"/>
  <c r="IF97" i="6"/>
  <c r="IE97" i="6"/>
  <c r="IG97" i="6"/>
  <c r="II97" i="6"/>
  <c r="IJ97" i="6"/>
  <c r="IK97" i="6"/>
  <c r="IM97" i="6"/>
  <c r="IL97" i="6"/>
  <c r="IN97" i="6"/>
  <c r="IO97" i="6"/>
  <c r="IP97" i="6"/>
  <c r="IQ97" i="6"/>
  <c r="IS97" i="6"/>
  <c r="IT97" i="6"/>
  <c r="IU97" i="6"/>
  <c r="IV97" i="6"/>
  <c r="IX97" i="6"/>
  <c r="IY97" i="6"/>
  <c r="IZ97" i="6"/>
  <c r="JA97" i="6"/>
  <c r="JB97" i="6"/>
  <c r="JC97" i="6"/>
  <c r="JE97" i="6"/>
  <c r="JD97" i="6"/>
  <c r="JF97" i="6"/>
  <c r="JG97" i="6"/>
  <c r="JH97" i="6"/>
  <c r="JJ97" i="6"/>
  <c r="JL97" i="6"/>
  <c r="JI97" i="6"/>
  <c r="JK97" i="6"/>
  <c r="JM97" i="6"/>
  <c r="JN97" i="6"/>
  <c r="JQ97" i="6"/>
  <c r="JO97" i="6"/>
  <c r="JP97" i="6"/>
  <c r="JR97" i="6"/>
  <c r="JT97" i="6"/>
  <c r="JS97" i="6"/>
  <c r="JU97" i="6"/>
  <c r="JW97" i="6"/>
  <c r="JX97" i="6"/>
  <c r="JY97" i="6"/>
  <c r="JZ97" i="6"/>
  <c r="KA97" i="6"/>
  <c r="KB97" i="6"/>
  <c r="KC97" i="6"/>
  <c r="KF97" i="6"/>
  <c r="KD97" i="6"/>
  <c r="KE97" i="6"/>
  <c r="KG97" i="6"/>
  <c r="KI97" i="6"/>
  <c r="KH97" i="6"/>
  <c r="KJ97" i="6"/>
  <c r="KL97" i="6"/>
  <c r="KN97" i="6"/>
  <c r="KM97" i="6"/>
  <c r="KO97" i="6"/>
  <c r="KP97" i="6"/>
  <c r="KQ97" i="6"/>
  <c r="KS97" i="6"/>
  <c r="KU97" i="6"/>
  <c r="KR97" i="6"/>
  <c r="KT97" i="6"/>
  <c r="KV97" i="6"/>
  <c r="KW97" i="6"/>
  <c r="KX97" i="6"/>
  <c r="KY97" i="6"/>
  <c r="LA97" i="6"/>
  <c r="LB97" i="6"/>
  <c r="LC97" i="6"/>
  <c r="LD97" i="6"/>
  <c r="LE97" i="6"/>
  <c r="LF97" i="6"/>
  <c r="LG97" i="6"/>
  <c r="LH97" i="6"/>
  <c r="LI97" i="6"/>
  <c r="LJ97" i="6"/>
  <c r="LK97" i="6"/>
  <c r="LM97" i="6"/>
  <c r="LO97" i="6"/>
  <c r="LL97" i="6"/>
  <c r="LN97" i="6"/>
  <c r="AB98" i="6"/>
  <c r="AC98" i="6"/>
  <c r="AF98" i="6"/>
  <c r="AD98" i="6"/>
  <c r="AE98" i="6"/>
  <c r="AG98" i="6"/>
  <c r="AH98" i="6"/>
  <c r="AK98" i="6"/>
  <c r="AI98" i="6"/>
  <c r="AJ98" i="6"/>
  <c r="AL98" i="6"/>
  <c r="AN98" i="6"/>
  <c r="AM98" i="6"/>
  <c r="AO98" i="6"/>
  <c r="AQ98" i="6"/>
  <c r="AR98" i="6"/>
  <c r="AS98" i="6"/>
  <c r="AT98" i="6"/>
  <c r="AV98" i="6"/>
  <c r="AW98" i="6"/>
  <c r="AZ98" i="6"/>
  <c r="AX98" i="6"/>
  <c r="AY98" i="6"/>
  <c r="BA98" i="6"/>
  <c r="BC98" i="6"/>
  <c r="BB98" i="6"/>
  <c r="BD98" i="6"/>
  <c r="BE98" i="6"/>
  <c r="BF98" i="6"/>
  <c r="BH98" i="6"/>
  <c r="BG98" i="6"/>
  <c r="BJ98" i="6"/>
  <c r="BI98" i="6"/>
  <c r="BK98" i="6"/>
  <c r="BM98" i="6"/>
  <c r="BO98" i="6"/>
  <c r="BL98" i="6"/>
  <c r="BN98" i="6"/>
  <c r="BP98" i="6"/>
  <c r="BQ98" i="6"/>
  <c r="BR98" i="6"/>
  <c r="BS98" i="6"/>
  <c r="BU98" i="6"/>
  <c r="BW98" i="6"/>
  <c r="BV98" i="6"/>
  <c r="BX98" i="6"/>
  <c r="BY98" i="6"/>
  <c r="BZ98" i="6"/>
  <c r="CA98" i="6"/>
  <c r="CB98" i="6"/>
  <c r="CC98" i="6"/>
  <c r="CD98" i="6"/>
  <c r="CE98" i="6"/>
  <c r="CF98" i="6"/>
  <c r="CG98" i="6"/>
  <c r="CH98" i="6"/>
  <c r="CJ98" i="6"/>
  <c r="CK98" i="6"/>
  <c r="CN98" i="6"/>
  <c r="CL98" i="6"/>
  <c r="CM98" i="6"/>
  <c r="CO98" i="6"/>
  <c r="CP98" i="6"/>
  <c r="CQ98" i="6"/>
  <c r="CR98" i="6"/>
  <c r="CS98" i="6"/>
  <c r="CT98" i="6"/>
  <c r="CV98" i="6"/>
  <c r="CU98" i="6"/>
  <c r="CW98" i="6"/>
  <c r="CY98" i="6"/>
  <c r="CZ98" i="6"/>
  <c r="DC98" i="6"/>
  <c r="DA98" i="6"/>
  <c r="DB98" i="6"/>
  <c r="DD98" i="6"/>
  <c r="DE98" i="6"/>
  <c r="DF98" i="6"/>
  <c r="DG98" i="6"/>
  <c r="DI98" i="6"/>
  <c r="DK98" i="6"/>
  <c r="DJ98" i="6"/>
  <c r="DL98" i="6"/>
  <c r="DM98" i="6"/>
  <c r="DN98" i="6"/>
  <c r="DP98" i="6"/>
  <c r="DO98" i="6"/>
  <c r="DR98" i="6"/>
  <c r="DQ98" i="6"/>
  <c r="DS98" i="6"/>
  <c r="DT98" i="6"/>
  <c r="DU98" i="6"/>
  <c r="DW98" i="6"/>
  <c r="DV98" i="6"/>
  <c r="DX98" i="6"/>
  <c r="DZ98" i="6"/>
  <c r="DY98" i="6"/>
  <c r="EA98" i="6"/>
  <c r="EC98" i="6"/>
  <c r="EE98" i="6"/>
  <c r="ED98" i="6"/>
  <c r="EG98" i="6"/>
  <c r="EF98" i="6"/>
  <c r="EH98" i="6"/>
  <c r="EI98" i="6"/>
  <c r="EJ98" i="6"/>
  <c r="EK98" i="6"/>
  <c r="EM98" i="6"/>
  <c r="EN98" i="6"/>
  <c r="EO98" i="6"/>
  <c r="EQ98" i="6"/>
  <c r="EP98" i="6"/>
  <c r="ER98" i="6"/>
  <c r="ES98" i="6"/>
  <c r="ET98" i="6"/>
  <c r="EU98" i="6"/>
  <c r="EV98" i="6"/>
  <c r="EW98" i="6"/>
  <c r="EY98" i="6"/>
  <c r="EX98" i="6"/>
  <c r="EZ98" i="6"/>
  <c r="FA98" i="6"/>
  <c r="FB98" i="6"/>
  <c r="FD98" i="6"/>
  <c r="FC98" i="6"/>
  <c r="FE98" i="6"/>
  <c r="FG98" i="6"/>
  <c r="FH98" i="6"/>
  <c r="FI98" i="6"/>
  <c r="FJ98" i="6"/>
  <c r="FK98" i="6"/>
  <c r="FL98" i="6"/>
  <c r="FM98" i="6"/>
  <c r="FN98" i="6"/>
  <c r="FO98" i="6"/>
  <c r="FQ98" i="6"/>
  <c r="FS98" i="6"/>
  <c r="FU98" i="6"/>
  <c r="FR98" i="6"/>
  <c r="FT98" i="6"/>
  <c r="FV98" i="6"/>
  <c r="FX98" i="6"/>
  <c r="FW98" i="6"/>
  <c r="FY98" i="6"/>
  <c r="FZ98" i="6"/>
  <c r="GA98" i="6"/>
  <c r="GB98" i="6"/>
  <c r="GC98" i="6"/>
  <c r="GE98" i="6"/>
  <c r="GD98" i="6"/>
  <c r="GF98" i="6"/>
  <c r="GH98" i="6"/>
  <c r="GG98" i="6"/>
  <c r="GI98" i="6"/>
  <c r="GK98" i="6"/>
  <c r="GL98" i="6"/>
  <c r="GM98" i="6"/>
  <c r="GN98" i="6"/>
  <c r="GP98" i="6"/>
  <c r="GQ98" i="6"/>
  <c r="GR98" i="6"/>
  <c r="GT98" i="6"/>
  <c r="GS98" i="6"/>
  <c r="GU98" i="6"/>
  <c r="GV98" i="6"/>
  <c r="GW98" i="6"/>
  <c r="GX98" i="6"/>
  <c r="GY98" i="6"/>
  <c r="GZ98" i="6"/>
  <c r="HA98" i="6"/>
  <c r="HB98" i="6"/>
  <c r="HC98" i="6"/>
  <c r="HD98" i="6"/>
  <c r="HE98" i="6"/>
  <c r="HG98" i="6"/>
  <c r="HI98" i="6"/>
  <c r="HF98" i="6"/>
  <c r="HH98" i="6"/>
  <c r="HJ98" i="6"/>
  <c r="HL98" i="6"/>
  <c r="HK98" i="6"/>
  <c r="HN98" i="6"/>
  <c r="HM98" i="6"/>
  <c r="HO98" i="6"/>
  <c r="HP98" i="6"/>
  <c r="HQ98" i="6"/>
  <c r="HR98" i="6"/>
  <c r="HT98" i="6"/>
  <c r="HU98" i="6"/>
  <c r="HV98" i="6"/>
  <c r="HW98" i="6"/>
  <c r="HY98" i="6"/>
  <c r="IA98" i="6"/>
  <c r="HZ98" i="6"/>
  <c r="IB98" i="6"/>
  <c r="ID98" i="6"/>
  <c r="IF98" i="6"/>
  <c r="IE98" i="6"/>
  <c r="IH98" i="6"/>
  <c r="IG98" i="6"/>
  <c r="II98" i="6"/>
  <c r="IJ98" i="6"/>
  <c r="IK98" i="6"/>
  <c r="IM98" i="6"/>
  <c r="IL98" i="6"/>
  <c r="IN98" i="6"/>
  <c r="IO98" i="6"/>
  <c r="IP98" i="6"/>
  <c r="IQ98" i="6"/>
  <c r="IS98" i="6"/>
  <c r="IT98" i="6"/>
  <c r="IW98" i="6"/>
  <c r="IU98" i="6"/>
  <c r="IV98" i="6"/>
  <c r="IX98" i="6"/>
  <c r="IY98" i="6"/>
  <c r="IZ98" i="6"/>
  <c r="JA98" i="6"/>
  <c r="JB98" i="6"/>
  <c r="JC98" i="6"/>
  <c r="JE98" i="6"/>
  <c r="JD98" i="6"/>
  <c r="JF98" i="6"/>
  <c r="JG98" i="6"/>
  <c r="JH98" i="6"/>
  <c r="JI98" i="6"/>
  <c r="JJ98" i="6"/>
  <c r="JK98" i="6"/>
  <c r="JL98" i="6"/>
  <c r="JM98" i="6"/>
  <c r="JN98" i="6"/>
  <c r="JO98" i="6"/>
  <c r="JP98" i="6"/>
  <c r="JR98" i="6"/>
  <c r="JT98" i="6"/>
  <c r="JS98" i="6"/>
  <c r="JV98" i="6"/>
  <c r="JU98" i="6"/>
  <c r="JW98" i="6"/>
  <c r="JX98" i="6"/>
  <c r="JY98" i="6"/>
  <c r="JZ98" i="6"/>
  <c r="KA98" i="6"/>
  <c r="KB98" i="6"/>
  <c r="KC98" i="6"/>
  <c r="KF98" i="6"/>
  <c r="KD98" i="6"/>
  <c r="KE98" i="6"/>
  <c r="KG98" i="6"/>
  <c r="KI98" i="6"/>
  <c r="KK98" i="6"/>
  <c r="KH98" i="6"/>
  <c r="KJ98" i="6"/>
  <c r="KL98" i="6"/>
  <c r="KN98" i="6"/>
  <c r="KM98" i="6"/>
  <c r="KO98" i="6"/>
  <c r="KP98" i="6"/>
  <c r="KQ98" i="6"/>
  <c r="KS98" i="6"/>
  <c r="KU98" i="6"/>
  <c r="KR98" i="6"/>
  <c r="KT98" i="6"/>
  <c r="KV98" i="6"/>
  <c r="KX98" i="6"/>
  <c r="KW98" i="6"/>
  <c r="KZ98" i="6"/>
  <c r="KY98" i="6"/>
  <c r="LA98" i="6"/>
  <c r="LB98" i="6"/>
  <c r="LC98" i="6"/>
  <c r="LD98" i="6"/>
  <c r="LE98" i="6"/>
  <c r="LF98" i="6"/>
  <c r="LG98" i="6"/>
  <c r="LH98" i="6"/>
  <c r="LI98" i="6"/>
  <c r="LJ98" i="6"/>
  <c r="LK98" i="6"/>
  <c r="LM98" i="6"/>
  <c r="LO98" i="6"/>
  <c r="LL98" i="6"/>
  <c r="LN98" i="6"/>
  <c r="AB99" i="6"/>
  <c r="AD99" i="6"/>
  <c r="AC99" i="6"/>
  <c r="AE99" i="6"/>
  <c r="AG99" i="6"/>
  <c r="AH99" i="6"/>
  <c r="AI99" i="6"/>
  <c r="AJ99" i="6"/>
  <c r="AL99" i="6"/>
  <c r="AN99" i="6"/>
  <c r="AM99" i="6"/>
  <c r="AO99" i="6"/>
  <c r="AQ99" i="6"/>
  <c r="AR99" i="6"/>
  <c r="AS99" i="6"/>
  <c r="AT99" i="6"/>
  <c r="AV99" i="6"/>
  <c r="AW99" i="6"/>
  <c r="AZ99" i="6"/>
  <c r="AX99" i="6"/>
  <c r="AY99" i="6"/>
  <c r="BA99" i="6"/>
  <c r="BC99" i="6"/>
  <c r="BB99" i="6"/>
  <c r="BD99" i="6"/>
  <c r="BE99" i="6"/>
  <c r="BF99" i="6"/>
  <c r="BH99" i="6"/>
  <c r="BG99" i="6"/>
  <c r="BJ99" i="6"/>
  <c r="BI99" i="6"/>
  <c r="BK99" i="6"/>
  <c r="BM99" i="6"/>
  <c r="BO99" i="6"/>
  <c r="BL99" i="6"/>
  <c r="BN99" i="6"/>
  <c r="BP99" i="6"/>
  <c r="BQ99" i="6"/>
  <c r="BR99" i="6"/>
  <c r="BS99" i="6"/>
  <c r="BU99" i="6"/>
  <c r="BW99" i="6"/>
  <c r="BV99" i="6"/>
  <c r="BX99" i="6"/>
  <c r="BY99" i="6"/>
  <c r="BZ99" i="6"/>
  <c r="CA99" i="6"/>
  <c r="CB99" i="6"/>
  <c r="CC99" i="6"/>
  <c r="CD99" i="6"/>
  <c r="CE99" i="6"/>
  <c r="CF99" i="6"/>
  <c r="CG99" i="6"/>
  <c r="CH99" i="6"/>
  <c r="CJ99" i="6"/>
  <c r="CL99" i="6"/>
  <c r="CK99" i="6"/>
  <c r="CN99" i="6"/>
  <c r="CM99" i="6"/>
  <c r="CO99" i="6"/>
  <c r="CP99" i="6"/>
  <c r="CQ99" i="6"/>
  <c r="CR99" i="6"/>
  <c r="CS99" i="6"/>
  <c r="CT99" i="6"/>
  <c r="CV99" i="6"/>
  <c r="CU99" i="6"/>
  <c r="CX99" i="6"/>
  <c r="CW99" i="6"/>
  <c r="CY99" i="6"/>
  <c r="CZ99" i="6"/>
  <c r="DA99" i="6"/>
  <c r="DB99" i="6"/>
  <c r="DD99" i="6"/>
  <c r="DE99" i="6"/>
  <c r="DF99" i="6"/>
  <c r="DG99" i="6"/>
  <c r="DI99" i="6"/>
  <c r="DK99" i="6"/>
  <c r="DJ99" i="6"/>
  <c r="DL99" i="6"/>
  <c r="DM99" i="6"/>
  <c r="DN99" i="6"/>
  <c r="DP99" i="6"/>
  <c r="DO99" i="6"/>
  <c r="DR99" i="6"/>
  <c r="DQ99" i="6"/>
  <c r="DS99" i="6"/>
  <c r="DT99" i="6"/>
  <c r="DU99" i="6"/>
  <c r="DW99" i="6"/>
  <c r="DV99" i="6"/>
  <c r="DX99" i="6"/>
  <c r="DZ99" i="6"/>
  <c r="DY99" i="6"/>
  <c r="EA99" i="6"/>
  <c r="EC99" i="6"/>
  <c r="EE99" i="6"/>
  <c r="ED99" i="6"/>
  <c r="EG99" i="6"/>
  <c r="EF99" i="6"/>
  <c r="EH99" i="6"/>
  <c r="EI99" i="6"/>
  <c r="EJ99" i="6"/>
  <c r="EL99" i="6"/>
  <c r="EK99" i="6"/>
  <c r="EM99" i="6"/>
  <c r="EN99" i="6"/>
  <c r="EO99" i="6"/>
  <c r="EP99" i="6"/>
  <c r="ER99" i="6"/>
  <c r="ET99" i="6"/>
  <c r="ES99" i="6"/>
  <c r="EU99" i="6"/>
  <c r="EV99" i="6"/>
  <c r="EW99" i="6"/>
  <c r="EX99" i="6"/>
  <c r="FA99" i="6"/>
  <c r="EY99" i="6"/>
  <c r="EZ99" i="6"/>
  <c r="FB99" i="6"/>
  <c r="FD99" i="6"/>
  <c r="FC99" i="6"/>
  <c r="FF99" i="6"/>
  <c r="FE99" i="6"/>
  <c r="FG99" i="6"/>
  <c r="FH99" i="6"/>
  <c r="FI99" i="6"/>
  <c r="FJ99" i="6"/>
  <c r="FK99" i="6"/>
  <c r="FL99" i="6"/>
  <c r="FM99" i="6"/>
  <c r="FP99" i="6"/>
  <c r="FN99" i="6"/>
  <c r="FO99" i="6"/>
  <c r="FQ99" i="6"/>
  <c r="FS99" i="6"/>
  <c r="FU99" i="6"/>
  <c r="FR99" i="6"/>
  <c r="FT99" i="6"/>
  <c r="FV99" i="6"/>
  <c r="FX99" i="6"/>
  <c r="FW99" i="6"/>
  <c r="FY99" i="6"/>
  <c r="FZ99" i="6"/>
  <c r="GA99" i="6"/>
  <c r="GC99" i="6"/>
  <c r="GE99" i="6"/>
  <c r="GB99" i="6"/>
  <c r="GD99" i="6"/>
  <c r="GF99" i="6"/>
  <c r="GH99" i="6"/>
  <c r="GG99" i="6"/>
  <c r="GI99" i="6"/>
  <c r="GK99" i="6"/>
  <c r="GL99" i="6"/>
  <c r="GM99" i="6"/>
  <c r="GN99" i="6"/>
  <c r="GO99" i="6"/>
  <c r="GP99" i="6"/>
  <c r="GQ99" i="6"/>
  <c r="GR99" i="6"/>
  <c r="GT99" i="6"/>
  <c r="GS99" i="6"/>
  <c r="GU99" i="6"/>
  <c r="GW99" i="6"/>
  <c r="GY99" i="6"/>
  <c r="GV99" i="6"/>
  <c r="GX99" i="6"/>
  <c r="GZ99" i="6"/>
  <c r="HB99" i="6"/>
  <c r="HA99" i="6"/>
  <c r="HD99" i="6"/>
  <c r="HC99" i="6"/>
  <c r="HE99" i="6"/>
  <c r="HF99" i="6"/>
  <c r="HG99" i="6"/>
  <c r="HH99" i="6"/>
  <c r="HJ99" i="6"/>
  <c r="HL99" i="6"/>
  <c r="HK99" i="6"/>
  <c r="HM99" i="6"/>
  <c r="HO99" i="6"/>
  <c r="HP99" i="6"/>
  <c r="HQ99" i="6"/>
  <c r="HR99" i="6"/>
  <c r="HS99" i="6"/>
  <c r="HT99" i="6"/>
  <c r="HU99" i="6"/>
  <c r="HX99" i="6"/>
  <c r="HV99" i="6"/>
  <c r="HW99" i="6"/>
  <c r="HY99" i="6"/>
  <c r="IA99" i="6"/>
  <c r="HZ99" i="6"/>
  <c r="IB99" i="6"/>
  <c r="IC99" i="6"/>
  <c r="ID99" i="6"/>
  <c r="IF99" i="6"/>
  <c r="IE99" i="6"/>
  <c r="IG99" i="6"/>
  <c r="IH99" i="6"/>
  <c r="II99" i="6"/>
  <c r="IK99" i="6"/>
  <c r="IM99" i="6"/>
  <c r="IJ99" i="6"/>
  <c r="IL99" i="6"/>
  <c r="IN99" i="6"/>
  <c r="IO99" i="6"/>
  <c r="IP99" i="6"/>
  <c r="IQ99" i="6"/>
  <c r="IS99" i="6"/>
  <c r="IU99" i="6"/>
  <c r="IT99" i="6"/>
  <c r="IV99" i="6"/>
  <c r="IW99" i="6"/>
  <c r="IX99" i="6"/>
  <c r="IY99" i="6"/>
  <c r="IZ99" i="6"/>
  <c r="JA99" i="6"/>
  <c r="JB99" i="6"/>
  <c r="JC99" i="6"/>
  <c r="JD99" i="6"/>
  <c r="JE99" i="6"/>
  <c r="JG99" i="6"/>
  <c r="JF99" i="6"/>
  <c r="JH99" i="6"/>
  <c r="JJ99" i="6"/>
  <c r="JI99" i="6"/>
  <c r="JL99" i="6"/>
  <c r="JK99" i="6"/>
  <c r="JM99" i="6"/>
  <c r="JN99" i="6"/>
  <c r="JO99" i="6"/>
  <c r="JP99" i="6"/>
  <c r="JQ99" i="6"/>
  <c r="JR99" i="6"/>
  <c r="JT99" i="6"/>
  <c r="JS99" i="6"/>
  <c r="JU99" i="6"/>
  <c r="JW99" i="6"/>
  <c r="JX99" i="6"/>
  <c r="JY99" i="6"/>
  <c r="JZ99" i="6"/>
  <c r="KB99" i="6"/>
  <c r="KC99" i="6"/>
  <c r="KD99" i="6"/>
  <c r="KE99" i="6"/>
  <c r="KG99" i="6"/>
  <c r="KI99" i="6"/>
  <c r="KK99" i="6"/>
  <c r="KH99" i="6"/>
  <c r="KJ99" i="6"/>
  <c r="KL99" i="6"/>
  <c r="KN99" i="6"/>
  <c r="KM99" i="6"/>
  <c r="KP99" i="6"/>
  <c r="KO99" i="6"/>
  <c r="KQ99" i="6"/>
  <c r="KR99" i="6"/>
  <c r="KS99" i="6"/>
  <c r="KU99" i="6"/>
  <c r="KT99" i="6"/>
  <c r="KV99" i="6"/>
  <c r="KX99" i="6"/>
  <c r="KW99" i="6"/>
  <c r="KY99" i="6"/>
  <c r="LA99" i="6"/>
  <c r="LC99" i="6"/>
  <c r="LB99" i="6"/>
  <c r="LD99" i="6"/>
  <c r="LF99" i="6"/>
  <c r="LG99" i="6"/>
  <c r="LH99" i="6"/>
  <c r="LI99" i="6"/>
  <c r="LJ99" i="6"/>
  <c r="LK99" i="6"/>
  <c r="LL99" i="6"/>
  <c r="LM99" i="6"/>
  <c r="LN99" i="6"/>
  <c r="AB100" i="6"/>
  <c r="AD100" i="6"/>
  <c r="AC100" i="6"/>
  <c r="AE100" i="6"/>
  <c r="AF100" i="6"/>
  <c r="AG100" i="6"/>
  <c r="AH100" i="6"/>
  <c r="AI100" i="6"/>
  <c r="AJ100" i="6"/>
  <c r="AK100" i="6"/>
  <c r="AL100" i="6"/>
  <c r="AN100" i="6"/>
  <c r="AM100" i="6"/>
  <c r="AP100" i="6"/>
  <c r="AO100" i="6"/>
  <c r="AQ100" i="6"/>
  <c r="AR100" i="6"/>
  <c r="AS100" i="6"/>
  <c r="AT100" i="6"/>
  <c r="AU100" i="6"/>
  <c r="AV100" i="6"/>
  <c r="AW100" i="6"/>
  <c r="AX100" i="6"/>
  <c r="AY100" i="6"/>
  <c r="BA100" i="6"/>
  <c r="BC100" i="6"/>
  <c r="BE100" i="6"/>
  <c r="BB100" i="6"/>
  <c r="BD100" i="6"/>
  <c r="BF100" i="6"/>
  <c r="BH100" i="6"/>
  <c r="BG100" i="6"/>
  <c r="BI100" i="6"/>
  <c r="BJ100" i="6"/>
  <c r="BK100" i="6"/>
  <c r="BM100" i="6"/>
  <c r="BO100" i="6"/>
  <c r="BL100" i="6"/>
  <c r="BN100" i="6"/>
  <c r="BP100" i="6"/>
  <c r="BR100" i="6"/>
  <c r="BQ100" i="6"/>
  <c r="BT100" i="6"/>
  <c r="BS100" i="6"/>
  <c r="BU100" i="6"/>
  <c r="BV100" i="6"/>
  <c r="BW100" i="6"/>
  <c r="BX100" i="6"/>
  <c r="BY100" i="6"/>
  <c r="BZ100" i="6"/>
  <c r="CA100" i="6"/>
  <c r="CB100" i="6"/>
  <c r="CC100" i="6"/>
  <c r="CD100" i="6"/>
  <c r="CE100" i="6"/>
  <c r="CG100" i="6"/>
  <c r="CI100" i="6"/>
  <c r="CF100" i="6"/>
  <c r="CH100" i="6"/>
  <c r="CJ100" i="6"/>
  <c r="CL100" i="6"/>
  <c r="CK100" i="6"/>
  <c r="CM100" i="6"/>
  <c r="CO100" i="6"/>
  <c r="CP100" i="6"/>
  <c r="CQ100" i="6"/>
  <c r="CR100" i="6"/>
  <c r="CT100" i="6"/>
  <c r="CV100" i="6"/>
  <c r="CU100" i="6"/>
  <c r="CW100" i="6"/>
  <c r="CY100" i="6"/>
  <c r="CZ100" i="6"/>
  <c r="DC100" i="6"/>
  <c r="DA100" i="6"/>
  <c r="DB100" i="6"/>
  <c r="DD100" i="6"/>
  <c r="DF100" i="6"/>
  <c r="DE100" i="6"/>
  <c r="DH100" i="6"/>
  <c r="DG100" i="6"/>
  <c r="DI100" i="6"/>
  <c r="DK100" i="6"/>
  <c r="DJ100" i="6"/>
  <c r="DL100" i="6"/>
  <c r="DM100" i="6"/>
  <c r="DN100" i="6"/>
  <c r="DP100" i="6"/>
  <c r="DO100" i="6"/>
  <c r="DR100" i="6"/>
  <c r="DQ100" i="6"/>
  <c r="DS100" i="6"/>
  <c r="DU100" i="6"/>
  <c r="DW100" i="6"/>
  <c r="DT100" i="6"/>
  <c r="DV100" i="6"/>
  <c r="DX100" i="6"/>
  <c r="DY100" i="6"/>
  <c r="DZ100" i="6"/>
  <c r="EA100" i="6"/>
  <c r="EB100" i="6"/>
  <c r="EC100" i="6"/>
  <c r="ED100" i="6"/>
  <c r="EE100" i="6"/>
  <c r="EF100" i="6"/>
  <c r="EH100" i="6"/>
  <c r="EI100" i="6"/>
  <c r="EJ100" i="6"/>
  <c r="EK100" i="6"/>
  <c r="EL100" i="6"/>
  <c r="EM100" i="6"/>
  <c r="EO100" i="6"/>
  <c r="EN100" i="6"/>
  <c r="EP100" i="6"/>
  <c r="EQ100" i="6"/>
  <c r="ER100" i="6"/>
  <c r="ET100" i="6"/>
  <c r="ES100" i="6"/>
  <c r="EV100" i="6"/>
  <c r="EU100" i="6"/>
  <c r="EW100" i="6"/>
  <c r="EX100" i="6"/>
  <c r="EY100" i="6"/>
  <c r="EZ100" i="6"/>
  <c r="FA100" i="6"/>
  <c r="FB100" i="6"/>
  <c r="FD100" i="6"/>
  <c r="FC100" i="6"/>
  <c r="FE100" i="6"/>
  <c r="FG100" i="6"/>
  <c r="FH100" i="6"/>
  <c r="FK100" i="6"/>
  <c r="FI100" i="6"/>
  <c r="FJ100" i="6"/>
  <c r="FL100" i="6"/>
  <c r="FM100" i="6"/>
  <c r="FN100" i="6"/>
  <c r="FO100" i="6"/>
  <c r="FQ100" i="6"/>
  <c r="FS100" i="6"/>
  <c r="FR100" i="6"/>
  <c r="FT100" i="6"/>
  <c r="FU100" i="6"/>
  <c r="FV100" i="6"/>
  <c r="FX100" i="6"/>
  <c r="FZ100" i="6"/>
  <c r="FW100" i="6"/>
  <c r="FY100" i="6"/>
  <c r="GA100" i="6"/>
  <c r="GC100" i="6"/>
  <c r="GE100" i="6"/>
  <c r="GB100" i="6"/>
  <c r="GD100" i="6"/>
  <c r="GF100" i="6"/>
  <c r="GG100" i="6"/>
  <c r="GH100" i="6"/>
  <c r="GI100" i="6"/>
  <c r="GK100" i="6"/>
  <c r="GL100" i="6"/>
  <c r="GM100" i="6"/>
  <c r="GN100" i="6"/>
  <c r="GO100" i="6"/>
  <c r="GP100" i="6"/>
  <c r="GQ100" i="6"/>
  <c r="GR100" i="6"/>
  <c r="GS100" i="6"/>
  <c r="GT100" i="6"/>
  <c r="GU100" i="6"/>
  <c r="GW100" i="6"/>
  <c r="GY100" i="6"/>
  <c r="GV100" i="6"/>
  <c r="GX100" i="6"/>
  <c r="GZ100" i="6"/>
  <c r="HB100" i="6"/>
  <c r="HA100" i="6"/>
  <c r="HD100" i="6"/>
  <c r="HC100" i="6"/>
  <c r="HE100" i="6"/>
  <c r="HG100" i="6"/>
  <c r="HF100" i="6"/>
  <c r="HH100" i="6"/>
  <c r="HJ100" i="6"/>
  <c r="HL100" i="6"/>
  <c r="HK100" i="6"/>
  <c r="HM100" i="6"/>
  <c r="HO100" i="6"/>
  <c r="HP100" i="6"/>
  <c r="HQ100" i="6"/>
  <c r="HR100" i="6"/>
  <c r="HS100" i="6"/>
  <c r="HT100" i="6"/>
  <c r="HV100" i="6"/>
  <c r="HU100" i="6"/>
  <c r="HW100" i="6"/>
  <c r="HY100" i="6"/>
  <c r="IA100" i="6"/>
  <c r="HZ100" i="6"/>
  <c r="IB100" i="6"/>
  <c r="IC100" i="6"/>
  <c r="ID100" i="6"/>
  <c r="IF100" i="6"/>
  <c r="IE100" i="6"/>
  <c r="IG100" i="6"/>
  <c r="IH100" i="6"/>
  <c r="II100" i="6"/>
  <c r="IK100" i="6"/>
  <c r="IM100" i="6"/>
  <c r="IJ100" i="6"/>
  <c r="IL100" i="6"/>
  <c r="IN100" i="6"/>
  <c r="IO100" i="6"/>
  <c r="IP100" i="6"/>
  <c r="IQ100" i="6"/>
  <c r="IR100" i="6"/>
  <c r="IS100" i="6"/>
  <c r="IT100" i="6"/>
  <c r="IU100" i="6"/>
  <c r="IV100" i="6"/>
  <c r="IX100" i="6"/>
  <c r="IY100" i="6"/>
  <c r="IZ100" i="6"/>
  <c r="JA100" i="6"/>
  <c r="JB100" i="6"/>
  <c r="JC100" i="6"/>
  <c r="JE100" i="6"/>
  <c r="JD100" i="6"/>
  <c r="JF100" i="6"/>
  <c r="JG100" i="6"/>
  <c r="JH100" i="6"/>
  <c r="JJ100" i="6"/>
  <c r="JI100" i="6"/>
  <c r="JL100" i="6"/>
  <c r="JK100" i="6"/>
  <c r="JM100" i="6"/>
  <c r="JN100" i="6"/>
  <c r="JO100" i="6"/>
  <c r="JP100" i="6"/>
  <c r="JQ100" i="6"/>
  <c r="JR100" i="6"/>
  <c r="JT100" i="6"/>
  <c r="JS100" i="6"/>
  <c r="JU100" i="6"/>
  <c r="JW100" i="6"/>
  <c r="JX100" i="6"/>
  <c r="KA100" i="6"/>
  <c r="JY100" i="6"/>
  <c r="JZ100" i="6"/>
  <c r="KB100" i="6"/>
  <c r="KC100" i="6"/>
  <c r="KF100" i="6"/>
  <c r="KD100" i="6"/>
  <c r="KE100" i="6"/>
  <c r="KG100" i="6"/>
  <c r="KI100" i="6"/>
  <c r="KH100" i="6"/>
  <c r="KJ100" i="6"/>
  <c r="KK100" i="6"/>
  <c r="KL100" i="6"/>
  <c r="KN100" i="6"/>
  <c r="KP100" i="6"/>
  <c r="KM100" i="6"/>
  <c r="KO100" i="6"/>
  <c r="KQ100" i="6"/>
  <c r="KS100" i="6"/>
  <c r="KU100" i="6"/>
  <c r="KR100" i="6"/>
  <c r="KT100" i="6"/>
  <c r="KV100" i="6"/>
  <c r="KW100" i="6"/>
  <c r="KX100" i="6"/>
  <c r="KY100" i="6"/>
  <c r="LA100" i="6"/>
  <c r="LB100" i="6"/>
  <c r="LC100" i="6"/>
  <c r="LD100" i="6"/>
  <c r="LE100" i="6"/>
  <c r="LF100" i="6"/>
  <c r="LG100" i="6"/>
  <c r="LH100" i="6"/>
  <c r="LI100" i="6"/>
  <c r="LJ100" i="6"/>
  <c r="LK100" i="6"/>
  <c r="LM100" i="6"/>
  <c r="LO100" i="6"/>
  <c r="LL100" i="6"/>
  <c r="LN100" i="6"/>
  <c r="AB101" i="6"/>
  <c r="AD101" i="6"/>
  <c r="AC101" i="6"/>
  <c r="AF101" i="6"/>
  <c r="AE101" i="6"/>
  <c r="AG101" i="6"/>
  <c r="AI101" i="6"/>
  <c r="AH101" i="6"/>
  <c r="AJ101" i="6"/>
  <c r="AL101" i="6"/>
  <c r="AN101" i="6"/>
  <c r="AM101" i="6"/>
  <c r="AO101" i="6"/>
  <c r="AQ101" i="6"/>
  <c r="AR101" i="6"/>
  <c r="AS101" i="6"/>
  <c r="AT101" i="6"/>
  <c r="AU101" i="6"/>
  <c r="AV101" i="6"/>
  <c r="AX101" i="6"/>
  <c r="AW101" i="6"/>
  <c r="AZ101" i="6"/>
  <c r="AY101" i="6"/>
  <c r="BA101" i="6"/>
  <c r="BC101" i="6"/>
  <c r="BB101" i="6"/>
  <c r="BD101" i="6"/>
  <c r="BE101" i="6"/>
  <c r="BF101" i="6"/>
  <c r="BH101" i="6"/>
  <c r="BG101" i="6"/>
  <c r="BI101" i="6"/>
  <c r="BJ101" i="6"/>
  <c r="BK101" i="6"/>
  <c r="BM101" i="6"/>
  <c r="BO101" i="6"/>
  <c r="BL101" i="6"/>
  <c r="BN101" i="6"/>
  <c r="BP101" i="6"/>
  <c r="BQ101" i="6"/>
  <c r="BR101" i="6"/>
  <c r="BS101" i="6"/>
  <c r="BT101" i="6"/>
  <c r="BU101" i="6"/>
  <c r="BV101" i="6"/>
  <c r="BW101" i="6"/>
  <c r="BX101" i="6"/>
  <c r="BZ101" i="6"/>
  <c r="CA101" i="6"/>
  <c r="CB101" i="6"/>
  <c r="CC101" i="6"/>
  <c r="CD101" i="6"/>
  <c r="CE101" i="6"/>
  <c r="CG101" i="6"/>
  <c r="CF101" i="6"/>
  <c r="CH101" i="6"/>
  <c r="CI101" i="6"/>
  <c r="CJ101" i="6"/>
  <c r="CL101" i="6"/>
  <c r="CK101" i="6"/>
  <c r="CN101" i="6"/>
  <c r="CM101" i="6"/>
  <c r="CO101" i="6"/>
  <c r="CP101" i="6"/>
  <c r="CQ101" i="6"/>
  <c r="CS101" i="6"/>
  <c r="CR101" i="6"/>
  <c r="CT101" i="6"/>
  <c r="CV101" i="6"/>
  <c r="CU101" i="6"/>
  <c r="CW101" i="6"/>
  <c r="CY101" i="6"/>
  <c r="CZ101" i="6"/>
  <c r="DC101" i="6"/>
  <c r="DA101" i="6"/>
  <c r="DB101" i="6"/>
  <c r="DD101" i="6"/>
  <c r="DE101" i="6"/>
  <c r="DF101" i="6"/>
  <c r="DG101" i="6"/>
  <c r="DI101" i="6"/>
  <c r="DK101" i="6"/>
  <c r="DJ101" i="6"/>
  <c r="DL101" i="6"/>
  <c r="DM101" i="6"/>
  <c r="DN101" i="6"/>
  <c r="DP101" i="6"/>
  <c r="DR101" i="6"/>
  <c r="DO101" i="6"/>
  <c r="DQ101" i="6"/>
  <c r="DS101" i="6"/>
  <c r="DT101" i="6"/>
  <c r="DU101" i="6"/>
  <c r="DW101" i="6"/>
  <c r="DV101" i="6"/>
  <c r="DX101" i="6"/>
  <c r="DZ101" i="6"/>
  <c r="DY101" i="6"/>
  <c r="EA101" i="6"/>
  <c r="EC101" i="6"/>
  <c r="ED101" i="6"/>
  <c r="EE101" i="6"/>
  <c r="EF101" i="6"/>
  <c r="EG101" i="6"/>
  <c r="EH101" i="6"/>
  <c r="EI101" i="6"/>
  <c r="EJ101" i="6"/>
  <c r="EL101" i="6"/>
  <c r="EK101" i="6"/>
  <c r="EM101" i="6"/>
  <c r="EO101" i="6"/>
  <c r="EQ101" i="6"/>
  <c r="EN101" i="6"/>
  <c r="EP101" i="6"/>
  <c r="ER101" i="6"/>
  <c r="ET101" i="6"/>
  <c r="ES101" i="6"/>
  <c r="EV101" i="6"/>
  <c r="EU101" i="6"/>
  <c r="EW101" i="6"/>
  <c r="EX101" i="6"/>
  <c r="EY101" i="6"/>
  <c r="EZ101" i="6"/>
  <c r="FB101" i="6"/>
  <c r="FD101" i="6"/>
  <c r="FC101" i="6"/>
  <c r="FE101" i="6"/>
  <c r="FG101" i="6"/>
  <c r="FH101" i="6"/>
  <c r="FI101" i="6"/>
  <c r="FJ101" i="6"/>
  <c r="FK101" i="6"/>
  <c r="FL101" i="6"/>
  <c r="FN101" i="6"/>
  <c r="FM101" i="6"/>
  <c r="FP101" i="6"/>
  <c r="FO101" i="6"/>
  <c r="FQ101" i="6"/>
  <c r="FS101" i="6"/>
  <c r="FR101" i="6"/>
  <c r="FT101" i="6"/>
  <c r="FU101" i="6"/>
  <c r="FV101" i="6"/>
  <c r="FX101" i="6"/>
  <c r="FW101" i="6"/>
  <c r="FY101" i="6"/>
  <c r="FZ101" i="6"/>
  <c r="GA101" i="6"/>
  <c r="GC101" i="6"/>
  <c r="GE101" i="6"/>
  <c r="GB101" i="6"/>
  <c r="GD101" i="6"/>
  <c r="GF101" i="6"/>
  <c r="GG101" i="6"/>
  <c r="GH101" i="6"/>
  <c r="GJ101" i="6"/>
  <c r="GI101" i="6"/>
  <c r="GK101" i="6"/>
  <c r="GL101" i="6"/>
  <c r="GM101" i="6"/>
  <c r="GN101" i="6"/>
  <c r="GP101" i="6"/>
  <c r="GQ101" i="6"/>
  <c r="GR101" i="6"/>
  <c r="GS101" i="6"/>
  <c r="GT101" i="6"/>
  <c r="GU101" i="6"/>
  <c r="GW101" i="6"/>
  <c r="GV101" i="6"/>
  <c r="GX101" i="6"/>
  <c r="GY101" i="6"/>
  <c r="GZ101" i="6"/>
  <c r="HB101" i="6"/>
  <c r="HA101" i="6"/>
  <c r="HD101" i="6"/>
  <c r="HC101" i="6"/>
  <c r="HE101" i="6"/>
  <c r="HF101" i="6"/>
  <c r="HG101" i="6"/>
  <c r="HH101" i="6"/>
  <c r="HI101" i="6"/>
  <c r="HJ101" i="6"/>
  <c r="HL101" i="6"/>
  <c r="HK101" i="6"/>
  <c r="HN101" i="6"/>
  <c r="HM101" i="6"/>
  <c r="HO101" i="6"/>
  <c r="HP101" i="6"/>
  <c r="HS101" i="6"/>
  <c r="HQ101" i="6"/>
  <c r="HR101" i="6"/>
  <c r="HT101" i="6"/>
  <c r="HU101" i="6"/>
  <c r="HV101" i="6"/>
  <c r="HW101" i="6"/>
  <c r="HY101" i="6"/>
  <c r="IA101" i="6"/>
  <c r="HZ101" i="6"/>
  <c r="IB101" i="6"/>
  <c r="IC101" i="6"/>
  <c r="ID101" i="6"/>
  <c r="IF101" i="6"/>
  <c r="IH101" i="6"/>
  <c r="IE101" i="6"/>
  <c r="IG101" i="6"/>
  <c r="II101" i="6"/>
  <c r="IJ101" i="6"/>
  <c r="IK101" i="6"/>
  <c r="IM101" i="6"/>
  <c r="IL101" i="6"/>
  <c r="IN101" i="6"/>
  <c r="IP101" i="6"/>
  <c r="IO101" i="6"/>
  <c r="IQ101" i="6"/>
  <c r="IS101" i="6"/>
  <c r="IT101" i="6"/>
  <c r="IU101" i="6"/>
  <c r="IV101" i="6"/>
  <c r="IW101" i="6"/>
  <c r="IX101" i="6"/>
  <c r="IY101" i="6"/>
  <c r="IZ101" i="6"/>
  <c r="JA101" i="6"/>
  <c r="JB101" i="6"/>
  <c r="JC101" i="6"/>
  <c r="JE101" i="6"/>
  <c r="JG101" i="6"/>
  <c r="JD101" i="6"/>
  <c r="JF101" i="6"/>
  <c r="JH101" i="6"/>
  <c r="JJ101" i="6"/>
  <c r="JI101" i="6"/>
  <c r="JL101" i="6"/>
  <c r="JK101" i="6"/>
  <c r="JM101" i="6"/>
  <c r="JN101" i="6"/>
  <c r="JO101" i="6"/>
  <c r="JP101" i="6"/>
  <c r="JR101" i="6"/>
  <c r="JT101" i="6"/>
  <c r="JS101" i="6"/>
  <c r="JU101" i="6"/>
  <c r="JW101" i="6"/>
  <c r="JX101" i="6"/>
  <c r="JY101" i="6"/>
  <c r="JZ101" i="6"/>
  <c r="KA101" i="6"/>
  <c r="KB101" i="6"/>
  <c r="KD101" i="6"/>
  <c r="KC101" i="6"/>
  <c r="KF101" i="6"/>
  <c r="KE101" i="6"/>
  <c r="KG101" i="6"/>
  <c r="KI101" i="6"/>
  <c r="KH101" i="6"/>
  <c r="KJ101" i="6"/>
  <c r="KK101" i="6"/>
  <c r="KL101" i="6"/>
  <c r="KN101" i="6"/>
  <c r="KM101" i="6"/>
  <c r="KO101" i="6"/>
  <c r="KP101" i="6"/>
  <c r="KQ101" i="6"/>
  <c r="KS101" i="6"/>
  <c r="KU101" i="6"/>
  <c r="KR101" i="6"/>
  <c r="KT101" i="6"/>
  <c r="KV101" i="6"/>
  <c r="KW101" i="6"/>
  <c r="KX101" i="6"/>
  <c r="KZ101" i="6"/>
  <c r="KY101" i="6"/>
  <c r="LA101" i="6"/>
  <c r="LB101" i="6"/>
  <c r="LC101" i="6"/>
  <c r="LD101" i="6"/>
  <c r="LF101" i="6"/>
  <c r="LG101" i="6"/>
  <c r="LH101" i="6"/>
  <c r="LI101" i="6"/>
  <c r="LJ101" i="6"/>
  <c r="LK101" i="6"/>
  <c r="LM101" i="6"/>
  <c r="LL101" i="6"/>
  <c r="LO101" i="6"/>
  <c r="LN101" i="6"/>
  <c r="AB102" i="6"/>
  <c r="AD102" i="6"/>
  <c r="AC102" i="6"/>
  <c r="AF102" i="6"/>
  <c r="AE102" i="6"/>
  <c r="AG102" i="6"/>
  <c r="AH102" i="6"/>
  <c r="AI102" i="6"/>
  <c r="AJ102" i="6"/>
  <c r="AK102" i="6"/>
  <c r="AL102" i="6"/>
  <c r="AN102" i="6"/>
  <c r="AM102" i="6"/>
  <c r="AP102" i="6"/>
  <c r="AO102" i="6"/>
  <c r="AQ102" i="6"/>
  <c r="AR102" i="6"/>
  <c r="AU102" i="6"/>
  <c r="AS102" i="6"/>
  <c r="AT102" i="6"/>
  <c r="AV102" i="6"/>
  <c r="AW102" i="6"/>
  <c r="AX102" i="6"/>
  <c r="AY102" i="6"/>
  <c r="BA102" i="6"/>
  <c r="BC102" i="6"/>
  <c r="BB102" i="6"/>
  <c r="BD102" i="6"/>
  <c r="BE102" i="6"/>
  <c r="BF102" i="6"/>
  <c r="BH102" i="6"/>
  <c r="BJ102" i="6"/>
  <c r="BG102" i="6"/>
  <c r="BI102" i="6"/>
  <c r="BK102" i="6"/>
  <c r="BL102" i="6"/>
  <c r="BM102" i="6"/>
  <c r="BO102" i="6"/>
  <c r="BN102" i="6"/>
  <c r="BP102" i="6"/>
  <c r="BQ102" i="6"/>
  <c r="BR102" i="6"/>
  <c r="BS102" i="6"/>
  <c r="BU102" i="6"/>
  <c r="BV102" i="6"/>
  <c r="BW102" i="6"/>
  <c r="BX102" i="6"/>
  <c r="BY102" i="6"/>
  <c r="BZ102" i="6"/>
  <c r="CA102" i="6"/>
  <c r="CB102" i="6"/>
  <c r="CC102" i="6"/>
  <c r="CD102" i="6"/>
  <c r="CE102" i="6"/>
  <c r="CG102" i="6"/>
  <c r="CI102" i="6"/>
  <c r="CF102" i="6"/>
  <c r="CH102" i="6"/>
  <c r="CJ102" i="6"/>
  <c r="CL102" i="6"/>
  <c r="CK102" i="6"/>
  <c r="CM102" i="6"/>
  <c r="CO102" i="6"/>
  <c r="CP102" i="6"/>
  <c r="CQ102" i="6"/>
  <c r="CR102" i="6"/>
  <c r="CT102" i="6"/>
  <c r="CV102" i="6"/>
  <c r="CU102" i="6"/>
  <c r="CW102" i="6"/>
  <c r="CY102" i="6"/>
  <c r="CZ102" i="6"/>
  <c r="DA102" i="6"/>
  <c r="DB102" i="6"/>
  <c r="DC102" i="6"/>
  <c r="DD102" i="6"/>
  <c r="DF102" i="6"/>
  <c r="DE102" i="6"/>
  <c r="DH102" i="6"/>
  <c r="DG102" i="6"/>
  <c r="DI102" i="6"/>
  <c r="DK102" i="6"/>
  <c r="DJ102" i="6"/>
  <c r="DL102" i="6"/>
  <c r="DM102" i="6"/>
  <c r="DN102" i="6"/>
  <c r="DP102" i="6"/>
  <c r="DO102" i="6"/>
  <c r="DR102" i="6"/>
  <c r="DQ102" i="6"/>
  <c r="DS102" i="6"/>
  <c r="DU102" i="6"/>
  <c r="DW102" i="6"/>
  <c r="DT102" i="6"/>
  <c r="DV102" i="6"/>
  <c r="DX102" i="6"/>
  <c r="DY102" i="6"/>
  <c r="DZ102" i="6"/>
  <c r="EA102" i="6"/>
  <c r="EB102" i="6"/>
  <c r="EC102" i="6"/>
  <c r="ED102" i="6"/>
  <c r="EG102" i="6"/>
  <c r="EE102" i="6"/>
  <c r="EF102" i="6"/>
  <c r="EH102" i="6"/>
  <c r="EI102" i="6"/>
  <c r="EJ102" i="6"/>
  <c r="EK102" i="6"/>
  <c r="EL102" i="6"/>
  <c r="EM102" i="6"/>
  <c r="EO102" i="6"/>
  <c r="EN102" i="6"/>
  <c r="EP102" i="6"/>
  <c r="EQ102" i="6"/>
  <c r="ER102" i="6"/>
  <c r="ET102" i="6"/>
  <c r="ES102" i="6"/>
  <c r="EU102" i="6"/>
  <c r="EW102" i="6"/>
  <c r="EX102" i="6"/>
  <c r="EY102" i="6"/>
  <c r="EZ102" i="6"/>
  <c r="FA102" i="6"/>
  <c r="FB102" i="6"/>
  <c r="FD102" i="6"/>
  <c r="FC102" i="6"/>
  <c r="FE102" i="6"/>
  <c r="FG102" i="6"/>
  <c r="FH102" i="6"/>
  <c r="FK102" i="6"/>
  <c r="FI102" i="6"/>
  <c r="FJ102" i="6"/>
  <c r="FL102" i="6"/>
  <c r="FM102" i="6"/>
  <c r="FN102" i="6"/>
  <c r="FO102" i="6"/>
  <c r="FQ102" i="6"/>
  <c r="FS102" i="6"/>
  <c r="FR102" i="6"/>
  <c r="FT102" i="6"/>
  <c r="FU102" i="6"/>
  <c r="FV102" i="6"/>
  <c r="FX102" i="6"/>
  <c r="FZ102" i="6"/>
  <c r="FW102" i="6"/>
  <c r="FY102" i="6"/>
  <c r="GA102" i="6"/>
  <c r="GB102" i="6"/>
  <c r="GC102" i="6"/>
  <c r="GE102" i="6"/>
  <c r="GD102" i="6"/>
  <c r="GF102" i="6"/>
  <c r="GG102" i="6"/>
  <c r="GH102" i="6"/>
  <c r="GI102" i="6"/>
  <c r="GK102" i="6"/>
  <c r="GL102" i="6"/>
  <c r="GM102" i="6"/>
  <c r="GN102" i="6"/>
  <c r="GO102" i="6"/>
  <c r="GP102" i="6"/>
  <c r="GQ102" i="6"/>
  <c r="GR102" i="6"/>
  <c r="GS102" i="6"/>
  <c r="GT102" i="6"/>
  <c r="GU102" i="6"/>
  <c r="GW102" i="6"/>
  <c r="GY102" i="6"/>
  <c r="GV102" i="6"/>
  <c r="GX102" i="6"/>
  <c r="GZ102" i="6"/>
  <c r="HB102" i="6"/>
  <c r="HA102" i="6"/>
  <c r="HC102" i="6"/>
  <c r="HE102" i="6"/>
  <c r="HF102" i="6"/>
  <c r="HG102" i="6"/>
  <c r="HH102" i="6"/>
  <c r="HJ102" i="6"/>
  <c r="HL102" i="6"/>
  <c r="HK102" i="6"/>
  <c r="HM102" i="6"/>
  <c r="HO102" i="6"/>
  <c r="HP102" i="6"/>
  <c r="HS102" i="6"/>
  <c r="HQ102" i="6"/>
  <c r="HR102" i="6"/>
  <c r="HT102" i="6"/>
  <c r="HV102" i="6"/>
  <c r="HU102" i="6"/>
  <c r="HX102" i="6"/>
  <c r="HW102" i="6"/>
  <c r="HY102" i="6"/>
  <c r="IA102" i="6"/>
  <c r="HZ102" i="6"/>
  <c r="IB102" i="6"/>
  <c r="IC102" i="6"/>
  <c r="ID102" i="6"/>
  <c r="IF102" i="6"/>
  <c r="IE102" i="6"/>
  <c r="IH102" i="6"/>
  <c r="IG102" i="6"/>
  <c r="II102" i="6"/>
  <c r="IK102" i="6"/>
  <c r="IM102" i="6"/>
  <c r="IJ102" i="6"/>
  <c r="IL102" i="6"/>
  <c r="IN102" i="6"/>
  <c r="IO102" i="6"/>
  <c r="IP102" i="6"/>
  <c r="IQ102" i="6"/>
  <c r="IR102" i="6"/>
  <c r="IS102" i="6"/>
  <c r="IT102" i="6"/>
  <c r="IU102" i="6"/>
  <c r="IV102" i="6"/>
  <c r="IX102" i="6"/>
  <c r="IY102" i="6"/>
  <c r="IZ102" i="6"/>
  <c r="JA102" i="6"/>
  <c r="JB102" i="6"/>
  <c r="JC102" i="6"/>
  <c r="JE102" i="6"/>
  <c r="JD102" i="6"/>
  <c r="JF102" i="6"/>
  <c r="JG102" i="6"/>
  <c r="JH102" i="6"/>
  <c r="JJ102" i="6"/>
  <c r="JI102" i="6"/>
  <c r="JL102" i="6"/>
  <c r="JK102" i="6"/>
  <c r="JM102" i="6"/>
  <c r="JN102" i="6"/>
  <c r="JO102" i="6"/>
  <c r="JP102" i="6"/>
  <c r="JQ102" i="6"/>
  <c r="JR102" i="6"/>
  <c r="JT102" i="6"/>
  <c r="JS102" i="6"/>
  <c r="JU102" i="6"/>
  <c r="JW102" i="6"/>
  <c r="JX102" i="6"/>
  <c r="KA102" i="6"/>
  <c r="JY102" i="6"/>
  <c r="JZ102" i="6"/>
  <c r="KB102" i="6"/>
  <c r="KC102" i="6"/>
  <c r="KD102" i="6"/>
  <c r="KE102" i="6"/>
  <c r="KG102" i="6"/>
  <c r="KI102" i="6"/>
  <c r="KH102" i="6"/>
  <c r="KJ102" i="6"/>
  <c r="KK102" i="6"/>
  <c r="KL102" i="6"/>
  <c r="KN102" i="6"/>
  <c r="KP102" i="6"/>
  <c r="KM102" i="6"/>
  <c r="KO102" i="6"/>
  <c r="KQ102" i="6"/>
  <c r="KS102" i="6"/>
  <c r="KU102" i="6"/>
  <c r="KR102" i="6"/>
  <c r="KT102" i="6"/>
  <c r="KV102" i="6"/>
  <c r="KW102" i="6"/>
  <c r="KX102" i="6"/>
  <c r="KY102" i="6"/>
  <c r="LA102" i="6"/>
  <c r="LB102" i="6"/>
  <c r="LC102" i="6"/>
  <c r="LD102" i="6"/>
  <c r="LE102" i="6"/>
  <c r="LF102" i="6"/>
  <c r="LG102" i="6"/>
  <c r="LH102" i="6"/>
  <c r="LI102" i="6"/>
  <c r="LJ102" i="6"/>
  <c r="LK102" i="6"/>
  <c r="LM102" i="6"/>
  <c r="LO102" i="6"/>
  <c r="LL102" i="6"/>
  <c r="LN102" i="6"/>
  <c r="W96" i="6"/>
  <c r="Y96" i="6"/>
  <c r="AA96" i="6"/>
  <c r="X96" i="6"/>
  <c r="Z96" i="6"/>
  <c r="W97" i="6"/>
  <c r="X97" i="6"/>
  <c r="Y97" i="6"/>
  <c r="Z97" i="6"/>
  <c r="AA97" i="6"/>
  <c r="W98" i="6"/>
  <c r="Y98" i="6"/>
  <c r="X98" i="6"/>
  <c r="AA98" i="6"/>
  <c r="Z98" i="6"/>
  <c r="W99" i="6"/>
  <c r="X99" i="6"/>
  <c r="Y99" i="6"/>
  <c r="Z99" i="6"/>
  <c r="AA99" i="6"/>
  <c r="W100" i="6"/>
  <c r="X100" i="6"/>
  <c r="AA100" i="6"/>
  <c r="Y100" i="6"/>
  <c r="Z100" i="6"/>
  <c r="W101" i="6"/>
  <c r="Y101" i="6"/>
  <c r="AA101" i="6"/>
  <c r="X101" i="6"/>
  <c r="Z101" i="6"/>
  <c r="W102" i="6"/>
  <c r="X102" i="6"/>
  <c r="Y102" i="6"/>
  <c r="Z102" i="6"/>
  <c r="AA102" i="6"/>
  <c r="Z95" i="6"/>
  <c r="X95" i="6"/>
  <c r="W95" i="6"/>
  <c r="Y95" i="6"/>
  <c r="AB84" i="6"/>
  <c r="AG84" i="6"/>
  <c r="AA84" i="6"/>
  <c r="Z84" i="6"/>
  <c r="Y84" i="6"/>
  <c r="X84" i="6"/>
  <c r="B87" i="6"/>
  <c r="C87" i="6"/>
  <c r="D87" i="6"/>
  <c r="E87" i="6"/>
  <c r="F87" i="6"/>
  <c r="G87" i="6"/>
  <c r="H87" i="6"/>
  <c r="I87" i="6"/>
  <c r="J87" i="6"/>
  <c r="K87" i="6"/>
  <c r="B88" i="6"/>
  <c r="C88" i="6"/>
  <c r="D88" i="6"/>
  <c r="E88" i="6"/>
  <c r="F88" i="6"/>
  <c r="G88" i="6"/>
  <c r="H88" i="6"/>
  <c r="I88" i="6"/>
  <c r="J88" i="6"/>
  <c r="K88" i="6"/>
  <c r="B89" i="6"/>
  <c r="C89" i="6"/>
  <c r="D89" i="6"/>
  <c r="E89" i="6"/>
  <c r="F89" i="6"/>
  <c r="G89" i="6"/>
  <c r="H89" i="6"/>
  <c r="I89" i="6"/>
  <c r="J89" i="6"/>
  <c r="K89" i="6"/>
  <c r="B90" i="6"/>
  <c r="C90" i="6"/>
  <c r="D90" i="6"/>
  <c r="E90" i="6"/>
  <c r="F90" i="6"/>
  <c r="G90" i="6"/>
  <c r="H90" i="6"/>
  <c r="I90" i="6"/>
  <c r="J90" i="6"/>
  <c r="K90" i="6"/>
  <c r="B91" i="6"/>
  <c r="C91" i="6"/>
  <c r="D91" i="6"/>
  <c r="E91" i="6"/>
  <c r="F91" i="6"/>
  <c r="G91" i="6"/>
  <c r="H91" i="6"/>
  <c r="I91" i="6"/>
  <c r="J91" i="6"/>
  <c r="K91" i="6"/>
  <c r="B92" i="6"/>
  <c r="C92" i="6"/>
  <c r="D92" i="6"/>
  <c r="E92" i="6"/>
  <c r="F92" i="6"/>
  <c r="G92" i="6"/>
  <c r="H92" i="6"/>
  <c r="I92" i="6"/>
  <c r="J92" i="6"/>
  <c r="K92" i="6"/>
  <c r="B93" i="6"/>
  <c r="C93" i="6"/>
  <c r="D93" i="6"/>
  <c r="E93" i="6"/>
  <c r="F93" i="6"/>
  <c r="G93" i="6"/>
  <c r="H93" i="6"/>
  <c r="I93" i="6"/>
  <c r="J93" i="6"/>
  <c r="K93" i="6"/>
  <c r="B94" i="6"/>
  <c r="C94" i="6"/>
  <c r="D94" i="6"/>
  <c r="E94" i="6"/>
  <c r="F94" i="6"/>
  <c r="G94" i="6"/>
  <c r="H94" i="6"/>
  <c r="I94" i="6"/>
  <c r="J94" i="6"/>
  <c r="K94" i="6"/>
  <c r="B95" i="6"/>
  <c r="C95" i="6"/>
  <c r="D95" i="6"/>
  <c r="E95" i="6"/>
  <c r="F95" i="6"/>
  <c r="G95" i="6"/>
  <c r="H95" i="6"/>
  <c r="I95" i="6"/>
  <c r="J95" i="6"/>
  <c r="K95" i="6"/>
  <c r="B96" i="6"/>
  <c r="C96" i="6"/>
  <c r="D96" i="6"/>
  <c r="E96" i="6"/>
  <c r="F96" i="6"/>
  <c r="G96" i="6"/>
  <c r="H96" i="6"/>
  <c r="I96" i="6"/>
  <c r="J96" i="6"/>
  <c r="K96" i="6"/>
  <c r="B97" i="6"/>
  <c r="C97" i="6"/>
  <c r="D97" i="6"/>
  <c r="E97" i="6"/>
  <c r="F97" i="6"/>
  <c r="G97" i="6"/>
  <c r="H97" i="6"/>
  <c r="I97" i="6"/>
  <c r="J97" i="6"/>
  <c r="K97" i="6"/>
  <c r="B98" i="6"/>
  <c r="C98" i="6"/>
  <c r="D98" i="6"/>
  <c r="E98" i="6"/>
  <c r="F98" i="6"/>
  <c r="G98" i="6"/>
  <c r="H98" i="6"/>
  <c r="I98" i="6"/>
  <c r="J98" i="6"/>
  <c r="K98" i="6"/>
  <c r="B99" i="6"/>
  <c r="C99" i="6"/>
  <c r="D99" i="6"/>
  <c r="E99" i="6"/>
  <c r="F99" i="6"/>
  <c r="G99" i="6"/>
  <c r="H99" i="6"/>
  <c r="I99" i="6"/>
  <c r="J99" i="6"/>
  <c r="K99" i="6"/>
  <c r="B100" i="6"/>
  <c r="C100" i="6"/>
  <c r="D100" i="6"/>
  <c r="E100" i="6"/>
  <c r="F100" i="6"/>
  <c r="G100" i="6"/>
  <c r="H100" i="6"/>
  <c r="I100" i="6"/>
  <c r="J100" i="6"/>
  <c r="K100" i="6"/>
  <c r="B101" i="6"/>
  <c r="C101" i="6"/>
  <c r="D101" i="6"/>
  <c r="E101" i="6"/>
  <c r="F101" i="6"/>
  <c r="G101" i="6"/>
  <c r="H101" i="6"/>
  <c r="I101" i="6"/>
  <c r="J101" i="6"/>
  <c r="K101" i="6"/>
  <c r="B102" i="6"/>
  <c r="C102" i="6"/>
  <c r="D102" i="6"/>
  <c r="E102" i="6"/>
  <c r="F102" i="6"/>
  <c r="G102" i="6"/>
  <c r="H102" i="6"/>
  <c r="I102" i="6"/>
  <c r="J102" i="6"/>
  <c r="K102" i="6"/>
  <c r="B103" i="6"/>
  <c r="C103" i="6"/>
  <c r="D103" i="6"/>
  <c r="E103" i="6"/>
  <c r="F103" i="6"/>
  <c r="G103" i="6"/>
  <c r="H103" i="6"/>
  <c r="I103" i="6"/>
  <c r="J103" i="6"/>
  <c r="K103" i="6"/>
  <c r="B104" i="6"/>
  <c r="C104" i="6"/>
  <c r="D104" i="6"/>
  <c r="E104" i="6"/>
  <c r="F104" i="6"/>
  <c r="G104" i="6"/>
  <c r="H104" i="6"/>
  <c r="I104" i="6"/>
  <c r="J104" i="6"/>
  <c r="K104" i="6"/>
  <c r="B105" i="6"/>
  <c r="C105" i="6"/>
  <c r="D105" i="6"/>
  <c r="E105" i="6"/>
  <c r="F105" i="6"/>
  <c r="G105" i="6"/>
  <c r="H105" i="6"/>
  <c r="I105" i="6"/>
  <c r="J105" i="6"/>
  <c r="K105" i="6"/>
  <c r="B106" i="6"/>
  <c r="C106" i="6"/>
  <c r="D106" i="6"/>
  <c r="E106" i="6"/>
  <c r="F106" i="6"/>
  <c r="G106" i="6"/>
  <c r="H106" i="6"/>
  <c r="I106" i="6"/>
  <c r="J106" i="6"/>
  <c r="K106" i="6"/>
  <c r="B107" i="6"/>
  <c r="C107" i="6"/>
  <c r="D107" i="6"/>
  <c r="E107" i="6"/>
  <c r="F107" i="6"/>
  <c r="G107" i="6"/>
  <c r="H107" i="6"/>
  <c r="I107" i="6"/>
  <c r="J107" i="6"/>
  <c r="K107" i="6"/>
  <c r="B108" i="6"/>
  <c r="C108" i="6"/>
  <c r="D108" i="6"/>
  <c r="E108" i="6"/>
  <c r="F108" i="6"/>
  <c r="G108" i="6"/>
  <c r="H108" i="6"/>
  <c r="I108" i="6"/>
  <c r="J108" i="6"/>
  <c r="K108" i="6"/>
  <c r="B109" i="6"/>
  <c r="C109" i="6"/>
  <c r="D109" i="6"/>
  <c r="E109" i="6"/>
  <c r="F109" i="6"/>
  <c r="G109" i="6"/>
  <c r="H109" i="6"/>
  <c r="I109" i="6"/>
  <c r="J109" i="6"/>
  <c r="K109" i="6"/>
  <c r="B110" i="6"/>
  <c r="C110" i="6"/>
  <c r="D110" i="6"/>
  <c r="E110" i="6"/>
  <c r="F110" i="6"/>
  <c r="G110" i="6"/>
  <c r="H110" i="6"/>
  <c r="I110" i="6"/>
  <c r="J110" i="6"/>
  <c r="K110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87" i="6"/>
  <c r="A88" i="6"/>
  <c r="A89" i="6"/>
  <c r="A90" i="6"/>
  <c r="A91" i="6"/>
  <c r="A92" i="6"/>
  <c r="A93" i="6"/>
  <c r="A94" i="6"/>
  <c r="A95" i="6"/>
  <c r="A96" i="6"/>
  <c r="A97" i="6"/>
  <c r="A98" i="6"/>
  <c r="K86" i="6"/>
  <c r="J86" i="6"/>
  <c r="I86" i="6"/>
  <c r="H86" i="6"/>
  <c r="G86" i="6"/>
  <c r="F86" i="6"/>
  <c r="E86" i="6"/>
  <c r="D86" i="6"/>
  <c r="C86" i="6"/>
  <c r="B86" i="6"/>
  <c r="A86" i="6"/>
  <c r="M68" i="6"/>
  <c r="N68" i="6"/>
  <c r="O68" i="6"/>
  <c r="P68" i="6"/>
  <c r="M69" i="6"/>
  <c r="N69" i="6"/>
  <c r="O69" i="6"/>
  <c r="P69" i="6"/>
  <c r="M70" i="6"/>
  <c r="N70" i="6"/>
  <c r="O70" i="6"/>
  <c r="P70" i="6"/>
  <c r="M71" i="6"/>
  <c r="N71" i="6"/>
  <c r="O71" i="6"/>
  <c r="P71" i="6"/>
  <c r="M72" i="6"/>
  <c r="N72" i="6"/>
  <c r="O72" i="6"/>
  <c r="P72" i="6"/>
  <c r="M73" i="6"/>
  <c r="N73" i="6"/>
  <c r="O73" i="6"/>
  <c r="P73" i="6"/>
  <c r="M74" i="6"/>
  <c r="N74" i="6"/>
  <c r="O74" i="6"/>
  <c r="P74" i="6"/>
  <c r="M75" i="6"/>
  <c r="N75" i="6"/>
  <c r="O75" i="6"/>
  <c r="P75" i="6"/>
  <c r="M76" i="6"/>
  <c r="N76" i="6"/>
  <c r="O76" i="6"/>
  <c r="P76" i="6"/>
  <c r="M77" i="6"/>
  <c r="N77" i="6"/>
  <c r="O77" i="6"/>
  <c r="P77" i="6"/>
  <c r="M78" i="6"/>
  <c r="N78" i="6"/>
  <c r="O78" i="6"/>
  <c r="P78" i="6"/>
  <c r="P67" i="6"/>
  <c r="N67" i="6"/>
  <c r="M67" i="6"/>
  <c r="O67" i="6"/>
  <c r="L68" i="6"/>
  <c r="L69" i="6"/>
  <c r="L70" i="6"/>
  <c r="L71" i="6"/>
  <c r="L72" i="6"/>
  <c r="L73" i="6"/>
  <c r="L74" i="6"/>
  <c r="L75" i="6"/>
  <c r="L76" i="6"/>
  <c r="L77" i="6"/>
  <c r="L78" i="6"/>
  <c r="Q68" i="6"/>
  <c r="Q69" i="6"/>
  <c r="Q70" i="6"/>
  <c r="Q71" i="6"/>
  <c r="Q72" i="6"/>
  <c r="Q73" i="6"/>
  <c r="Q74" i="6"/>
  <c r="Q75" i="6"/>
  <c r="Q76" i="6"/>
  <c r="Q77" i="6"/>
  <c r="Q78" i="6"/>
  <c r="Q67" i="6"/>
  <c r="L67" i="6"/>
  <c r="AB67" i="6"/>
  <c r="AD67" i="6"/>
  <c r="AC67" i="6"/>
  <c r="AE67" i="6"/>
  <c r="AF67" i="6"/>
  <c r="AG67" i="6"/>
  <c r="AH67" i="6"/>
  <c r="AI67" i="6"/>
  <c r="AJ67" i="6"/>
  <c r="AK67" i="6"/>
  <c r="AL67" i="6"/>
  <c r="AN67" i="6"/>
  <c r="AM67" i="6"/>
  <c r="AP67" i="6"/>
  <c r="AO67" i="6"/>
  <c r="AQ67" i="6"/>
  <c r="AR67" i="6"/>
  <c r="AS67" i="6"/>
  <c r="AT67" i="6"/>
  <c r="AU67" i="6"/>
  <c r="AV67" i="6"/>
  <c r="AW67" i="6"/>
  <c r="AX67" i="6"/>
  <c r="AY67" i="6"/>
  <c r="BA67" i="6"/>
  <c r="BB67" i="6"/>
  <c r="BC67" i="6"/>
  <c r="BE67" i="6"/>
  <c r="BD67" i="6"/>
  <c r="BF67" i="6"/>
  <c r="BG67" i="6"/>
  <c r="BH67" i="6"/>
  <c r="BI67" i="6"/>
  <c r="BJ67" i="6"/>
  <c r="BK67" i="6"/>
  <c r="BM67" i="6"/>
  <c r="BL67" i="6"/>
  <c r="BN67" i="6"/>
  <c r="BO67" i="6"/>
  <c r="BP67" i="6"/>
  <c r="BR67" i="6"/>
  <c r="BT67" i="6"/>
  <c r="BQ67" i="6"/>
  <c r="BS67" i="6"/>
  <c r="BU67" i="6"/>
  <c r="BV67" i="6"/>
  <c r="BW67" i="6"/>
  <c r="BX67" i="6"/>
  <c r="BZ67" i="6"/>
  <c r="CA67" i="6"/>
  <c r="CB67" i="6"/>
  <c r="CC67" i="6"/>
  <c r="CE67" i="6"/>
  <c r="CF67" i="6"/>
  <c r="CG67" i="6"/>
  <c r="CH67" i="6"/>
  <c r="CI67" i="6"/>
  <c r="CJ67" i="6"/>
  <c r="CL67" i="6"/>
  <c r="CK67" i="6"/>
  <c r="CM67" i="6"/>
  <c r="CN67" i="6"/>
  <c r="CO67" i="6"/>
  <c r="CQ67" i="6"/>
  <c r="CP67" i="6"/>
  <c r="CS67" i="6"/>
  <c r="CR67" i="6"/>
  <c r="CT67" i="6"/>
  <c r="CV67" i="6"/>
  <c r="CU67" i="6"/>
  <c r="CX67" i="6"/>
  <c r="CW67" i="6"/>
  <c r="CY67" i="6"/>
  <c r="CZ67" i="6"/>
  <c r="DA67" i="6"/>
  <c r="DB67" i="6"/>
  <c r="DC67" i="6"/>
  <c r="DD67" i="6"/>
  <c r="DF67" i="6"/>
  <c r="DE67" i="6"/>
  <c r="DG67" i="6"/>
  <c r="DI67" i="6"/>
  <c r="DJ67" i="6"/>
  <c r="DK67" i="6"/>
  <c r="DM67" i="6"/>
  <c r="DL67" i="6"/>
  <c r="DN67" i="6"/>
  <c r="DO67" i="6"/>
  <c r="DP67" i="6"/>
  <c r="DQ67" i="6"/>
  <c r="DS67" i="6"/>
  <c r="DU67" i="6"/>
  <c r="DT67" i="6"/>
  <c r="DV67" i="6"/>
  <c r="DW67" i="6"/>
  <c r="DX67" i="6"/>
  <c r="DZ67" i="6"/>
  <c r="DY67" i="6"/>
  <c r="EB67" i="6"/>
  <c r="EA67" i="6"/>
  <c r="EC67" i="6"/>
  <c r="EE67" i="6"/>
  <c r="ED67" i="6"/>
  <c r="EG67" i="6"/>
  <c r="EF67" i="6"/>
  <c r="EH67" i="6"/>
  <c r="EI67" i="6"/>
  <c r="EJ67" i="6"/>
  <c r="EK67" i="6"/>
  <c r="EL67" i="6"/>
  <c r="EM67" i="6"/>
  <c r="EO67" i="6"/>
  <c r="EQ67" i="6"/>
  <c r="EN67" i="6"/>
  <c r="EP67" i="6"/>
  <c r="ER67" i="6"/>
  <c r="ET67" i="6"/>
  <c r="ES67" i="6"/>
  <c r="EU67" i="6"/>
  <c r="EV67" i="6"/>
  <c r="EW67" i="6"/>
  <c r="EX67" i="6"/>
  <c r="FA67" i="6"/>
  <c r="EY67" i="6"/>
  <c r="EZ67" i="6"/>
  <c r="FB67" i="6"/>
  <c r="FD67" i="6"/>
  <c r="FC67" i="6"/>
  <c r="FF67" i="6"/>
  <c r="FE67" i="6"/>
  <c r="FG67" i="6"/>
  <c r="FH67" i="6"/>
  <c r="FI67" i="6"/>
  <c r="FJ67" i="6"/>
  <c r="FK67" i="6"/>
  <c r="FL67" i="6"/>
  <c r="FM67" i="6"/>
  <c r="FN67" i="6"/>
  <c r="FO67" i="6"/>
  <c r="FQ67" i="6"/>
  <c r="FR67" i="6"/>
  <c r="FS67" i="6"/>
  <c r="FU67" i="6"/>
  <c r="FT67" i="6"/>
  <c r="FV67" i="6"/>
  <c r="FW67" i="6"/>
  <c r="FX67" i="6"/>
  <c r="FY67" i="6"/>
  <c r="FZ67" i="6"/>
  <c r="GA67" i="6"/>
  <c r="GC67" i="6"/>
  <c r="GE67" i="6"/>
  <c r="GB67" i="6"/>
  <c r="GD67" i="6"/>
  <c r="GF67" i="6"/>
  <c r="GH67" i="6"/>
  <c r="GG67" i="6"/>
  <c r="GI67" i="6"/>
  <c r="GJ67" i="6"/>
  <c r="GK67" i="6"/>
  <c r="GL67" i="6"/>
  <c r="GM67" i="6"/>
  <c r="GN67" i="6"/>
  <c r="GP67" i="6"/>
  <c r="GQ67" i="6"/>
  <c r="GT67" i="6"/>
  <c r="GR67" i="6"/>
  <c r="GS67" i="6"/>
  <c r="GU67" i="6"/>
  <c r="GV67" i="6"/>
  <c r="GW67" i="6"/>
  <c r="GX67" i="6"/>
  <c r="GY67" i="6"/>
  <c r="GZ67" i="6"/>
  <c r="HB67" i="6"/>
  <c r="HA67" i="6"/>
  <c r="HC67" i="6"/>
  <c r="HD67" i="6"/>
  <c r="HE67" i="6"/>
  <c r="HG67" i="6"/>
  <c r="HF67" i="6"/>
  <c r="HH67" i="6"/>
  <c r="HJ67" i="6"/>
  <c r="HL67" i="6"/>
  <c r="HK67" i="6"/>
  <c r="HN67" i="6"/>
  <c r="HM67" i="6"/>
  <c r="HO67" i="6"/>
  <c r="HP67" i="6"/>
  <c r="HQ67" i="6"/>
  <c r="HR67" i="6"/>
  <c r="HS67" i="6"/>
  <c r="HT67" i="6"/>
  <c r="HV67" i="6"/>
  <c r="HU67" i="6"/>
  <c r="HW67" i="6"/>
  <c r="HY67" i="6"/>
  <c r="HZ67" i="6"/>
  <c r="IA67" i="6"/>
  <c r="IB67" i="6"/>
  <c r="IC67" i="6"/>
  <c r="ID67" i="6"/>
  <c r="IE67" i="6"/>
  <c r="IF67" i="6"/>
  <c r="IG67" i="6"/>
  <c r="II67" i="6"/>
  <c r="IK67" i="6"/>
  <c r="IJ67" i="6"/>
  <c r="IL67" i="6"/>
  <c r="IM67" i="6"/>
  <c r="IN67" i="6"/>
  <c r="IO67" i="6"/>
  <c r="IP67" i="6"/>
  <c r="IQ67" i="6"/>
  <c r="IR67" i="6"/>
  <c r="IS67" i="6"/>
  <c r="IU67" i="6"/>
  <c r="IT67" i="6"/>
  <c r="IW67" i="6"/>
  <c r="IV67" i="6"/>
  <c r="IX67" i="6"/>
  <c r="IY67" i="6"/>
  <c r="JB67" i="6"/>
  <c r="IZ67" i="6"/>
  <c r="JA67" i="6"/>
  <c r="JC67" i="6"/>
  <c r="JD67" i="6"/>
  <c r="JE67" i="6"/>
  <c r="JF67" i="6"/>
  <c r="JG67" i="6"/>
  <c r="JH67" i="6"/>
  <c r="JJ67" i="6"/>
  <c r="JI67" i="6"/>
  <c r="JK67" i="6"/>
  <c r="JL67" i="6"/>
  <c r="JM67" i="6"/>
  <c r="JN67" i="6"/>
  <c r="JO67" i="6"/>
  <c r="JP67" i="6"/>
  <c r="JQ67" i="6"/>
  <c r="JR67" i="6"/>
  <c r="JT67" i="6"/>
  <c r="JS67" i="6"/>
  <c r="JV67" i="6"/>
  <c r="JU67" i="6"/>
  <c r="JW67" i="6"/>
  <c r="JX67" i="6"/>
  <c r="JY67" i="6"/>
  <c r="JZ67" i="6"/>
  <c r="KA67" i="6"/>
  <c r="KB67" i="6"/>
  <c r="KC67" i="6"/>
  <c r="KD67" i="6"/>
  <c r="KE67" i="6"/>
  <c r="KG67" i="6"/>
  <c r="KH67" i="6"/>
  <c r="KI67" i="6"/>
  <c r="KK67" i="6"/>
  <c r="KJ67" i="6"/>
  <c r="KL67" i="6"/>
  <c r="KM67" i="6"/>
  <c r="KP67" i="6"/>
  <c r="KN67" i="6"/>
  <c r="KO67" i="6"/>
  <c r="KQ67" i="6"/>
  <c r="KS67" i="6"/>
  <c r="KR67" i="6"/>
  <c r="KT67" i="6"/>
  <c r="KU67" i="6"/>
  <c r="KV67" i="6"/>
  <c r="KX67" i="6"/>
  <c r="KW67" i="6"/>
  <c r="KY67" i="6"/>
  <c r="KZ67" i="6"/>
  <c r="LA67" i="6"/>
  <c r="LC67" i="6"/>
  <c r="LB67" i="6"/>
  <c r="LD67" i="6"/>
  <c r="LF67" i="6"/>
  <c r="LG67" i="6"/>
  <c r="LH67" i="6"/>
  <c r="LI67" i="6"/>
  <c r="LK67" i="6"/>
  <c r="LL67" i="6"/>
  <c r="LM67" i="6"/>
  <c r="LN67" i="6"/>
  <c r="LO67" i="6"/>
  <c r="AB68" i="6"/>
  <c r="AD68" i="6"/>
  <c r="AF68" i="6"/>
  <c r="AC68" i="6"/>
  <c r="AE68" i="6"/>
  <c r="AG68" i="6"/>
  <c r="AI68" i="6"/>
  <c r="AH68" i="6"/>
  <c r="AK68" i="6"/>
  <c r="AJ68" i="6"/>
  <c r="AL68" i="6"/>
  <c r="AN68" i="6"/>
  <c r="AM68" i="6"/>
  <c r="AP68" i="6"/>
  <c r="AO68" i="6"/>
  <c r="AQ68" i="6"/>
  <c r="AR68" i="6"/>
  <c r="AU68" i="6"/>
  <c r="AS68" i="6"/>
  <c r="AT68" i="6"/>
  <c r="AV68" i="6"/>
  <c r="AX68" i="6"/>
  <c r="AW68" i="6"/>
  <c r="AY68" i="6"/>
  <c r="BA68" i="6"/>
  <c r="BB68" i="6"/>
  <c r="BC68" i="6"/>
  <c r="BD68" i="6"/>
  <c r="BE68" i="6"/>
  <c r="BF68" i="6"/>
  <c r="BH68" i="6"/>
  <c r="BG68" i="6"/>
  <c r="BI68" i="6"/>
  <c r="BK68" i="6"/>
  <c r="BM68" i="6"/>
  <c r="BL68" i="6"/>
  <c r="BN68" i="6"/>
  <c r="BO68" i="6"/>
  <c r="BP68" i="6"/>
  <c r="BQ68" i="6"/>
  <c r="BR68" i="6"/>
  <c r="BS68" i="6"/>
  <c r="BT68" i="6"/>
  <c r="BU68" i="6"/>
  <c r="BW68" i="6"/>
  <c r="BV68" i="6"/>
  <c r="BX68" i="6"/>
  <c r="BZ68" i="6"/>
  <c r="CA68" i="6"/>
  <c r="CB68" i="6"/>
  <c r="CC68" i="6"/>
  <c r="CD68" i="6"/>
  <c r="CE68" i="6"/>
  <c r="CF68" i="6"/>
  <c r="CG68" i="6"/>
  <c r="CH68" i="6"/>
  <c r="CI68" i="6"/>
  <c r="CJ68" i="6"/>
  <c r="CL68" i="6"/>
  <c r="CK68" i="6"/>
  <c r="CM68" i="6"/>
  <c r="CN68" i="6"/>
  <c r="CO68" i="6"/>
  <c r="CP68" i="6"/>
  <c r="CQ68" i="6"/>
  <c r="CR68" i="6"/>
  <c r="CS68" i="6"/>
  <c r="CT68" i="6"/>
  <c r="CV68" i="6"/>
  <c r="CU68" i="6"/>
  <c r="CX68" i="6"/>
  <c r="CW68" i="6"/>
  <c r="CY68" i="6"/>
  <c r="CZ68" i="6"/>
  <c r="DA68" i="6"/>
  <c r="DB68" i="6"/>
  <c r="DC68" i="6"/>
  <c r="DD68" i="6"/>
  <c r="DE68" i="6"/>
  <c r="DF68" i="6"/>
  <c r="DG68" i="6"/>
  <c r="DI68" i="6"/>
  <c r="DJ68" i="6"/>
  <c r="DK68" i="6"/>
  <c r="DM68" i="6"/>
  <c r="DL68" i="6"/>
  <c r="DN68" i="6"/>
  <c r="DO68" i="6"/>
  <c r="DP68" i="6"/>
  <c r="DQ68" i="6"/>
  <c r="DR68" i="6"/>
  <c r="DS68" i="6"/>
  <c r="DU68" i="6"/>
  <c r="DT68" i="6"/>
  <c r="DV68" i="6"/>
  <c r="DW68" i="6"/>
  <c r="DX68" i="6"/>
  <c r="DZ68" i="6"/>
  <c r="EB68" i="6"/>
  <c r="DY68" i="6"/>
  <c r="EA68" i="6"/>
  <c r="EC68" i="6"/>
  <c r="ED68" i="6"/>
  <c r="EE68" i="6"/>
  <c r="EF68" i="6"/>
  <c r="EH68" i="6"/>
  <c r="EI68" i="6"/>
  <c r="EJ68" i="6"/>
  <c r="EK68" i="6"/>
  <c r="EM68" i="6"/>
  <c r="EN68" i="6"/>
  <c r="EO68" i="6"/>
  <c r="EP68" i="6"/>
  <c r="EQ68" i="6"/>
  <c r="ER68" i="6"/>
  <c r="ET68" i="6"/>
  <c r="ES68" i="6"/>
  <c r="EU68" i="6"/>
  <c r="EV68" i="6"/>
  <c r="EW68" i="6"/>
  <c r="EY68" i="6"/>
  <c r="EX68" i="6"/>
  <c r="FA68" i="6"/>
  <c r="EZ68" i="6"/>
  <c r="FB68" i="6"/>
  <c r="FD68" i="6"/>
  <c r="FC68" i="6"/>
  <c r="FF68" i="6"/>
  <c r="FE68" i="6"/>
  <c r="FG68" i="6"/>
  <c r="FH68" i="6"/>
  <c r="FI68" i="6"/>
  <c r="FJ68" i="6"/>
  <c r="FK68" i="6"/>
  <c r="FL68" i="6"/>
  <c r="FN68" i="6"/>
  <c r="FM68" i="6"/>
  <c r="FO68" i="6"/>
  <c r="FQ68" i="6"/>
  <c r="FR68" i="6"/>
  <c r="FS68" i="6"/>
  <c r="FU68" i="6"/>
  <c r="FT68" i="6"/>
  <c r="FV68" i="6"/>
  <c r="FW68" i="6"/>
  <c r="FX68" i="6"/>
  <c r="FY68" i="6"/>
  <c r="GA68" i="6"/>
  <c r="GC68" i="6"/>
  <c r="GB68" i="6"/>
  <c r="GD68" i="6"/>
  <c r="GE68" i="6"/>
  <c r="GF68" i="6"/>
  <c r="GH68" i="6"/>
  <c r="GG68" i="6"/>
  <c r="GJ68" i="6"/>
  <c r="GI68" i="6"/>
  <c r="GK68" i="6"/>
  <c r="GM68" i="6"/>
  <c r="GL68" i="6"/>
  <c r="GO68" i="6"/>
  <c r="GN68" i="6"/>
  <c r="GP68" i="6"/>
  <c r="GQ68" i="6"/>
  <c r="GR68" i="6"/>
  <c r="GS68" i="6"/>
  <c r="GT68" i="6"/>
  <c r="GU68" i="6"/>
  <c r="GW68" i="6"/>
  <c r="GY68" i="6"/>
  <c r="GV68" i="6"/>
  <c r="GX68" i="6"/>
  <c r="GZ68" i="6"/>
  <c r="HB68" i="6"/>
  <c r="HA68" i="6"/>
  <c r="HC68" i="6"/>
  <c r="HD68" i="6"/>
  <c r="HE68" i="6"/>
  <c r="HF68" i="6"/>
  <c r="HI68" i="6"/>
  <c r="HG68" i="6"/>
  <c r="HH68" i="6"/>
  <c r="HJ68" i="6"/>
  <c r="HL68" i="6"/>
  <c r="HK68" i="6"/>
  <c r="HN68" i="6"/>
  <c r="HM68" i="6"/>
  <c r="HO68" i="6"/>
  <c r="HP68" i="6"/>
  <c r="HQ68" i="6"/>
  <c r="HR68" i="6"/>
  <c r="HS68" i="6"/>
  <c r="HT68" i="6"/>
  <c r="HU68" i="6"/>
  <c r="HV68" i="6"/>
  <c r="HW68" i="6"/>
  <c r="HY68" i="6"/>
  <c r="HZ68" i="6"/>
  <c r="IA68" i="6"/>
  <c r="IC68" i="6"/>
  <c r="IB68" i="6"/>
  <c r="ID68" i="6"/>
  <c r="IE68" i="6"/>
  <c r="IF68" i="6"/>
  <c r="IG68" i="6"/>
  <c r="IH68" i="6"/>
  <c r="II68" i="6"/>
  <c r="IK68" i="6"/>
  <c r="IM68" i="6"/>
  <c r="IJ68" i="6"/>
  <c r="IL68" i="6"/>
  <c r="IN68" i="6"/>
  <c r="IP68" i="6"/>
  <c r="IO68" i="6"/>
  <c r="IQ68" i="6"/>
  <c r="IR68" i="6"/>
  <c r="IS68" i="6"/>
  <c r="IT68" i="6"/>
  <c r="IU68" i="6"/>
  <c r="IV68" i="6"/>
  <c r="IX68" i="6"/>
  <c r="IY68" i="6"/>
  <c r="JB68" i="6"/>
  <c r="IZ68" i="6"/>
  <c r="JA68" i="6"/>
  <c r="JC68" i="6"/>
  <c r="JD68" i="6"/>
  <c r="JE68" i="6"/>
  <c r="JF68" i="6"/>
  <c r="JG68" i="6"/>
  <c r="JH68" i="6"/>
  <c r="JJ68" i="6"/>
  <c r="JI68" i="6"/>
  <c r="JK68" i="6"/>
  <c r="JL68" i="6"/>
  <c r="JM68" i="6"/>
  <c r="JO68" i="6"/>
  <c r="JN68" i="6"/>
  <c r="JP68" i="6"/>
  <c r="JR68" i="6"/>
  <c r="JT68" i="6"/>
  <c r="JS68" i="6"/>
  <c r="JV68" i="6"/>
  <c r="JU68" i="6"/>
  <c r="JW68" i="6"/>
  <c r="JX68" i="6"/>
  <c r="JY68" i="6"/>
  <c r="JZ68" i="6"/>
  <c r="KA68" i="6"/>
  <c r="KB68" i="6"/>
  <c r="KD68" i="6"/>
  <c r="KC68" i="6"/>
  <c r="KE68" i="6"/>
  <c r="KG68" i="6"/>
  <c r="KH68" i="6"/>
  <c r="KI68" i="6"/>
  <c r="KJ68" i="6"/>
  <c r="KK68" i="6"/>
  <c r="KL68" i="6"/>
  <c r="KM68" i="6"/>
  <c r="KN68" i="6"/>
  <c r="KO68" i="6"/>
  <c r="KQ68" i="6"/>
  <c r="KS68" i="6"/>
  <c r="KR68" i="6"/>
  <c r="KT68" i="6"/>
  <c r="KU68" i="6"/>
  <c r="KV68" i="6"/>
  <c r="KW68" i="6"/>
  <c r="KX68" i="6"/>
  <c r="KY68" i="6"/>
  <c r="KZ68" i="6"/>
  <c r="LA68" i="6"/>
  <c r="LC68" i="6"/>
  <c r="LB68" i="6"/>
  <c r="LE68" i="6"/>
  <c r="LD68" i="6"/>
  <c r="LF68" i="6"/>
  <c r="LG68" i="6"/>
  <c r="LJ68" i="6"/>
  <c r="LH68" i="6"/>
  <c r="LI68" i="6"/>
  <c r="LK68" i="6"/>
  <c r="LL68" i="6"/>
  <c r="LM68" i="6"/>
  <c r="LN68" i="6"/>
  <c r="LO68" i="6"/>
  <c r="AB69" i="6"/>
  <c r="AD69" i="6"/>
  <c r="AC69" i="6"/>
  <c r="AE69" i="6"/>
  <c r="AF69" i="6"/>
  <c r="AG69" i="6"/>
  <c r="AH69" i="6"/>
  <c r="AI69" i="6"/>
  <c r="AJ69" i="6"/>
  <c r="AK69" i="6"/>
  <c r="AL69" i="6"/>
  <c r="AN69" i="6"/>
  <c r="AM69" i="6"/>
  <c r="AP69" i="6"/>
  <c r="AO69" i="6"/>
  <c r="AQ69" i="6"/>
  <c r="AR69" i="6"/>
  <c r="AS69" i="6"/>
  <c r="AT69" i="6"/>
  <c r="AU69" i="6"/>
  <c r="AV69" i="6"/>
  <c r="AW69" i="6"/>
  <c r="AX69" i="6"/>
  <c r="AY69" i="6"/>
  <c r="BA69" i="6"/>
  <c r="BB69" i="6"/>
  <c r="BC69" i="6"/>
  <c r="BE69" i="6"/>
  <c r="BD69" i="6"/>
  <c r="BF69" i="6"/>
  <c r="BG69" i="6"/>
  <c r="BJ69" i="6"/>
  <c r="BH69" i="6"/>
  <c r="BI69" i="6"/>
  <c r="BK69" i="6"/>
  <c r="BM69" i="6"/>
  <c r="BL69" i="6"/>
  <c r="BN69" i="6"/>
  <c r="BO69" i="6"/>
  <c r="BP69" i="6"/>
  <c r="BR69" i="6"/>
  <c r="BQ69" i="6"/>
  <c r="BS69" i="6"/>
  <c r="BT69" i="6"/>
  <c r="BU69" i="6"/>
  <c r="BW69" i="6"/>
  <c r="BV69" i="6"/>
  <c r="BX69" i="6"/>
  <c r="BZ69" i="6"/>
  <c r="CA69" i="6"/>
  <c r="CB69" i="6"/>
  <c r="CC69" i="6"/>
  <c r="CE69" i="6"/>
  <c r="CF69" i="6"/>
  <c r="CG69" i="6"/>
  <c r="CH69" i="6"/>
  <c r="CI69" i="6"/>
  <c r="CJ69" i="6"/>
  <c r="CL69" i="6"/>
  <c r="CN69" i="6"/>
  <c r="CK69" i="6"/>
  <c r="CM69" i="6"/>
  <c r="CO69" i="6"/>
  <c r="CQ69" i="6"/>
  <c r="CP69" i="6"/>
  <c r="CS69" i="6"/>
  <c r="CR69" i="6"/>
  <c r="CT69" i="6"/>
  <c r="CV69" i="6"/>
  <c r="CU69" i="6"/>
  <c r="CX69" i="6"/>
  <c r="CW69" i="6"/>
  <c r="CY69" i="6"/>
  <c r="CZ69" i="6"/>
  <c r="DC69" i="6"/>
  <c r="DA69" i="6"/>
  <c r="DB69" i="6"/>
  <c r="DD69" i="6"/>
  <c r="DF69" i="6"/>
  <c r="DE69" i="6"/>
  <c r="DG69" i="6"/>
  <c r="DI69" i="6"/>
  <c r="DJ69" i="6"/>
  <c r="DK69" i="6"/>
  <c r="DL69" i="6"/>
  <c r="DM69" i="6"/>
  <c r="DN69" i="6"/>
  <c r="DP69" i="6"/>
  <c r="DO69" i="6"/>
  <c r="DQ69" i="6"/>
  <c r="DS69" i="6"/>
  <c r="DU69" i="6"/>
  <c r="DT69" i="6"/>
  <c r="DV69" i="6"/>
  <c r="DW69" i="6"/>
  <c r="DX69" i="6"/>
  <c r="DY69" i="6"/>
  <c r="DZ69" i="6"/>
  <c r="EA69" i="6"/>
  <c r="EB69" i="6"/>
  <c r="EC69" i="6"/>
  <c r="EE69" i="6"/>
  <c r="ED69" i="6"/>
  <c r="EF69" i="6"/>
  <c r="EH69" i="6"/>
  <c r="EI69" i="6"/>
  <c r="EJ69" i="6"/>
  <c r="EK69" i="6"/>
  <c r="EL69" i="6"/>
  <c r="EM69" i="6"/>
  <c r="EN69" i="6"/>
  <c r="EO69" i="6"/>
  <c r="EP69" i="6"/>
  <c r="EQ69" i="6"/>
  <c r="ER69" i="6"/>
  <c r="ET69" i="6"/>
  <c r="ES69" i="6"/>
  <c r="EU69" i="6"/>
  <c r="EV69" i="6"/>
  <c r="EW69" i="6"/>
  <c r="EX69" i="6"/>
  <c r="EY69" i="6"/>
  <c r="EZ69" i="6"/>
  <c r="FA69" i="6"/>
  <c r="FB69" i="6"/>
  <c r="FD69" i="6"/>
  <c r="FC69" i="6"/>
  <c r="FF69" i="6"/>
  <c r="FE69" i="6"/>
  <c r="FG69" i="6"/>
  <c r="FH69" i="6"/>
  <c r="FI69" i="6"/>
  <c r="FJ69" i="6"/>
  <c r="FK69" i="6"/>
  <c r="FL69" i="6"/>
  <c r="FM69" i="6"/>
  <c r="FN69" i="6"/>
  <c r="FO69" i="6"/>
  <c r="FQ69" i="6"/>
  <c r="FR69" i="6"/>
  <c r="FS69" i="6"/>
  <c r="FU69" i="6"/>
  <c r="FT69" i="6"/>
  <c r="FV69" i="6"/>
  <c r="FW69" i="6"/>
  <c r="FX69" i="6"/>
  <c r="FY69" i="6"/>
  <c r="FZ69" i="6"/>
  <c r="GA69" i="6"/>
  <c r="GC69" i="6"/>
  <c r="GB69" i="6"/>
  <c r="GD69" i="6"/>
  <c r="GE69" i="6"/>
  <c r="GF69" i="6"/>
  <c r="GH69" i="6"/>
  <c r="GJ69" i="6"/>
  <c r="GG69" i="6"/>
  <c r="GI69" i="6"/>
  <c r="GK69" i="6"/>
  <c r="GL69" i="6"/>
  <c r="GM69" i="6"/>
  <c r="GN69" i="6"/>
  <c r="GP69" i="6"/>
  <c r="GQ69" i="6"/>
  <c r="GR69" i="6"/>
  <c r="GS69" i="6"/>
  <c r="GU69" i="6"/>
  <c r="GV69" i="6"/>
  <c r="GW69" i="6"/>
  <c r="GX69" i="6"/>
  <c r="GY69" i="6"/>
  <c r="GZ69" i="6"/>
  <c r="HB69" i="6"/>
  <c r="HA69" i="6"/>
  <c r="HC69" i="6"/>
  <c r="HD69" i="6"/>
  <c r="HE69" i="6"/>
  <c r="HG69" i="6"/>
  <c r="HF69" i="6"/>
  <c r="HI69" i="6"/>
  <c r="HH69" i="6"/>
  <c r="HJ69" i="6"/>
  <c r="HL69" i="6"/>
  <c r="HK69" i="6"/>
  <c r="HN69" i="6"/>
  <c r="HM69" i="6"/>
  <c r="HO69" i="6"/>
  <c r="HP69" i="6"/>
  <c r="HQ69" i="6"/>
  <c r="HR69" i="6"/>
  <c r="HS69" i="6"/>
  <c r="HT69" i="6"/>
  <c r="HV69" i="6"/>
  <c r="HU69" i="6"/>
  <c r="HW69" i="6"/>
  <c r="HY69" i="6"/>
  <c r="HZ69" i="6"/>
  <c r="IA69" i="6"/>
  <c r="IC69" i="6"/>
  <c r="IB69" i="6"/>
  <c r="ID69" i="6"/>
  <c r="IE69" i="6"/>
  <c r="IF69" i="6"/>
  <c r="IG69" i="6"/>
  <c r="II69" i="6"/>
  <c r="IK69" i="6"/>
  <c r="IJ69" i="6"/>
  <c r="IL69" i="6"/>
  <c r="IM69" i="6"/>
  <c r="IN69" i="6"/>
  <c r="IP69" i="6"/>
  <c r="IO69" i="6"/>
  <c r="IR69" i="6"/>
  <c r="IQ69" i="6"/>
  <c r="IS69" i="6"/>
  <c r="IU69" i="6"/>
  <c r="IT69" i="6"/>
  <c r="IW69" i="6"/>
  <c r="IV69" i="6"/>
  <c r="IX69" i="6"/>
  <c r="IY69" i="6"/>
  <c r="IZ69" i="6"/>
  <c r="JA69" i="6"/>
  <c r="JB69" i="6"/>
  <c r="JC69" i="6"/>
  <c r="JE69" i="6"/>
  <c r="JG69" i="6"/>
  <c r="JD69" i="6"/>
  <c r="JF69" i="6"/>
  <c r="JH69" i="6"/>
  <c r="JJ69" i="6"/>
  <c r="JI69" i="6"/>
  <c r="JK69" i="6"/>
  <c r="JL69" i="6"/>
  <c r="JM69" i="6"/>
  <c r="JN69" i="6"/>
  <c r="JQ69" i="6"/>
  <c r="JO69" i="6"/>
  <c r="JP69" i="6"/>
  <c r="JR69" i="6"/>
  <c r="JT69" i="6"/>
  <c r="JS69" i="6"/>
  <c r="JV69" i="6"/>
  <c r="JU69" i="6"/>
  <c r="JW69" i="6"/>
  <c r="JX69" i="6"/>
  <c r="JY69" i="6"/>
  <c r="JZ69" i="6"/>
  <c r="KA69" i="6"/>
  <c r="KB69" i="6"/>
  <c r="KC69" i="6"/>
  <c r="KD69" i="6"/>
  <c r="KE69" i="6"/>
  <c r="KG69" i="6"/>
  <c r="KH69" i="6"/>
  <c r="KI69" i="6"/>
  <c r="KK69" i="6"/>
  <c r="KJ69" i="6"/>
  <c r="KL69" i="6"/>
  <c r="KM69" i="6"/>
  <c r="KN69" i="6"/>
  <c r="KO69" i="6"/>
  <c r="KP69" i="6"/>
  <c r="KQ69" i="6"/>
  <c r="KS69" i="6"/>
  <c r="KU69" i="6"/>
  <c r="KR69" i="6"/>
  <c r="KT69" i="6"/>
  <c r="KV69" i="6"/>
  <c r="KX69" i="6"/>
  <c r="KW69" i="6"/>
  <c r="KY69" i="6"/>
  <c r="KZ69" i="6"/>
  <c r="LA69" i="6"/>
  <c r="LB69" i="6"/>
  <c r="LC69" i="6"/>
  <c r="LD69" i="6"/>
  <c r="LF69" i="6"/>
  <c r="LG69" i="6"/>
  <c r="LJ69" i="6"/>
  <c r="LH69" i="6"/>
  <c r="LI69" i="6"/>
  <c r="LK69" i="6"/>
  <c r="LL69" i="6"/>
  <c r="LM69" i="6"/>
  <c r="LN69" i="6"/>
  <c r="LO69" i="6"/>
  <c r="AB70" i="6"/>
  <c r="AD70" i="6"/>
  <c r="AC70" i="6"/>
  <c r="AE70" i="6"/>
  <c r="AF70" i="6"/>
  <c r="AG70" i="6"/>
  <c r="AI70" i="6"/>
  <c r="AH70" i="6"/>
  <c r="AJ70" i="6"/>
  <c r="AL70" i="6"/>
  <c r="AN70" i="6"/>
  <c r="AM70" i="6"/>
  <c r="AP70" i="6"/>
  <c r="AO70" i="6"/>
  <c r="AQ70" i="6"/>
  <c r="AR70" i="6"/>
  <c r="AS70" i="6"/>
  <c r="AT70" i="6"/>
  <c r="AU70" i="6"/>
  <c r="AV70" i="6"/>
  <c r="AX70" i="6"/>
  <c r="AW70" i="6"/>
  <c r="AY70" i="6"/>
  <c r="BA70" i="6"/>
  <c r="BB70" i="6"/>
  <c r="BC70" i="6"/>
  <c r="BD70" i="6"/>
  <c r="BE70" i="6"/>
  <c r="BF70" i="6"/>
  <c r="BG70" i="6"/>
  <c r="BH70" i="6"/>
  <c r="BI70" i="6"/>
  <c r="BK70" i="6"/>
  <c r="BM70" i="6"/>
  <c r="BL70" i="6"/>
  <c r="BN70" i="6"/>
  <c r="BO70" i="6"/>
  <c r="BP70" i="6"/>
  <c r="BQ70" i="6"/>
  <c r="BR70" i="6"/>
  <c r="BS70" i="6"/>
  <c r="BT70" i="6"/>
  <c r="BU70" i="6"/>
  <c r="BW70" i="6"/>
  <c r="BV70" i="6"/>
  <c r="BY70" i="6"/>
  <c r="BX70" i="6"/>
  <c r="BZ70" i="6"/>
  <c r="CA70" i="6"/>
  <c r="CD70" i="6"/>
  <c r="CB70" i="6"/>
  <c r="CC70" i="6"/>
  <c r="CE70" i="6"/>
  <c r="CF70" i="6"/>
  <c r="CG70" i="6"/>
  <c r="CH70" i="6"/>
  <c r="CI70" i="6"/>
  <c r="CJ70" i="6"/>
  <c r="CL70" i="6"/>
  <c r="CK70" i="6"/>
  <c r="CM70" i="6"/>
  <c r="CN70" i="6"/>
  <c r="CO70" i="6"/>
  <c r="CP70" i="6"/>
  <c r="CQ70" i="6"/>
  <c r="CR70" i="6"/>
  <c r="CS70" i="6"/>
  <c r="CT70" i="6"/>
  <c r="CV70" i="6"/>
  <c r="CU70" i="6"/>
  <c r="CX70" i="6"/>
  <c r="CW70" i="6"/>
  <c r="CY70" i="6"/>
  <c r="CZ70" i="6"/>
  <c r="DA70" i="6"/>
  <c r="DB70" i="6"/>
  <c r="DC70" i="6"/>
  <c r="DD70" i="6"/>
  <c r="DE70" i="6"/>
  <c r="DF70" i="6"/>
  <c r="DG70" i="6"/>
  <c r="DI70" i="6"/>
  <c r="DJ70" i="6"/>
  <c r="DK70" i="6"/>
  <c r="DM70" i="6"/>
  <c r="DL70" i="6"/>
  <c r="DN70" i="6"/>
  <c r="DO70" i="6"/>
  <c r="DR70" i="6"/>
  <c r="DP70" i="6"/>
  <c r="DQ70" i="6"/>
  <c r="DS70" i="6"/>
  <c r="DU70" i="6"/>
  <c r="DT70" i="6"/>
  <c r="DV70" i="6"/>
  <c r="DW70" i="6"/>
  <c r="DX70" i="6"/>
  <c r="DZ70" i="6"/>
  <c r="DY70" i="6"/>
  <c r="EA70" i="6"/>
  <c r="EB70" i="6"/>
  <c r="EC70" i="6"/>
  <c r="EE70" i="6"/>
  <c r="ED70" i="6"/>
  <c r="EF70" i="6"/>
  <c r="EH70" i="6"/>
  <c r="EI70" i="6"/>
  <c r="EJ70" i="6"/>
  <c r="EK70" i="6"/>
  <c r="EM70" i="6"/>
  <c r="EN70" i="6"/>
  <c r="EO70" i="6"/>
  <c r="EP70" i="6"/>
  <c r="EQ70" i="6"/>
  <c r="ER70" i="6"/>
  <c r="ET70" i="6"/>
  <c r="EV70" i="6"/>
  <c r="ES70" i="6"/>
  <c r="EU70" i="6"/>
  <c r="EW70" i="6"/>
  <c r="EY70" i="6"/>
  <c r="EX70" i="6"/>
  <c r="FA70" i="6"/>
  <c r="EZ70" i="6"/>
  <c r="FB70" i="6"/>
  <c r="FD70" i="6"/>
  <c r="FC70" i="6"/>
  <c r="FF70" i="6"/>
  <c r="FE70" i="6"/>
  <c r="FG70" i="6"/>
  <c r="FH70" i="6"/>
  <c r="FK70" i="6"/>
  <c r="FI70" i="6"/>
  <c r="FJ70" i="6"/>
  <c r="FL70" i="6"/>
  <c r="FN70" i="6"/>
  <c r="FM70" i="6"/>
  <c r="FO70" i="6"/>
  <c r="FQ70" i="6"/>
  <c r="FR70" i="6"/>
  <c r="FS70" i="6"/>
  <c r="FT70" i="6"/>
  <c r="FU70" i="6"/>
  <c r="FV70" i="6"/>
  <c r="FX70" i="6"/>
  <c r="FW70" i="6"/>
  <c r="FY70" i="6"/>
  <c r="GA70" i="6"/>
  <c r="GC70" i="6"/>
  <c r="GB70" i="6"/>
  <c r="GD70" i="6"/>
  <c r="GE70" i="6"/>
  <c r="GF70" i="6"/>
  <c r="GG70" i="6"/>
  <c r="GH70" i="6"/>
  <c r="GI70" i="6"/>
  <c r="GJ70" i="6"/>
  <c r="GK70" i="6"/>
  <c r="GM70" i="6"/>
  <c r="GL70" i="6"/>
  <c r="GN70" i="6"/>
  <c r="GP70" i="6"/>
  <c r="GQ70" i="6"/>
  <c r="GR70" i="6"/>
  <c r="GS70" i="6"/>
  <c r="GT70" i="6"/>
  <c r="GU70" i="6"/>
  <c r="GV70" i="6"/>
  <c r="GW70" i="6"/>
  <c r="GX70" i="6"/>
  <c r="GY70" i="6"/>
  <c r="GZ70" i="6"/>
  <c r="HB70" i="6"/>
  <c r="HA70" i="6"/>
  <c r="HC70" i="6"/>
  <c r="HD70" i="6"/>
  <c r="HE70" i="6"/>
  <c r="HF70" i="6"/>
  <c r="HG70" i="6"/>
  <c r="HH70" i="6"/>
  <c r="HI70" i="6"/>
  <c r="HJ70" i="6"/>
  <c r="HL70" i="6"/>
  <c r="HK70" i="6"/>
  <c r="HN70" i="6"/>
  <c r="HM70" i="6"/>
  <c r="HO70" i="6"/>
  <c r="HP70" i="6"/>
  <c r="HQ70" i="6"/>
  <c r="HR70" i="6"/>
  <c r="HS70" i="6"/>
  <c r="HT70" i="6"/>
  <c r="HU70" i="6"/>
  <c r="HV70" i="6"/>
  <c r="HW70" i="6"/>
  <c r="HY70" i="6"/>
  <c r="HZ70" i="6"/>
  <c r="IA70" i="6"/>
  <c r="IC70" i="6"/>
  <c r="IB70" i="6"/>
  <c r="ID70" i="6"/>
  <c r="IE70" i="6"/>
  <c r="IF70" i="6"/>
  <c r="IG70" i="6"/>
  <c r="IH70" i="6"/>
  <c r="II70" i="6"/>
  <c r="IK70" i="6"/>
  <c r="IJ70" i="6"/>
  <c r="IL70" i="6"/>
  <c r="IM70" i="6"/>
  <c r="IN70" i="6"/>
  <c r="IP70" i="6"/>
  <c r="IR70" i="6"/>
  <c r="IO70" i="6"/>
  <c r="IQ70" i="6"/>
  <c r="IS70" i="6"/>
  <c r="IT70" i="6"/>
  <c r="IU70" i="6"/>
  <c r="IV70" i="6"/>
  <c r="IX70" i="6"/>
  <c r="IY70" i="6"/>
  <c r="IZ70" i="6"/>
  <c r="JA70" i="6"/>
  <c r="JC70" i="6"/>
  <c r="JD70" i="6"/>
  <c r="JE70" i="6"/>
  <c r="JF70" i="6"/>
  <c r="JG70" i="6"/>
  <c r="JH70" i="6"/>
  <c r="JJ70" i="6"/>
  <c r="JI70" i="6"/>
  <c r="JK70" i="6"/>
  <c r="JL70" i="6"/>
  <c r="JM70" i="6"/>
  <c r="JO70" i="6"/>
  <c r="JN70" i="6"/>
  <c r="JQ70" i="6"/>
  <c r="JP70" i="6"/>
  <c r="JR70" i="6"/>
  <c r="JT70" i="6"/>
  <c r="JS70" i="6"/>
  <c r="JV70" i="6"/>
  <c r="JU70" i="6"/>
  <c r="JW70" i="6"/>
  <c r="JX70" i="6"/>
  <c r="JY70" i="6"/>
  <c r="JZ70" i="6"/>
  <c r="KA70" i="6"/>
  <c r="KB70" i="6"/>
  <c r="KD70" i="6"/>
  <c r="KC70" i="6"/>
  <c r="KE70" i="6"/>
  <c r="KG70" i="6"/>
  <c r="KH70" i="6"/>
  <c r="KI70" i="6"/>
  <c r="KK70" i="6"/>
  <c r="KJ70" i="6"/>
  <c r="KL70" i="6"/>
  <c r="KM70" i="6"/>
  <c r="KN70" i="6"/>
  <c r="KO70" i="6"/>
  <c r="KQ70" i="6"/>
  <c r="KS70" i="6"/>
  <c r="KR70" i="6"/>
  <c r="KT70" i="6"/>
  <c r="KU70" i="6"/>
  <c r="KV70" i="6"/>
  <c r="KX70" i="6"/>
  <c r="KW70" i="6"/>
  <c r="KY70" i="6"/>
  <c r="LA70" i="6"/>
  <c r="LC70" i="6"/>
  <c r="LB70" i="6"/>
  <c r="LE70" i="6"/>
  <c r="LD70" i="6"/>
  <c r="LF70" i="6"/>
  <c r="LG70" i="6"/>
  <c r="LH70" i="6"/>
  <c r="LI70" i="6"/>
  <c r="LJ70" i="6"/>
  <c r="LK70" i="6"/>
  <c r="LM70" i="6"/>
  <c r="LO70" i="6"/>
  <c r="LL70" i="6"/>
  <c r="LN70" i="6"/>
  <c r="AB71" i="6"/>
  <c r="AD71" i="6"/>
  <c r="AC71" i="6"/>
  <c r="AE71" i="6"/>
  <c r="AF71" i="6"/>
  <c r="AG71" i="6"/>
  <c r="AH71" i="6"/>
  <c r="AK71" i="6"/>
  <c r="AI71" i="6"/>
  <c r="AJ71" i="6"/>
  <c r="AL71" i="6"/>
  <c r="AN71" i="6"/>
  <c r="AM71" i="6"/>
  <c r="AP71" i="6"/>
  <c r="AO71" i="6"/>
  <c r="AQ71" i="6"/>
  <c r="AR71" i="6"/>
  <c r="AS71" i="6"/>
  <c r="AT71" i="6"/>
  <c r="AU71" i="6"/>
  <c r="AV71" i="6"/>
  <c r="AW71" i="6"/>
  <c r="AX71" i="6"/>
  <c r="AY71" i="6"/>
  <c r="BA71" i="6"/>
  <c r="BB71" i="6"/>
  <c r="BC71" i="6"/>
  <c r="BE71" i="6"/>
  <c r="BD71" i="6"/>
  <c r="BF71" i="6"/>
  <c r="BG71" i="6"/>
  <c r="BH71" i="6"/>
  <c r="BI71" i="6"/>
  <c r="BJ71" i="6"/>
  <c r="BK71" i="6"/>
  <c r="BM71" i="6"/>
  <c r="BO71" i="6"/>
  <c r="BL71" i="6"/>
  <c r="BN71" i="6"/>
  <c r="BP71" i="6"/>
  <c r="BR71" i="6"/>
  <c r="BQ71" i="6"/>
  <c r="BS71" i="6"/>
  <c r="BT71" i="6"/>
  <c r="BU71" i="6"/>
  <c r="BV71" i="6"/>
  <c r="BW71" i="6"/>
  <c r="BX71" i="6"/>
  <c r="BZ71" i="6"/>
  <c r="CA71" i="6"/>
  <c r="CD71" i="6"/>
  <c r="CB71" i="6"/>
  <c r="CC71" i="6"/>
  <c r="CE71" i="6"/>
  <c r="CF71" i="6"/>
  <c r="CG71" i="6"/>
  <c r="CH71" i="6"/>
  <c r="CI71" i="6"/>
  <c r="CJ71" i="6"/>
  <c r="CL71" i="6"/>
  <c r="CK71" i="6"/>
  <c r="CM71" i="6"/>
  <c r="CN71" i="6"/>
  <c r="CO71" i="6"/>
  <c r="CQ71" i="6"/>
  <c r="CP71" i="6"/>
  <c r="CR71" i="6"/>
  <c r="CT71" i="6"/>
  <c r="CV71" i="6"/>
  <c r="CU71" i="6"/>
  <c r="CX71" i="6"/>
  <c r="CW71" i="6"/>
  <c r="CY71" i="6"/>
  <c r="CZ71" i="6"/>
  <c r="DA71" i="6"/>
  <c r="DB71" i="6"/>
  <c r="DC71" i="6"/>
  <c r="DD71" i="6"/>
  <c r="DF71" i="6"/>
  <c r="DE71" i="6"/>
  <c r="DG71" i="6"/>
  <c r="DI71" i="6"/>
  <c r="DJ71" i="6"/>
  <c r="DK71" i="6"/>
  <c r="DL71" i="6"/>
  <c r="DM71" i="6"/>
  <c r="DN71" i="6"/>
  <c r="DO71" i="6"/>
  <c r="DP71" i="6"/>
  <c r="DQ71" i="6"/>
  <c r="DS71" i="6"/>
  <c r="DU71" i="6"/>
  <c r="DT71" i="6"/>
  <c r="DV71" i="6"/>
  <c r="DW71" i="6"/>
  <c r="DX71" i="6"/>
  <c r="DY71" i="6"/>
  <c r="DZ71" i="6"/>
  <c r="EA71" i="6"/>
  <c r="EB71" i="6"/>
  <c r="EC71" i="6"/>
  <c r="EE71" i="6"/>
  <c r="ED71" i="6"/>
  <c r="EG71" i="6"/>
  <c r="EF71" i="6"/>
  <c r="EH71" i="6"/>
  <c r="EI71" i="6"/>
  <c r="EL71" i="6"/>
  <c r="EJ71" i="6"/>
  <c r="EK71" i="6"/>
  <c r="EM71" i="6"/>
  <c r="EN71" i="6"/>
  <c r="EO71" i="6"/>
  <c r="EP71" i="6"/>
  <c r="EQ71" i="6"/>
  <c r="ER71" i="6"/>
  <c r="ET71" i="6"/>
  <c r="ES71" i="6"/>
  <c r="EU71" i="6"/>
  <c r="EV71" i="6"/>
  <c r="EW71" i="6"/>
  <c r="EX71" i="6"/>
  <c r="EY71" i="6"/>
  <c r="EZ71" i="6"/>
  <c r="FA71" i="6"/>
  <c r="FB71" i="6"/>
  <c r="FD71" i="6"/>
  <c r="FC71" i="6"/>
  <c r="FF71" i="6"/>
  <c r="FE71" i="6"/>
  <c r="FG71" i="6"/>
  <c r="FH71" i="6"/>
  <c r="FI71" i="6"/>
  <c r="FJ71" i="6"/>
  <c r="FK71" i="6"/>
  <c r="FL71" i="6"/>
  <c r="FM71" i="6"/>
  <c r="FN71" i="6"/>
  <c r="FO71" i="6"/>
  <c r="FQ71" i="6"/>
  <c r="FR71" i="6"/>
  <c r="FS71" i="6"/>
  <c r="FU71" i="6"/>
  <c r="FT71" i="6"/>
  <c r="FV71" i="6"/>
  <c r="FW71" i="6"/>
  <c r="FZ71" i="6"/>
  <c r="FX71" i="6"/>
  <c r="FY71" i="6"/>
  <c r="GA71" i="6"/>
  <c r="GC71" i="6"/>
  <c r="GB71" i="6"/>
  <c r="GD71" i="6"/>
  <c r="GE71" i="6"/>
  <c r="GF71" i="6"/>
  <c r="GH71" i="6"/>
  <c r="GG71" i="6"/>
  <c r="GI71" i="6"/>
  <c r="GJ71" i="6"/>
  <c r="GK71" i="6"/>
  <c r="GM71" i="6"/>
  <c r="GL71" i="6"/>
  <c r="GN71" i="6"/>
  <c r="GP71" i="6"/>
  <c r="GQ71" i="6"/>
  <c r="GR71" i="6"/>
  <c r="GS71" i="6"/>
  <c r="GU71" i="6"/>
  <c r="GV71" i="6"/>
  <c r="GW71" i="6"/>
  <c r="GX71" i="6"/>
  <c r="GY71" i="6"/>
  <c r="GZ71" i="6"/>
  <c r="HB71" i="6"/>
  <c r="HD71" i="6"/>
  <c r="HA71" i="6"/>
  <c r="HC71" i="6"/>
  <c r="HE71" i="6"/>
  <c r="HG71" i="6"/>
  <c r="HF71" i="6"/>
  <c r="HI71" i="6"/>
  <c r="HH71" i="6"/>
  <c r="HJ71" i="6"/>
  <c r="HL71" i="6"/>
  <c r="HK71" i="6"/>
  <c r="HN71" i="6"/>
  <c r="HM71" i="6"/>
  <c r="HO71" i="6"/>
  <c r="HP71" i="6"/>
  <c r="HS71" i="6"/>
  <c r="HQ71" i="6"/>
  <c r="HR71" i="6"/>
  <c r="HT71" i="6"/>
  <c r="HV71" i="6"/>
  <c r="HU71" i="6"/>
  <c r="HW71" i="6"/>
  <c r="HY71" i="6"/>
  <c r="HZ71" i="6"/>
  <c r="IA71" i="6"/>
  <c r="IB71" i="6"/>
  <c r="IC71" i="6"/>
  <c r="ID71" i="6"/>
  <c r="IF71" i="6"/>
  <c r="IE71" i="6"/>
  <c r="IG71" i="6"/>
  <c r="II71" i="6"/>
  <c r="IK71" i="6"/>
  <c r="IJ71" i="6"/>
  <c r="IL71" i="6"/>
  <c r="IM71" i="6"/>
  <c r="IN71" i="6"/>
  <c r="IO71" i="6"/>
  <c r="IP71" i="6"/>
  <c r="IQ71" i="6"/>
  <c r="IR71" i="6"/>
  <c r="IS71" i="6"/>
  <c r="IU71" i="6"/>
  <c r="IT71" i="6"/>
  <c r="IV71" i="6"/>
  <c r="IX71" i="6"/>
  <c r="IY71" i="6"/>
  <c r="IZ71" i="6"/>
  <c r="JA71" i="6"/>
  <c r="JB71" i="6"/>
  <c r="JC71" i="6"/>
  <c r="JD71" i="6"/>
  <c r="JE71" i="6"/>
  <c r="JF71" i="6"/>
  <c r="JG71" i="6"/>
  <c r="JH71" i="6"/>
  <c r="JJ71" i="6"/>
  <c r="JI71" i="6"/>
  <c r="JK71" i="6"/>
  <c r="JL71" i="6"/>
  <c r="JM71" i="6"/>
  <c r="JN71" i="6"/>
  <c r="JO71" i="6"/>
  <c r="JP71" i="6"/>
  <c r="JQ71" i="6"/>
  <c r="JR71" i="6"/>
  <c r="JT71" i="6"/>
  <c r="JS71" i="6"/>
  <c r="JV71" i="6"/>
  <c r="JU71" i="6"/>
  <c r="JW71" i="6"/>
  <c r="JX71" i="6"/>
  <c r="JY71" i="6"/>
  <c r="JZ71" i="6"/>
  <c r="KA71" i="6"/>
  <c r="KB71" i="6"/>
  <c r="KC71" i="6"/>
  <c r="KD71" i="6"/>
  <c r="KE71" i="6"/>
  <c r="KG71" i="6"/>
  <c r="KH71" i="6"/>
  <c r="KI71" i="6"/>
  <c r="KK71" i="6"/>
  <c r="KJ71" i="6"/>
  <c r="KL71" i="6"/>
  <c r="KM71" i="6"/>
  <c r="KN71" i="6"/>
  <c r="KO71" i="6"/>
  <c r="KP71" i="6"/>
  <c r="KQ71" i="6"/>
  <c r="KS71" i="6"/>
  <c r="KR71" i="6"/>
  <c r="KT71" i="6"/>
  <c r="KU71" i="6"/>
  <c r="KV71" i="6"/>
  <c r="KX71" i="6"/>
  <c r="KZ71" i="6"/>
  <c r="KW71" i="6"/>
  <c r="KY71" i="6"/>
  <c r="LA71" i="6"/>
  <c r="LB71" i="6"/>
  <c r="LC71" i="6"/>
  <c r="LD71" i="6"/>
  <c r="LF71" i="6"/>
  <c r="LG71" i="6"/>
  <c r="LH71" i="6"/>
  <c r="LI71" i="6"/>
  <c r="LK71" i="6"/>
  <c r="LL71" i="6"/>
  <c r="LM71" i="6"/>
  <c r="LN71" i="6"/>
  <c r="LO71" i="6"/>
  <c r="AB72" i="6"/>
  <c r="AC72" i="6"/>
  <c r="AD72" i="6"/>
  <c r="AE72" i="6"/>
  <c r="AF72" i="6"/>
  <c r="AG72" i="6"/>
  <c r="AI72" i="6"/>
  <c r="AH72" i="6"/>
  <c r="AJ72" i="6"/>
  <c r="AK72" i="6"/>
  <c r="AL72" i="6"/>
  <c r="AN72" i="6"/>
  <c r="AM72" i="6"/>
  <c r="AO72" i="6"/>
  <c r="AQ72" i="6"/>
  <c r="AR72" i="6"/>
  <c r="AS72" i="6"/>
  <c r="AT72" i="6"/>
  <c r="AU72" i="6"/>
  <c r="AV72" i="6"/>
  <c r="AW72" i="6"/>
  <c r="AX72" i="6"/>
  <c r="AY72" i="6"/>
  <c r="BA72" i="6"/>
  <c r="BB72" i="6"/>
  <c r="BC72" i="6"/>
  <c r="BD72" i="6"/>
  <c r="BE72" i="6"/>
  <c r="BF72" i="6"/>
  <c r="BG72" i="6"/>
  <c r="BH72" i="6"/>
  <c r="BI72" i="6"/>
  <c r="BK72" i="6"/>
  <c r="BM72" i="6"/>
  <c r="BL72" i="6"/>
  <c r="BN72" i="6"/>
  <c r="BO72" i="6"/>
  <c r="BP72" i="6"/>
  <c r="BQ72" i="6"/>
  <c r="BR72" i="6"/>
  <c r="BS72" i="6"/>
  <c r="BT72" i="6"/>
  <c r="BU72" i="6"/>
  <c r="BW72" i="6"/>
  <c r="BV72" i="6"/>
  <c r="BX72" i="6"/>
  <c r="BZ72" i="6"/>
  <c r="CA72" i="6"/>
  <c r="CD72" i="6"/>
  <c r="CB72" i="6"/>
  <c r="CC72" i="6"/>
  <c r="CE72" i="6"/>
  <c r="CF72" i="6"/>
  <c r="CG72" i="6"/>
  <c r="CH72" i="6"/>
  <c r="CJ72" i="6"/>
  <c r="CK72" i="6"/>
  <c r="CL72" i="6"/>
  <c r="CM72" i="6"/>
  <c r="CN72" i="6"/>
  <c r="CO72" i="6"/>
  <c r="CQ72" i="6"/>
  <c r="CS72" i="6"/>
  <c r="CP72" i="6"/>
  <c r="CR72" i="6"/>
  <c r="CT72" i="6"/>
  <c r="CV72" i="6"/>
  <c r="CU72" i="6"/>
  <c r="CW72" i="6"/>
  <c r="CY72" i="6"/>
  <c r="CZ72" i="6"/>
  <c r="DA72" i="6"/>
  <c r="DB72" i="6"/>
  <c r="DC72" i="6"/>
  <c r="DD72" i="6"/>
  <c r="DE72" i="6"/>
  <c r="DF72" i="6"/>
  <c r="DG72" i="6"/>
  <c r="DI72" i="6"/>
  <c r="DJ72" i="6"/>
  <c r="DK72" i="6"/>
  <c r="DL72" i="6"/>
  <c r="DM72" i="6"/>
  <c r="DN72" i="6"/>
  <c r="DO72" i="6"/>
  <c r="DR72" i="6"/>
  <c r="DP72" i="6"/>
  <c r="DQ72" i="6"/>
  <c r="DS72" i="6"/>
  <c r="DU72" i="6"/>
  <c r="DW72" i="6"/>
  <c r="DT72" i="6"/>
  <c r="DV72" i="6"/>
  <c r="DX72" i="6"/>
  <c r="DY72" i="6"/>
  <c r="DZ72" i="6"/>
  <c r="EA72" i="6"/>
  <c r="EB72" i="6"/>
  <c r="EC72" i="6"/>
  <c r="EE72" i="6"/>
  <c r="ED72" i="6"/>
  <c r="EF72" i="6"/>
  <c r="EH72" i="6"/>
  <c r="EI72" i="6"/>
  <c r="EL72" i="6"/>
  <c r="EJ72" i="6"/>
  <c r="EK72" i="6"/>
  <c r="EM72" i="6"/>
  <c r="EN72" i="6"/>
  <c r="EO72" i="6"/>
  <c r="EP72" i="6"/>
  <c r="EQ72" i="6"/>
  <c r="ER72" i="6"/>
  <c r="ES72" i="6"/>
  <c r="ET72" i="6"/>
  <c r="EU72" i="6"/>
  <c r="EV72" i="6"/>
  <c r="EW72" i="6"/>
  <c r="EX72" i="6"/>
  <c r="EY72" i="6"/>
  <c r="EZ72" i="6"/>
  <c r="FA72" i="6"/>
  <c r="FB72" i="6"/>
  <c r="FD72" i="6"/>
  <c r="FC72" i="6"/>
  <c r="FF72" i="6"/>
  <c r="FE72" i="6"/>
  <c r="FG72" i="6"/>
  <c r="FI72" i="6"/>
  <c r="FH72" i="6"/>
  <c r="FJ72" i="6"/>
  <c r="FL72" i="6"/>
  <c r="FM72" i="6"/>
  <c r="FN72" i="6"/>
  <c r="FO72" i="6"/>
  <c r="FQ72" i="6"/>
  <c r="FR72" i="6"/>
  <c r="FS72" i="6"/>
  <c r="FT72" i="6"/>
  <c r="FU72" i="6"/>
  <c r="FV72" i="6"/>
  <c r="FX72" i="6"/>
  <c r="FW72" i="6"/>
  <c r="FY72" i="6"/>
  <c r="FZ72" i="6"/>
  <c r="GA72" i="6"/>
  <c r="GC72" i="6"/>
  <c r="GB72" i="6"/>
  <c r="GD72" i="6"/>
  <c r="GE72" i="6"/>
  <c r="GF72" i="6"/>
  <c r="GG72" i="6"/>
  <c r="GH72" i="6"/>
  <c r="GI72" i="6"/>
  <c r="GK72" i="6"/>
  <c r="GL72" i="6"/>
  <c r="GM72" i="6"/>
  <c r="GN72" i="6"/>
  <c r="GP72" i="6"/>
  <c r="GQ72" i="6"/>
  <c r="GR72" i="6"/>
  <c r="GS72" i="6"/>
  <c r="GT72" i="6"/>
  <c r="GU72" i="6"/>
  <c r="GW72" i="6"/>
  <c r="GV72" i="6"/>
  <c r="GY72" i="6"/>
  <c r="GX72" i="6"/>
  <c r="GZ72" i="6"/>
  <c r="HA72" i="6"/>
  <c r="HB72" i="6"/>
  <c r="HC72" i="6"/>
  <c r="HD72" i="6"/>
  <c r="HE72" i="6"/>
  <c r="HF72" i="6"/>
  <c r="HG72" i="6"/>
  <c r="HH72" i="6"/>
  <c r="HJ72" i="6"/>
  <c r="HL72" i="6"/>
  <c r="HK72" i="6"/>
  <c r="HN72" i="6"/>
  <c r="HM72" i="6"/>
  <c r="HO72" i="6"/>
  <c r="HP72" i="6"/>
  <c r="HQ72" i="6"/>
  <c r="HR72" i="6"/>
  <c r="HS72" i="6"/>
  <c r="HT72" i="6"/>
  <c r="HU72" i="6"/>
  <c r="HV72" i="6"/>
  <c r="HW72" i="6"/>
  <c r="HY72" i="6"/>
  <c r="HZ72" i="6"/>
  <c r="IA72" i="6"/>
  <c r="IC72" i="6"/>
  <c r="IB72" i="6"/>
  <c r="ID72" i="6"/>
  <c r="IE72" i="6"/>
  <c r="IF72" i="6"/>
  <c r="IG72" i="6"/>
  <c r="IH72" i="6"/>
  <c r="II72" i="6"/>
  <c r="IK72" i="6"/>
  <c r="IM72" i="6"/>
  <c r="IJ72" i="6"/>
  <c r="IL72" i="6"/>
  <c r="IN72" i="6"/>
  <c r="IP72" i="6"/>
  <c r="IO72" i="6"/>
  <c r="IR72" i="6"/>
  <c r="IQ72" i="6"/>
  <c r="IS72" i="6"/>
  <c r="IT72" i="6"/>
  <c r="IU72" i="6"/>
  <c r="IV72" i="6"/>
  <c r="IX72" i="6"/>
  <c r="IY72" i="6"/>
  <c r="IZ72" i="6"/>
  <c r="JA72" i="6"/>
  <c r="JB72" i="6"/>
  <c r="JC72" i="6"/>
  <c r="JD72" i="6"/>
  <c r="JE72" i="6"/>
  <c r="JF72" i="6"/>
  <c r="JG72" i="6"/>
  <c r="JH72" i="6"/>
  <c r="JI72" i="6"/>
  <c r="JJ72" i="6"/>
  <c r="JK72" i="6"/>
  <c r="JL72" i="6"/>
  <c r="JM72" i="6"/>
  <c r="JO72" i="6"/>
  <c r="JN72" i="6"/>
  <c r="JQ72" i="6"/>
  <c r="JP72" i="6"/>
  <c r="JR72" i="6"/>
  <c r="JT72" i="6"/>
  <c r="JS72" i="6"/>
  <c r="JV72" i="6"/>
  <c r="JU72" i="6"/>
  <c r="JW72" i="6"/>
  <c r="JY72" i="6"/>
  <c r="JX72" i="6"/>
  <c r="JZ72" i="6"/>
  <c r="KA72" i="6"/>
  <c r="KB72" i="6"/>
  <c r="KD72" i="6"/>
  <c r="KC72" i="6"/>
  <c r="KE72" i="6"/>
  <c r="KG72" i="6"/>
  <c r="KH72" i="6"/>
  <c r="KI72" i="6"/>
  <c r="KJ72" i="6"/>
  <c r="KL72" i="6"/>
  <c r="KM72" i="6"/>
  <c r="KN72" i="6"/>
  <c r="KO72" i="6"/>
  <c r="KP72" i="6"/>
  <c r="KQ72" i="6"/>
  <c r="KS72" i="6"/>
  <c r="KU72" i="6"/>
  <c r="KR72" i="6"/>
  <c r="KT72" i="6"/>
  <c r="KV72" i="6"/>
  <c r="KX72" i="6"/>
  <c r="KW72" i="6"/>
  <c r="KZ72" i="6"/>
  <c r="KY72" i="6"/>
  <c r="LA72" i="6"/>
  <c r="LB72" i="6"/>
  <c r="LC72" i="6"/>
  <c r="LD72" i="6"/>
  <c r="LF72" i="6"/>
  <c r="LG72" i="6"/>
  <c r="LJ72" i="6"/>
  <c r="LH72" i="6"/>
  <c r="LI72" i="6"/>
  <c r="LK72" i="6"/>
  <c r="LL72" i="6"/>
  <c r="LM72" i="6"/>
  <c r="LN72" i="6"/>
  <c r="LO72" i="6"/>
  <c r="AB73" i="6"/>
  <c r="AC73" i="6"/>
  <c r="AD73" i="6"/>
  <c r="AE73" i="6"/>
  <c r="AF73" i="6"/>
  <c r="AG73" i="6"/>
  <c r="AI73" i="6"/>
  <c r="AH73" i="6"/>
  <c r="AK73" i="6"/>
  <c r="AJ73" i="6"/>
  <c r="AL73" i="6"/>
  <c r="AN73" i="6"/>
  <c r="AM73" i="6"/>
  <c r="AP73" i="6"/>
  <c r="AO73" i="6"/>
  <c r="AQ73" i="6"/>
  <c r="AR73" i="6"/>
  <c r="AS73" i="6"/>
  <c r="AT73" i="6"/>
  <c r="AU73" i="6"/>
  <c r="AV73" i="6"/>
  <c r="AX73" i="6"/>
  <c r="AW73" i="6"/>
  <c r="AY73" i="6"/>
  <c r="BA73" i="6"/>
  <c r="BB73" i="6"/>
  <c r="BC73" i="6"/>
  <c r="BD73" i="6"/>
  <c r="BE73" i="6"/>
  <c r="BF73" i="6"/>
  <c r="BG73" i="6"/>
  <c r="BH73" i="6"/>
  <c r="BI73" i="6"/>
  <c r="BK73" i="6"/>
  <c r="BM73" i="6"/>
  <c r="BL73" i="6"/>
  <c r="BN73" i="6"/>
  <c r="BO73" i="6"/>
  <c r="BP73" i="6"/>
  <c r="BQ73" i="6"/>
  <c r="BR73" i="6"/>
  <c r="BS73" i="6"/>
  <c r="BT73" i="6"/>
  <c r="BU73" i="6"/>
  <c r="BW73" i="6"/>
  <c r="BV73" i="6"/>
  <c r="BY73" i="6"/>
  <c r="BX73" i="6"/>
  <c r="BZ73" i="6"/>
  <c r="CA73" i="6"/>
  <c r="CB73" i="6"/>
  <c r="CC73" i="6"/>
  <c r="CD73" i="6"/>
  <c r="CE73" i="6"/>
  <c r="CF73" i="6"/>
  <c r="CG73" i="6"/>
  <c r="CH73" i="6"/>
  <c r="CI73" i="6"/>
  <c r="CJ73" i="6"/>
  <c r="CK73" i="6"/>
  <c r="CL73" i="6"/>
  <c r="CM73" i="6"/>
  <c r="CN73" i="6"/>
  <c r="CO73" i="6"/>
  <c r="CP73" i="6"/>
  <c r="CQ73" i="6"/>
  <c r="CR73" i="6"/>
  <c r="CS73" i="6"/>
  <c r="CT73" i="6"/>
  <c r="CV73" i="6"/>
  <c r="CU73" i="6"/>
  <c r="CX73" i="6"/>
  <c r="CW73" i="6"/>
  <c r="CY73" i="6"/>
  <c r="CZ73" i="6"/>
  <c r="DA73" i="6"/>
  <c r="DB73" i="6"/>
  <c r="DC73" i="6"/>
  <c r="DD73" i="6"/>
  <c r="DE73" i="6"/>
  <c r="DF73" i="6"/>
  <c r="DG73" i="6"/>
  <c r="DI73" i="6"/>
  <c r="DJ73" i="6"/>
  <c r="DK73" i="6"/>
  <c r="DL73" i="6"/>
  <c r="DM73" i="6"/>
  <c r="DN73" i="6"/>
  <c r="DO73" i="6"/>
  <c r="DP73" i="6"/>
  <c r="DQ73" i="6"/>
  <c r="DR73" i="6"/>
  <c r="DS73" i="6"/>
  <c r="DU73" i="6"/>
  <c r="DT73" i="6"/>
  <c r="DV73" i="6"/>
  <c r="DW73" i="6"/>
  <c r="DX73" i="6"/>
  <c r="DY73" i="6"/>
  <c r="DZ73" i="6"/>
  <c r="EA73" i="6"/>
  <c r="EB73" i="6"/>
  <c r="EC73" i="6"/>
  <c r="ED73" i="6"/>
  <c r="EE73" i="6"/>
  <c r="EF73" i="6"/>
  <c r="EH73" i="6"/>
  <c r="EI73" i="6"/>
  <c r="EJ73" i="6"/>
  <c r="EK73" i="6"/>
  <c r="EM73" i="6"/>
  <c r="EN73" i="6"/>
  <c r="EO73" i="6"/>
  <c r="EP73" i="6"/>
  <c r="EQ73" i="6"/>
  <c r="ER73" i="6"/>
  <c r="ES73" i="6"/>
  <c r="ET73" i="6"/>
  <c r="EU73" i="6"/>
  <c r="EV73" i="6"/>
  <c r="EW73" i="6"/>
  <c r="EX73" i="6"/>
  <c r="EY73" i="6"/>
  <c r="EZ73" i="6"/>
  <c r="FA73" i="6"/>
  <c r="FB73" i="6"/>
  <c r="FD73" i="6"/>
  <c r="FC73" i="6"/>
  <c r="FF73" i="6"/>
  <c r="FE73" i="6"/>
  <c r="FG73" i="6"/>
  <c r="FH73" i="6"/>
  <c r="FI73" i="6"/>
  <c r="FJ73" i="6"/>
  <c r="FL73" i="6"/>
  <c r="FM73" i="6"/>
  <c r="FN73" i="6"/>
  <c r="FO73" i="6"/>
  <c r="FQ73" i="6"/>
  <c r="FR73" i="6"/>
  <c r="FS73" i="6"/>
  <c r="FT73" i="6"/>
  <c r="FU73" i="6"/>
  <c r="FV73" i="6"/>
  <c r="FX73" i="6"/>
  <c r="FW73" i="6"/>
  <c r="FZ73" i="6"/>
  <c r="FY73" i="6"/>
  <c r="GA73" i="6"/>
  <c r="GC73" i="6"/>
  <c r="GE73" i="6"/>
  <c r="GB73" i="6"/>
  <c r="GD73" i="6"/>
  <c r="GF73" i="6"/>
  <c r="GG73" i="6"/>
  <c r="GH73" i="6"/>
  <c r="GI73" i="6"/>
  <c r="GJ73" i="6"/>
  <c r="GK73" i="6"/>
  <c r="GL73" i="6"/>
  <c r="GM73" i="6"/>
  <c r="GN73" i="6"/>
  <c r="GP73" i="6"/>
  <c r="GQ73" i="6"/>
  <c r="GT73" i="6"/>
  <c r="GR73" i="6"/>
  <c r="GS73" i="6"/>
  <c r="GU73" i="6"/>
  <c r="GV73" i="6"/>
  <c r="GW73" i="6"/>
  <c r="GX73" i="6"/>
  <c r="GZ73" i="6"/>
  <c r="HA73" i="6"/>
  <c r="HB73" i="6"/>
  <c r="HC73" i="6"/>
  <c r="HD73" i="6"/>
  <c r="HE73" i="6"/>
  <c r="HF73" i="6"/>
  <c r="HG73" i="6"/>
  <c r="HH73" i="6"/>
  <c r="HI73" i="6"/>
  <c r="HJ73" i="6"/>
  <c r="HL73" i="6"/>
  <c r="HK73" i="6"/>
  <c r="HN73" i="6"/>
  <c r="HM73" i="6"/>
  <c r="HO73" i="6"/>
  <c r="HP73" i="6"/>
  <c r="HS73" i="6"/>
  <c r="HQ73" i="6"/>
  <c r="HR73" i="6"/>
  <c r="HT73" i="6"/>
  <c r="HU73" i="6"/>
  <c r="HV73" i="6"/>
  <c r="HW73" i="6"/>
  <c r="HY73" i="6"/>
  <c r="HZ73" i="6"/>
  <c r="IA73" i="6"/>
  <c r="IB73" i="6"/>
  <c r="IC73" i="6"/>
  <c r="ID73" i="6"/>
  <c r="IF73" i="6"/>
  <c r="IE73" i="6"/>
  <c r="IH73" i="6"/>
  <c r="IG73" i="6"/>
  <c r="II73" i="6"/>
  <c r="IK73" i="6"/>
  <c r="IM73" i="6"/>
  <c r="IJ73" i="6"/>
  <c r="IL73" i="6"/>
  <c r="IN73" i="6"/>
  <c r="IO73" i="6"/>
  <c r="IP73" i="6"/>
  <c r="IQ73" i="6"/>
  <c r="IR73" i="6"/>
  <c r="IS73" i="6"/>
  <c r="IU73" i="6"/>
  <c r="IT73" i="6"/>
  <c r="IV73" i="6"/>
  <c r="IX73" i="6"/>
  <c r="IY73" i="6"/>
  <c r="IZ73" i="6"/>
  <c r="JA73" i="6"/>
  <c r="JB73" i="6"/>
  <c r="JC73" i="6"/>
  <c r="JD73" i="6"/>
  <c r="JG73" i="6"/>
  <c r="JE73" i="6"/>
  <c r="JF73" i="6"/>
  <c r="JH73" i="6"/>
  <c r="JI73" i="6"/>
  <c r="JJ73" i="6"/>
  <c r="JK73" i="6"/>
  <c r="JL73" i="6"/>
  <c r="JM73" i="6"/>
  <c r="JN73" i="6"/>
  <c r="JO73" i="6"/>
  <c r="JP73" i="6"/>
  <c r="JQ73" i="6"/>
  <c r="JR73" i="6"/>
  <c r="JT73" i="6"/>
  <c r="JS73" i="6"/>
  <c r="JU73" i="6"/>
  <c r="JW73" i="6"/>
  <c r="JY73" i="6"/>
  <c r="JX73" i="6"/>
  <c r="KA73" i="6"/>
  <c r="JZ73" i="6"/>
  <c r="KB73" i="6"/>
  <c r="KC73" i="6"/>
  <c r="KD73" i="6"/>
  <c r="KE73" i="6"/>
  <c r="KG73" i="6"/>
  <c r="KH73" i="6"/>
  <c r="KI73" i="6"/>
  <c r="KK73" i="6"/>
  <c r="KJ73" i="6"/>
  <c r="KL73" i="6"/>
  <c r="KM73" i="6"/>
  <c r="KN73" i="6"/>
  <c r="KO73" i="6"/>
  <c r="KP73" i="6"/>
  <c r="KQ73" i="6"/>
  <c r="KS73" i="6"/>
  <c r="KR73" i="6"/>
  <c r="KT73" i="6"/>
  <c r="KU73" i="6"/>
  <c r="KV73" i="6"/>
  <c r="KX73" i="6"/>
  <c r="KW73" i="6"/>
  <c r="KY73" i="6"/>
  <c r="LA73" i="6"/>
  <c r="LB73" i="6"/>
  <c r="LC73" i="6"/>
  <c r="LD73" i="6"/>
  <c r="LF73" i="6"/>
  <c r="LG73" i="6"/>
  <c r="LH73" i="6"/>
  <c r="LI73" i="6"/>
  <c r="LJ73" i="6"/>
  <c r="LK73" i="6"/>
  <c r="LM73" i="6"/>
  <c r="LL73" i="6"/>
  <c r="LN73" i="6"/>
  <c r="LO73" i="6"/>
  <c r="AB74" i="6"/>
  <c r="AC74" i="6"/>
  <c r="AD74" i="6"/>
  <c r="AE74" i="6"/>
  <c r="AF74" i="6"/>
  <c r="AG74" i="6"/>
  <c r="AH74" i="6"/>
  <c r="AI74" i="6"/>
  <c r="AJ74" i="6"/>
  <c r="AL74" i="6"/>
  <c r="AN74" i="6"/>
  <c r="AM74" i="6"/>
  <c r="AP74" i="6"/>
  <c r="AO74" i="6"/>
  <c r="AQ74" i="6"/>
  <c r="AR74" i="6"/>
  <c r="AS74" i="6"/>
  <c r="AT74" i="6"/>
  <c r="AU74" i="6"/>
  <c r="AV74" i="6"/>
  <c r="AX74" i="6"/>
  <c r="AW74" i="6"/>
  <c r="AZ74" i="6"/>
  <c r="AY74" i="6"/>
  <c r="BA74" i="6"/>
  <c r="BB74" i="6"/>
  <c r="BC74" i="6"/>
  <c r="BD74" i="6"/>
  <c r="BE74" i="6"/>
  <c r="BF74" i="6"/>
  <c r="BG74" i="6"/>
  <c r="BH74" i="6"/>
  <c r="BI74" i="6"/>
  <c r="BJ74" i="6"/>
  <c r="BK74" i="6"/>
  <c r="BM74" i="6"/>
  <c r="BL74" i="6"/>
  <c r="BN74" i="6"/>
  <c r="BO74" i="6"/>
  <c r="BP74" i="6"/>
  <c r="BQ74" i="6"/>
  <c r="BR74" i="6"/>
  <c r="BS74" i="6"/>
  <c r="BT74" i="6"/>
  <c r="BU74" i="6"/>
  <c r="BV74" i="6"/>
  <c r="BW74" i="6"/>
  <c r="BX74" i="6"/>
  <c r="BZ74" i="6"/>
  <c r="CA74" i="6"/>
  <c r="CB74" i="6"/>
  <c r="CC74" i="6"/>
  <c r="CD74" i="6"/>
  <c r="CE74" i="6"/>
  <c r="CF74" i="6"/>
  <c r="CG74" i="6"/>
  <c r="CH74" i="6"/>
  <c r="CI74" i="6"/>
  <c r="CJ74" i="6"/>
  <c r="CK74" i="6"/>
  <c r="CL74" i="6"/>
  <c r="CM74" i="6"/>
  <c r="CN74" i="6"/>
  <c r="CO74" i="6"/>
  <c r="CP74" i="6"/>
  <c r="CQ74" i="6"/>
  <c r="CR74" i="6"/>
  <c r="CS74" i="6"/>
  <c r="CT74" i="6"/>
  <c r="CV74" i="6"/>
  <c r="CU74" i="6"/>
  <c r="CX74" i="6"/>
  <c r="CW74" i="6"/>
  <c r="CY74" i="6"/>
  <c r="CZ74" i="6"/>
  <c r="DA74" i="6"/>
  <c r="DB74" i="6"/>
  <c r="DC74" i="6"/>
  <c r="DD74" i="6"/>
  <c r="DE74" i="6"/>
  <c r="DF74" i="6"/>
  <c r="DG74" i="6"/>
  <c r="DI74" i="6"/>
  <c r="DJ74" i="6"/>
  <c r="DK74" i="6"/>
  <c r="DM74" i="6"/>
  <c r="DL74" i="6"/>
  <c r="DN74" i="6"/>
  <c r="DO74" i="6"/>
  <c r="DP74" i="6"/>
  <c r="DQ74" i="6"/>
  <c r="DR74" i="6"/>
  <c r="DS74" i="6"/>
  <c r="DU74" i="6"/>
  <c r="DT74" i="6"/>
  <c r="DV74" i="6"/>
  <c r="DW74" i="6"/>
  <c r="DX74" i="6"/>
  <c r="DZ74" i="6"/>
  <c r="DY74" i="6"/>
  <c r="EA74" i="6"/>
  <c r="EB74" i="6"/>
  <c r="EC74" i="6"/>
  <c r="ED74" i="6"/>
  <c r="EE74" i="6"/>
  <c r="EF74" i="6"/>
  <c r="EH74" i="6"/>
  <c r="EI74" i="6"/>
  <c r="EJ74" i="6"/>
  <c r="EK74" i="6"/>
  <c r="EM74" i="6"/>
  <c r="EN74" i="6"/>
  <c r="EO74" i="6"/>
  <c r="EQ74" i="6"/>
  <c r="EP74" i="6"/>
  <c r="ER74" i="6"/>
  <c r="ES74" i="6"/>
  <c r="ET74" i="6"/>
  <c r="EU74" i="6"/>
  <c r="EV74" i="6"/>
  <c r="EW74" i="6"/>
  <c r="EY74" i="6"/>
  <c r="EX74" i="6"/>
  <c r="EZ74" i="6"/>
  <c r="FA74" i="6"/>
  <c r="FB74" i="6"/>
  <c r="FD74" i="6"/>
  <c r="FC74" i="6"/>
  <c r="FF74" i="6"/>
  <c r="FE74" i="6"/>
  <c r="FG74" i="6"/>
  <c r="FH74" i="6"/>
  <c r="FI74" i="6"/>
  <c r="FJ74" i="6"/>
  <c r="FK74" i="6"/>
  <c r="FL74" i="6"/>
  <c r="FM74" i="6"/>
  <c r="FN74" i="6"/>
  <c r="FO74" i="6"/>
  <c r="FQ74" i="6"/>
  <c r="FR74" i="6"/>
  <c r="FS74" i="6"/>
  <c r="FT74" i="6"/>
  <c r="FU74" i="6"/>
  <c r="FV74" i="6"/>
  <c r="FW74" i="6"/>
  <c r="FX74" i="6"/>
  <c r="FY74" i="6"/>
  <c r="GA74" i="6"/>
  <c r="GC74" i="6"/>
  <c r="GB74" i="6"/>
  <c r="GD74" i="6"/>
  <c r="GE74" i="6"/>
  <c r="GF74" i="6"/>
  <c r="GH74" i="6"/>
  <c r="GJ74" i="6"/>
  <c r="GG74" i="6"/>
  <c r="GI74" i="6"/>
  <c r="GK74" i="6"/>
  <c r="GM74" i="6"/>
  <c r="GL74" i="6"/>
  <c r="GN74" i="6"/>
  <c r="GP74" i="6"/>
  <c r="GQ74" i="6"/>
  <c r="GR74" i="6"/>
  <c r="GS74" i="6"/>
  <c r="GT74" i="6"/>
  <c r="GU74" i="6"/>
  <c r="GV74" i="6"/>
  <c r="GW74" i="6"/>
  <c r="GX74" i="6"/>
  <c r="GZ74" i="6"/>
  <c r="HA74" i="6"/>
  <c r="HB74" i="6"/>
  <c r="HC74" i="6"/>
  <c r="HD74" i="6"/>
  <c r="HE74" i="6"/>
  <c r="HF74" i="6"/>
  <c r="HI74" i="6"/>
  <c r="HG74" i="6"/>
  <c r="HH74" i="6"/>
  <c r="HJ74" i="6"/>
  <c r="HL74" i="6"/>
  <c r="HK74" i="6"/>
  <c r="HM74" i="6"/>
  <c r="HO74" i="6"/>
  <c r="HP74" i="6"/>
  <c r="HQ74" i="6"/>
  <c r="HR74" i="6"/>
  <c r="HS74" i="6"/>
  <c r="HT74" i="6"/>
  <c r="HV74" i="6"/>
  <c r="HU74" i="6"/>
  <c r="HW74" i="6"/>
  <c r="HY74" i="6"/>
  <c r="HZ74" i="6"/>
  <c r="IA74" i="6"/>
  <c r="IB74" i="6"/>
  <c r="IC74" i="6"/>
  <c r="ID74" i="6"/>
  <c r="IE74" i="6"/>
  <c r="IF74" i="6"/>
  <c r="IG74" i="6"/>
  <c r="IH74" i="6"/>
  <c r="II74" i="6"/>
  <c r="IK74" i="6"/>
  <c r="IM74" i="6"/>
  <c r="IJ74" i="6"/>
  <c r="IL74" i="6"/>
  <c r="IN74" i="6"/>
  <c r="IO74" i="6"/>
  <c r="IP74" i="6"/>
  <c r="IQ74" i="6"/>
  <c r="IR74" i="6"/>
  <c r="IS74" i="6"/>
  <c r="IT74" i="6"/>
  <c r="IU74" i="6"/>
  <c r="IV74" i="6"/>
  <c r="IX74" i="6"/>
  <c r="IY74" i="6"/>
  <c r="JB74" i="6"/>
  <c r="IZ74" i="6"/>
  <c r="JA74" i="6"/>
  <c r="JC74" i="6"/>
  <c r="JD74" i="6"/>
  <c r="JE74" i="6"/>
  <c r="JF74" i="6"/>
  <c r="JG74" i="6"/>
  <c r="JH74" i="6"/>
  <c r="JI74" i="6"/>
  <c r="JJ74" i="6"/>
  <c r="JL74" i="6"/>
  <c r="JK74" i="6"/>
  <c r="JM74" i="6"/>
  <c r="JN74" i="6"/>
  <c r="JO74" i="6"/>
  <c r="JP74" i="6"/>
  <c r="JQ74" i="6"/>
  <c r="JR74" i="6"/>
  <c r="JT74" i="6"/>
  <c r="JS74" i="6"/>
  <c r="JU74" i="6"/>
  <c r="JV74" i="6"/>
  <c r="JW74" i="6"/>
  <c r="JY74" i="6"/>
  <c r="JX74" i="6"/>
  <c r="KA74" i="6"/>
  <c r="JZ74" i="6"/>
  <c r="KB74" i="6"/>
  <c r="KC74" i="6"/>
  <c r="KD74" i="6"/>
  <c r="KE74" i="6"/>
  <c r="KG74" i="6"/>
  <c r="KH74" i="6"/>
  <c r="KI74" i="6"/>
  <c r="KJ74" i="6"/>
  <c r="KK74" i="6"/>
  <c r="KL74" i="6"/>
  <c r="KM74" i="6"/>
  <c r="KN74" i="6"/>
  <c r="KO74" i="6"/>
  <c r="KP74" i="6"/>
  <c r="KQ74" i="6"/>
  <c r="KR74" i="6"/>
  <c r="KS74" i="6"/>
  <c r="KT74" i="6"/>
  <c r="KU74" i="6"/>
  <c r="KV74" i="6"/>
  <c r="KX74" i="6"/>
  <c r="KW74" i="6"/>
  <c r="KZ74" i="6"/>
  <c r="KY74" i="6"/>
  <c r="LA74" i="6"/>
  <c r="LC74" i="6"/>
  <c r="LE74" i="6"/>
  <c r="LB74" i="6"/>
  <c r="LD74" i="6"/>
  <c r="LF74" i="6"/>
  <c r="LG74" i="6"/>
  <c r="LH74" i="6"/>
  <c r="LI74" i="6"/>
  <c r="LK74" i="6"/>
  <c r="LL74" i="6"/>
  <c r="LM74" i="6"/>
  <c r="LO74" i="6"/>
  <c r="LN74" i="6"/>
  <c r="AB75" i="6"/>
  <c r="AC75" i="6"/>
  <c r="AD75" i="6"/>
  <c r="AE75" i="6"/>
  <c r="AF75" i="6"/>
  <c r="AG75" i="6"/>
  <c r="AI75" i="6"/>
  <c r="AH75" i="6"/>
  <c r="AJ75" i="6"/>
  <c r="AK75" i="6"/>
  <c r="AL75" i="6"/>
  <c r="AN75" i="6"/>
  <c r="AM75" i="6"/>
  <c r="AP75" i="6"/>
  <c r="AO75" i="6"/>
  <c r="AQ75" i="6"/>
  <c r="AR75" i="6"/>
  <c r="AS75" i="6"/>
  <c r="AT75" i="6"/>
  <c r="AV75" i="6"/>
  <c r="AW75" i="6"/>
  <c r="AX75" i="6"/>
  <c r="AY75" i="6"/>
  <c r="BA75" i="6"/>
  <c r="BC75" i="6"/>
  <c r="BB75" i="6"/>
  <c r="BD75" i="6"/>
  <c r="BF75" i="6"/>
  <c r="BH75" i="6"/>
  <c r="BG75" i="6"/>
  <c r="BJ75" i="6"/>
  <c r="BI75" i="6"/>
  <c r="BK75" i="6"/>
  <c r="BL75" i="6"/>
  <c r="BM75" i="6"/>
  <c r="BN75" i="6"/>
  <c r="BO75" i="6"/>
  <c r="BP75" i="6"/>
  <c r="BR75" i="6"/>
  <c r="BQ75" i="6"/>
  <c r="BS75" i="6"/>
  <c r="BU75" i="6"/>
  <c r="BV75" i="6"/>
  <c r="BW75" i="6"/>
  <c r="BX75" i="6"/>
  <c r="BY75" i="6"/>
  <c r="BZ75" i="6"/>
  <c r="CA75" i="6"/>
  <c r="CD75" i="6"/>
  <c r="CB75" i="6"/>
  <c r="CC75" i="6"/>
  <c r="CE75" i="6"/>
  <c r="CG75" i="6"/>
  <c r="CF75" i="6"/>
  <c r="CH75" i="6"/>
  <c r="CI75" i="6"/>
  <c r="CJ75" i="6"/>
  <c r="CK75" i="6"/>
  <c r="CL75" i="6"/>
  <c r="CM75" i="6"/>
  <c r="CN75" i="6"/>
  <c r="CO75" i="6"/>
  <c r="CQ75" i="6"/>
  <c r="CP75" i="6"/>
  <c r="CR75" i="6"/>
  <c r="CT75" i="6"/>
  <c r="CV75" i="6"/>
  <c r="CU75" i="6"/>
  <c r="CW75" i="6"/>
  <c r="CX75" i="6"/>
  <c r="CY75" i="6"/>
  <c r="CZ75" i="6"/>
  <c r="DA75" i="6"/>
  <c r="DB75" i="6"/>
  <c r="DC75" i="6"/>
  <c r="DD75" i="6"/>
  <c r="DF75" i="6"/>
  <c r="DE75" i="6"/>
  <c r="DG75" i="6"/>
  <c r="DI75" i="6"/>
  <c r="DJ75" i="6"/>
  <c r="DK75" i="6"/>
  <c r="DL75" i="6"/>
  <c r="DM75" i="6"/>
  <c r="DN75" i="6"/>
  <c r="DO75" i="6"/>
  <c r="DP75" i="6"/>
  <c r="DQ75" i="6"/>
  <c r="DS75" i="6"/>
  <c r="DT75" i="6"/>
  <c r="DU75" i="6"/>
  <c r="DV75" i="6"/>
  <c r="DW75" i="6"/>
  <c r="DX75" i="6"/>
  <c r="DY75" i="6"/>
  <c r="DZ75" i="6"/>
  <c r="EA75" i="6"/>
  <c r="EB75" i="6"/>
  <c r="EC75" i="6"/>
  <c r="EE75" i="6"/>
  <c r="EG75" i="6"/>
  <c r="ED75" i="6"/>
  <c r="EF75" i="6"/>
  <c r="EH75" i="6"/>
  <c r="EI75" i="6"/>
  <c r="EJ75" i="6"/>
  <c r="EK75" i="6"/>
  <c r="EL75" i="6"/>
  <c r="EM75" i="6"/>
  <c r="EN75" i="6"/>
  <c r="EO75" i="6"/>
  <c r="EP75" i="6"/>
  <c r="ER75" i="6"/>
  <c r="ES75" i="6"/>
  <c r="EV75" i="6"/>
  <c r="ET75" i="6"/>
  <c r="EU75" i="6"/>
  <c r="EW75" i="6"/>
  <c r="EX75" i="6"/>
  <c r="EY75" i="6"/>
  <c r="EZ75" i="6"/>
  <c r="FA75" i="6"/>
  <c r="FB75" i="6"/>
  <c r="FD75" i="6"/>
  <c r="FC75" i="6"/>
  <c r="FE75" i="6"/>
  <c r="FF75" i="6"/>
  <c r="FG75" i="6"/>
  <c r="FH75" i="6"/>
  <c r="FI75" i="6"/>
  <c r="FJ75" i="6"/>
  <c r="FK75" i="6"/>
  <c r="FL75" i="6"/>
  <c r="FM75" i="6"/>
  <c r="FN75" i="6"/>
  <c r="FO75" i="6"/>
  <c r="FQ75" i="6"/>
  <c r="FR75" i="6"/>
  <c r="FU75" i="6"/>
  <c r="FS75" i="6"/>
  <c r="FT75" i="6"/>
  <c r="FV75" i="6"/>
  <c r="FW75" i="6"/>
  <c r="FX75" i="6"/>
  <c r="FY75" i="6"/>
  <c r="FZ75" i="6"/>
  <c r="GA75" i="6"/>
  <c r="GB75" i="6"/>
  <c r="GC75" i="6"/>
  <c r="GD75" i="6"/>
  <c r="GE75" i="6"/>
  <c r="GF75" i="6"/>
  <c r="GG75" i="6"/>
  <c r="GH75" i="6"/>
  <c r="GI75" i="6"/>
  <c r="GJ75" i="6"/>
  <c r="GK75" i="6"/>
  <c r="GM75" i="6"/>
  <c r="GL75" i="6"/>
  <c r="GO75" i="6"/>
  <c r="GN75" i="6"/>
  <c r="GP75" i="6"/>
  <c r="GQ75" i="6"/>
  <c r="GT75" i="6"/>
  <c r="GR75" i="6"/>
  <c r="GS75" i="6"/>
  <c r="GU75" i="6"/>
  <c r="GV75" i="6"/>
  <c r="GW75" i="6"/>
  <c r="GX75" i="6"/>
  <c r="GZ75" i="6"/>
  <c r="HA75" i="6"/>
  <c r="HB75" i="6"/>
  <c r="HC75" i="6"/>
  <c r="HD75" i="6"/>
  <c r="HE75" i="6"/>
  <c r="HG75" i="6"/>
  <c r="HF75" i="6"/>
  <c r="HI75" i="6"/>
  <c r="HH75" i="6"/>
  <c r="HJ75" i="6"/>
  <c r="HL75" i="6"/>
  <c r="HK75" i="6"/>
  <c r="HM75" i="6"/>
  <c r="HN75" i="6"/>
  <c r="HO75" i="6"/>
  <c r="HP75" i="6"/>
  <c r="HQ75" i="6"/>
  <c r="HR75" i="6"/>
  <c r="HS75" i="6"/>
  <c r="HT75" i="6"/>
  <c r="HU75" i="6"/>
  <c r="HV75" i="6"/>
  <c r="HW75" i="6"/>
  <c r="HY75" i="6"/>
  <c r="HZ75" i="6"/>
  <c r="IA75" i="6"/>
  <c r="IB75" i="6"/>
  <c r="IC75" i="6"/>
  <c r="ID75" i="6"/>
  <c r="IE75" i="6"/>
  <c r="IH75" i="6"/>
  <c r="IF75" i="6"/>
  <c r="IG75" i="6"/>
  <c r="II75" i="6"/>
  <c r="IJ75" i="6"/>
  <c r="IK75" i="6"/>
  <c r="IL75" i="6"/>
  <c r="IM75" i="6"/>
  <c r="IN75" i="6"/>
  <c r="IO75" i="6"/>
  <c r="IP75" i="6"/>
  <c r="IQ75" i="6"/>
  <c r="IR75" i="6"/>
  <c r="IS75" i="6"/>
  <c r="IU75" i="6"/>
  <c r="IT75" i="6"/>
  <c r="IW75" i="6"/>
  <c r="IV75" i="6"/>
  <c r="IX75" i="6"/>
  <c r="IY75" i="6"/>
  <c r="IZ75" i="6"/>
  <c r="JA75" i="6"/>
  <c r="JB75" i="6"/>
  <c r="JC75" i="6"/>
  <c r="JD75" i="6"/>
  <c r="JE75" i="6"/>
  <c r="JF75" i="6"/>
  <c r="JH75" i="6"/>
  <c r="JI75" i="6"/>
  <c r="JJ75" i="6"/>
  <c r="JK75" i="6"/>
  <c r="JL75" i="6"/>
  <c r="JM75" i="6"/>
  <c r="JN75" i="6"/>
  <c r="JO75" i="6"/>
  <c r="JP75" i="6"/>
  <c r="JQ75" i="6"/>
  <c r="JR75" i="6"/>
  <c r="JT75" i="6"/>
  <c r="JV75" i="6"/>
  <c r="JS75" i="6"/>
  <c r="JU75" i="6"/>
  <c r="JW75" i="6"/>
  <c r="JX75" i="6"/>
  <c r="JY75" i="6"/>
  <c r="JZ75" i="6"/>
  <c r="KA75" i="6"/>
  <c r="KB75" i="6"/>
  <c r="KC75" i="6"/>
  <c r="KD75" i="6"/>
  <c r="KE75" i="6"/>
  <c r="KG75" i="6"/>
  <c r="KH75" i="6"/>
  <c r="KI75" i="6"/>
  <c r="KJ75" i="6"/>
  <c r="KK75" i="6"/>
  <c r="KL75" i="6"/>
  <c r="KM75" i="6"/>
  <c r="KN75" i="6"/>
  <c r="KO75" i="6"/>
  <c r="KP75" i="6"/>
  <c r="KQ75" i="6"/>
  <c r="KR75" i="6"/>
  <c r="KS75" i="6"/>
  <c r="KT75" i="6"/>
  <c r="KU75" i="6"/>
  <c r="KV75" i="6"/>
  <c r="KW75" i="6"/>
  <c r="KX75" i="6"/>
  <c r="KY75" i="6"/>
  <c r="KZ75" i="6"/>
  <c r="LA75" i="6"/>
  <c r="LC75" i="6"/>
  <c r="LB75" i="6"/>
  <c r="LE75" i="6"/>
  <c r="LD75" i="6"/>
  <c r="LF75" i="6"/>
  <c r="LH75" i="6"/>
  <c r="LG75" i="6"/>
  <c r="LJ75" i="6"/>
  <c r="LI75" i="6"/>
  <c r="LK75" i="6"/>
  <c r="LL75" i="6"/>
  <c r="LM75" i="6"/>
  <c r="LN75" i="6"/>
  <c r="AB76" i="6"/>
  <c r="AC76" i="6"/>
  <c r="AD76" i="6"/>
  <c r="AE76" i="6"/>
  <c r="AF76" i="6"/>
  <c r="AG76" i="6"/>
  <c r="AH76" i="6"/>
  <c r="AI76" i="6"/>
  <c r="AJ76" i="6"/>
  <c r="AK76" i="6"/>
  <c r="AL76" i="6"/>
  <c r="AN76" i="6"/>
  <c r="AM76" i="6"/>
  <c r="AO76" i="6"/>
  <c r="AP76" i="6"/>
  <c r="AQ76" i="6"/>
  <c r="AR76" i="6"/>
  <c r="AU76" i="6"/>
  <c r="AS76" i="6"/>
  <c r="AT76" i="6"/>
  <c r="AV76" i="6"/>
  <c r="AW76" i="6"/>
  <c r="AX76" i="6"/>
  <c r="AY76" i="6"/>
  <c r="BA76" i="6"/>
  <c r="BB76" i="6"/>
  <c r="BC76" i="6"/>
  <c r="BD76" i="6"/>
  <c r="BE76" i="6"/>
  <c r="BF76" i="6"/>
  <c r="BH76" i="6"/>
  <c r="BJ76" i="6"/>
  <c r="BG76" i="6"/>
  <c r="BI76" i="6"/>
  <c r="BK76" i="6"/>
  <c r="BL76" i="6"/>
  <c r="BM76" i="6"/>
  <c r="BN76" i="6"/>
  <c r="BO76" i="6"/>
  <c r="BP76" i="6"/>
  <c r="BQ76" i="6"/>
  <c r="BT76" i="6"/>
  <c r="BR76" i="6"/>
  <c r="BS76" i="6"/>
  <c r="BU76" i="6"/>
  <c r="BW76" i="6"/>
  <c r="BV76" i="6"/>
  <c r="BY76" i="6"/>
  <c r="BX76" i="6"/>
  <c r="BZ76" i="6"/>
  <c r="CA76" i="6"/>
  <c r="CB76" i="6"/>
  <c r="CC76" i="6"/>
  <c r="CD76" i="6"/>
  <c r="CE76" i="6"/>
  <c r="CG76" i="6"/>
  <c r="CF76" i="6"/>
  <c r="CH76" i="6"/>
  <c r="CJ76" i="6"/>
  <c r="CK76" i="6"/>
  <c r="CL76" i="6"/>
  <c r="CM76" i="6"/>
  <c r="CN76" i="6"/>
  <c r="CO76" i="6"/>
  <c r="CP76" i="6"/>
  <c r="CQ76" i="6"/>
  <c r="CR76" i="6"/>
  <c r="CS76" i="6"/>
  <c r="CT76" i="6"/>
  <c r="CV76" i="6"/>
  <c r="CU76" i="6"/>
  <c r="CW76" i="6"/>
  <c r="CX76" i="6"/>
  <c r="CY76" i="6"/>
  <c r="CZ76" i="6"/>
  <c r="DA76" i="6"/>
  <c r="DB76" i="6"/>
  <c r="DC76" i="6"/>
  <c r="DD76" i="6"/>
  <c r="DE76" i="6"/>
  <c r="DF76" i="6"/>
  <c r="DG76" i="6"/>
  <c r="DI76" i="6"/>
  <c r="DJ76" i="6"/>
  <c r="DK76" i="6"/>
  <c r="DL76" i="6"/>
  <c r="DM76" i="6"/>
  <c r="DN76" i="6"/>
  <c r="DO76" i="6"/>
  <c r="DP76" i="6"/>
  <c r="DQ76" i="6"/>
  <c r="DR76" i="6"/>
  <c r="DS76" i="6"/>
  <c r="DT76" i="6"/>
  <c r="DU76" i="6"/>
  <c r="DV76" i="6"/>
  <c r="DW76" i="6"/>
  <c r="DX76" i="6"/>
  <c r="DY76" i="6"/>
  <c r="DZ76" i="6"/>
  <c r="EA76" i="6"/>
  <c r="EB76" i="6"/>
  <c r="EC76" i="6"/>
  <c r="EE76" i="6"/>
  <c r="ED76" i="6"/>
  <c r="EG76" i="6"/>
  <c r="EF76" i="6"/>
  <c r="EH76" i="6"/>
  <c r="EI76" i="6"/>
  <c r="EJ76" i="6"/>
  <c r="EK76" i="6"/>
  <c r="EL76" i="6"/>
  <c r="EM76" i="6"/>
  <c r="EN76" i="6"/>
  <c r="EO76" i="6"/>
  <c r="EP76" i="6"/>
  <c r="ER76" i="6"/>
  <c r="ES76" i="6"/>
  <c r="ET76" i="6"/>
  <c r="EV76" i="6"/>
  <c r="EU76" i="6"/>
  <c r="EW76" i="6"/>
  <c r="EX76" i="6"/>
  <c r="EY76" i="6"/>
  <c r="EZ76" i="6"/>
  <c r="FA76" i="6"/>
  <c r="FB76" i="6"/>
  <c r="FD76" i="6"/>
  <c r="FC76" i="6"/>
  <c r="FE76" i="6"/>
  <c r="FF76" i="6"/>
  <c r="FG76" i="6"/>
  <c r="FI76" i="6"/>
  <c r="FK76" i="6"/>
  <c r="FH76" i="6"/>
  <c r="FJ76" i="6"/>
  <c r="FL76" i="6"/>
  <c r="FM76" i="6"/>
  <c r="FN76" i="6"/>
  <c r="FO76" i="6"/>
  <c r="FQ76" i="6"/>
  <c r="FR76" i="6"/>
  <c r="FU76" i="6"/>
  <c r="FS76" i="6"/>
  <c r="FT76" i="6"/>
  <c r="FV76" i="6"/>
  <c r="FW76" i="6"/>
  <c r="FX76" i="6"/>
  <c r="FY76" i="6"/>
  <c r="FZ76" i="6"/>
  <c r="GA76" i="6"/>
  <c r="GB76" i="6"/>
  <c r="GC76" i="6"/>
  <c r="GD76" i="6"/>
  <c r="GE76" i="6"/>
  <c r="GF76" i="6"/>
  <c r="GH76" i="6"/>
  <c r="GJ76" i="6"/>
  <c r="GG76" i="6"/>
  <c r="GI76" i="6"/>
  <c r="GK76" i="6"/>
  <c r="GM76" i="6"/>
  <c r="GL76" i="6"/>
  <c r="GO76" i="6"/>
  <c r="GN76" i="6"/>
  <c r="GP76" i="6"/>
  <c r="GQ76" i="6"/>
  <c r="GR76" i="6"/>
  <c r="GS76" i="6"/>
  <c r="GT76" i="6"/>
  <c r="GU76" i="6"/>
  <c r="GV76" i="6"/>
  <c r="GW76" i="6"/>
  <c r="GX76" i="6"/>
  <c r="GZ76" i="6"/>
  <c r="HA76" i="6"/>
  <c r="HB76" i="6"/>
  <c r="HC76" i="6"/>
  <c r="HD76" i="6"/>
  <c r="HE76" i="6"/>
  <c r="HF76" i="6"/>
  <c r="HI76" i="6"/>
  <c r="HG76" i="6"/>
  <c r="HH76" i="6"/>
  <c r="HJ76" i="6"/>
  <c r="HL76" i="6"/>
  <c r="HK76" i="6"/>
  <c r="HM76" i="6"/>
  <c r="HN76" i="6"/>
  <c r="HO76" i="6"/>
  <c r="HP76" i="6"/>
  <c r="HQ76" i="6"/>
  <c r="HR76" i="6"/>
  <c r="HS76" i="6"/>
  <c r="HT76" i="6"/>
  <c r="HV76" i="6"/>
  <c r="HU76" i="6"/>
  <c r="HW76" i="6"/>
  <c r="HY76" i="6"/>
  <c r="HZ76" i="6"/>
  <c r="IA76" i="6"/>
  <c r="IB76" i="6"/>
  <c r="IC76" i="6"/>
  <c r="ID76" i="6"/>
  <c r="IE76" i="6"/>
  <c r="IH76" i="6"/>
  <c r="IF76" i="6"/>
  <c r="IG76" i="6"/>
  <c r="II76" i="6"/>
  <c r="IJ76" i="6"/>
  <c r="IK76" i="6"/>
  <c r="IL76" i="6"/>
  <c r="IM76" i="6"/>
  <c r="IN76" i="6"/>
  <c r="IO76" i="6"/>
  <c r="IP76" i="6"/>
  <c r="IQ76" i="6"/>
  <c r="IR76" i="6"/>
  <c r="IS76" i="6"/>
  <c r="IU76" i="6"/>
  <c r="IW76" i="6"/>
  <c r="IT76" i="6"/>
  <c r="IV76" i="6"/>
  <c r="IX76" i="6"/>
  <c r="IY76" i="6"/>
  <c r="IZ76" i="6"/>
  <c r="JA76" i="6"/>
  <c r="JB76" i="6"/>
  <c r="JC76" i="6"/>
  <c r="JD76" i="6"/>
  <c r="JE76" i="6"/>
  <c r="JF76" i="6"/>
  <c r="JH76" i="6"/>
  <c r="JI76" i="6"/>
  <c r="JJ76" i="6"/>
  <c r="JK76" i="6"/>
  <c r="JL76" i="6"/>
  <c r="JM76" i="6"/>
  <c r="JN76" i="6"/>
  <c r="JO76" i="6"/>
  <c r="JP76" i="6"/>
  <c r="JQ76" i="6"/>
  <c r="JR76" i="6"/>
  <c r="JT76" i="6"/>
  <c r="JV76" i="6"/>
  <c r="JS76" i="6"/>
  <c r="JU76" i="6"/>
  <c r="JW76" i="6"/>
  <c r="JX76" i="6"/>
  <c r="JY76" i="6"/>
  <c r="JZ76" i="6"/>
  <c r="KA76" i="6"/>
  <c r="KB76" i="6"/>
  <c r="KC76" i="6"/>
  <c r="KD76" i="6"/>
  <c r="KE76" i="6"/>
  <c r="KG76" i="6"/>
  <c r="KI76" i="6"/>
  <c r="KK76" i="6"/>
  <c r="KH76" i="6"/>
  <c r="KJ76" i="6"/>
  <c r="KL76" i="6"/>
  <c r="KM76" i="6"/>
  <c r="KN76" i="6"/>
  <c r="KO76" i="6"/>
  <c r="KP76" i="6"/>
  <c r="KQ76" i="6"/>
  <c r="KR76" i="6"/>
  <c r="KS76" i="6"/>
  <c r="KU76" i="6"/>
  <c r="KT76" i="6"/>
  <c r="KV76" i="6"/>
  <c r="KW76" i="6"/>
  <c r="KX76" i="6"/>
  <c r="KY76" i="6"/>
  <c r="KZ76" i="6"/>
  <c r="LA76" i="6"/>
  <c r="LC76" i="6"/>
  <c r="LB76" i="6"/>
  <c r="LD76" i="6"/>
  <c r="LE76" i="6"/>
  <c r="LF76" i="6"/>
  <c r="LH76" i="6"/>
  <c r="LJ76" i="6"/>
  <c r="LG76" i="6"/>
  <c r="LI76" i="6"/>
  <c r="LK76" i="6"/>
  <c r="LL76" i="6"/>
  <c r="LM76" i="6"/>
  <c r="LN76" i="6"/>
  <c r="AB77" i="6"/>
  <c r="AC77" i="6"/>
  <c r="AF77" i="6"/>
  <c r="AD77" i="6"/>
  <c r="AE77" i="6"/>
  <c r="AG77" i="6"/>
  <c r="AH77" i="6"/>
  <c r="AI77" i="6"/>
  <c r="AJ77" i="6"/>
  <c r="AK77" i="6"/>
  <c r="AL77" i="6"/>
  <c r="AN77" i="6"/>
  <c r="AM77" i="6"/>
  <c r="AO77" i="6"/>
  <c r="AP77" i="6"/>
  <c r="AQ77" i="6"/>
  <c r="AS77" i="6"/>
  <c r="AR77" i="6"/>
  <c r="AU77" i="6"/>
  <c r="AT77" i="6"/>
  <c r="AV77" i="6"/>
  <c r="AW77" i="6"/>
  <c r="AX77" i="6"/>
  <c r="AY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R77" i="6"/>
  <c r="BQ77" i="6"/>
  <c r="BT77" i="6"/>
  <c r="BS77" i="6"/>
  <c r="BU77" i="6"/>
  <c r="BW77" i="6"/>
  <c r="BV77" i="6"/>
  <c r="BX77" i="6"/>
  <c r="BY77" i="6"/>
  <c r="BZ77" i="6"/>
  <c r="CA77" i="6"/>
  <c r="CB77" i="6"/>
  <c r="CC77" i="6"/>
  <c r="CD77" i="6"/>
  <c r="CE77" i="6"/>
  <c r="CF77" i="6"/>
  <c r="CG77" i="6"/>
  <c r="CH77" i="6"/>
  <c r="CJ77" i="6"/>
  <c r="CK77" i="6"/>
  <c r="CL77" i="6"/>
  <c r="CM77" i="6"/>
  <c r="CN77" i="6"/>
  <c r="CO77" i="6"/>
  <c r="CP77" i="6"/>
  <c r="CS77" i="6"/>
  <c r="CQ77" i="6"/>
  <c r="CR77" i="6"/>
  <c r="CT77" i="6"/>
  <c r="CV77" i="6"/>
  <c r="CU77" i="6"/>
  <c r="CW77" i="6"/>
  <c r="CX77" i="6"/>
  <c r="CY77" i="6"/>
  <c r="CZ77" i="6"/>
  <c r="DA77" i="6"/>
  <c r="DB77" i="6"/>
  <c r="DC77" i="6"/>
  <c r="DD77" i="6"/>
  <c r="DF77" i="6"/>
  <c r="DE77" i="6"/>
  <c r="DG77" i="6"/>
  <c r="DI77" i="6"/>
  <c r="DJ77" i="6"/>
  <c r="DK77" i="6"/>
  <c r="DL77" i="6"/>
  <c r="DM77" i="6"/>
  <c r="DN77" i="6"/>
  <c r="DO77" i="6"/>
  <c r="DR77" i="6"/>
  <c r="DP77" i="6"/>
  <c r="DQ77" i="6"/>
  <c r="DS77" i="6"/>
  <c r="DT77" i="6"/>
  <c r="DU77" i="6"/>
  <c r="DV77" i="6"/>
  <c r="DW77" i="6"/>
  <c r="DX77" i="6"/>
  <c r="DY77" i="6"/>
  <c r="DZ77" i="6"/>
  <c r="EA77" i="6"/>
  <c r="EB77" i="6"/>
  <c r="EC77" i="6"/>
  <c r="EE77" i="6"/>
  <c r="EG77" i="6"/>
  <c r="ED77" i="6"/>
  <c r="EF77" i="6"/>
  <c r="EH77" i="6"/>
  <c r="EI77" i="6"/>
  <c r="EJ77" i="6"/>
  <c r="EK77" i="6"/>
  <c r="EL77" i="6"/>
  <c r="EM77" i="6"/>
  <c r="EN77" i="6"/>
  <c r="EO77" i="6"/>
  <c r="EP77" i="6"/>
  <c r="ER77" i="6"/>
  <c r="ES77" i="6"/>
  <c r="ET77" i="6"/>
  <c r="EU77" i="6"/>
  <c r="EV77" i="6"/>
  <c r="EW77" i="6"/>
  <c r="EX77" i="6"/>
  <c r="EY77" i="6"/>
  <c r="EZ77" i="6"/>
  <c r="FA77" i="6"/>
  <c r="FB77" i="6"/>
  <c r="FD77" i="6"/>
  <c r="FF77" i="6"/>
  <c r="FC77" i="6"/>
  <c r="FE77" i="6"/>
  <c r="FG77" i="6"/>
  <c r="FH77" i="6"/>
  <c r="FI77" i="6"/>
  <c r="FJ77" i="6"/>
  <c r="FK77" i="6"/>
  <c r="FL77" i="6"/>
  <c r="FM77" i="6"/>
  <c r="FN77" i="6"/>
  <c r="FO77" i="6"/>
  <c r="FP77" i="6"/>
  <c r="FQ77" i="6"/>
  <c r="FR77" i="6"/>
  <c r="FS77" i="6"/>
  <c r="FT77" i="6"/>
  <c r="FU77" i="6"/>
  <c r="FV77" i="6"/>
  <c r="FW77" i="6"/>
  <c r="FX77" i="6"/>
  <c r="FY77" i="6"/>
  <c r="FZ77" i="6"/>
  <c r="GA77" i="6"/>
  <c r="GB77" i="6"/>
  <c r="GE77" i="6"/>
  <c r="GC77" i="6"/>
  <c r="GD77" i="6"/>
  <c r="GF77" i="6"/>
  <c r="GG77" i="6"/>
  <c r="GH77" i="6"/>
  <c r="GI77" i="6"/>
  <c r="GJ77" i="6"/>
  <c r="GK77" i="6"/>
  <c r="GM77" i="6"/>
  <c r="GL77" i="6"/>
  <c r="GN77" i="6"/>
  <c r="GO77" i="6"/>
  <c r="GP77" i="6"/>
  <c r="GQ77" i="6"/>
  <c r="GR77" i="6"/>
  <c r="GS77" i="6"/>
  <c r="GT77" i="6"/>
  <c r="GU77" i="6"/>
  <c r="GV77" i="6"/>
  <c r="GW77" i="6"/>
  <c r="GX77" i="6"/>
  <c r="GZ77" i="6"/>
  <c r="HA77" i="6"/>
  <c r="HD77" i="6"/>
  <c r="HB77" i="6"/>
  <c r="HC77" i="6"/>
  <c r="HE77" i="6"/>
  <c r="HF77" i="6"/>
  <c r="HG77" i="6"/>
  <c r="HH77" i="6"/>
  <c r="HI77" i="6"/>
  <c r="HJ77" i="6"/>
  <c r="HK77" i="6"/>
  <c r="HL77" i="6"/>
  <c r="HM77" i="6"/>
  <c r="HN77" i="6"/>
  <c r="HO77" i="6"/>
  <c r="HP77" i="6"/>
  <c r="HQ77" i="6"/>
  <c r="HR77" i="6"/>
  <c r="HS77" i="6"/>
  <c r="HT77" i="6"/>
  <c r="HU77" i="6"/>
  <c r="HV77" i="6"/>
  <c r="HW77" i="6"/>
  <c r="HX77" i="6"/>
  <c r="HY77" i="6"/>
  <c r="IA77" i="6"/>
  <c r="HZ77" i="6"/>
  <c r="IC77" i="6"/>
  <c r="IB77" i="6"/>
  <c r="ID77" i="6"/>
  <c r="IE77" i="6"/>
  <c r="IF77" i="6"/>
  <c r="IG77" i="6"/>
  <c r="IH77" i="6"/>
  <c r="II77" i="6"/>
  <c r="IJ77" i="6"/>
  <c r="IM77" i="6"/>
  <c r="IK77" i="6"/>
  <c r="IL77" i="6"/>
  <c r="IN77" i="6"/>
  <c r="IO77" i="6"/>
  <c r="IP77" i="6"/>
  <c r="IQ77" i="6"/>
  <c r="IR77" i="6"/>
  <c r="IS77" i="6"/>
  <c r="IU77" i="6"/>
  <c r="IT77" i="6"/>
  <c r="IV77" i="6"/>
  <c r="IW77" i="6"/>
  <c r="IX77" i="6"/>
  <c r="IZ77" i="6"/>
  <c r="IY77" i="6"/>
  <c r="JB77" i="6"/>
  <c r="JA77" i="6"/>
  <c r="JC77" i="6"/>
  <c r="JD77" i="6"/>
  <c r="JE77" i="6"/>
  <c r="JF77" i="6"/>
  <c r="JH77" i="6"/>
  <c r="JI77" i="6"/>
  <c r="JJ77" i="6"/>
  <c r="JK77" i="6"/>
  <c r="JL77" i="6"/>
  <c r="JM77" i="6"/>
  <c r="JN77" i="6"/>
  <c r="JO77" i="6"/>
  <c r="JP77" i="6"/>
  <c r="JQ77" i="6"/>
  <c r="JR77" i="6"/>
  <c r="JS77" i="6"/>
  <c r="JT77" i="6"/>
  <c r="JU77" i="6"/>
  <c r="JV77" i="6"/>
  <c r="JW77" i="6"/>
  <c r="JY77" i="6"/>
  <c r="JX77" i="6"/>
  <c r="KA77" i="6"/>
  <c r="JZ77" i="6"/>
  <c r="KB77" i="6"/>
  <c r="KC77" i="6"/>
  <c r="KD77" i="6"/>
  <c r="KE77" i="6"/>
  <c r="KF77" i="6"/>
  <c r="KG77" i="6"/>
  <c r="KH77" i="6"/>
  <c r="KK77" i="6"/>
  <c r="KI77" i="6"/>
  <c r="KJ77" i="6"/>
  <c r="KL77" i="6"/>
  <c r="KM77" i="6"/>
  <c r="KN77" i="6"/>
  <c r="KO77" i="6"/>
  <c r="KP77" i="6"/>
  <c r="KQ77" i="6"/>
  <c r="KR77" i="6"/>
  <c r="KS77" i="6"/>
  <c r="KT77" i="6"/>
  <c r="KU77" i="6"/>
  <c r="KV77" i="6"/>
  <c r="KX77" i="6"/>
  <c r="KZ77" i="6"/>
  <c r="KW77" i="6"/>
  <c r="KY77" i="6"/>
  <c r="LA77" i="6"/>
  <c r="LC77" i="6"/>
  <c r="LB77" i="6"/>
  <c r="LD77" i="6"/>
  <c r="LE77" i="6"/>
  <c r="LF77" i="6"/>
  <c r="LG77" i="6"/>
  <c r="LJ77" i="6"/>
  <c r="LH77" i="6"/>
  <c r="LI77" i="6"/>
  <c r="LK77" i="6"/>
  <c r="LL77" i="6"/>
  <c r="LM77" i="6"/>
  <c r="LN77" i="6"/>
  <c r="AB78" i="6"/>
  <c r="AC78" i="6"/>
  <c r="AD78" i="6"/>
  <c r="AE78" i="6"/>
  <c r="AF78" i="6"/>
  <c r="AG78" i="6"/>
  <c r="AI78" i="6"/>
  <c r="AH78" i="6"/>
  <c r="AJ78" i="6"/>
  <c r="AL78" i="6"/>
  <c r="AM78" i="6"/>
  <c r="AN78" i="6"/>
  <c r="AO78" i="6"/>
  <c r="AP78" i="6"/>
  <c r="AQ78" i="6"/>
  <c r="AR78" i="6"/>
  <c r="AU78" i="6"/>
  <c r="AS78" i="6"/>
  <c r="AT78" i="6"/>
  <c r="AV78" i="6"/>
  <c r="AW78" i="6"/>
  <c r="AX78" i="6"/>
  <c r="AY78" i="6"/>
  <c r="AZ78" i="6"/>
  <c r="BA78" i="6"/>
  <c r="BB78" i="6"/>
  <c r="BC78" i="6"/>
  <c r="BD78" i="6"/>
  <c r="BE78" i="6"/>
  <c r="BF78" i="6"/>
  <c r="BH78" i="6"/>
  <c r="BJ78" i="6"/>
  <c r="BG78" i="6"/>
  <c r="BI78" i="6"/>
  <c r="BK78" i="6"/>
  <c r="BL78" i="6"/>
  <c r="BM78" i="6"/>
  <c r="BN78" i="6"/>
  <c r="BO78" i="6"/>
  <c r="BP78" i="6"/>
  <c r="BQ78" i="6"/>
  <c r="BT78" i="6"/>
  <c r="BR78" i="6"/>
  <c r="BS78" i="6"/>
  <c r="BU78" i="6"/>
  <c r="BW78" i="6"/>
  <c r="BV78" i="6"/>
  <c r="BX78" i="6"/>
  <c r="BY78" i="6"/>
  <c r="BZ78" i="6"/>
  <c r="CA78" i="6"/>
  <c r="CB78" i="6"/>
  <c r="CC78" i="6"/>
  <c r="CD78" i="6"/>
  <c r="CE78" i="6"/>
  <c r="CG78" i="6"/>
  <c r="CF78" i="6"/>
  <c r="CH78" i="6"/>
  <c r="CJ78" i="6"/>
  <c r="CK78" i="6"/>
  <c r="CL78" i="6"/>
  <c r="CM78" i="6"/>
  <c r="CN78" i="6"/>
  <c r="CO78" i="6"/>
  <c r="CP78" i="6"/>
  <c r="CS78" i="6"/>
  <c r="CQ78" i="6"/>
  <c r="CR78" i="6"/>
  <c r="CT78" i="6"/>
  <c r="CU78" i="6"/>
  <c r="CV78" i="6"/>
  <c r="CW78" i="6"/>
  <c r="CX78" i="6"/>
  <c r="CY78" i="6"/>
  <c r="CZ78" i="6"/>
  <c r="DA78" i="6"/>
  <c r="DB78" i="6"/>
  <c r="DC78" i="6"/>
  <c r="DD78" i="6"/>
  <c r="DF78" i="6"/>
  <c r="DH78" i="6"/>
  <c r="DE78" i="6"/>
  <c r="DG78" i="6"/>
  <c r="DI78" i="6"/>
  <c r="DJ78" i="6"/>
  <c r="DK78" i="6"/>
  <c r="DL78" i="6"/>
  <c r="DM78" i="6"/>
  <c r="DN78" i="6"/>
  <c r="DO78" i="6"/>
  <c r="DR78" i="6"/>
  <c r="DP78" i="6"/>
  <c r="DQ78" i="6"/>
  <c r="DS78" i="6"/>
  <c r="DT78" i="6"/>
  <c r="DU78" i="6"/>
  <c r="DV78" i="6"/>
  <c r="DW78" i="6"/>
  <c r="DX78" i="6"/>
  <c r="DY78" i="6"/>
  <c r="DZ78" i="6"/>
  <c r="EA78" i="6"/>
  <c r="EB78" i="6"/>
  <c r="EC78" i="6"/>
  <c r="EE78" i="6"/>
  <c r="ED78" i="6"/>
  <c r="EF78" i="6"/>
  <c r="EG78" i="6"/>
  <c r="EH78" i="6"/>
  <c r="EI78" i="6"/>
  <c r="EJ78" i="6"/>
  <c r="EK78" i="6"/>
  <c r="EL78" i="6"/>
  <c r="EM78" i="6"/>
  <c r="EN78" i="6"/>
  <c r="EO78" i="6"/>
  <c r="EP78" i="6"/>
  <c r="ER78" i="6"/>
  <c r="ES78" i="6"/>
  <c r="ET78" i="6"/>
  <c r="EU78" i="6"/>
  <c r="EV78" i="6"/>
  <c r="EW78" i="6"/>
  <c r="EX78" i="6"/>
  <c r="EY78" i="6"/>
  <c r="EZ78" i="6"/>
  <c r="FA78" i="6"/>
  <c r="FB78" i="6"/>
  <c r="FD78" i="6"/>
  <c r="FF78" i="6"/>
  <c r="FC78" i="6"/>
  <c r="FE78" i="6"/>
  <c r="FG78" i="6"/>
  <c r="FH78" i="6"/>
  <c r="FI78" i="6"/>
  <c r="FJ78" i="6"/>
  <c r="FK78" i="6"/>
  <c r="FL78" i="6"/>
  <c r="FM78" i="6"/>
  <c r="FP78" i="6"/>
  <c r="FN78" i="6"/>
  <c r="FO78" i="6"/>
  <c r="FQ78" i="6"/>
  <c r="FR78" i="6"/>
  <c r="FS78" i="6"/>
  <c r="FT78" i="6"/>
  <c r="FU78" i="6"/>
  <c r="FV78" i="6"/>
  <c r="FW78" i="6"/>
  <c r="FX78" i="6"/>
  <c r="FY78" i="6"/>
  <c r="FZ78" i="6"/>
  <c r="GA78" i="6"/>
  <c r="GB78" i="6"/>
  <c r="GC78" i="6"/>
  <c r="GD78" i="6"/>
  <c r="GE78" i="6"/>
  <c r="GF78" i="6"/>
  <c r="GG78" i="6"/>
  <c r="GH78" i="6"/>
  <c r="GI78" i="6"/>
  <c r="GJ78" i="6"/>
  <c r="GK78" i="6"/>
  <c r="GM78" i="6"/>
  <c r="GL78" i="6"/>
  <c r="GO78" i="6"/>
  <c r="GN78" i="6"/>
  <c r="GP78" i="6"/>
  <c r="GQ78" i="6"/>
  <c r="GR78" i="6"/>
  <c r="GS78" i="6"/>
  <c r="GT78" i="6"/>
  <c r="GU78" i="6"/>
  <c r="GV78" i="6"/>
  <c r="GY78" i="6"/>
  <c r="GW78" i="6"/>
  <c r="GX78" i="6"/>
  <c r="GZ78" i="6"/>
  <c r="HA78" i="6"/>
  <c r="HB78" i="6"/>
  <c r="HC78" i="6"/>
  <c r="HD78" i="6"/>
  <c r="HE78" i="6"/>
  <c r="HF78" i="6"/>
  <c r="HG78" i="6"/>
  <c r="HH78" i="6"/>
  <c r="HI78" i="6"/>
  <c r="HJ78" i="6"/>
  <c r="HL78" i="6"/>
  <c r="HN78" i="6"/>
  <c r="HK78" i="6"/>
  <c r="HM78" i="6"/>
  <c r="HO78" i="6"/>
  <c r="HP78" i="6"/>
  <c r="HQ78" i="6"/>
  <c r="HR78" i="6"/>
  <c r="HS78" i="6"/>
  <c r="HT78" i="6"/>
  <c r="HU78" i="6"/>
  <c r="HX78" i="6"/>
  <c r="HV78" i="6"/>
  <c r="HW78" i="6"/>
  <c r="HY78" i="6"/>
  <c r="HZ78" i="6"/>
  <c r="IA78" i="6"/>
  <c r="IB78" i="6"/>
  <c r="IC78" i="6"/>
  <c r="ID78" i="6"/>
  <c r="IE78" i="6"/>
  <c r="IF78" i="6"/>
  <c r="IG78" i="6"/>
  <c r="IH78" i="6"/>
  <c r="II78" i="6"/>
  <c r="IJ78" i="6"/>
  <c r="IK78" i="6"/>
  <c r="IL78" i="6"/>
  <c r="IM78" i="6"/>
  <c r="IN78" i="6"/>
  <c r="IO78" i="6"/>
  <c r="IP78" i="6"/>
  <c r="IQ78" i="6"/>
  <c r="IR78" i="6"/>
  <c r="IS78" i="6"/>
  <c r="IU78" i="6"/>
  <c r="IT78" i="6"/>
  <c r="IV78" i="6"/>
  <c r="IX78" i="6"/>
  <c r="IY78" i="6"/>
  <c r="IZ78" i="6"/>
  <c r="JA78" i="6"/>
  <c r="JB78" i="6"/>
  <c r="JC78" i="6"/>
  <c r="JD78" i="6"/>
  <c r="JG78" i="6"/>
  <c r="JE78" i="6"/>
  <c r="JF78" i="6"/>
  <c r="JH78" i="6"/>
  <c r="JI78" i="6"/>
  <c r="JJ78" i="6"/>
  <c r="JK78" i="6"/>
  <c r="JL78" i="6"/>
  <c r="JM78" i="6"/>
  <c r="JN78" i="6"/>
  <c r="JO78" i="6"/>
  <c r="JP78" i="6"/>
  <c r="JQ78" i="6"/>
  <c r="JR78" i="6"/>
  <c r="JT78" i="6"/>
  <c r="JV78" i="6"/>
  <c r="JS78" i="6"/>
  <c r="JU78" i="6"/>
  <c r="JW78" i="6"/>
  <c r="JX78" i="6"/>
  <c r="JY78" i="6"/>
  <c r="JZ78" i="6"/>
  <c r="KA78" i="6"/>
  <c r="KB78" i="6"/>
  <c r="KC78" i="6"/>
  <c r="KF78" i="6"/>
  <c r="KD78" i="6"/>
  <c r="KE78" i="6"/>
  <c r="KG78" i="6"/>
  <c r="KH78" i="6"/>
  <c r="KI78" i="6"/>
  <c r="KJ78" i="6"/>
  <c r="KK78" i="6"/>
  <c r="KL78" i="6"/>
  <c r="KM78" i="6"/>
  <c r="KN78" i="6"/>
  <c r="KO78" i="6"/>
  <c r="KP78" i="6"/>
  <c r="KQ78" i="6"/>
  <c r="KR78" i="6"/>
  <c r="KS78" i="6"/>
  <c r="KT78" i="6"/>
  <c r="KU78" i="6"/>
  <c r="KV78" i="6"/>
  <c r="KW78" i="6"/>
  <c r="KX78" i="6"/>
  <c r="KY78" i="6"/>
  <c r="KZ78" i="6"/>
  <c r="LA78" i="6"/>
  <c r="LC78" i="6"/>
  <c r="LB78" i="6"/>
  <c r="LE78" i="6"/>
  <c r="LD78" i="6"/>
  <c r="LF78" i="6"/>
  <c r="LG78" i="6"/>
  <c r="LH78" i="6"/>
  <c r="LI78" i="6"/>
  <c r="LJ78" i="6"/>
  <c r="LK78" i="6"/>
  <c r="LL78" i="6"/>
  <c r="LO78" i="6"/>
  <c r="LM78" i="6"/>
  <c r="LN78" i="6"/>
  <c r="X68" i="6"/>
  <c r="Y68" i="6"/>
  <c r="Z68" i="6"/>
  <c r="AA68" i="6"/>
  <c r="X69" i="6"/>
  <c r="Y69" i="6"/>
  <c r="Z69" i="6"/>
  <c r="AA69" i="6"/>
  <c r="X70" i="6"/>
  <c r="Y70" i="6"/>
  <c r="Z70" i="6"/>
  <c r="AA70" i="6"/>
  <c r="X71" i="6"/>
  <c r="Y71" i="6"/>
  <c r="Z71" i="6"/>
  <c r="AA71" i="6"/>
  <c r="X72" i="6"/>
  <c r="Y72" i="6"/>
  <c r="Z72" i="6"/>
  <c r="AA72" i="6"/>
  <c r="X73" i="6"/>
  <c r="Y73" i="6"/>
  <c r="Z73" i="6"/>
  <c r="AA73" i="6"/>
  <c r="X74" i="6"/>
  <c r="Y74" i="6"/>
  <c r="Z74" i="6"/>
  <c r="AA74" i="6"/>
  <c r="X75" i="6"/>
  <c r="Y75" i="6"/>
  <c r="Z75" i="6"/>
  <c r="AA75" i="6"/>
  <c r="X76" i="6"/>
  <c r="Y76" i="6"/>
  <c r="Z76" i="6"/>
  <c r="AA76" i="6"/>
  <c r="X77" i="6"/>
  <c r="Y77" i="6"/>
  <c r="Z77" i="6"/>
  <c r="AA77" i="6"/>
  <c r="X78" i="6"/>
  <c r="Y78" i="6"/>
  <c r="Z78" i="6"/>
  <c r="AA78" i="6"/>
  <c r="Z67" i="6"/>
  <c r="Y67" i="6"/>
  <c r="X67" i="6"/>
  <c r="AA67" i="6"/>
  <c r="W68" i="6"/>
  <c r="W69" i="6"/>
  <c r="W70" i="6"/>
  <c r="W71" i="6"/>
  <c r="W72" i="6"/>
  <c r="W73" i="6"/>
  <c r="W74" i="6"/>
  <c r="W75" i="6"/>
  <c r="W76" i="6"/>
  <c r="W77" i="6"/>
  <c r="W78" i="6"/>
  <c r="W67" i="6"/>
  <c r="AB57" i="6"/>
  <c r="AA57" i="6"/>
  <c r="Z57" i="6"/>
  <c r="Y57" i="6"/>
  <c r="X57" i="6"/>
  <c r="H60" i="6"/>
  <c r="I60" i="6"/>
  <c r="J60" i="6"/>
  <c r="K60" i="6"/>
  <c r="H61" i="6"/>
  <c r="I61" i="6"/>
  <c r="J61" i="6"/>
  <c r="K61" i="6"/>
  <c r="H62" i="6"/>
  <c r="I62" i="6"/>
  <c r="J62" i="6"/>
  <c r="K62" i="6"/>
  <c r="H63" i="6"/>
  <c r="I63" i="6"/>
  <c r="J63" i="6"/>
  <c r="K63" i="6"/>
  <c r="H64" i="6"/>
  <c r="I64" i="6"/>
  <c r="J64" i="6"/>
  <c r="K64" i="6"/>
  <c r="H65" i="6"/>
  <c r="I65" i="6"/>
  <c r="J65" i="6"/>
  <c r="K65" i="6"/>
  <c r="H66" i="6"/>
  <c r="I66" i="6"/>
  <c r="J66" i="6"/>
  <c r="K66" i="6"/>
  <c r="H67" i="6"/>
  <c r="I67" i="6"/>
  <c r="J67" i="6"/>
  <c r="K67" i="6"/>
  <c r="H68" i="6"/>
  <c r="I68" i="6"/>
  <c r="J68" i="6"/>
  <c r="K68" i="6"/>
  <c r="H69" i="6"/>
  <c r="I69" i="6"/>
  <c r="J69" i="6"/>
  <c r="K69" i="6"/>
  <c r="H70" i="6"/>
  <c r="I70" i="6"/>
  <c r="J70" i="6"/>
  <c r="K70" i="6"/>
  <c r="H71" i="6"/>
  <c r="I71" i="6"/>
  <c r="J71" i="6"/>
  <c r="K71" i="6"/>
  <c r="H72" i="6"/>
  <c r="I72" i="6"/>
  <c r="J72" i="6"/>
  <c r="K72" i="6"/>
  <c r="H73" i="6"/>
  <c r="I73" i="6"/>
  <c r="J73" i="6"/>
  <c r="K73" i="6"/>
  <c r="H74" i="6"/>
  <c r="I74" i="6"/>
  <c r="J74" i="6"/>
  <c r="K74" i="6"/>
  <c r="H75" i="6"/>
  <c r="I75" i="6"/>
  <c r="J75" i="6"/>
  <c r="K75" i="6"/>
  <c r="H76" i="6"/>
  <c r="I76" i="6"/>
  <c r="J76" i="6"/>
  <c r="K76" i="6"/>
  <c r="H77" i="6"/>
  <c r="I77" i="6"/>
  <c r="J77" i="6"/>
  <c r="K77" i="6"/>
  <c r="H78" i="6"/>
  <c r="I78" i="6"/>
  <c r="J78" i="6"/>
  <c r="K78" i="6"/>
  <c r="H79" i="6"/>
  <c r="I79" i="6"/>
  <c r="J79" i="6"/>
  <c r="K79" i="6"/>
  <c r="H80" i="6"/>
  <c r="I80" i="6"/>
  <c r="J80" i="6"/>
  <c r="K80" i="6"/>
  <c r="H81" i="6"/>
  <c r="I81" i="6"/>
  <c r="J81" i="6"/>
  <c r="K81" i="6"/>
  <c r="H82" i="6"/>
  <c r="I82" i="6"/>
  <c r="J82" i="6"/>
  <c r="K82" i="6"/>
  <c r="H83" i="6"/>
  <c r="I83" i="6"/>
  <c r="J83" i="6"/>
  <c r="K83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A82" i="6"/>
  <c r="B82" i="6"/>
  <c r="C82" i="6"/>
  <c r="D82" i="6"/>
  <c r="E82" i="6"/>
  <c r="F82" i="6"/>
  <c r="A83" i="6"/>
  <c r="B83" i="6"/>
  <c r="C83" i="6"/>
  <c r="D83" i="6"/>
  <c r="E83" i="6"/>
  <c r="F83" i="6"/>
  <c r="A75" i="6"/>
  <c r="B75" i="6"/>
  <c r="C75" i="6"/>
  <c r="D75" i="6"/>
  <c r="E75" i="6"/>
  <c r="F75" i="6"/>
  <c r="A76" i="6"/>
  <c r="B76" i="6"/>
  <c r="C76" i="6"/>
  <c r="D76" i="6"/>
  <c r="E76" i="6"/>
  <c r="F76" i="6"/>
  <c r="A77" i="6"/>
  <c r="B77" i="6"/>
  <c r="C77" i="6"/>
  <c r="D77" i="6"/>
  <c r="E77" i="6"/>
  <c r="F77" i="6"/>
  <c r="A78" i="6"/>
  <c r="B78" i="6"/>
  <c r="C78" i="6"/>
  <c r="D78" i="6"/>
  <c r="E78" i="6"/>
  <c r="F78" i="6"/>
  <c r="A79" i="6"/>
  <c r="B79" i="6"/>
  <c r="C79" i="6"/>
  <c r="D79" i="6"/>
  <c r="E79" i="6"/>
  <c r="F79" i="6"/>
  <c r="A80" i="6"/>
  <c r="B80" i="6"/>
  <c r="C80" i="6"/>
  <c r="D80" i="6"/>
  <c r="E80" i="6"/>
  <c r="F80" i="6"/>
  <c r="A81" i="6"/>
  <c r="B81" i="6"/>
  <c r="C81" i="6"/>
  <c r="D81" i="6"/>
  <c r="E81" i="6"/>
  <c r="F81" i="6"/>
  <c r="A69" i="6"/>
  <c r="B69" i="6"/>
  <c r="C69" i="6"/>
  <c r="D69" i="6"/>
  <c r="E69" i="6"/>
  <c r="F69" i="6"/>
  <c r="A70" i="6"/>
  <c r="B70" i="6"/>
  <c r="C70" i="6"/>
  <c r="D70" i="6"/>
  <c r="E70" i="6"/>
  <c r="F70" i="6"/>
  <c r="A71" i="6"/>
  <c r="B71" i="6"/>
  <c r="C71" i="6"/>
  <c r="D71" i="6"/>
  <c r="E71" i="6"/>
  <c r="F71" i="6"/>
  <c r="A72" i="6"/>
  <c r="B72" i="6"/>
  <c r="C72" i="6"/>
  <c r="D72" i="6"/>
  <c r="E72" i="6"/>
  <c r="F72" i="6"/>
  <c r="A73" i="6"/>
  <c r="B73" i="6"/>
  <c r="C73" i="6"/>
  <c r="D73" i="6"/>
  <c r="E73" i="6"/>
  <c r="F73" i="6"/>
  <c r="A74" i="6"/>
  <c r="B74" i="6"/>
  <c r="C74" i="6"/>
  <c r="D74" i="6"/>
  <c r="E74" i="6"/>
  <c r="F74" i="6"/>
  <c r="A60" i="6"/>
  <c r="B60" i="6"/>
  <c r="C60" i="6"/>
  <c r="D60" i="6"/>
  <c r="E60" i="6"/>
  <c r="F60" i="6"/>
  <c r="A61" i="6"/>
  <c r="B61" i="6"/>
  <c r="C61" i="6"/>
  <c r="D61" i="6"/>
  <c r="E61" i="6"/>
  <c r="F61" i="6"/>
  <c r="A62" i="6"/>
  <c r="B62" i="6"/>
  <c r="C62" i="6"/>
  <c r="D62" i="6"/>
  <c r="E62" i="6"/>
  <c r="F62" i="6"/>
  <c r="A63" i="6"/>
  <c r="B63" i="6"/>
  <c r="C63" i="6"/>
  <c r="D63" i="6"/>
  <c r="E63" i="6"/>
  <c r="F63" i="6"/>
  <c r="A64" i="6"/>
  <c r="B64" i="6"/>
  <c r="C64" i="6"/>
  <c r="D64" i="6"/>
  <c r="E64" i="6"/>
  <c r="F64" i="6"/>
  <c r="A65" i="6"/>
  <c r="B65" i="6"/>
  <c r="C65" i="6"/>
  <c r="D65" i="6"/>
  <c r="E65" i="6"/>
  <c r="F65" i="6"/>
  <c r="A66" i="6"/>
  <c r="B66" i="6"/>
  <c r="C66" i="6"/>
  <c r="D66" i="6"/>
  <c r="E66" i="6"/>
  <c r="F66" i="6"/>
  <c r="A67" i="6"/>
  <c r="B67" i="6"/>
  <c r="C67" i="6"/>
  <c r="D67" i="6"/>
  <c r="E67" i="6"/>
  <c r="F67" i="6"/>
  <c r="A68" i="6"/>
  <c r="B68" i="6"/>
  <c r="C68" i="6"/>
  <c r="D68" i="6"/>
  <c r="E68" i="6"/>
  <c r="F68" i="6"/>
  <c r="K59" i="6"/>
  <c r="J59" i="6"/>
  <c r="I59" i="6"/>
  <c r="H59" i="6"/>
  <c r="G59" i="6"/>
  <c r="F59" i="6"/>
  <c r="E59" i="6"/>
  <c r="D59" i="6"/>
  <c r="C59" i="6"/>
  <c r="B59" i="6"/>
  <c r="A59" i="6"/>
  <c r="Q39" i="6"/>
  <c r="L39" i="6"/>
  <c r="Q40" i="6"/>
  <c r="Q41" i="6"/>
  <c r="Q42" i="6"/>
  <c r="L42" i="6"/>
  <c r="Q43" i="6"/>
  <c r="Q44" i="6"/>
  <c r="Q45" i="6"/>
  <c r="Q46" i="6"/>
  <c r="Q47" i="6"/>
  <c r="Q48" i="6"/>
  <c r="Q49" i="6"/>
  <c r="Q50" i="6"/>
  <c r="L50" i="6"/>
  <c r="Q51" i="6"/>
  <c r="L51" i="6"/>
  <c r="Q52" i="6"/>
  <c r="Q53" i="6"/>
  <c r="Q38" i="6"/>
  <c r="O40" i="6"/>
  <c r="P40" i="6"/>
  <c r="P41" i="6"/>
  <c r="P48" i="6"/>
  <c r="O52" i="6"/>
  <c r="P52" i="6"/>
  <c r="N40" i="6"/>
  <c r="N41" i="6"/>
  <c r="N52" i="6"/>
  <c r="N53" i="6"/>
  <c r="M40" i="6"/>
  <c r="M43" i="6"/>
  <c r="O43" i="6"/>
  <c r="M52" i="6"/>
  <c r="L40" i="6"/>
  <c r="L41" i="6"/>
  <c r="M41" i="6"/>
  <c r="O41" i="6"/>
  <c r="L43" i="6"/>
  <c r="N43" i="6"/>
  <c r="L44" i="6"/>
  <c r="P44" i="6"/>
  <c r="L45" i="6"/>
  <c r="N45" i="6"/>
  <c r="L46" i="6"/>
  <c r="N46" i="6"/>
  <c r="L47" i="6"/>
  <c r="M47" i="6"/>
  <c r="O47" i="6"/>
  <c r="L48" i="6"/>
  <c r="M48" i="6"/>
  <c r="O48" i="6"/>
  <c r="L49" i="6"/>
  <c r="P49" i="6"/>
  <c r="L52" i="6"/>
  <c r="L53" i="6"/>
  <c r="M53" i="6"/>
  <c r="O53" i="6"/>
  <c r="AG38" i="6"/>
  <c r="AI38" i="6"/>
  <c r="AH38" i="6"/>
  <c r="AJ38" i="6"/>
  <c r="AL38" i="6"/>
  <c r="AM38" i="6"/>
  <c r="AN38" i="6"/>
  <c r="AO38" i="6"/>
  <c r="AP38" i="6"/>
  <c r="AQ38" i="6"/>
  <c r="AR38" i="6"/>
  <c r="AS38" i="6"/>
  <c r="AT38" i="6"/>
  <c r="AV38" i="6"/>
  <c r="AW38" i="6"/>
  <c r="AX38" i="6"/>
  <c r="AY38" i="6"/>
  <c r="BA38" i="6"/>
  <c r="BB38" i="6"/>
  <c r="BC38" i="6"/>
  <c r="BD38" i="6"/>
  <c r="BF38" i="6"/>
  <c r="BG38" i="6"/>
  <c r="BH38" i="6"/>
  <c r="BI38" i="6"/>
  <c r="BJ38" i="6"/>
  <c r="BK38" i="6"/>
  <c r="BL38" i="6"/>
  <c r="BM38" i="6"/>
  <c r="BN38" i="6"/>
  <c r="BO38" i="6"/>
  <c r="BP38" i="6"/>
  <c r="BR38" i="6"/>
  <c r="BQ38" i="6"/>
  <c r="BS38" i="6"/>
  <c r="BT38" i="6"/>
  <c r="BU38" i="6"/>
  <c r="BV38" i="6"/>
  <c r="BW38" i="6"/>
  <c r="BX38" i="6"/>
  <c r="BZ38" i="6"/>
  <c r="CB38" i="6"/>
  <c r="CA38" i="6"/>
  <c r="CC38" i="6"/>
  <c r="CE38" i="6"/>
  <c r="CG38" i="6"/>
  <c r="CF38" i="6"/>
  <c r="CH38" i="6"/>
  <c r="CJ38" i="6"/>
  <c r="CK38" i="6"/>
  <c r="CN38" i="6"/>
  <c r="CL38" i="6"/>
  <c r="CM38" i="6"/>
  <c r="CO38" i="6"/>
  <c r="CQ38" i="6"/>
  <c r="CP38" i="6"/>
  <c r="CR38" i="6"/>
  <c r="CT38" i="6"/>
  <c r="CV38" i="6"/>
  <c r="CU38" i="6"/>
  <c r="CX38" i="6"/>
  <c r="CW38" i="6"/>
  <c r="CY38" i="6"/>
  <c r="DA38" i="6"/>
  <c r="CZ38" i="6"/>
  <c r="DC38" i="6"/>
  <c r="DB38" i="6"/>
  <c r="DD38" i="6"/>
  <c r="DF38" i="6"/>
  <c r="DE38" i="6"/>
  <c r="DG38" i="6"/>
  <c r="DH38" i="6"/>
  <c r="DI38" i="6"/>
  <c r="DK38" i="6"/>
  <c r="DM38" i="6"/>
  <c r="DJ38" i="6"/>
  <c r="DL38" i="6"/>
  <c r="DN38" i="6"/>
  <c r="DO38" i="6"/>
  <c r="DP38" i="6"/>
  <c r="DR38" i="6"/>
  <c r="DQ38" i="6"/>
  <c r="DS38" i="6"/>
  <c r="DT38" i="6"/>
  <c r="DU38" i="6"/>
  <c r="DV38" i="6"/>
  <c r="DX38" i="6"/>
  <c r="DZ38" i="6"/>
  <c r="DY38" i="6"/>
  <c r="EA38" i="6"/>
  <c r="EC38" i="6"/>
  <c r="ED38" i="6"/>
  <c r="EG38" i="6"/>
  <c r="EE38" i="6"/>
  <c r="EF38" i="6"/>
  <c r="EH38" i="6"/>
  <c r="EJ38" i="6"/>
  <c r="EI38" i="6"/>
  <c r="EK38" i="6"/>
  <c r="EM38" i="6"/>
  <c r="EO38" i="6"/>
  <c r="EQ38" i="6"/>
  <c r="EN38" i="6"/>
  <c r="EP38" i="6"/>
  <c r="ER38" i="6"/>
  <c r="ET38" i="6"/>
  <c r="EV38" i="6"/>
  <c r="ES38" i="6"/>
  <c r="EU38" i="6"/>
  <c r="EW38" i="6"/>
  <c r="EY38" i="6"/>
  <c r="EX38" i="6"/>
  <c r="EZ38" i="6"/>
  <c r="FB38" i="6"/>
  <c r="FC38" i="6"/>
  <c r="FD38" i="6"/>
  <c r="FF38" i="6"/>
  <c r="FE38" i="6"/>
  <c r="FG38" i="6"/>
  <c r="FH38" i="6"/>
  <c r="FK38" i="6"/>
  <c r="FI38" i="6"/>
  <c r="FJ38" i="6"/>
  <c r="FL38" i="6"/>
  <c r="FM38" i="6"/>
  <c r="FN38" i="6"/>
  <c r="FO38" i="6"/>
  <c r="FQ38" i="6"/>
  <c r="FS38" i="6"/>
  <c r="FR38" i="6"/>
  <c r="FU38" i="6"/>
  <c r="FT38" i="6"/>
  <c r="FV38" i="6"/>
  <c r="FW38" i="6"/>
  <c r="FX38" i="6"/>
  <c r="FY38" i="6"/>
  <c r="FZ38" i="6"/>
  <c r="GA38" i="6"/>
  <c r="GB38" i="6"/>
  <c r="GC38" i="6"/>
  <c r="GD38" i="6"/>
  <c r="GF38" i="6"/>
  <c r="GH38" i="6"/>
  <c r="GG38" i="6"/>
  <c r="GJ38" i="6"/>
  <c r="GI38" i="6"/>
  <c r="GK38" i="6"/>
  <c r="GL38" i="6"/>
  <c r="GM38" i="6"/>
  <c r="GO38" i="6"/>
  <c r="GN38" i="6"/>
  <c r="GP38" i="6"/>
  <c r="GQ38" i="6"/>
  <c r="GR38" i="6"/>
  <c r="GS38" i="6"/>
  <c r="GU38" i="6"/>
  <c r="GV38" i="6"/>
  <c r="GY38" i="6"/>
  <c r="GW38" i="6"/>
  <c r="GX38" i="6"/>
  <c r="GZ38" i="6"/>
  <c r="HB38" i="6"/>
  <c r="HA38" i="6"/>
  <c r="HC38" i="6"/>
  <c r="HD38" i="6"/>
  <c r="HE38" i="6"/>
  <c r="HG38" i="6"/>
  <c r="HF38" i="6"/>
  <c r="HH38" i="6"/>
  <c r="HJ38" i="6"/>
  <c r="HL38" i="6"/>
  <c r="HK38" i="6"/>
  <c r="HM38" i="6"/>
  <c r="HN38" i="6"/>
  <c r="HO38" i="6"/>
  <c r="HQ38" i="6"/>
  <c r="HP38" i="6"/>
  <c r="HR38" i="6"/>
  <c r="HT38" i="6"/>
  <c r="HU38" i="6"/>
  <c r="HV38" i="6"/>
  <c r="HW38" i="6"/>
  <c r="HY38" i="6"/>
  <c r="HZ38" i="6"/>
  <c r="IA38" i="6"/>
  <c r="IC38" i="6"/>
  <c r="IB38" i="6"/>
  <c r="ID38" i="6"/>
  <c r="IE38" i="6"/>
  <c r="IF38" i="6"/>
  <c r="IH38" i="6"/>
  <c r="IG38" i="6"/>
  <c r="II38" i="6"/>
  <c r="IK38" i="6"/>
  <c r="IJ38" i="6"/>
  <c r="IL38" i="6"/>
  <c r="IM38" i="6"/>
  <c r="IN38" i="6"/>
  <c r="IP38" i="6"/>
  <c r="IR38" i="6"/>
  <c r="IO38" i="6"/>
  <c r="IQ38" i="6"/>
  <c r="IS38" i="6"/>
  <c r="IT38" i="6"/>
  <c r="IU38" i="6"/>
  <c r="IV38" i="6"/>
  <c r="IW38" i="6"/>
  <c r="IX38" i="6"/>
  <c r="IY38" i="6"/>
  <c r="IZ38" i="6"/>
  <c r="JA38" i="6"/>
  <c r="JC38" i="6"/>
  <c r="JD38" i="6"/>
  <c r="JG38" i="6"/>
  <c r="JE38" i="6"/>
  <c r="JF38" i="6"/>
  <c r="JH38" i="6"/>
  <c r="JJ38" i="6"/>
  <c r="JI38" i="6"/>
  <c r="JK38" i="6"/>
  <c r="JM38" i="6"/>
  <c r="JO38" i="6"/>
  <c r="JQ38" i="6"/>
  <c r="JN38" i="6"/>
  <c r="JP38" i="6"/>
  <c r="JR38" i="6"/>
  <c r="JT38" i="6"/>
  <c r="JS38" i="6"/>
  <c r="JV38" i="6"/>
  <c r="JU38" i="6"/>
  <c r="JW38" i="6"/>
  <c r="JY38" i="6"/>
  <c r="JX38" i="6"/>
  <c r="JZ38" i="6"/>
  <c r="KB38" i="6"/>
  <c r="KD38" i="6"/>
  <c r="KF38" i="6"/>
  <c r="KC38" i="6"/>
  <c r="KE38" i="6"/>
  <c r="KG38" i="6"/>
  <c r="KI38" i="6"/>
  <c r="KK38" i="6"/>
  <c r="KH38" i="6"/>
  <c r="KJ38" i="6"/>
  <c r="KL38" i="6"/>
  <c r="KM38" i="6"/>
  <c r="KN38" i="6"/>
  <c r="KP38" i="6"/>
  <c r="KO38" i="6"/>
  <c r="KQ38" i="6"/>
  <c r="KS38" i="6"/>
  <c r="KU38" i="6"/>
  <c r="KR38" i="6"/>
  <c r="KT38" i="6"/>
  <c r="KV38" i="6"/>
  <c r="KX38" i="6"/>
  <c r="KW38" i="6"/>
  <c r="KY38" i="6"/>
  <c r="LA38" i="6"/>
  <c r="LB38" i="6"/>
  <c r="LC38" i="6"/>
  <c r="LD38" i="6"/>
  <c r="LE38" i="6"/>
  <c r="LF38" i="6"/>
  <c r="LG38" i="6"/>
  <c r="LH38" i="6"/>
  <c r="LI38" i="6"/>
  <c r="LK38" i="6"/>
  <c r="LL38" i="6"/>
  <c r="LM38" i="6"/>
  <c r="LN38" i="6"/>
  <c r="LO38" i="6"/>
  <c r="AG39" i="6"/>
  <c r="AH39" i="6"/>
  <c r="AI39" i="6"/>
  <c r="AJ39" i="6"/>
  <c r="AL39" i="6"/>
  <c r="AN39" i="6"/>
  <c r="AP39" i="6"/>
  <c r="AM39" i="6"/>
  <c r="AO39" i="6"/>
  <c r="AQ39" i="6"/>
  <c r="AR39" i="6"/>
  <c r="AS39" i="6"/>
  <c r="AT39" i="6"/>
  <c r="AV39" i="6"/>
  <c r="AW39" i="6"/>
  <c r="AX39" i="6"/>
  <c r="AY39" i="6"/>
  <c r="BA39" i="6"/>
  <c r="BB39" i="6"/>
  <c r="BC39" i="6"/>
  <c r="BE39" i="6"/>
  <c r="BD39" i="6"/>
  <c r="BF39" i="6"/>
  <c r="BH39" i="6"/>
  <c r="BG39" i="6"/>
  <c r="BI39" i="6"/>
  <c r="BJ39" i="6"/>
  <c r="BK39" i="6"/>
  <c r="BL39" i="6"/>
  <c r="BM39" i="6"/>
  <c r="BO39" i="6"/>
  <c r="BN39" i="6"/>
  <c r="BP39" i="6"/>
  <c r="BQ39" i="6"/>
  <c r="BR39" i="6"/>
  <c r="BT39" i="6"/>
  <c r="BS39" i="6"/>
  <c r="BU39" i="6"/>
  <c r="BW39" i="6"/>
  <c r="BV39" i="6"/>
  <c r="BY39" i="6"/>
  <c r="BX39" i="6"/>
  <c r="BZ39" i="6"/>
  <c r="CA39" i="6"/>
  <c r="CB39" i="6"/>
  <c r="CC39" i="6"/>
  <c r="CE39" i="6"/>
  <c r="CG39" i="6"/>
  <c r="CF39" i="6"/>
  <c r="CI39" i="6"/>
  <c r="CH39" i="6"/>
  <c r="CJ39" i="6"/>
  <c r="CK39" i="6"/>
  <c r="CL39" i="6"/>
  <c r="CM39" i="6"/>
  <c r="CN39" i="6"/>
  <c r="CO39" i="6"/>
  <c r="CQ39" i="6"/>
  <c r="CP39" i="6"/>
  <c r="CR39" i="6"/>
  <c r="CS39" i="6"/>
  <c r="CT39" i="6"/>
  <c r="CV39" i="6"/>
  <c r="CU39" i="6"/>
  <c r="CW39" i="6"/>
  <c r="CY39" i="6"/>
  <c r="DA39" i="6"/>
  <c r="DC39" i="6"/>
  <c r="CZ39" i="6"/>
  <c r="DB39" i="6"/>
  <c r="DD39" i="6"/>
  <c r="DE39" i="6"/>
  <c r="DF39" i="6"/>
  <c r="DG39" i="6"/>
  <c r="DI39" i="6"/>
  <c r="DJ39" i="6"/>
  <c r="DK39" i="6"/>
  <c r="DM39" i="6"/>
  <c r="DL39" i="6"/>
  <c r="DN39" i="6"/>
  <c r="DP39" i="6"/>
  <c r="DO39" i="6"/>
  <c r="DQ39" i="6"/>
  <c r="DS39" i="6"/>
  <c r="DT39" i="6"/>
  <c r="DU39" i="6"/>
  <c r="DV39" i="6"/>
  <c r="DW39" i="6"/>
  <c r="DX39" i="6"/>
  <c r="DY39" i="6"/>
  <c r="DZ39" i="6"/>
  <c r="EB39" i="6"/>
  <c r="EA39" i="6"/>
  <c r="EC39" i="6"/>
  <c r="EE39" i="6"/>
  <c r="ED39" i="6"/>
  <c r="EF39" i="6"/>
  <c r="EG39" i="6"/>
  <c r="EH39" i="6"/>
  <c r="EI39" i="6"/>
  <c r="EJ39" i="6"/>
  <c r="EK39" i="6"/>
  <c r="EM39" i="6"/>
  <c r="EO39" i="6"/>
  <c r="EN39" i="6"/>
  <c r="EQ39" i="6"/>
  <c r="EP39" i="6"/>
  <c r="ER39" i="6"/>
  <c r="ES39" i="6"/>
  <c r="EV39" i="6"/>
  <c r="ET39" i="6"/>
  <c r="EU39" i="6"/>
  <c r="EW39" i="6"/>
  <c r="EY39" i="6"/>
  <c r="EX39" i="6"/>
  <c r="EZ39" i="6"/>
  <c r="FA39" i="6"/>
  <c r="FB39" i="6"/>
  <c r="FD39" i="6"/>
  <c r="FF39" i="6"/>
  <c r="FC39" i="6"/>
  <c r="FE39" i="6"/>
  <c r="FG39" i="6"/>
  <c r="FI39" i="6"/>
  <c r="FH39" i="6"/>
  <c r="FK39" i="6"/>
  <c r="FJ39" i="6"/>
  <c r="FL39" i="6"/>
  <c r="FN39" i="6"/>
  <c r="FM39" i="6"/>
  <c r="FO39" i="6"/>
  <c r="FQ39" i="6"/>
  <c r="FS39" i="6"/>
  <c r="FU39" i="6"/>
  <c r="FR39" i="6"/>
  <c r="FT39" i="6"/>
  <c r="FV39" i="6"/>
  <c r="FW39" i="6"/>
  <c r="FZ39" i="6"/>
  <c r="FX39" i="6"/>
  <c r="FY39" i="6"/>
  <c r="GA39" i="6"/>
  <c r="GB39" i="6"/>
  <c r="GC39" i="6"/>
  <c r="GE39" i="6"/>
  <c r="GD39" i="6"/>
  <c r="GF39" i="6"/>
  <c r="GH39" i="6"/>
  <c r="GG39" i="6"/>
  <c r="GJ39" i="6"/>
  <c r="GI39" i="6"/>
  <c r="GK39" i="6"/>
  <c r="GM39" i="6"/>
  <c r="GL39" i="6"/>
  <c r="GN39" i="6"/>
  <c r="GO39" i="6"/>
  <c r="GP39" i="6"/>
  <c r="GQ39" i="6"/>
  <c r="GR39" i="6"/>
  <c r="GS39" i="6"/>
  <c r="GT39" i="6"/>
  <c r="GU39" i="6"/>
  <c r="GV39" i="6"/>
  <c r="GY39" i="6"/>
  <c r="GW39" i="6"/>
  <c r="GX39" i="6"/>
  <c r="GZ39" i="6"/>
  <c r="HA39" i="6"/>
  <c r="HB39" i="6"/>
  <c r="HC39" i="6"/>
  <c r="HE39" i="6"/>
  <c r="HF39" i="6"/>
  <c r="HG39" i="6"/>
  <c r="HH39" i="6"/>
  <c r="HI39" i="6"/>
  <c r="HJ39" i="6"/>
  <c r="HL39" i="6"/>
  <c r="HN39" i="6"/>
  <c r="HK39" i="6"/>
  <c r="HM39" i="6"/>
  <c r="HO39" i="6"/>
  <c r="HQ39" i="6"/>
  <c r="HP39" i="6"/>
  <c r="HR39" i="6"/>
  <c r="HT39" i="6"/>
  <c r="HV39" i="6"/>
  <c r="HU39" i="6"/>
  <c r="HW39" i="6"/>
  <c r="HY39" i="6"/>
  <c r="IA39" i="6"/>
  <c r="IC39" i="6"/>
  <c r="HZ39" i="6"/>
  <c r="IB39" i="6"/>
  <c r="ID39" i="6"/>
  <c r="IF39" i="6"/>
  <c r="IE39" i="6"/>
  <c r="IG39" i="6"/>
  <c r="IH39" i="6"/>
  <c r="II39" i="6"/>
  <c r="IJ39" i="6"/>
  <c r="IK39" i="6"/>
  <c r="IM39" i="6"/>
  <c r="IL39" i="6"/>
  <c r="IN39" i="6"/>
  <c r="IP39" i="6"/>
  <c r="IO39" i="6"/>
  <c r="IR39" i="6"/>
  <c r="IQ39" i="6"/>
  <c r="IS39" i="6"/>
  <c r="IU39" i="6"/>
  <c r="IT39" i="6"/>
  <c r="IV39" i="6"/>
  <c r="IW39" i="6"/>
  <c r="IX39" i="6"/>
  <c r="IY39" i="6"/>
  <c r="JB39" i="6"/>
  <c r="IZ39" i="6"/>
  <c r="JA39" i="6"/>
  <c r="JC39" i="6"/>
  <c r="JE39" i="6"/>
  <c r="JD39" i="6"/>
  <c r="JF39" i="6"/>
  <c r="JH39" i="6"/>
  <c r="JI39" i="6"/>
  <c r="JJ39" i="6"/>
  <c r="JK39" i="6"/>
  <c r="JL39" i="6"/>
  <c r="JM39" i="6"/>
  <c r="JN39" i="6"/>
  <c r="JO39" i="6"/>
  <c r="JP39" i="6"/>
  <c r="JR39" i="6"/>
  <c r="JT39" i="6"/>
  <c r="JS39" i="6"/>
  <c r="JU39" i="6"/>
  <c r="JW39" i="6"/>
  <c r="JX39" i="6"/>
  <c r="JY39" i="6"/>
  <c r="JZ39" i="6"/>
  <c r="KB39" i="6"/>
  <c r="KD39" i="6"/>
  <c r="KC39" i="6"/>
  <c r="KE39" i="6"/>
  <c r="KG39" i="6"/>
  <c r="KH39" i="6"/>
  <c r="KI39" i="6"/>
  <c r="KK39" i="6"/>
  <c r="KJ39" i="6"/>
  <c r="KL39" i="6"/>
  <c r="KN39" i="6"/>
  <c r="KM39" i="6"/>
  <c r="KO39" i="6"/>
  <c r="KP39" i="6"/>
  <c r="KQ39" i="6"/>
  <c r="KR39" i="6"/>
  <c r="KS39" i="6"/>
  <c r="KT39" i="6"/>
  <c r="KU39" i="6"/>
  <c r="KV39" i="6"/>
  <c r="KW39" i="6"/>
  <c r="KX39" i="6"/>
  <c r="KY39" i="6"/>
  <c r="LA39" i="6"/>
  <c r="LC39" i="6"/>
  <c r="LB39" i="6"/>
  <c r="LE39" i="6"/>
  <c r="LD39" i="6"/>
  <c r="LF39" i="6"/>
  <c r="LG39" i="6"/>
  <c r="LH39" i="6"/>
  <c r="LJ39" i="6"/>
  <c r="LI39" i="6"/>
  <c r="LK39" i="6"/>
  <c r="LM39" i="6"/>
  <c r="LL39" i="6"/>
  <c r="LN39" i="6"/>
  <c r="AG40" i="6"/>
  <c r="AH40" i="6"/>
  <c r="AI40" i="6"/>
  <c r="AJ40" i="6"/>
  <c r="AK40" i="6"/>
  <c r="AL40" i="6"/>
  <c r="AM40" i="6"/>
  <c r="AN40" i="6"/>
  <c r="AP40" i="6"/>
  <c r="AO40" i="6"/>
  <c r="AQ40" i="6"/>
  <c r="AS40" i="6"/>
  <c r="AR40" i="6"/>
  <c r="AT40" i="6"/>
  <c r="AV40" i="6"/>
  <c r="AX40" i="6"/>
  <c r="AW40" i="6"/>
  <c r="AY40" i="6"/>
  <c r="AZ40" i="6"/>
  <c r="BA40" i="6"/>
  <c r="BB40" i="6"/>
  <c r="BE40" i="6"/>
  <c r="BC40" i="6"/>
  <c r="BD40" i="6"/>
  <c r="BF40" i="6"/>
  <c r="BG40" i="6"/>
  <c r="BH40" i="6"/>
  <c r="BI40" i="6"/>
  <c r="BK40" i="6"/>
  <c r="BL40" i="6"/>
  <c r="BM40" i="6"/>
  <c r="BN40" i="6"/>
  <c r="BP40" i="6"/>
  <c r="BQ40" i="6"/>
  <c r="BR40" i="6"/>
  <c r="BS40" i="6"/>
  <c r="BT40" i="6"/>
  <c r="BU40" i="6"/>
  <c r="BW40" i="6"/>
  <c r="BV40" i="6"/>
  <c r="BX40" i="6"/>
  <c r="BY40" i="6"/>
  <c r="BZ40" i="6"/>
  <c r="CB40" i="6"/>
  <c r="CA40" i="6"/>
  <c r="CC40" i="6"/>
  <c r="CD40" i="6"/>
  <c r="CE40" i="6"/>
  <c r="CF40" i="6"/>
  <c r="CI40" i="6"/>
  <c r="CG40" i="6"/>
  <c r="CH40" i="6"/>
  <c r="CJ40" i="6"/>
  <c r="CK40" i="6"/>
  <c r="CN40" i="6"/>
  <c r="CL40" i="6"/>
  <c r="CM40" i="6"/>
  <c r="CO40" i="6"/>
  <c r="CP40" i="6"/>
  <c r="CQ40" i="6"/>
  <c r="CR40" i="6"/>
  <c r="CS40" i="6"/>
  <c r="CT40" i="6"/>
  <c r="CV40" i="6"/>
  <c r="CU40" i="6"/>
  <c r="CW40" i="6"/>
  <c r="CY40" i="6"/>
  <c r="DA40" i="6"/>
  <c r="CZ40" i="6"/>
  <c r="DB40" i="6"/>
  <c r="DD40" i="6"/>
  <c r="DF40" i="6"/>
  <c r="DE40" i="6"/>
  <c r="DG40" i="6"/>
  <c r="DH40" i="6"/>
  <c r="DI40" i="6"/>
  <c r="DK40" i="6"/>
  <c r="DJ40" i="6"/>
  <c r="DL40" i="6"/>
  <c r="DN40" i="6"/>
  <c r="DO40" i="6"/>
  <c r="DP40" i="6"/>
  <c r="DQ40" i="6"/>
  <c r="DR40" i="6"/>
  <c r="DS40" i="6"/>
  <c r="DT40" i="6"/>
  <c r="DU40" i="6"/>
  <c r="DV40" i="6"/>
  <c r="DX40" i="6"/>
  <c r="DY40" i="6"/>
  <c r="DZ40" i="6"/>
  <c r="EB40" i="6"/>
  <c r="EA40" i="6"/>
  <c r="EC40" i="6"/>
  <c r="EE40" i="6"/>
  <c r="ED40" i="6"/>
  <c r="EF40" i="6"/>
  <c r="EG40" i="6"/>
  <c r="EH40" i="6"/>
  <c r="EJ40" i="6"/>
  <c r="EI40" i="6"/>
  <c r="EK40" i="6"/>
  <c r="EL40" i="6"/>
  <c r="EM40" i="6"/>
  <c r="EN40" i="6"/>
  <c r="EO40" i="6"/>
  <c r="EP40" i="6"/>
  <c r="EQ40" i="6"/>
  <c r="ER40" i="6"/>
  <c r="ES40" i="6"/>
  <c r="ET40" i="6"/>
  <c r="EU40" i="6"/>
  <c r="EW40" i="6"/>
  <c r="EX40" i="6"/>
  <c r="EY40" i="6"/>
  <c r="EZ40" i="6"/>
  <c r="FA40" i="6"/>
  <c r="FB40" i="6"/>
  <c r="FD40" i="6"/>
  <c r="FF40" i="6"/>
  <c r="FC40" i="6"/>
  <c r="FE40" i="6"/>
  <c r="FG40" i="6"/>
  <c r="FI40" i="6"/>
  <c r="FK40" i="6"/>
  <c r="FH40" i="6"/>
  <c r="FJ40" i="6"/>
  <c r="FL40" i="6"/>
  <c r="FM40" i="6"/>
  <c r="FN40" i="6"/>
  <c r="FO40" i="6"/>
  <c r="FQ40" i="6"/>
  <c r="FS40" i="6"/>
  <c r="FR40" i="6"/>
  <c r="FU40" i="6"/>
  <c r="FT40" i="6"/>
  <c r="FV40" i="6"/>
  <c r="FX40" i="6"/>
  <c r="FW40" i="6"/>
  <c r="FY40" i="6"/>
  <c r="FZ40" i="6"/>
  <c r="GA40" i="6"/>
  <c r="GB40" i="6"/>
  <c r="GC40" i="6"/>
  <c r="GD40" i="6"/>
  <c r="GF40" i="6"/>
  <c r="GG40" i="6"/>
  <c r="GH40" i="6"/>
  <c r="GJ40" i="6"/>
  <c r="GI40" i="6"/>
  <c r="GK40" i="6"/>
  <c r="GL40" i="6"/>
  <c r="GO40" i="6"/>
  <c r="GM40" i="6"/>
  <c r="GN40" i="6"/>
  <c r="GP40" i="6"/>
  <c r="GR40" i="6"/>
  <c r="GQ40" i="6"/>
  <c r="GT40" i="6"/>
  <c r="GS40" i="6"/>
  <c r="GU40" i="6"/>
  <c r="GV40" i="6"/>
  <c r="GY40" i="6"/>
  <c r="GW40" i="6"/>
  <c r="GX40" i="6"/>
  <c r="GZ40" i="6"/>
  <c r="HB40" i="6"/>
  <c r="HA40" i="6"/>
  <c r="HC40" i="6"/>
  <c r="HE40" i="6"/>
  <c r="HF40" i="6"/>
  <c r="HG40" i="6"/>
  <c r="HH40" i="6"/>
  <c r="HI40" i="6"/>
  <c r="HJ40" i="6"/>
  <c r="HK40" i="6"/>
  <c r="HL40" i="6"/>
  <c r="HN40" i="6"/>
  <c r="HM40" i="6"/>
  <c r="HO40" i="6"/>
  <c r="HQ40" i="6"/>
  <c r="HP40" i="6"/>
  <c r="HR40" i="6"/>
  <c r="HT40" i="6"/>
  <c r="HU40" i="6"/>
  <c r="HX40" i="6"/>
  <c r="HV40" i="6"/>
  <c r="HW40" i="6"/>
  <c r="HY40" i="6"/>
  <c r="HZ40" i="6"/>
  <c r="IA40" i="6"/>
  <c r="IB40" i="6"/>
  <c r="ID40" i="6"/>
  <c r="IF40" i="6"/>
  <c r="IH40" i="6"/>
  <c r="IE40" i="6"/>
  <c r="IG40" i="6"/>
  <c r="II40" i="6"/>
  <c r="IK40" i="6"/>
  <c r="IJ40" i="6"/>
  <c r="IL40" i="6"/>
  <c r="IM40" i="6"/>
  <c r="IN40" i="6"/>
  <c r="IO40" i="6"/>
  <c r="IP40" i="6"/>
  <c r="IR40" i="6"/>
  <c r="IQ40" i="6"/>
  <c r="IS40" i="6"/>
  <c r="IT40" i="6"/>
  <c r="IU40" i="6"/>
  <c r="IV40" i="6"/>
  <c r="IX40" i="6"/>
  <c r="IZ40" i="6"/>
  <c r="IY40" i="6"/>
  <c r="JB40" i="6"/>
  <c r="JA40" i="6"/>
  <c r="JC40" i="6"/>
  <c r="JD40" i="6"/>
  <c r="JE40" i="6"/>
  <c r="JF40" i="6"/>
  <c r="JH40" i="6"/>
  <c r="JJ40" i="6"/>
  <c r="JI40" i="6"/>
  <c r="JK40" i="6"/>
  <c r="JM40" i="6"/>
  <c r="JN40" i="6"/>
  <c r="JO40" i="6"/>
  <c r="JP40" i="6"/>
  <c r="JQ40" i="6"/>
  <c r="JR40" i="6"/>
  <c r="JS40" i="6"/>
  <c r="JT40" i="6"/>
  <c r="JV40" i="6"/>
  <c r="JU40" i="6"/>
  <c r="JW40" i="6"/>
  <c r="JY40" i="6"/>
  <c r="JX40" i="6"/>
  <c r="JZ40" i="6"/>
  <c r="KB40" i="6"/>
  <c r="KC40" i="6"/>
  <c r="KD40" i="6"/>
  <c r="KE40" i="6"/>
  <c r="KF40" i="6"/>
  <c r="KG40" i="6"/>
  <c r="KH40" i="6"/>
  <c r="KK40" i="6"/>
  <c r="KI40" i="6"/>
  <c r="KJ40" i="6"/>
  <c r="KL40" i="6"/>
  <c r="KM40" i="6"/>
  <c r="KN40" i="6"/>
  <c r="KP40" i="6"/>
  <c r="KO40" i="6"/>
  <c r="KQ40" i="6"/>
  <c r="KR40" i="6"/>
  <c r="KS40" i="6"/>
  <c r="KT40" i="6"/>
  <c r="KU40" i="6"/>
  <c r="KV40" i="6"/>
  <c r="KW40" i="6"/>
  <c r="KX40" i="6"/>
  <c r="KY40" i="6"/>
  <c r="KZ40" i="6"/>
  <c r="LA40" i="6"/>
  <c r="LC40" i="6"/>
  <c r="LB40" i="6"/>
  <c r="LD40" i="6"/>
  <c r="LF40" i="6"/>
  <c r="LH40" i="6"/>
  <c r="LG40" i="6"/>
  <c r="LJ40" i="6"/>
  <c r="LI40" i="6"/>
  <c r="LK40" i="6"/>
  <c r="LL40" i="6"/>
  <c r="LM40" i="6"/>
  <c r="LO40" i="6"/>
  <c r="LN40" i="6"/>
  <c r="AG41" i="6"/>
  <c r="AH41" i="6"/>
  <c r="AI41" i="6"/>
  <c r="AJ41" i="6"/>
  <c r="AL41" i="6"/>
  <c r="AM41" i="6"/>
  <c r="AN41" i="6"/>
  <c r="AO41" i="6"/>
  <c r="AQ41" i="6"/>
  <c r="AS41" i="6"/>
  <c r="AR41" i="6"/>
  <c r="AT41" i="6"/>
  <c r="AV41" i="6"/>
  <c r="AX41" i="6"/>
  <c r="AW41" i="6"/>
  <c r="AY41" i="6"/>
  <c r="AZ41" i="6"/>
  <c r="BA41" i="6"/>
  <c r="BC41" i="6"/>
  <c r="BB41" i="6"/>
  <c r="BD41" i="6"/>
  <c r="BF41" i="6"/>
  <c r="BG41" i="6"/>
  <c r="BH41" i="6"/>
  <c r="BI41" i="6"/>
  <c r="BK41" i="6"/>
  <c r="BL41" i="6"/>
  <c r="BM41" i="6"/>
  <c r="BN41" i="6"/>
  <c r="BP41" i="6"/>
  <c r="BQ41" i="6"/>
  <c r="BR41" i="6"/>
  <c r="BS41" i="6"/>
  <c r="BT41" i="6"/>
  <c r="BU41" i="6"/>
  <c r="BV41" i="6"/>
  <c r="BW41" i="6"/>
  <c r="BX41" i="6"/>
  <c r="BY41" i="6"/>
  <c r="BZ41" i="6"/>
  <c r="CB41" i="6"/>
  <c r="CD41" i="6"/>
  <c r="CA41" i="6"/>
  <c r="CC41" i="6"/>
  <c r="CE41" i="6"/>
  <c r="CG41" i="6"/>
  <c r="CF41" i="6"/>
  <c r="CH41" i="6"/>
  <c r="CI41" i="6"/>
  <c r="CJ41" i="6"/>
  <c r="CK41" i="6"/>
  <c r="CN41" i="6"/>
  <c r="CL41" i="6"/>
  <c r="CM41" i="6"/>
  <c r="CO41" i="6"/>
  <c r="CP41" i="6"/>
  <c r="CQ41" i="6"/>
  <c r="CR41" i="6"/>
  <c r="CT41" i="6"/>
  <c r="CU41" i="6"/>
  <c r="CV41" i="6"/>
  <c r="CW41" i="6"/>
  <c r="CX41" i="6"/>
  <c r="CY41" i="6"/>
  <c r="DA41" i="6"/>
  <c r="CZ41" i="6"/>
  <c r="DB41" i="6"/>
  <c r="DC41" i="6"/>
  <c r="DD41" i="6"/>
  <c r="DF41" i="6"/>
  <c r="DE41" i="6"/>
  <c r="DG41" i="6"/>
  <c r="DH41" i="6"/>
  <c r="DI41" i="6"/>
  <c r="DJ41" i="6"/>
  <c r="DK41" i="6"/>
  <c r="DL41" i="6"/>
  <c r="DN41" i="6"/>
  <c r="DO41" i="6"/>
  <c r="DP41" i="6"/>
  <c r="DQ41" i="6"/>
  <c r="DS41" i="6"/>
  <c r="DT41" i="6"/>
  <c r="DU41" i="6"/>
  <c r="DV41" i="6"/>
  <c r="DX41" i="6"/>
  <c r="DY41" i="6"/>
  <c r="DZ41" i="6"/>
  <c r="EA41" i="6"/>
  <c r="EC41" i="6"/>
  <c r="ED41" i="6"/>
  <c r="EE41" i="6"/>
  <c r="EF41" i="6"/>
  <c r="EG41" i="6"/>
  <c r="EH41" i="6"/>
  <c r="EJ41" i="6"/>
  <c r="EI41" i="6"/>
  <c r="EK41" i="6"/>
  <c r="EL41" i="6"/>
  <c r="EM41" i="6"/>
  <c r="EO41" i="6"/>
  <c r="EN41" i="6"/>
  <c r="EP41" i="6"/>
  <c r="EQ41" i="6"/>
  <c r="ER41" i="6"/>
  <c r="ES41" i="6"/>
  <c r="ET41" i="6"/>
  <c r="EU41" i="6"/>
  <c r="EW41" i="6"/>
  <c r="EY41" i="6"/>
  <c r="EX41" i="6"/>
  <c r="EZ41" i="6"/>
  <c r="FB41" i="6"/>
  <c r="FC41" i="6"/>
  <c r="FD41" i="6"/>
  <c r="FE41" i="6"/>
  <c r="FF41" i="6"/>
  <c r="FG41" i="6"/>
  <c r="FI41" i="6"/>
  <c r="FH41" i="6"/>
  <c r="FK41" i="6"/>
  <c r="FJ41" i="6"/>
  <c r="FL41" i="6"/>
  <c r="FN41" i="6"/>
  <c r="FM41" i="6"/>
  <c r="FO41" i="6"/>
  <c r="FP41" i="6"/>
  <c r="FQ41" i="6"/>
  <c r="FS41" i="6"/>
  <c r="FR41" i="6"/>
  <c r="FT41" i="6"/>
  <c r="FV41" i="6"/>
  <c r="FW41" i="6"/>
  <c r="FZ41" i="6"/>
  <c r="FX41" i="6"/>
  <c r="FY41" i="6"/>
  <c r="GA41" i="6"/>
  <c r="GB41" i="6"/>
  <c r="GC41" i="6"/>
  <c r="GE41" i="6"/>
  <c r="GD41" i="6"/>
  <c r="GF41" i="6"/>
  <c r="GG41" i="6"/>
  <c r="GH41" i="6"/>
  <c r="GI41" i="6"/>
  <c r="GJ41" i="6"/>
  <c r="GK41" i="6"/>
  <c r="GL41" i="6"/>
  <c r="GM41" i="6"/>
  <c r="GN41" i="6"/>
  <c r="GO41" i="6"/>
  <c r="GP41" i="6"/>
  <c r="GR41" i="6"/>
  <c r="GQ41" i="6"/>
  <c r="GS41" i="6"/>
  <c r="GT41" i="6"/>
  <c r="GU41" i="6"/>
  <c r="GW41" i="6"/>
  <c r="GV41" i="6"/>
  <c r="GX41" i="6"/>
  <c r="GY41" i="6"/>
  <c r="GZ41" i="6"/>
  <c r="HA41" i="6"/>
  <c r="HB41" i="6"/>
  <c r="HD41" i="6"/>
  <c r="HC41" i="6"/>
  <c r="HE41" i="6"/>
  <c r="HG41" i="6"/>
  <c r="HF41" i="6"/>
  <c r="HH41" i="6"/>
  <c r="HJ41" i="6"/>
  <c r="HK41" i="6"/>
  <c r="HL41" i="6"/>
  <c r="HM41" i="6"/>
  <c r="HO41" i="6"/>
  <c r="HQ41" i="6"/>
  <c r="HP41" i="6"/>
  <c r="HS41" i="6"/>
  <c r="HR41" i="6"/>
  <c r="HT41" i="6"/>
  <c r="HV41" i="6"/>
  <c r="HU41" i="6"/>
  <c r="HW41" i="6"/>
  <c r="HX41" i="6"/>
  <c r="HY41" i="6"/>
  <c r="IA41" i="6"/>
  <c r="HZ41" i="6"/>
  <c r="IB41" i="6"/>
  <c r="IC41" i="6"/>
  <c r="ID41" i="6"/>
  <c r="IE41" i="6"/>
  <c r="IH41" i="6"/>
  <c r="IF41" i="6"/>
  <c r="IG41" i="6"/>
  <c r="II41" i="6"/>
  <c r="IJ41" i="6"/>
  <c r="IK41" i="6"/>
  <c r="IL41" i="6"/>
  <c r="IN41" i="6"/>
  <c r="IO41" i="6"/>
  <c r="IP41" i="6"/>
  <c r="IQ41" i="6"/>
  <c r="IS41" i="6"/>
  <c r="IT41" i="6"/>
  <c r="IU41" i="6"/>
  <c r="IV41" i="6"/>
  <c r="IW41" i="6"/>
  <c r="IX41" i="6"/>
  <c r="IZ41" i="6"/>
  <c r="IY41" i="6"/>
  <c r="JA41" i="6"/>
  <c r="JB41" i="6"/>
  <c r="JC41" i="6"/>
  <c r="JE41" i="6"/>
  <c r="JD41" i="6"/>
  <c r="JF41" i="6"/>
  <c r="JG41" i="6"/>
  <c r="JH41" i="6"/>
  <c r="JI41" i="6"/>
  <c r="JL41" i="6"/>
  <c r="JJ41" i="6"/>
  <c r="JK41" i="6"/>
  <c r="JM41" i="6"/>
  <c r="JN41" i="6"/>
  <c r="JQ41" i="6"/>
  <c r="JO41" i="6"/>
  <c r="JP41" i="6"/>
  <c r="JR41" i="6"/>
  <c r="JS41" i="6"/>
  <c r="JT41" i="6"/>
  <c r="JU41" i="6"/>
  <c r="JV41" i="6"/>
  <c r="JW41" i="6"/>
  <c r="JY41" i="6"/>
  <c r="JX41" i="6"/>
  <c r="JZ41" i="6"/>
  <c r="KB41" i="6"/>
  <c r="KD41" i="6"/>
  <c r="KC41" i="6"/>
  <c r="KE41" i="6"/>
  <c r="KF41" i="6"/>
  <c r="KG41" i="6"/>
  <c r="KH41" i="6"/>
  <c r="KI41" i="6"/>
  <c r="KJ41" i="6"/>
  <c r="KK41" i="6"/>
  <c r="KL41" i="6"/>
  <c r="KM41" i="6"/>
  <c r="KN41" i="6"/>
  <c r="KO41" i="6"/>
  <c r="KQ41" i="6"/>
  <c r="KR41" i="6"/>
  <c r="KS41" i="6"/>
  <c r="KT41" i="6"/>
  <c r="KV41" i="6"/>
  <c r="KW41" i="6"/>
  <c r="KX41" i="6"/>
  <c r="KY41" i="6"/>
  <c r="LA41" i="6"/>
  <c r="LB41" i="6"/>
  <c r="LC41" i="6"/>
  <c r="LD41" i="6"/>
  <c r="LE41" i="6"/>
  <c r="LF41" i="6"/>
  <c r="LG41" i="6"/>
  <c r="LH41" i="6"/>
  <c r="LI41" i="6"/>
  <c r="LJ41" i="6"/>
  <c r="LK41" i="6"/>
  <c r="LM41" i="6"/>
  <c r="LL41" i="6"/>
  <c r="LN41" i="6"/>
  <c r="LO41" i="6"/>
  <c r="AG42" i="6"/>
  <c r="AH42" i="6"/>
  <c r="AK42" i="6"/>
  <c r="AI42" i="6"/>
  <c r="AJ42" i="6"/>
  <c r="AL42" i="6"/>
  <c r="AN42" i="6"/>
  <c r="AM42" i="6"/>
  <c r="AP42" i="6"/>
  <c r="AO42" i="6"/>
  <c r="AQ42" i="6"/>
  <c r="AR42" i="6"/>
  <c r="AU42" i="6"/>
  <c r="AS42" i="6"/>
  <c r="AT42" i="6"/>
  <c r="AV42" i="6"/>
  <c r="AX42" i="6"/>
  <c r="AZ42" i="6"/>
  <c r="AW42" i="6"/>
  <c r="AY42" i="6"/>
  <c r="BA42" i="6"/>
  <c r="BC42" i="6"/>
  <c r="BB42" i="6"/>
  <c r="BD42" i="6"/>
  <c r="BE42" i="6"/>
  <c r="BF42" i="6"/>
  <c r="BH42" i="6"/>
  <c r="BG42" i="6"/>
  <c r="BI42" i="6"/>
  <c r="BJ42" i="6"/>
  <c r="BK42" i="6"/>
  <c r="BL42" i="6"/>
  <c r="BM42" i="6"/>
  <c r="BN42" i="6"/>
  <c r="BP42" i="6"/>
  <c r="BQ42" i="6"/>
  <c r="BR42" i="6"/>
  <c r="BS42" i="6"/>
  <c r="BU42" i="6"/>
  <c r="BW42" i="6"/>
  <c r="BY42" i="6"/>
  <c r="BV42" i="6"/>
  <c r="BX42" i="6"/>
  <c r="BZ42" i="6"/>
  <c r="CA42" i="6"/>
  <c r="CB42" i="6"/>
  <c r="CC42" i="6"/>
  <c r="CD42" i="6"/>
  <c r="CE42" i="6"/>
  <c r="CG42" i="6"/>
  <c r="CI42" i="6"/>
  <c r="CF42" i="6"/>
  <c r="CH42" i="6"/>
  <c r="CJ42" i="6"/>
  <c r="CL42" i="6"/>
  <c r="CK42" i="6"/>
  <c r="CM42" i="6"/>
  <c r="CN42" i="6"/>
  <c r="CO42" i="6"/>
  <c r="CP42" i="6"/>
  <c r="CQ42" i="6"/>
  <c r="CR42" i="6"/>
  <c r="CT42" i="6"/>
  <c r="CV42" i="6"/>
  <c r="CU42" i="6"/>
  <c r="CW42" i="6"/>
  <c r="CY42" i="6"/>
  <c r="CZ42" i="6"/>
  <c r="DA42" i="6"/>
  <c r="DB42" i="6"/>
  <c r="DD42" i="6"/>
  <c r="DF42" i="6"/>
  <c r="DH42" i="6"/>
  <c r="DE42" i="6"/>
  <c r="DG42" i="6"/>
  <c r="DI42" i="6"/>
  <c r="DK42" i="6"/>
  <c r="DM42" i="6"/>
  <c r="DJ42" i="6"/>
  <c r="DL42" i="6"/>
  <c r="DN42" i="6"/>
  <c r="DP42" i="6"/>
  <c r="DO42" i="6"/>
  <c r="DQ42" i="6"/>
  <c r="DR42" i="6"/>
  <c r="DS42" i="6"/>
  <c r="DT42" i="6"/>
  <c r="DU42" i="6"/>
  <c r="DV42" i="6"/>
  <c r="DX42" i="6"/>
  <c r="DY42" i="6"/>
  <c r="EB42" i="6"/>
  <c r="DZ42" i="6"/>
  <c r="EA42" i="6"/>
  <c r="EC42" i="6"/>
  <c r="ED42" i="6"/>
  <c r="EE42" i="6"/>
  <c r="EF42" i="6"/>
  <c r="EG42" i="6"/>
  <c r="EH42" i="6"/>
  <c r="EI42" i="6"/>
  <c r="EJ42" i="6"/>
  <c r="EK42" i="6"/>
  <c r="EL42" i="6"/>
  <c r="EM42" i="6"/>
  <c r="EO42" i="6"/>
  <c r="EN42" i="6"/>
  <c r="EP42" i="6"/>
  <c r="EQ42" i="6"/>
  <c r="ER42" i="6"/>
  <c r="ET42" i="6"/>
  <c r="ES42" i="6"/>
  <c r="EV42" i="6"/>
  <c r="EU42" i="6"/>
  <c r="EW42" i="6"/>
  <c r="EX42" i="6"/>
  <c r="EY42" i="6"/>
  <c r="EZ42" i="6"/>
  <c r="FB42" i="6"/>
  <c r="FC42" i="6"/>
  <c r="FD42" i="6"/>
  <c r="FE42" i="6"/>
  <c r="FG42" i="6"/>
  <c r="FH42" i="6"/>
  <c r="FI42" i="6"/>
  <c r="FJ42" i="6"/>
  <c r="FK42" i="6"/>
  <c r="FL42" i="6"/>
  <c r="FN42" i="6"/>
  <c r="FM42" i="6"/>
  <c r="FP42" i="6"/>
  <c r="FO42" i="6"/>
  <c r="FQ42" i="6"/>
  <c r="FS42" i="6"/>
  <c r="FR42" i="6"/>
  <c r="FT42" i="6"/>
  <c r="FU42" i="6"/>
  <c r="FV42" i="6"/>
  <c r="FX42" i="6"/>
  <c r="FW42" i="6"/>
  <c r="FY42" i="6"/>
  <c r="FZ42" i="6"/>
  <c r="GA42" i="6"/>
  <c r="GB42" i="6"/>
  <c r="GC42" i="6"/>
  <c r="GD42" i="6"/>
  <c r="GF42" i="6"/>
  <c r="GG42" i="6"/>
  <c r="GH42" i="6"/>
  <c r="GI42" i="6"/>
  <c r="GK42" i="6"/>
  <c r="GL42" i="6"/>
  <c r="GM42" i="6"/>
  <c r="GN42" i="6"/>
  <c r="GP42" i="6"/>
  <c r="GQ42" i="6"/>
  <c r="GR42" i="6"/>
  <c r="GS42" i="6"/>
  <c r="GT42" i="6"/>
  <c r="GU42" i="6"/>
  <c r="GV42" i="6"/>
  <c r="GW42" i="6"/>
  <c r="GX42" i="6"/>
  <c r="GZ42" i="6"/>
  <c r="HB42" i="6"/>
  <c r="HA42" i="6"/>
  <c r="HC42" i="6"/>
  <c r="HD42" i="6"/>
  <c r="HE42" i="6"/>
  <c r="HF42" i="6"/>
  <c r="HG42" i="6"/>
  <c r="HH42" i="6"/>
  <c r="HJ42" i="6"/>
  <c r="HK42" i="6"/>
  <c r="HL42" i="6"/>
  <c r="HM42" i="6"/>
  <c r="HO42" i="6"/>
  <c r="HP42" i="6"/>
  <c r="HQ42" i="6"/>
  <c r="HR42" i="6"/>
  <c r="HT42" i="6"/>
  <c r="HV42" i="6"/>
  <c r="HU42" i="6"/>
  <c r="HX42" i="6"/>
  <c r="HW42" i="6"/>
  <c r="HY42" i="6"/>
  <c r="IA42" i="6"/>
  <c r="HZ42" i="6"/>
  <c r="IB42" i="6"/>
  <c r="IC42" i="6"/>
  <c r="ID42" i="6"/>
  <c r="IF42" i="6"/>
  <c r="IH42" i="6"/>
  <c r="IE42" i="6"/>
  <c r="IG42" i="6"/>
  <c r="II42" i="6"/>
  <c r="IJ42" i="6"/>
  <c r="IK42" i="6"/>
  <c r="IL42" i="6"/>
  <c r="IN42" i="6"/>
  <c r="IO42" i="6"/>
  <c r="IP42" i="6"/>
  <c r="IQ42" i="6"/>
  <c r="IS42" i="6"/>
  <c r="IU42" i="6"/>
  <c r="IT42" i="6"/>
  <c r="IV42" i="6"/>
  <c r="IW42" i="6"/>
  <c r="IX42" i="6"/>
  <c r="IY42" i="6"/>
  <c r="IZ42" i="6"/>
  <c r="JA42" i="6"/>
  <c r="JB42" i="6"/>
  <c r="JC42" i="6"/>
  <c r="JD42" i="6"/>
  <c r="JE42" i="6"/>
  <c r="JG42" i="6"/>
  <c r="JF42" i="6"/>
  <c r="JH42" i="6"/>
  <c r="JJ42" i="6"/>
  <c r="JI42" i="6"/>
  <c r="JK42" i="6"/>
  <c r="JL42" i="6"/>
  <c r="JM42" i="6"/>
  <c r="JN42" i="6"/>
  <c r="JO42" i="6"/>
  <c r="JP42" i="6"/>
  <c r="JR42" i="6"/>
  <c r="JT42" i="6"/>
  <c r="JS42" i="6"/>
  <c r="JU42" i="6"/>
  <c r="JW42" i="6"/>
  <c r="JX42" i="6"/>
  <c r="KA42" i="6"/>
  <c r="JY42" i="6"/>
  <c r="JZ42" i="6"/>
  <c r="KB42" i="6"/>
  <c r="KD42" i="6"/>
  <c r="KC42" i="6"/>
  <c r="KE42" i="6"/>
  <c r="KF42" i="6"/>
  <c r="KG42" i="6"/>
  <c r="KI42" i="6"/>
  <c r="KK42" i="6"/>
  <c r="KH42" i="6"/>
  <c r="KJ42" i="6"/>
  <c r="KL42" i="6"/>
  <c r="KN42" i="6"/>
  <c r="KM42" i="6"/>
  <c r="KO42" i="6"/>
  <c r="KP42" i="6"/>
  <c r="KQ42" i="6"/>
  <c r="KR42" i="6"/>
  <c r="KU42" i="6"/>
  <c r="KS42" i="6"/>
  <c r="KT42" i="6"/>
  <c r="KV42" i="6"/>
  <c r="KW42" i="6"/>
  <c r="KZ42" i="6"/>
  <c r="KX42" i="6"/>
  <c r="KY42" i="6"/>
  <c r="LA42" i="6"/>
  <c r="LB42" i="6"/>
  <c r="LC42" i="6"/>
  <c r="LD42" i="6"/>
  <c r="LE42" i="6"/>
  <c r="LF42" i="6"/>
  <c r="LG42" i="6"/>
  <c r="LH42" i="6"/>
  <c r="LI42" i="6"/>
  <c r="LJ42" i="6"/>
  <c r="LK42" i="6"/>
  <c r="LM42" i="6"/>
  <c r="LL42" i="6"/>
  <c r="LN42" i="6"/>
  <c r="LO42" i="6"/>
  <c r="AG43" i="6"/>
  <c r="AI43" i="6"/>
  <c r="AH43" i="6"/>
  <c r="AJ43" i="6"/>
  <c r="AK43" i="6"/>
  <c r="AL43" i="6"/>
  <c r="AM43" i="6"/>
  <c r="AN43" i="6"/>
  <c r="AO43" i="6"/>
  <c r="AQ43" i="6"/>
  <c r="AR43" i="6"/>
  <c r="AS43" i="6"/>
  <c r="AT43" i="6"/>
  <c r="AV43" i="6"/>
  <c r="AW43" i="6"/>
  <c r="AX43" i="6"/>
  <c r="AY43" i="6"/>
  <c r="BA43" i="6"/>
  <c r="BC43" i="6"/>
  <c r="BB43" i="6"/>
  <c r="BE43" i="6"/>
  <c r="BD43" i="6"/>
  <c r="BF43" i="6"/>
  <c r="BH43" i="6"/>
  <c r="BG43" i="6"/>
  <c r="BI43" i="6"/>
  <c r="BJ43" i="6"/>
  <c r="BK43" i="6"/>
  <c r="BL43" i="6"/>
  <c r="BM43" i="6"/>
  <c r="BN43" i="6"/>
  <c r="BO43" i="6"/>
  <c r="BP43" i="6"/>
  <c r="BQ43" i="6"/>
  <c r="BR43" i="6"/>
  <c r="BS43" i="6"/>
  <c r="BU43" i="6"/>
  <c r="BV43" i="6"/>
  <c r="BW43" i="6"/>
  <c r="BX43" i="6"/>
  <c r="BZ43" i="6"/>
  <c r="CB43" i="6"/>
  <c r="CA43" i="6"/>
  <c r="CD43" i="6"/>
  <c r="CC43" i="6"/>
  <c r="CE43" i="6"/>
  <c r="CF43" i="6"/>
  <c r="CG43" i="6"/>
  <c r="CH43" i="6"/>
  <c r="CI43" i="6"/>
  <c r="CJ43" i="6"/>
  <c r="CL43" i="6"/>
  <c r="CN43" i="6"/>
  <c r="CK43" i="6"/>
  <c r="CM43" i="6"/>
  <c r="CO43" i="6"/>
  <c r="CQ43" i="6"/>
  <c r="CP43" i="6"/>
  <c r="CR43" i="6"/>
  <c r="CS43" i="6"/>
  <c r="CT43" i="6"/>
  <c r="CU43" i="6"/>
  <c r="CV43" i="6"/>
  <c r="CW43" i="6"/>
  <c r="CY43" i="6"/>
  <c r="CZ43" i="6"/>
  <c r="DA43" i="6"/>
  <c r="DB43" i="6"/>
  <c r="DD43" i="6"/>
  <c r="DE43" i="6"/>
  <c r="DF43" i="6"/>
  <c r="DG43" i="6"/>
  <c r="DI43" i="6"/>
  <c r="DK43" i="6"/>
  <c r="DJ43" i="6"/>
  <c r="DL43" i="6"/>
  <c r="DM43" i="6"/>
  <c r="DN43" i="6"/>
  <c r="DP43" i="6"/>
  <c r="DR43" i="6"/>
  <c r="DO43" i="6"/>
  <c r="DQ43" i="6"/>
  <c r="DS43" i="6"/>
  <c r="DT43" i="6"/>
  <c r="DU43" i="6"/>
  <c r="DW43" i="6"/>
  <c r="DV43" i="6"/>
  <c r="DX43" i="6"/>
  <c r="DY43" i="6"/>
  <c r="EB43" i="6"/>
  <c r="DZ43" i="6"/>
  <c r="EA43" i="6"/>
  <c r="EC43" i="6"/>
  <c r="ED43" i="6"/>
  <c r="EE43" i="6"/>
  <c r="EF43" i="6"/>
  <c r="EH43" i="6"/>
  <c r="EJ43" i="6"/>
  <c r="EI43" i="6"/>
  <c r="EK43" i="6"/>
  <c r="EM43" i="6"/>
  <c r="EN43" i="6"/>
  <c r="EO43" i="6"/>
  <c r="EP43" i="6"/>
  <c r="EQ43" i="6"/>
  <c r="ER43" i="6"/>
  <c r="ES43" i="6"/>
  <c r="ET43" i="6"/>
  <c r="EU43" i="6"/>
  <c r="EW43" i="6"/>
  <c r="EY43" i="6"/>
  <c r="EX43" i="6"/>
  <c r="EZ43" i="6"/>
  <c r="FA43" i="6"/>
  <c r="FB43" i="6"/>
  <c r="FC43" i="6"/>
  <c r="FD43" i="6"/>
  <c r="FF43" i="6"/>
  <c r="FE43" i="6"/>
  <c r="FG43" i="6"/>
  <c r="FI43" i="6"/>
  <c r="FH43" i="6"/>
  <c r="FJ43" i="6"/>
  <c r="FL43" i="6"/>
  <c r="FM43" i="6"/>
  <c r="FN43" i="6"/>
  <c r="FO43" i="6"/>
  <c r="FQ43" i="6"/>
  <c r="FS43" i="6"/>
  <c r="FR43" i="6"/>
  <c r="FT43" i="6"/>
  <c r="FV43" i="6"/>
  <c r="FX43" i="6"/>
  <c r="FZ43" i="6"/>
  <c r="FW43" i="6"/>
  <c r="FY43" i="6"/>
  <c r="GA43" i="6"/>
  <c r="GC43" i="6"/>
  <c r="GB43" i="6"/>
  <c r="GD43" i="6"/>
  <c r="GE43" i="6"/>
  <c r="GF43" i="6"/>
  <c r="GG43" i="6"/>
  <c r="GH43" i="6"/>
  <c r="GI43" i="6"/>
  <c r="GK43" i="6"/>
  <c r="GL43" i="6"/>
  <c r="GM43" i="6"/>
  <c r="GN43" i="6"/>
  <c r="GP43" i="6"/>
  <c r="GQ43" i="6"/>
  <c r="GR43" i="6"/>
  <c r="GS43" i="6"/>
  <c r="GT43" i="6"/>
  <c r="GU43" i="6"/>
  <c r="GV43" i="6"/>
  <c r="GW43" i="6"/>
  <c r="GX43" i="6"/>
  <c r="GY43" i="6"/>
  <c r="GZ43" i="6"/>
  <c r="HB43" i="6"/>
  <c r="HD43" i="6"/>
  <c r="HA43" i="6"/>
  <c r="HC43" i="6"/>
  <c r="HE43" i="6"/>
  <c r="HG43" i="6"/>
  <c r="HF43" i="6"/>
  <c r="HH43" i="6"/>
  <c r="HI43" i="6"/>
  <c r="HJ43" i="6"/>
  <c r="HK43" i="6"/>
  <c r="HL43" i="6"/>
  <c r="HM43" i="6"/>
  <c r="HO43" i="6"/>
  <c r="HP43" i="6"/>
  <c r="HS43" i="6"/>
  <c r="HQ43" i="6"/>
  <c r="HR43" i="6"/>
  <c r="HT43" i="6"/>
  <c r="HU43" i="6"/>
  <c r="HV43" i="6"/>
  <c r="HW43" i="6"/>
  <c r="HX43" i="6"/>
  <c r="HY43" i="6"/>
  <c r="IA43" i="6"/>
  <c r="HZ43" i="6"/>
  <c r="IB43" i="6"/>
  <c r="IC43" i="6"/>
  <c r="ID43" i="6"/>
  <c r="IF43" i="6"/>
  <c r="IE43" i="6"/>
  <c r="IG43" i="6"/>
  <c r="IH43" i="6"/>
  <c r="II43" i="6"/>
  <c r="IJ43" i="6"/>
  <c r="IK43" i="6"/>
  <c r="IL43" i="6"/>
  <c r="IN43" i="6"/>
  <c r="IO43" i="6"/>
  <c r="IP43" i="6"/>
  <c r="IQ43" i="6"/>
  <c r="IS43" i="6"/>
  <c r="IT43" i="6"/>
  <c r="IU43" i="6"/>
  <c r="IW43" i="6"/>
  <c r="IV43" i="6"/>
  <c r="IX43" i="6"/>
  <c r="IZ43" i="6"/>
  <c r="IY43" i="6"/>
  <c r="JA43" i="6"/>
  <c r="JC43" i="6"/>
  <c r="JD43" i="6"/>
  <c r="JE43" i="6"/>
  <c r="JF43" i="6"/>
  <c r="JG43" i="6"/>
  <c r="JH43" i="6"/>
  <c r="JJ43" i="6"/>
  <c r="JL43" i="6"/>
  <c r="JI43" i="6"/>
  <c r="JK43" i="6"/>
  <c r="JM43" i="6"/>
  <c r="JO43" i="6"/>
  <c r="JN43" i="6"/>
  <c r="JP43" i="6"/>
  <c r="JQ43" i="6"/>
  <c r="JR43" i="6"/>
  <c r="JS43" i="6"/>
  <c r="JT43" i="6"/>
  <c r="JU43" i="6"/>
  <c r="JV43" i="6"/>
  <c r="JW43" i="6"/>
  <c r="JY43" i="6"/>
  <c r="JX43" i="6"/>
  <c r="JZ43" i="6"/>
  <c r="KB43" i="6"/>
  <c r="KC43" i="6"/>
  <c r="KD43" i="6"/>
  <c r="KE43" i="6"/>
  <c r="KG43" i="6"/>
  <c r="KH43" i="6"/>
  <c r="KK43" i="6"/>
  <c r="KI43" i="6"/>
  <c r="KJ43" i="6"/>
  <c r="KL43" i="6"/>
  <c r="KN43" i="6"/>
  <c r="KM43" i="6"/>
  <c r="KO43" i="6"/>
  <c r="KP43" i="6"/>
  <c r="KQ43" i="6"/>
  <c r="KS43" i="6"/>
  <c r="KR43" i="6"/>
  <c r="KT43" i="6"/>
  <c r="KU43" i="6"/>
  <c r="KV43" i="6"/>
  <c r="KW43" i="6"/>
  <c r="KX43" i="6"/>
  <c r="KY43" i="6"/>
  <c r="LA43" i="6"/>
  <c r="LB43" i="6"/>
  <c r="LC43" i="6"/>
  <c r="LE43" i="6"/>
  <c r="LD43" i="6"/>
  <c r="LF43" i="6"/>
  <c r="LH43" i="6"/>
  <c r="LG43" i="6"/>
  <c r="LI43" i="6"/>
  <c r="LK43" i="6"/>
  <c r="LL43" i="6"/>
  <c r="LM43" i="6"/>
  <c r="LN43" i="6"/>
  <c r="LO43" i="6"/>
  <c r="AG44" i="6"/>
  <c r="AH44" i="6"/>
  <c r="AI44" i="6"/>
  <c r="AK44" i="6"/>
  <c r="AJ44" i="6"/>
  <c r="AL44" i="6"/>
  <c r="AN44" i="6"/>
  <c r="AM44" i="6"/>
  <c r="AO44" i="6"/>
  <c r="AP44" i="6"/>
  <c r="AQ44" i="6"/>
  <c r="AR44" i="6"/>
  <c r="AS44" i="6"/>
  <c r="AU44" i="6"/>
  <c r="AT44" i="6"/>
  <c r="AV44" i="6"/>
  <c r="AX44" i="6"/>
  <c r="AW44" i="6"/>
  <c r="AY44" i="6"/>
  <c r="BA44" i="6"/>
  <c r="BB44" i="6"/>
  <c r="BC44" i="6"/>
  <c r="BD44" i="6"/>
  <c r="BF44" i="6"/>
  <c r="BH44" i="6"/>
  <c r="BG44" i="6"/>
  <c r="BI44" i="6"/>
  <c r="BJ44" i="6"/>
  <c r="BK44" i="6"/>
  <c r="BM44" i="6"/>
  <c r="BO44" i="6"/>
  <c r="BL44" i="6"/>
  <c r="BN44" i="6"/>
  <c r="BP44" i="6"/>
  <c r="BR44" i="6"/>
  <c r="BQ44" i="6"/>
  <c r="BS44" i="6"/>
  <c r="BT44" i="6"/>
  <c r="BU44" i="6"/>
  <c r="BV44" i="6"/>
  <c r="BW44" i="6"/>
  <c r="BX44" i="6"/>
  <c r="BZ44" i="6"/>
  <c r="CB44" i="6"/>
  <c r="CA44" i="6"/>
  <c r="CC44" i="6"/>
  <c r="CE44" i="6"/>
  <c r="CF44" i="6"/>
  <c r="CG44" i="6"/>
  <c r="CH44" i="6"/>
  <c r="CI44" i="6"/>
  <c r="CJ44" i="6"/>
  <c r="CK44" i="6"/>
  <c r="CL44" i="6"/>
  <c r="CM44" i="6"/>
  <c r="CN44" i="6"/>
  <c r="CO44" i="6"/>
  <c r="CQ44" i="6"/>
  <c r="CP44" i="6"/>
  <c r="CR44" i="6"/>
  <c r="CS44" i="6"/>
  <c r="CT44" i="6"/>
  <c r="CV44" i="6"/>
  <c r="CU44" i="6"/>
  <c r="CX44" i="6"/>
  <c r="CW44" i="6"/>
  <c r="CY44" i="6"/>
  <c r="CZ44" i="6"/>
  <c r="DA44" i="6"/>
  <c r="DB44" i="6"/>
  <c r="DD44" i="6"/>
  <c r="DE44" i="6"/>
  <c r="DF44" i="6"/>
  <c r="DG44" i="6"/>
  <c r="DI44" i="6"/>
  <c r="DJ44" i="6"/>
  <c r="DK44" i="6"/>
  <c r="DL44" i="6"/>
  <c r="DM44" i="6"/>
  <c r="DN44" i="6"/>
  <c r="DP44" i="6"/>
  <c r="DO44" i="6"/>
  <c r="DR44" i="6"/>
  <c r="DQ44" i="6"/>
  <c r="DS44" i="6"/>
  <c r="DU44" i="6"/>
  <c r="DT44" i="6"/>
  <c r="DV44" i="6"/>
  <c r="DW44" i="6"/>
  <c r="DX44" i="6"/>
  <c r="DZ44" i="6"/>
  <c r="DY44" i="6"/>
  <c r="EA44" i="6"/>
  <c r="EB44" i="6"/>
  <c r="EC44" i="6"/>
  <c r="ED44" i="6"/>
  <c r="EE44" i="6"/>
  <c r="EF44" i="6"/>
  <c r="EH44" i="6"/>
  <c r="EI44" i="6"/>
  <c r="EJ44" i="6"/>
  <c r="EL44" i="6"/>
  <c r="EK44" i="6"/>
  <c r="EM44" i="6"/>
  <c r="EN44" i="6"/>
  <c r="EO44" i="6"/>
  <c r="EP44" i="6"/>
  <c r="ER44" i="6"/>
  <c r="ES44" i="6"/>
  <c r="ET44" i="6"/>
  <c r="EU44" i="6"/>
  <c r="EV44" i="6"/>
  <c r="EW44" i="6"/>
  <c r="EY44" i="6"/>
  <c r="EX44" i="6"/>
  <c r="EZ44" i="6"/>
  <c r="FB44" i="6"/>
  <c r="FD44" i="6"/>
  <c r="FC44" i="6"/>
  <c r="FE44" i="6"/>
  <c r="FF44" i="6"/>
  <c r="FG44" i="6"/>
  <c r="FH44" i="6"/>
  <c r="FK44" i="6"/>
  <c r="FI44" i="6"/>
  <c r="FJ44" i="6"/>
  <c r="FL44" i="6"/>
  <c r="FM44" i="6"/>
  <c r="FN44" i="6"/>
  <c r="FO44" i="6"/>
  <c r="FQ44" i="6"/>
  <c r="FR44" i="6"/>
  <c r="FS44" i="6"/>
  <c r="FT44" i="6"/>
  <c r="FU44" i="6"/>
  <c r="FV44" i="6"/>
  <c r="FW44" i="6"/>
  <c r="FZ44" i="6"/>
  <c r="FX44" i="6"/>
  <c r="FY44" i="6"/>
  <c r="GA44" i="6"/>
  <c r="GC44" i="6"/>
  <c r="GB44" i="6"/>
  <c r="GD44" i="6"/>
  <c r="GE44" i="6"/>
  <c r="GF44" i="6"/>
  <c r="GG44" i="6"/>
  <c r="GH44" i="6"/>
  <c r="GI44" i="6"/>
  <c r="GJ44" i="6"/>
  <c r="GK44" i="6"/>
  <c r="GM44" i="6"/>
  <c r="GL44" i="6"/>
  <c r="GN44" i="6"/>
  <c r="GP44" i="6"/>
  <c r="GQ44" i="6"/>
  <c r="GR44" i="6"/>
  <c r="GT44" i="6"/>
  <c r="GS44" i="6"/>
  <c r="GU44" i="6"/>
  <c r="GV44" i="6"/>
  <c r="GW44" i="6"/>
  <c r="GX44" i="6"/>
  <c r="GY44" i="6"/>
  <c r="GZ44" i="6"/>
  <c r="HA44" i="6"/>
  <c r="HB44" i="6"/>
  <c r="HC44" i="6"/>
  <c r="HD44" i="6"/>
  <c r="HE44" i="6"/>
  <c r="HG44" i="6"/>
  <c r="HF44" i="6"/>
  <c r="HH44" i="6"/>
  <c r="HJ44" i="6"/>
  <c r="HL44" i="6"/>
  <c r="HK44" i="6"/>
  <c r="HN44" i="6"/>
  <c r="HM44" i="6"/>
  <c r="HO44" i="6"/>
  <c r="HP44" i="6"/>
  <c r="HQ44" i="6"/>
  <c r="HS44" i="6"/>
  <c r="HR44" i="6"/>
  <c r="HT44" i="6"/>
  <c r="HU44" i="6"/>
  <c r="HV44" i="6"/>
  <c r="HW44" i="6"/>
  <c r="HY44" i="6"/>
  <c r="HZ44" i="6"/>
  <c r="IA44" i="6"/>
  <c r="IB44" i="6"/>
  <c r="ID44" i="6"/>
  <c r="IF44" i="6"/>
  <c r="IE44" i="6"/>
  <c r="IG44" i="6"/>
  <c r="II44" i="6"/>
  <c r="IK44" i="6"/>
  <c r="IJ44" i="6"/>
  <c r="IL44" i="6"/>
  <c r="IM44" i="6"/>
  <c r="IN44" i="6"/>
  <c r="IP44" i="6"/>
  <c r="IO44" i="6"/>
  <c r="IQ44" i="6"/>
  <c r="IS44" i="6"/>
  <c r="IT44" i="6"/>
  <c r="IU44" i="6"/>
  <c r="IV44" i="6"/>
  <c r="IX44" i="6"/>
  <c r="IY44" i="6"/>
  <c r="IZ44" i="6"/>
  <c r="JA44" i="6"/>
  <c r="JC44" i="6"/>
  <c r="JD44" i="6"/>
  <c r="JE44" i="6"/>
  <c r="JF44" i="6"/>
  <c r="JG44" i="6"/>
  <c r="JH44" i="6"/>
  <c r="JI44" i="6"/>
  <c r="JJ44" i="6"/>
  <c r="JL44" i="6"/>
  <c r="JK44" i="6"/>
  <c r="JM44" i="6"/>
  <c r="JO44" i="6"/>
  <c r="JN44" i="6"/>
  <c r="JP44" i="6"/>
  <c r="JQ44" i="6"/>
  <c r="JR44" i="6"/>
  <c r="JT44" i="6"/>
  <c r="JS44" i="6"/>
  <c r="JU44" i="6"/>
  <c r="JV44" i="6"/>
  <c r="JW44" i="6"/>
  <c r="JY44" i="6"/>
  <c r="JX44" i="6"/>
  <c r="KA44" i="6"/>
  <c r="JZ44" i="6"/>
  <c r="KB44" i="6"/>
  <c r="KC44" i="6"/>
  <c r="KD44" i="6"/>
  <c r="KE44" i="6"/>
  <c r="KG44" i="6"/>
  <c r="KH44" i="6"/>
  <c r="KI44" i="6"/>
  <c r="KJ44" i="6"/>
  <c r="KK44" i="6"/>
  <c r="KL44" i="6"/>
  <c r="KN44" i="6"/>
  <c r="KP44" i="6"/>
  <c r="KM44" i="6"/>
  <c r="KO44" i="6"/>
  <c r="KQ44" i="6"/>
  <c r="KS44" i="6"/>
  <c r="KR44" i="6"/>
  <c r="KT44" i="6"/>
  <c r="KU44" i="6"/>
  <c r="KV44" i="6"/>
  <c r="KW44" i="6"/>
  <c r="KX44" i="6"/>
  <c r="KY44" i="6"/>
  <c r="KZ44" i="6"/>
  <c r="LA44" i="6"/>
  <c r="LB44" i="6"/>
  <c r="LC44" i="6"/>
  <c r="LD44" i="6"/>
  <c r="LF44" i="6"/>
  <c r="LG44" i="6"/>
  <c r="LH44" i="6"/>
  <c r="LI44" i="6"/>
  <c r="LJ44" i="6"/>
  <c r="LK44" i="6"/>
  <c r="LL44" i="6"/>
  <c r="LM44" i="6"/>
  <c r="LN44" i="6"/>
  <c r="AG45" i="6"/>
  <c r="AH45" i="6"/>
  <c r="AI45" i="6"/>
  <c r="AJ45" i="6"/>
  <c r="AK45" i="6"/>
  <c r="AL45" i="6"/>
  <c r="AM45" i="6"/>
  <c r="AN45" i="6"/>
  <c r="AO45" i="6"/>
  <c r="AP45" i="6"/>
  <c r="AQ45" i="6"/>
  <c r="AS45" i="6"/>
  <c r="AR45" i="6"/>
  <c r="AT45" i="6"/>
  <c r="AU45" i="6"/>
  <c r="AV45" i="6"/>
  <c r="AW45" i="6"/>
  <c r="AX45" i="6"/>
  <c r="AY45" i="6"/>
  <c r="BA45" i="6"/>
  <c r="BB45" i="6"/>
  <c r="BC45" i="6"/>
  <c r="BD45" i="6"/>
  <c r="BF45" i="6"/>
  <c r="BG45" i="6"/>
  <c r="BH45" i="6"/>
  <c r="BJ45" i="6"/>
  <c r="BI45" i="6"/>
  <c r="BK45" i="6"/>
  <c r="BM45" i="6"/>
  <c r="BL45" i="6"/>
  <c r="BN45" i="6"/>
  <c r="BO45" i="6"/>
  <c r="BP45" i="6"/>
  <c r="BR45" i="6"/>
  <c r="BT45" i="6"/>
  <c r="BQ45" i="6"/>
  <c r="BS45" i="6"/>
  <c r="BU45" i="6"/>
  <c r="BV45" i="6"/>
  <c r="BW45" i="6"/>
  <c r="BY45" i="6"/>
  <c r="BX45" i="6"/>
  <c r="BZ45" i="6"/>
  <c r="CA45" i="6"/>
  <c r="CD45" i="6"/>
  <c r="CB45" i="6"/>
  <c r="CC45" i="6"/>
  <c r="CE45" i="6"/>
  <c r="CF45" i="6"/>
  <c r="CG45" i="6"/>
  <c r="CH45" i="6"/>
  <c r="CJ45" i="6"/>
  <c r="CK45" i="6"/>
  <c r="CN45" i="6"/>
  <c r="CL45" i="6"/>
  <c r="CM45" i="6"/>
  <c r="CO45" i="6"/>
  <c r="CP45" i="6"/>
  <c r="CQ45" i="6"/>
  <c r="CR45" i="6"/>
  <c r="CS45" i="6"/>
  <c r="CT45" i="6"/>
  <c r="CU45" i="6"/>
  <c r="CV45" i="6"/>
  <c r="CW45" i="6"/>
  <c r="CX45" i="6"/>
  <c r="CY45" i="6"/>
  <c r="DA45" i="6"/>
  <c r="DC45" i="6"/>
  <c r="CZ45" i="6"/>
  <c r="DB45" i="6"/>
  <c r="DD45" i="6"/>
  <c r="DE45" i="6"/>
  <c r="DF45" i="6"/>
  <c r="DH45" i="6"/>
  <c r="DG45" i="6"/>
  <c r="DI45" i="6"/>
  <c r="DJ45" i="6"/>
  <c r="DK45" i="6"/>
  <c r="DL45" i="6"/>
  <c r="DN45" i="6"/>
  <c r="DO45" i="6"/>
  <c r="DP45" i="6"/>
  <c r="DQ45" i="6"/>
  <c r="DS45" i="6"/>
  <c r="DU45" i="6"/>
  <c r="DT45" i="6"/>
  <c r="DW45" i="6"/>
  <c r="DV45" i="6"/>
  <c r="DX45" i="6"/>
  <c r="DY45" i="6"/>
  <c r="DZ45" i="6"/>
  <c r="EA45" i="6"/>
  <c r="EB45" i="6"/>
  <c r="EC45" i="6"/>
  <c r="ED45" i="6"/>
  <c r="EE45" i="6"/>
  <c r="EF45" i="6"/>
  <c r="EH45" i="6"/>
  <c r="EJ45" i="6"/>
  <c r="EL45" i="6"/>
  <c r="EI45" i="6"/>
  <c r="EK45" i="6"/>
  <c r="EM45" i="6"/>
  <c r="EO45" i="6"/>
  <c r="EN45" i="6"/>
  <c r="EQ45" i="6"/>
  <c r="EP45" i="6"/>
  <c r="ER45" i="6"/>
  <c r="ET45" i="6"/>
  <c r="EV45" i="6"/>
  <c r="ES45" i="6"/>
  <c r="EU45" i="6"/>
  <c r="EW45" i="6"/>
  <c r="EX45" i="6"/>
  <c r="EY45" i="6"/>
  <c r="EZ45" i="6"/>
  <c r="FB45" i="6"/>
  <c r="FC45" i="6"/>
  <c r="FD45" i="6"/>
  <c r="FE45" i="6"/>
  <c r="FF45" i="6"/>
  <c r="FG45" i="6"/>
  <c r="FI45" i="6"/>
  <c r="FH45" i="6"/>
  <c r="FJ45" i="6"/>
  <c r="FL45" i="6"/>
  <c r="FN45" i="6"/>
  <c r="FM45" i="6"/>
  <c r="FO45" i="6"/>
  <c r="FP45" i="6"/>
  <c r="FQ45" i="6"/>
  <c r="FR45" i="6"/>
  <c r="FS45" i="6"/>
  <c r="FT45" i="6"/>
  <c r="FV45" i="6"/>
  <c r="FX45" i="6"/>
  <c r="FW45" i="6"/>
  <c r="FY45" i="6"/>
  <c r="GA45" i="6"/>
  <c r="GB45" i="6"/>
  <c r="GC45" i="6"/>
  <c r="GD45" i="6"/>
  <c r="GF45" i="6"/>
  <c r="GG45" i="6"/>
  <c r="GH45" i="6"/>
  <c r="GI45" i="6"/>
  <c r="GJ45" i="6"/>
  <c r="GK45" i="6"/>
  <c r="GM45" i="6"/>
  <c r="GL45" i="6"/>
  <c r="GN45" i="6"/>
  <c r="GO45" i="6"/>
  <c r="GP45" i="6"/>
  <c r="GQ45" i="6"/>
  <c r="GR45" i="6"/>
  <c r="GS45" i="6"/>
  <c r="GT45" i="6"/>
  <c r="GU45" i="6"/>
  <c r="GV45" i="6"/>
  <c r="GW45" i="6"/>
  <c r="GX45" i="6"/>
  <c r="GZ45" i="6"/>
  <c r="HA45" i="6"/>
  <c r="HB45" i="6"/>
  <c r="HC45" i="6"/>
  <c r="HD45" i="6"/>
  <c r="HE45" i="6"/>
  <c r="HF45" i="6"/>
  <c r="HG45" i="6"/>
  <c r="HH45" i="6"/>
  <c r="HI45" i="6"/>
  <c r="HJ45" i="6"/>
  <c r="HL45" i="6"/>
  <c r="HN45" i="6"/>
  <c r="HK45" i="6"/>
  <c r="HM45" i="6"/>
  <c r="HO45" i="6"/>
  <c r="HQ45" i="6"/>
  <c r="HP45" i="6"/>
  <c r="HR45" i="6"/>
  <c r="HS45" i="6"/>
  <c r="HT45" i="6"/>
  <c r="HU45" i="6"/>
  <c r="HV45" i="6"/>
  <c r="HW45" i="6"/>
  <c r="HY45" i="6"/>
  <c r="HZ45" i="6"/>
  <c r="IC45" i="6"/>
  <c r="IA45" i="6"/>
  <c r="IB45" i="6"/>
  <c r="ID45" i="6"/>
  <c r="IE45" i="6"/>
  <c r="IF45" i="6"/>
  <c r="IG45" i="6"/>
  <c r="II45" i="6"/>
  <c r="IK45" i="6"/>
  <c r="IJ45" i="6"/>
  <c r="IL45" i="6"/>
  <c r="IM45" i="6"/>
  <c r="IN45" i="6"/>
  <c r="IO45" i="6"/>
  <c r="IP45" i="6"/>
  <c r="IR45" i="6"/>
  <c r="IQ45" i="6"/>
  <c r="IS45" i="6"/>
  <c r="IU45" i="6"/>
  <c r="IT45" i="6"/>
  <c r="IV45" i="6"/>
  <c r="IX45" i="6"/>
  <c r="IY45" i="6"/>
  <c r="IZ45" i="6"/>
  <c r="JA45" i="6"/>
  <c r="JC45" i="6"/>
  <c r="JE45" i="6"/>
  <c r="JG45" i="6"/>
  <c r="JD45" i="6"/>
  <c r="JF45" i="6"/>
  <c r="JH45" i="6"/>
  <c r="JJ45" i="6"/>
  <c r="JI45" i="6"/>
  <c r="JK45" i="6"/>
  <c r="JL45" i="6"/>
  <c r="JM45" i="6"/>
  <c r="JN45" i="6"/>
  <c r="JO45" i="6"/>
  <c r="JP45" i="6"/>
  <c r="JQ45" i="6"/>
  <c r="JR45" i="6"/>
  <c r="JT45" i="6"/>
  <c r="JS45" i="6"/>
  <c r="JU45" i="6"/>
  <c r="JW45" i="6"/>
  <c r="JY45" i="6"/>
  <c r="JX45" i="6"/>
  <c r="JZ45" i="6"/>
  <c r="KA45" i="6"/>
  <c r="KB45" i="6"/>
  <c r="KC45" i="6"/>
  <c r="KD45" i="6"/>
  <c r="KE45" i="6"/>
  <c r="KF45" i="6"/>
  <c r="KG45" i="6"/>
  <c r="KI45" i="6"/>
  <c r="KH45" i="6"/>
  <c r="KJ45" i="6"/>
  <c r="KL45" i="6"/>
  <c r="KM45" i="6"/>
  <c r="KN45" i="6"/>
  <c r="KO45" i="6"/>
  <c r="KQ45" i="6"/>
  <c r="KR45" i="6"/>
  <c r="KS45" i="6"/>
  <c r="KT45" i="6"/>
  <c r="KV45" i="6"/>
  <c r="KW45" i="6"/>
  <c r="KX45" i="6"/>
  <c r="KY45" i="6"/>
  <c r="KZ45" i="6"/>
  <c r="LA45" i="6"/>
  <c r="LC45" i="6"/>
  <c r="LB45" i="6"/>
  <c r="LD45" i="6"/>
  <c r="LE45" i="6"/>
  <c r="LF45" i="6"/>
  <c r="LH45" i="6"/>
  <c r="LG45" i="6"/>
  <c r="LI45" i="6"/>
  <c r="LJ45" i="6"/>
  <c r="LK45" i="6"/>
  <c r="LL45" i="6"/>
  <c r="LM45" i="6"/>
  <c r="LN45" i="6"/>
  <c r="LO45" i="6"/>
  <c r="AG46" i="6"/>
  <c r="AH46" i="6"/>
  <c r="AI46" i="6"/>
  <c r="AJ46" i="6"/>
  <c r="AL46" i="6"/>
  <c r="AM46" i="6"/>
  <c r="AP46" i="6"/>
  <c r="AN46" i="6"/>
  <c r="AO46" i="6"/>
  <c r="AQ46" i="6"/>
  <c r="AR46" i="6"/>
  <c r="AU46" i="6"/>
  <c r="AS46" i="6"/>
  <c r="AT46" i="6"/>
  <c r="AV46" i="6"/>
  <c r="AX46" i="6"/>
  <c r="AW46" i="6"/>
  <c r="AY46" i="6"/>
  <c r="AZ46" i="6"/>
  <c r="BA46" i="6"/>
  <c r="BB46" i="6"/>
  <c r="BC46" i="6"/>
  <c r="BE46" i="6"/>
  <c r="BD46" i="6"/>
  <c r="BF46" i="6"/>
  <c r="BH46" i="6"/>
  <c r="BG46" i="6"/>
  <c r="BI46" i="6"/>
  <c r="BK46" i="6"/>
  <c r="BL46" i="6"/>
  <c r="BM46" i="6"/>
  <c r="BN46" i="6"/>
  <c r="BP46" i="6"/>
  <c r="BR46" i="6"/>
  <c r="BQ46" i="6"/>
  <c r="BT46" i="6"/>
  <c r="BS46" i="6"/>
  <c r="BU46" i="6"/>
  <c r="BW46" i="6"/>
  <c r="BV46" i="6"/>
  <c r="BX46" i="6"/>
  <c r="BY46" i="6"/>
  <c r="BZ46" i="6"/>
  <c r="CA46" i="6"/>
  <c r="CB46" i="6"/>
  <c r="CC46" i="6"/>
  <c r="CD46" i="6"/>
  <c r="CE46" i="6"/>
  <c r="CG46" i="6"/>
  <c r="CF46" i="6"/>
  <c r="CH46" i="6"/>
  <c r="CJ46" i="6"/>
  <c r="CL46" i="6"/>
  <c r="CK46" i="6"/>
  <c r="CM46" i="6"/>
  <c r="CN46" i="6"/>
  <c r="CO46" i="6"/>
  <c r="CP46" i="6"/>
  <c r="CQ46" i="6"/>
  <c r="CR46" i="6"/>
  <c r="CS46" i="6"/>
  <c r="CT46" i="6"/>
  <c r="CU46" i="6"/>
  <c r="CV46" i="6"/>
  <c r="CW46" i="6"/>
  <c r="CY46" i="6"/>
  <c r="CZ46" i="6"/>
  <c r="DA46" i="6"/>
  <c r="DB46" i="6"/>
  <c r="DD46" i="6"/>
  <c r="DF46" i="6"/>
  <c r="DE46" i="6"/>
  <c r="DH46" i="6"/>
  <c r="DG46" i="6"/>
  <c r="DI46" i="6"/>
  <c r="DK46" i="6"/>
  <c r="DM46" i="6"/>
  <c r="DJ46" i="6"/>
  <c r="DL46" i="6"/>
  <c r="DN46" i="6"/>
  <c r="DO46" i="6"/>
  <c r="DP46" i="6"/>
  <c r="DQ46" i="6"/>
  <c r="DS46" i="6"/>
  <c r="DU46" i="6"/>
  <c r="DT46" i="6"/>
  <c r="DV46" i="6"/>
  <c r="DW46" i="6"/>
  <c r="DX46" i="6"/>
  <c r="DY46" i="6"/>
  <c r="DZ46" i="6"/>
  <c r="EA46" i="6"/>
  <c r="EB46" i="6"/>
  <c r="EC46" i="6"/>
  <c r="ED46" i="6"/>
  <c r="EE46" i="6"/>
  <c r="EG46" i="6"/>
  <c r="EF46" i="6"/>
  <c r="EH46" i="6"/>
  <c r="EJ46" i="6"/>
  <c r="EI46" i="6"/>
  <c r="EK46" i="6"/>
  <c r="EL46" i="6"/>
  <c r="EM46" i="6"/>
  <c r="EN46" i="6"/>
  <c r="EO46" i="6"/>
  <c r="EQ46" i="6"/>
  <c r="EP46" i="6"/>
  <c r="ER46" i="6"/>
  <c r="ES46" i="6"/>
  <c r="ET46" i="6"/>
  <c r="EU46" i="6"/>
  <c r="EW46" i="6"/>
  <c r="EX46" i="6"/>
  <c r="EY46" i="6"/>
  <c r="EZ46" i="6"/>
  <c r="FB46" i="6"/>
  <c r="FC46" i="6"/>
  <c r="FD46" i="6"/>
  <c r="FE46" i="6"/>
  <c r="FF46" i="6"/>
  <c r="FG46" i="6"/>
  <c r="FH46" i="6"/>
  <c r="FI46" i="6"/>
  <c r="FJ46" i="6"/>
  <c r="FK46" i="6"/>
  <c r="FL46" i="6"/>
  <c r="FN46" i="6"/>
  <c r="FM46" i="6"/>
  <c r="FO46" i="6"/>
  <c r="FP46" i="6"/>
  <c r="FQ46" i="6"/>
  <c r="FR46" i="6"/>
  <c r="FS46" i="6"/>
  <c r="FT46" i="6"/>
  <c r="FV46" i="6"/>
  <c r="FW46" i="6"/>
  <c r="FX46" i="6"/>
  <c r="FY46" i="6"/>
  <c r="GA46" i="6"/>
  <c r="GB46" i="6"/>
  <c r="GC46" i="6"/>
  <c r="GD46" i="6"/>
  <c r="GF46" i="6"/>
  <c r="GH46" i="6"/>
  <c r="GJ46" i="6"/>
  <c r="GG46" i="6"/>
  <c r="GI46" i="6"/>
  <c r="GK46" i="6"/>
  <c r="GL46" i="6"/>
  <c r="GM46" i="6"/>
  <c r="GN46" i="6"/>
  <c r="GP46" i="6"/>
  <c r="GQ46" i="6"/>
  <c r="GR46" i="6"/>
  <c r="GS46" i="6"/>
  <c r="GU46" i="6"/>
  <c r="GW46" i="6"/>
  <c r="GY46" i="6"/>
  <c r="GV46" i="6"/>
  <c r="GX46" i="6"/>
  <c r="GZ46" i="6"/>
  <c r="HB46" i="6"/>
  <c r="HA46" i="6"/>
  <c r="HD46" i="6"/>
  <c r="HC46" i="6"/>
  <c r="HE46" i="6"/>
  <c r="HF46" i="6"/>
  <c r="HG46" i="6"/>
  <c r="HH46" i="6"/>
  <c r="HJ46" i="6"/>
  <c r="HK46" i="6"/>
  <c r="HL46" i="6"/>
  <c r="HM46" i="6"/>
  <c r="HO46" i="6"/>
  <c r="HP46" i="6"/>
  <c r="HQ46" i="6"/>
  <c r="HR46" i="6"/>
  <c r="HS46" i="6"/>
  <c r="HT46" i="6"/>
  <c r="HV46" i="6"/>
  <c r="HU46" i="6"/>
  <c r="HW46" i="6"/>
  <c r="HY46" i="6"/>
  <c r="IA46" i="6"/>
  <c r="HZ46" i="6"/>
  <c r="IB46" i="6"/>
  <c r="IC46" i="6"/>
  <c r="ID46" i="6"/>
  <c r="IE46" i="6"/>
  <c r="IF46" i="6"/>
  <c r="IG46" i="6"/>
  <c r="IH46" i="6"/>
  <c r="II46" i="6"/>
  <c r="IK46" i="6"/>
  <c r="IJ46" i="6"/>
  <c r="IL46" i="6"/>
  <c r="IN46" i="6"/>
  <c r="IO46" i="6"/>
  <c r="IP46" i="6"/>
  <c r="IQ46" i="6"/>
  <c r="IS46" i="6"/>
  <c r="IT46" i="6"/>
  <c r="IU46" i="6"/>
  <c r="IV46" i="6"/>
  <c r="IW46" i="6"/>
  <c r="IX46" i="6"/>
  <c r="IZ46" i="6"/>
  <c r="JB46" i="6"/>
  <c r="IY46" i="6"/>
  <c r="JA46" i="6"/>
  <c r="JC46" i="6"/>
  <c r="JD46" i="6"/>
  <c r="JE46" i="6"/>
  <c r="JF46" i="6"/>
  <c r="JG46" i="6"/>
  <c r="JH46" i="6"/>
  <c r="JI46" i="6"/>
  <c r="JJ46" i="6"/>
  <c r="JK46" i="6"/>
  <c r="JM46" i="6"/>
  <c r="JO46" i="6"/>
  <c r="JQ46" i="6"/>
  <c r="JN46" i="6"/>
  <c r="JP46" i="6"/>
  <c r="JR46" i="6"/>
  <c r="JS46" i="6"/>
  <c r="JT46" i="6"/>
  <c r="JU46" i="6"/>
  <c r="JV46" i="6"/>
  <c r="JW46" i="6"/>
  <c r="JX46" i="6"/>
  <c r="JY46" i="6"/>
  <c r="KA46" i="6"/>
  <c r="JZ46" i="6"/>
  <c r="KB46" i="6"/>
  <c r="KC46" i="6"/>
  <c r="KD46" i="6"/>
  <c r="KE46" i="6"/>
  <c r="KG46" i="6"/>
  <c r="KI46" i="6"/>
  <c r="KH46" i="6"/>
  <c r="KJ46" i="6"/>
  <c r="KK46" i="6"/>
  <c r="KL46" i="6"/>
  <c r="KM46" i="6"/>
  <c r="KN46" i="6"/>
  <c r="KP46" i="6"/>
  <c r="KO46" i="6"/>
  <c r="KQ46" i="6"/>
  <c r="KS46" i="6"/>
  <c r="KR46" i="6"/>
  <c r="KT46" i="6"/>
  <c r="KV46" i="6"/>
  <c r="KW46" i="6"/>
  <c r="KX46" i="6"/>
  <c r="KY46" i="6"/>
  <c r="KZ46" i="6"/>
  <c r="LA46" i="6"/>
  <c r="LC46" i="6"/>
  <c r="LB46" i="6"/>
  <c r="LE46" i="6"/>
  <c r="LD46" i="6"/>
  <c r="LF46" i="6"/>
  <c r="LH46" i="6"/>
  <c r="LG46" i="6"/>
  <c r="LI46" i="6"/>
  <c r="LJ46" i="6"/>
  <c r="LK46" i="6"/>
  <c r="LL46" i="6"/>
  <c r="LM46" i="6"/>
  <c r="LN46" i="6"/>
  <c r="LO46" i="6"/>
  <c r="AG47" i="6"/>
  <c r="AI47" i="6"/>
  <c r="AH47" i="6"/>
  <c r="AJ47" i="6"/>
  <c r="AL47" i="6"/>
  <c r="AN47" i="6"/>
  <c r="AM47" i="6"/>
  <c r="AO47" i="6"/>
  <c r="AP47" i="6"/>
  <c r="AQ47" i="6"/>
  <c r="AR47" i="6"/>
  <c r="AS47" i="6"/>
  <c r="AT47" i="6"/>
  <c r="AU47" i="6"/>
  <c r="AV47" i="6"/>
  <c r="AW47" i="6"/>
  <c r="AX47" i="6"/>
  <c r="AY47" i="6"/>
  <c r="BA47" i="6"/>
  <c r="BB47" i="6"/>
  <c r="BC47" i="6"/>
  <c r="BD47" i="6"/>
  <c r="BE47" i="6"/>
  <c r="BF47" i="6"/>
  <c r="BH47" i="6"/>
  <c r="BG47" i="6"/>
  <c r="BI47" i="6"/>
  <c r="BJ47" i="6"/>
  <c r="BK47" i="6"/>
  <c r="BL47" i="6"/>
  <c r="BM47" i="6"/>
  <c r="BN47" i="6"/>
  <c r="BO47" i="6"/>
  <c r="BP47" i="6"/>
  <c r="BQ47" i="6"/>
  <c r="BR47" i="6"/>
  <c r="BS47" i="6"/>
  <c r="BU47" i="6"/>
  <c r="BV47" i="6"/>
  <c r="BW47" i="6"/>
  <c r="BX47" i="6"/>
  <c r="BZ47" i="6"/>
  <c r="CA47" i="6"/>
  <c r="CB47" i="6"/>
  <c r="CC47" i="6"/>
  <c r="CD47" i="6"/>
  <c r="CE47" i="6"/>
  <c r="CG47" i="6"/>
  <c r="CF47" i="6"/>
  <c r="CH47" i="6"/>
  <c r="CI47" i="6"/>
  <c r="CJ47" i="6"/>
  <c r="CK47" i="6"/>
  <c r="CL47" i="6"/>
  <c r="CM47" i="6"/>
  <c r="CN47" i="6"/>
  <c r="CO47" i="6"/>
  <c r="CP47" i="6"/>
  <c r="CS47" i="6"/>
  <c r="CQ47" i="6"/>
  <c r="CR47" i="6"/>
  <c r="CT47" i="6"/>
  <c r="CV47" i="6"/>
  <c r="CU47" i="6"/>
  <c r="CW47" i="6"/>
  <c r="CX47" i="6"/>
  <c r="CY47" i="6"/>
  <c r="CZ47" i="6"/>
  <c r="DA47" i="6"/>
  <c r="DC47" i="6"/>
  <c r="DB47" i="6"/>
  <c r="DD47" i="6"/>
  <c r="DE47" i="6"/>
  <c r="DF47" i="6"/>
  <c r="DG47" i="6"/>
  <c r="DI47" i="6"/>
  <c r="DJ47" i="6"/>
  <c r="DK47" i="6"/>
  <c r="DL47" i="6"/>
  <c r="DN47" i="6"/>
  <c r="DP47" i="6"/>
  <c r="DR47" i="6"/>
  <c r="DO47" i="6"/>
  <c r="DQ47" i="6"/>
  <c r="DS47" i="6"/>
  <c r="DT47" i="6"/>
  <c r="DU47" i="6"/>
  <c r="DV47" i="6"/>
  <c r="DW47" i="6"/>
  <c r="DX47" i="6"/>
  <c r="DZ47" i="6"/>
  <c r="DY47" i="6"/>
  <c r="EA47" i="6"/>
  <c r="EC47" i="6"/>
  <c r="ED47" i="6"/>
  <c r="EG47" i="6"/>
  <c r="EE47" i="6"/>
  <c r="EF47" i="6"/>
  <c r="EH47" i="6"/>
  <c r="EI47" i="6"/>
  <c r="EJ47" i="6"/>
  <c r="EK47" i="6"/>
  <c r="EM47" i="6"/>
  <c r="EO47" i="6"/>
  <c r="EN47" i="6"/>
  <c r="EP47" i="6"/>
  <c r="EQ47" i="6"/>
  <c r="ER47" i="6"/>
  <c r="ES47" i="6"/>
  <c r="ET47" i="6"/>
  <c r="EU47" i="6"/>
  <c r="EV47" i="6"/>
  <c r="EW47" i="6"/>
  <c r="EY47" i="6"/>
  <c r="EX47" i="6"/>
  <c r="FA47" i="6"/>
  <c r="EZ47" i="6"/>
  <c r="FB47" i="6"/>
  <c r="FD47" i="6"/>
  <c r="FC47" i="6"/>
  <c r="FE47" i="6"/>
  <c r="FF47" i="6"/>
  <c r="FG47" i="6"/>
  <c r="FI47" i="6"/>
  <c r="FK47" i="6"/>
  <c r="FH47" i="6"/>
  <c r="FJ47" i="6"/>
  <c r="FL47" i="6"/>
  <c r="FM47" i="6"/>
  <c r="FN47" i="6"/>
  <c r="FO47" i="6"/>
  <c r="FQ47" i="6"/>
  <c r="FR47" i="6"/>
  <c r="FU47" i="6"/>
  <c r="FS47" i="6"/>
  <c r="FT47" i="6"/>
  <c r="FV47" i="6"/>
  <c r="FX47" i="6"/>
  <c r="FW47" i="6"/>
  <c r="FY47" i="6"/>
  <c r="FZ47" i="6"/>
  <c r="GA47" i="6"/>
  <c r="GB47" i="6"/>
  <c r="GC47" i="6"/>
  <c r="GD47" i="6"/>
  <c r="GE47" i="6"/>
  <c r="GF47" i="6"/>
  <c r="GH47" i="6"/>
  <c r="GG47" i="6"/>
  <c r="GI47" i="6"/>
  <c r="GK47" i="6"/>
  <c r="GL47" i="6"/>
  <c r="GM47" i="6"/>
  <c r="GN47" i="6"/>
  <c r="GP47" i="6"/>
  <c r="GQ47" i="6"/>
  <c r="GR47" i="6"/>
  <c r="GS47" i="6"/>
  <c r="GT47" i="6"/>
  <c r="GU47" i="6"/>
  <c r="GW47" i="6"/>
  <c r="GY47" i="6"/>
  <c r="GV47" i="6"/>
  <c r="GX47" i="6"/>
  <c r="GZ47" i="6"/>
  <c r="HA47" i="6"/>
  <c r="HB47" i="6"/>
  <c r="HC47" i="6"/>
  <c r="HD47" i="6"/>
  <c r="HE47" i="6"/>
  <c r="HF47" i="6"/>
  <c r="HI47" i="6"/>
  <c r="HG47" i="6"/>
  <c r="HH47" i="6"/>
  <c r="HJ47" i="6"/>
  <c r="HL47" i="6"/>
  <c r="HK47" i="6"/>
  <c r="HM47" i="6"/>
  <c r="HN47" i="6"/>
  <c r="HO47" i="6"/>
  <c r="HP47" i="6"/>
  <c r="HQ47" i="6"/>
  <c r="HR47" i="6"/>
  <c r="HS47" i="6"/>
  <c r="HT47" i="6"/>
  <c r="HU47" i="6"/>
  <c r="HV47" i="6"/>
  <c r="HX47" i="6"/>
  <c r="HW47" i="6"/>
  <c r="HY47" i="6"/>
  <c r="HZ47" i="6"/>
  <c r="IC47" i="6"/>
  <c r="IA47" i="6"/>
  <c r="IB47" i="6"/>
  <c r="ID47" i="6"/>
  <c r="IF47" i="6"/>
  <c r="IE47" i="6"/>
  <c r="IG47" i="6"/>
  <c r="IH47" i="6"/>
  <c r="II47" i="6"/>
  <c r="IK47" i="6"/>
  <c r="IM47" i="6"/>
  <c r="IJ47" i="6"/>
  <c r="IL47" i="6"/>
  <c r="IN47" i="6"/>
  <c r="IP47" i="6"/>
  <c r="IO47" i="6"/>
  <c r="IQ47" i="6"/>
  <c r="IS47" i="6"/>
  <c r="IT47" i="6"/>
  <c r="IU47" i="6"/>
  <c r="IV47" i="6"/>
  <c r="IW47" i="6"/>
  <c r="IX47" i="6"/>
  <c r="IZ47" i="6"/>
  <c r="IY47" i="6"/>
  <c r="JA47" i="6"/>
  <c r="JC47" i="6"/>
  <c r="JE47" i="6"/>
  <c r="JD47" i="6"/>
  <c r="JF47" i="6"/>
  <c r="JG47" i="6"/>
  <c r="JH47" i="6"/>
  <c r="JI47" i="6"/>
  <c r="JJ47" i="6"/>
  <c r="JK47" i="6"/>
  <c r="JL47" i="6"/>
  <c r="JM47" i="6"/>
  <c r="JO47" i="6"/>
  <c r="JN47" i="6"/>
  <c r="JP47" i="6"/>
  <c r="JR47" i="6"/>
  <c r="JT47" i="6"/>
  <c r="JS47" i="6"/>
  <c r="JU47" i="6"/>
  <c r="JV47" i="6"/>
  <c r="JW47" i="6"/>
  <c r="JX47" i="6"/>
  <c r="JY47" i="6"/>
  <c r="JZ47" i="6"/>
  <c r="KA47" i="6"/>
  <c r="KB47" i="6"/>
  <c r="KC47" i="6"/>
  <c r="KD47" i="6"/>
  <c r="KE47" i="6"/>
  <c r="KG47" i="6"/>
  <c r="KH47" i="6"/>
  <c r="KI47" i="6"/>
  <c r="KJ47" i="6"/>
  <c r="KK47" i="6"/>
  <c r="KL47" i="6"/>
  <c r="KN47" i="6"/>
  <c r="KM47" i="6"/>
  <c r="KP47" i="6"/>
  <c r="KO47" i="6"/>
  <c r="KQ47" i="6"/>
  <c r="KR47" i="6"/>
  <c r="KS47" i="6"/>
  <c r="KT47" i="6"/>
  <c r="KU47" i="6"/>
  <c r="KV47" i="6"/>
  <c r="KW47" i="6"/>
  <c r="KX47" i="6"/>
  <c r="KY47" i="6"/>
  <c r="LA47" i="6"/>
  <c r="LB47" i="6"/>
  <c r="LE47" i="6"/>
  <c r="LC47" i="6"/>
  <c r="LD47" i="6"/>
  <c r="LF47" i="6"/>
  <c r="LG47" i="6"/>
  <c r="LH47" i="6"/>
  <c r="LI47" i="6"/>
  <c r="LJ47" i="6"/>
  <c r="LK47" i="6"/>
  <c r="LM47" i="6"/>
  <c r="LL47" i="6"/>
  <c r="LN47" i="6"/>
  <c r="LO47" i="6"/>
  <c r="AG48" i="6"/>
  <c r="AH48" i="6"/>
  <c r="AI48" i="6"/>
  <c r="AJ48" i="6"/>
  <c r="AK48" i="6"/>
  <c r="AL48" i="6"/>
  <c r="AM48" i="6"/>
  <c r="AN48" i="6"/>
  <c r="AO48" i="6"/>
  <c r="AQ48" i="6"/>
  <c r="AS48" i="6"/>
  <c r="AR48" i="6"/>
  <c r="AT48" i="6"/>
  <c r="AU48" i="6"/>
  <c r="AV48" i="6"/>
  <c r="AW48" i="6"/>
  <c r="AX48" i="6"/>
  <c r="AY48" i="6"/>
  <c r="AZ48" i="6"/>
  <c r="BA48" i="6"/>
  <c r="BB48" i="6"/>
  <c r="BC48" i="6"/>
  <c r="BD48" i="6"/>
  <c r="BF48" i="6"/>
  <c r="BG48" i="6"/>
  <c r="BH48" i="6"/>
  <c r="BI48" i="6"/>
  <c r="BK48" i="6"/>
  <c r="BM48" i="6"/>
  <c r="BL48" i="6"/>
  <c r="BN48" i="6"/>
  <c r="BO48" i="6"/>
  <c r="BP48" i="6"/>
  <c r="BQ48" i="6"/>
  <c r="BR48" i="6"/>
  <c r="BS48" i="6"/>
  <c r="BT48" i="6"/>
  <c r="BU48" i="6"/>
  <c r="BW48" i="6"/>
  <c r="BV48" i="6"/>
  <c r="BX48" i="6"/>
  <c r="BZ48" i="6"/>
  <c r="CA48" i="6"/>
  <c r="CB48" i="6"/>
  <c r="CC48" i="6"/>
  <c r="CD48" i="6"/>
  <c r="CE48" i="6"/>
  <c r="CF48" i="6"/>
  <c r="CG48" i="6"/>
  <c r="CH48" i="6"/>
  <c r="CJ48" i="6"/>
  <c r="CL48" i="6"/>
  <c r="CK48" i="6"/>
  <c r="CM48" i="6"/>
  <c r="CN48" i="6"/>
  <c r="CO48" i="6"/>
  <c r="CP48" i="6"/>
  <c r="CQ48" i="6"/>
  <c r="CR48" i="6"/>
  <c r="CS48" i="6"/>
  <c r="CT48" i="6"/>
  <c r="CV48" i="6"/>
  <c r="CU48" i="6"/>
  <c r="CX48" i="6"/>
  <c r="CW48" i="6"/>
  <c r="CY48" i="6"/>
  <c r="DA48" i="6"/>
  <c r="CZ48" i="6"/>
  <c r="DC48" i="6"/>
  <c r="DB48" i="6"/>
  <c r="DD48" i="6"/>
  <c r="DE48" i="6"/>
  <c r="DF48" i="6"/>
  <c r="DG48" i="6"/>
  <c r="DH48" i="6"/>
  <c r="DI48" i="6"/>
  <c r="DJ48" i="6"/>
  <c r="DK48" i="6"/>
  <c r="DL48" i="6"/>
  <c r="DN48" i="6"/>
  <c r="DP48" i="6"/>
  <c r="DO48" i="6"/>
  <c r="DR48" i="6"/>
  <c r="DQ48" i="6"/>
  <c r="DS48" i="6"/>
  <c r="DU48" i="6"/>
  <c r="DT48" i="6"/>
  <c r="DV48" i="6"/>
  <c r="DW48" i="6"/>
  <c r="DX48" i="6"/>
  <c r="DY48" i="6"/>
  <c r="DZ48" i="6"/>
  <c r="EA48" i="6"/>
  <c r="EC48" i="6"/>
  <c r="ED48" i="6"/>
  <c r="EE48" i="6"/>
  <c r="EF48" i="6"/>
  <c r="EH48" i="6"/>
  <c r="EI48" i="6"/>
  <c r="EJ48" i="6"/>
  <c r="EK48" i="6"/>
  <c r="EM48" i="6"/>
  <c r="EN48" i="6"/>
  <c r="EO48" i="6"/>
  <c r="EP48" i="6"/>
  <c r="ER48" i="6"/>
  <c r="ET48" i="6"/>
  <c r="ES48" i="6"/>
  <c r="EU48" i="6"/>
  <c r="EV48" i="6"/>
  <c r="EW48" i="6"/>
  <c r="EX48" i="6"/>
  <c r="EY48" i="6"/>
  <c r="EZ48" i="6"/>
  <c r="FA48" i="6"/>
  <c r="FB48" i="6"/>
  <c r="FD48" i="6"/>
  <c r="FC48" i="6"/>
  <c r="FE48" i="6"/>
  <c r="FG48" i="6"/>
  <c r="FI48" i="6"/>
  <c r="FH48" i="6"/>
  <c r="FJ48" i="6"/>
  <c r="FK48" i="6"/>
  <c r="FL48" i="6"/>
  <c r="FM48" i="6"/>
  <c r="FN48" i="6"/>
  <c r="FO48" i="6"/>
  <c r="FP48" i="6"/>
  <c r="FQ48" i="6"/>
  <c r="FR48" i="6"/>
  <c r="FS48" i="6"/>
  <c r="FT48" i="6"/>
  <c r="FV48" i="6"/>
  <c r="FW48" i="6"/>
  <c r="FX48" i="6"/>
  <c r="FY48" i="6"/>
  <c r="GA48" i="6"/>
  <c r="GC48" i="6"/>
  <c r="GB48" i="6"/>
  <c r="GD48" i="6"/>
  <c r="GE48" i="6"/>
  <c r="GF48" i="6"/>
  <c r="GH48" i="6"/>
  <c r="GJ48" i="6"/>
  <c r="GG48" i="6"/>
  <c r="GI48" i="6"/>
  <c r="GK48" i="6"/>
  <c r="GM48" i="6"/>
  <c r="GL48" i="6"/>
  <c r="GN48" i="6"/>
  <c r="GP48" i="6"/>
  <c r="GQ48" i="6"/>
  <c r="GR48" i="6"/>
  <c r="GS48" i="6"/>
  <c r="GU48" i="6"/>
  <c r="GV48" i="6"/>
  <c r="GW48" i="6"/>
  <c r="GX48" i="6"/>
  <c r="GZ48" i="6"/>
  <c r="HB48" i="6"/>
  <c r="HA48" i="6"/>
  <c r="HC48" i="6"/>
  <c r="HD48" i="6"/>
  <c r="HE48" i="6"/>
  <c r="HF48" i="6"/>
  <c r="HG48" i="6"/>
  <c r="HH48" i="6"/>
  <c r="HJ48" i="6"/>
  <c r="HL48" i="6"/>
  <c r="HK48" i="6"/>
  <c r="HN48" i="6"/>
  <c r="HM48" i="6"/>
  <c r="HO48" i="6"/>
  <c r="HQ48" i="6"/>
  <c r="HP48" i="6"/>
  <c r="HR48" i="6"/>
  <c r="HS48" i="6"/>
  <c r="HT48" i="6"/>
  <c r="HU48" i="6"/>
  <c r="HX48" i="6"/>
  <c r="HV48" i="6"/>
  <c r="HW48" i="6"/>
  <c r="HY48" i="6"/>
  <c r="IA48" i="6"/>
  <c r="HZ48" i="6"/>
  <c r="IC48" i="6"/>
  <c r="IB48" i="6"/>
  <c r="ID48" i="6"/>
  <c r="IE48" i="6"/>
  <c r="IF48" i="6"/>
  <c r="IG48" i="6"/>
  <c r="IH48" i="6"/>
  <c r="II48" i="6"/>
  <c r="IK48" i="6"/>
  <c r="IJ48" i="6"/>
  <c r="IM48" i="6"/>
  <c r="IL48" i="6"/>
  <c r="IN48" i="6"/>
  <c r="IO48" i="6"/>
  <c r="IP48" i="6"/>
  <c r="IQ48" i="6"/>
  <c r="IR48" i="6"/>
  <c r="IS48" i="6"/>
  <c r="IT48" i="6"/>
  <c r="IW48" i="6"/>
  <c r="IU48" i="6"/>
  <c r="IV48" i="6"/>
  <c r="IX48" i="6"/>
  <c r="IY48" i="6"/>
  <c r="IZ48" i="6"/>
  <c r="JA48" i="6"/>
  <c r="JB48" i="6"/>
  <c r="JC48" i="6"/>
  <c r="JD48" i="6"/>
  <c r="JE48" i="6"/>
  <c r="JF48" i="6"/>
  <c r="JG48" i="6"/>
  <c r="JH48" i="6"/>
  <c r="JJ48" i="6"/>
  <c r="JI48" i="6"/>
  <c r="JL48" i="6"/>
  <c r="JK48" i="6"/>
  <c r="JM48" i="6"/>
  <c r="JN48" i="6"/>
  <c r="JO48" i="6"/>
  <c r="JP48" i="6"/>
  <c r="JQ48" i="6"/>
  <c r="JR48" i="6"/>
  <c r="JS48" i="6"/>
  <c r="JT48" i="6"/>
  <c r="JU48" i="6"/>
  <c r="JW48" i="6"/>
  <c r="JY48" i="6"/>
  <c r="JX48" i="6"/>
  <c r="JZ48" i="6"/>
  <c r="KB48" i="6"/>
  <c r="KC48" i="6"/>
  <c r="KD48" i="6"/>
  <c r="KE48" i="6"/>
  <c r="KF48" i="6"/>
  <c r="KG48" i="6"/>
  <c r="KH48" i="6"/>
  <c r="KI48" i="6"/>
  <c r="KJ48" i="6"/>
  <c r="KL48" i="6"/>
  <c r="KN48" i="6"/>
  <c r="KP48" i="6"/>
  <c r="KM48" i="6"/>
  <c r="KO48" i="6"/>
  <c r="KQ48" i="6"/>
  <c r="KR48" i="6"/>
  <c r="KS48" i="6"/>
  <c r="KT48" i="6"/>
  <c r="KU48" i="6"/>
  <c r="KV48" i="6"/>
  <c r="KW48" i="6"/>
  <c r="KX48" i="6"/>
  <c r="KZ48" i="6"/>
  <c r="KY48" i="6"/>
  <c r="LA48" i="6"/>
  <c r="LB48" i="6"/>
  <c r="LC48" i="6"/>
  <c r="LD48" i="6"/>
  <c r="LE48" i="6"/>
  <c r="LF48" i="6"/>
  <c r="LG48" i="6"/>
  <c r="LH48" i="6"/>
  <c r="LI48" i="6"/>
  <c r="LJ48" i="6"/>
  <c r="LK48" i="6"/>
  <c r="LM48" i="6"/>
  <c r="LO48" i="6"/>
  <c r="LL48" i="6"/>
  <c r="LN48" i="6"/>
  <c r="AG49" i="6"/>
  <c r="AI49" i="6"/>
  <c r="AH49" i="6"/>
  <c r="AJ49" i="6"/>
  <c r="AK49" i="6"/>
  <c r="AL49" i="6"/>
  <c r="AM49" i="6"/>
  <c r="AN49" i="6"/>
  <c r="AO49" i="6"/>
  <c r="AQ49" i="6"/>
  <c r="AS49" i="6"/>
  <c r="AR49" i="6"/>
  <c r="AT49" i="6"/>
  <c r="AV49" i="6"/>
  <c r="AX49" i="6"/>
  <c r="AW49" i="6"/>
  <c r="AY49" i="6"/>
  <c r="AZ49" i="6"/>
  <c r="BA49" i="6"/>
  <c r="BB49" i="6"/>
  <c r="BC49" i="6"/>
  <c r="BD49" i="6"/>
  <c r="BF49" i="6"/>
  <c r="BG49" i="6"/>
  <c r="BH49" i="6"/>
  <c r="BI49" i="6"/>
  <c r="BK49" i="6"/>
  <c r="BL49" i="6"/>
  <c r="BM49" i="6"/>
  <c r="BN49" i="6"/>
  <c r="BO49" i="6"/>
  <c r="BP49" i="6"/>
  <c r="BR49" i="6"/>
  <c r="BT49" i="6"/>
  <c r="BQ49" i="6"/>
  <c r="BS49" i="6"/>
  <c r="BU49" i="6"/>
  <c r="BV49" i="6"/>
  <c r="BW49" i="6"/>
  <c r="BX49" i="6"/>
  <c r="BY49" i="6"/>
  <c r="BZ49" i="6"/>
  <c r="CA49" i="6"/>
  <c r="CB49" i="6"/>
  <c r="CC49" i="6"/>
  <c r="CE49" i="6"/>
  <c r="CF49" i="6"/>
  <c r="CG49" i="6"/>
  <c r="CH49" i="6"/>
  <c r="CI49" i="6"/>
  <c r="CJ49" i="6"/>
  <c r="CK49" i="6"/>
  <c r="CL49" i="6"/>
  <c r="CM49" i="6"/>
  <c r="CN49" i="6"/>
  <c r="CO49" i="6"/>
  <c r="CQ49" i="6"/>
  <c r="CP49" i="6"/>
  <c r="CS49" i="6"/>
  <c r="CR49" i="6"/>
  <c r="CT49" i="6"/>
  <c r="CU49" i="6"/>
  <c r="CV49" i="6"/>
  <c r="CW49" i="6"/>
  <c r="CX49" i="6"/>
  <c r="CY49" i="6"/>
  <c r="CZ49" i="6"/>
  <c r="DA49" i="6"/>
  <c r="DB49" i="6"/>
  <c r="DD49" i="6"/>
  <c r="DF49" i="6"/>
  <c r="DH49" i="6"/>
  <c r="DE49" i="6"/>
  <c r="DG49" i="6"/>
  <c r="DI49" i="6"/>
  <c r="DJ49" i="6"/>
  <c r="DK49" i="6"/>
  <c r="DL49" i="6"/>
  <c r="DM49" i="6"/>
  <c r="DN49" i="6"/>
  <c r="DP49" i="6"/>
  <c r="DO49" i="6"/>
  <c r="DQ49" i="6"/>
  <c r="DS49" i="6"/>
  <c r="DU49" i="6"/>
  <c r="DW49" i="6"/>
  <c r="DT49" i="6"/>
  <c r="DV49" i="6"/>
  <c r="DX49" i="6"/>
  <c r="DY49" i="6"/>
  <c r="DZ49" i="6"/>
  <c r="EA49" i="6"/>
  <c r="EB49" i="6"/>
  <c r="EC49" i="6"/>
  <c r="ED49" i="6"/>
  <c r="EE49" i="6"/>
  <c r="EG49" i="6"/>
  <c r="EF49" i="6"/>
  <c r="EH49" i="6"/>
  <c r="EI49" i="6"/>
  <c r="EJ49" i="6"/>
  <c r="EK49" i="6"/>
  <c r="EL49" i="6"/>
  <c r="EM49" i="6"/>
  <c r="EN49" i="6"/>
  <c r="EQ49" i="6"/>
  <c r="EO49" i="6"/>
  <c r="EP49" i="6"/>
  <c r="ER49" i="6"/>
  <c r="ES49" i="6"/>
  <c r="ET49" i="6"/>
  <c r="EU49" i="6"/>
  <c r="EV49" i="6"/>
  <c r="EW49" i="6"/>
  <c r="EY49" i="6"/>
  <c r="EX49" i="6"/>
  <c r="EZ49" i="6"/>
  <c r="FA49" i="6"/>
  <c r="FB49" i="6"/>
  <c r="FC49" i="6"/>
  <c r="FF49" i="6"/>
  <c r="FD49" i="6"/>
  <c r="FE49" i="6"/>
  <c r="FG49" i="6"/>
  <c r="FH49" i="6"/>
  <c r="FI49" i="6"/>
  <c r="FJ49" i="6"/>
  <c r="FL49" i="6"/>
  <c r="FN49" i="6"/>
  <c r="FM49" i="6"/>
  <c r="FO49" i="6"/>
  <c r="FQ49" i="6"/>
  <c r="FS49" i="6"/>
  <c r="FR49" i="6"/>
  <c r="FT49" i="6"/>
  <c r="FV49" i="6"/>
  <c r="FW49" i="6"/>
  <c r="FX49" i="6"/>
  <c r="FY49" i="6"/>
  <c r="GA49" i="6"/>
  <c r="GC49" i="6"/>
  <c r="GB49" i="6"/>
  <c r="GD49" i="6"/>
  <c r="GE49" i="6"/>
  <c r="GF49" i="6"/>
  <c r="GH49" i="6"/>
  <c r="GG49" i="6"/>
  <c r="GJ49" i="6"/>
  <c r="GI49" i="6"/>
  <c r="GK49" i="6"/>
  <c r="GL49" i="6"/>
  <c r="GM49" i="6"/>
  <c r="GN49" i="6"/>
  <c r="GP49" i="6"/>
  <c r="GQ49" i="6"/>
  <c r="GR49" i="6"/>
  <c r="GS49" i="6"/>
  <c r="GU49" i="6"/>
  <c r="GV49" i="6"/>
  <c r="GW49" i="6"/>
  <c r="GX49" i="6"/>
  <c r="GY49" i="6"/>
  <c r="GZ49" i="6"/>
  <c r="HA49" i="6"/>
  <c r="HB49" i="6"/>
  <c r="HC49" i="6"/>
  <c r="HD49" i="6"/>
  <c r="HE49" i="6"/>
  <c r="HG49" i="6"/>
  <c r="HF49" i="6"/>
  <c r="HH49" i="6"/>
  <c r="HJ49" i="6"/>
  <c r="HK49" i="6"/>
  <c r="HL49" i="6"/>
  <c r="HM49" i="6"/>
  <c r="HN49" i="6"/>
  <c r="HO49" i="6"/>
  <c r="HP49" i="6"/>
  <c r="HQ49" i="6"/>
  <c r="HR49" i="6"/>
  <c r="HT49" i="6"/>
  <c r="HU49" i="6"/>
  <c r="HV49" i="6"/>
  <c r="HW49" i="6"/>
  <c r="HX49" i="6"/>
  <c r="HY49" i="6"/>
  <c r="HZ49" i="6"/>
  <c r="IA49" i="6"/>
  <c r="IB49" i="6"/>
  <c r="IC49" i="6"/>
  <c r="ID49" i="6"/>
  <c r="IF49" i="6"/>
  <c r="IH49" i="6"/>
  <c r="IE49" i="6"/>
  <c r="IG49" i="6"/>
  <c r="II49" i="6"/>
  <c r="IK49" i="6"/>
  <c r="IJ49" i="6"/>
  <c r="IL49" i="6"/>
  <c r="IM49" i="6"/>
  <c r="IN49" i="6"/>
  <c r="IO49" i="6"/>
  <c r="IP49" i="6"/>
  <c r="IQ49" i="6"/>
  <c r="IS49" i="6"/>
  <c r="IT49" i="6"/>
  <c r="IU49" i="6"/>
  <c r="IV49" i="6"/>
  <c r="IX49" i="6"/>
  <c r="IY49" i="6"/>
  <c r="IZ49" i="6"/>
  <c r="JA49" i="6"/>
  <c r="JB49" i="6"/>
  <c r="JC49" i="6"/>
  <c r="JE49" i="6"/>
  <c r="JD49" i="6"/>
  <c r="JG49" i="6"/>
  <c r="JF49" i="6"/>
  <c r="JH49" i="6"/>
  <c r="JI49" i="6"/>
  <c r="JJ49" i="6"/>
  <c r="JK49" i="6"/>
  <c r="JL49" i="6"/>
  <c r="JM49" i="6"/>
  <c r="JN49" i="6"/>
  <c r="JO49" i="6"/>
  <c r="JP49" i="6"/>
  <c r="JR49" i="6"/>
  <c r="JS49" i="6"/>
  <c r="JT49" i="6"/>
  <c r="JU49" i="6"/>
  <c r="JV49" i="6"/>
  <c r="JW49" i="6"/>
  <c r="JX49" i="6"/>
  <c r="JY49" i="6"/>
  <c r="JZ49" i="6"/>
  <c r="KA49" i="6"/>
  <c r="KB49" i="6"/>
  <c r="KD49" i="6"/>
  <c r="KF49" i="6"/>
  <c r="KC49" i="6"/>
  <c r="KE49" i="6"/>
  <c r="KG49" i="6"/>
  <c r="KH49" i="6"/>
  <c r="KI49" i="6"/>
  <c r="KJ49" i="6"/>
  <c r="KK49" i="6"/>
  <c r="KL49" i="6"/>
  <c r="KN49" i="6"/>
  <c r="KM49" i="6"/>
  <c r="KO49" i="6"/>
  <c r="KQ49" i="6"/>
  <c r="KS49" i="6"/>
  <c r="KR49" i="6"/>
  <c r="KT49" i="6"/>
  <c r="KU49" i="6"/>
  <c r="KV49" i="6"/>
  <c r="KW49" i="6"/>
  <c r="KX49" i="6"/>
  <c r="KY49" i="6"/>
  <c r="KZ49" i="6"/>
  <c r="LA49" i="6"/>
  <c r="LC49" i="6"/>
  <c r="LB49" i="6"/>
  <c r="LD49" i="6"/>
  <c r="LF49" i="6"/>
  <c r="LG49" i="6"/>
  <c r="LH49" i="6"/>
  <c r="LI49" i="6"/>
  <c r="LJ49" i="6"/>
  <c r="LK49" i="6"/>
  <c r="LL49" i="6"/>
  <c r="LM49" i="6"/>
  <c r="LN49" i="6"/>
  <c r="AG50" i="6"/>
  <c r="AH50" i="6"/>
  <c r="AI50" i="6"/>
  <c r="AJ50" i="6"/>
  <c r="AK50" i="6"/>
  <c r="AL50" i="6"/>
  <c r="AM50" i="6"/>
  <c r="AN50" i="6"/>
  <c r="AO50" i="6"/>
  <c r="AP50" i="6"/>
  <c r="AQ50" i="6"/>
  <c r="AS50" i="6"/>
  <c r="AU50" i="6"/>
  <c r="AR50" i="6"/>
  <c r="AT50" i="6"/>
  <c r="AV50" i="6"/>
  <c r="AW50" i="6"/>
  <c r="AX50" i="6"/>
  <c r="AY50" i="6"/>
  <c r="AZ50" i="6"/>
  <c r="BA50" i="6"/>
  <c r="BC50" i="6"/>
  <c r="BB50" i="6"/>
  <c r="BE50" i="6"/>
  <c r="BD50" i="6"/>
  <c r="BF50" i="6"/>
  <c r="BG50" i="6"/>
  <c r="BH50" i="6"/>
  <c r="BI50" i="6"/>
  <c r="BJ50" i="6"/>
  <c r="BK50" i="6"/>
  <c r="BL50" i="6"/>
  <c r="BM50" i="6"/>
  <c r="BN50" i="6"/>
  <c r="BP50" i="6"/>
  <c r="BR50" i="6"/>
  <c r="BQ50" i="6"/>
  <c r="BS50" i="6"/>
  <c r="BT50" i="6"/>
  <c r="BU50" i="6"/>
  <c r="BV50" i="6"/>
  <c r="BW50" i="6"/>
  <c r="BX50" i="6"/>
  <c r="BY50" i="6"/>
  <c r="BZ50" i="6"/>
  <c r="CB50" i="6"/>
  <c r="CA50" i="6"/>
  <c r="CD50" i="6"/>
  <c r="CC50" i="6"/>
  <c r="CE50" i="6"/>
  <c r="CF50" i="6"/>
  <c r="CG50" i="6"/>
  <c r="CH50" i="6"/>
  <c r="CI50" i="6"/>
  <c r="CJ50" i="6"/>
  <c r="CK50" i="6"/>
  <c r="CL50" i="6"/>
  <c r="CM50" i="6"/>
  <c r="CN50" i="6"/>
  <c r="CO50" i="6"/>
  <c r="CQ50" i="6"/>
  <c r="CS50" i="6"/>
  <c r="CP50" i="6"/>
  <c r="CR50" i="6"/>
  <c r="CT50" i="6"/>
  <c r="CU50" i="6"/>
  <c r="CV50" i="6"/>
  <c r="CW50" i="6"/>
  <c r="CX50" i="6"/>
  <c r="CY50" i="6"/>
  <c r="DA50" i="6"/>
  <c r="CZ50" i="6"/>
  <c r="DC50" i="6"/>
  <c r="DB50" i="6"/>
  <c r="DD50" i="6"/>
  <c r="DE50" i="6"/>
  <c r="DF50" i="6"/>
  <c r="DG50" i="6"/>
  <c r="DH50" i="6"/>
  <c r="DI50" i="6"/>
  <c r="DJ50" i="6"/>
  <c r="DM50" i="6"/>
  <c r="DK50" i="6"/>
  <c r="DL50" i="6"/>
  <c r="DN50" i="6"/>
  <c r="DO50" i="6"/>
  <c r="DP50" i="6"/>
  <c r="DQ50" i="6"/>
  <c r="DR50" i="6"/>
  <c r="DS50" i="6"/>
  <c r="DT50" i="6"/>
  <c r="DU50" i="6"/>
  <c r="DV50" i="6"/>
  <c r="DW50" i="6"/>
  <c r="DX50" i="6"/>
  <c r="DZ50" i="6"/>
  <c r="DY50" i="6"/>
  <c r="EB50" i="6"/>
  <c r="EA50" i="6"/>
  <c r="EC50" i="6"/>
  <c r="ED50" i="6"/>
  <c r="EE50" i="6"/>
  <c r="EF50" i="6"/>
  <c r="EG50" i="6"/>
  <c r="EH50" i="6"/>
  <c r="EI50" i="6"/>
  <c r="EJ50" i="6"/>
  <c r="EK50" i="6"/>
  <c r="EM50" i="6"/>
  <c r="EO50" i="6"/>
  <c r="EQ50" i="6"/>
  <c r="EN50" i="6"/>
  <c r="EP50" i="6"/>
  <c r="ER50" i="6"/>
  <c r="ES50" i="6"/>
  <c r="ET50" i="6"/>
  <c r="EU50" i="6"/>
  <c r="EV50" i="6"/>
  <c r="EW50" i="6"/>
  <c r="EY50" i="6"/>
  <c r="EX50" i="6"/>
  <c r="EZ50" i="6"/>
  <c r="FB50" i="6"/>
  <c r="FC50" i="6"/>
  <c r="FD50" i="6"/>
  <c r="FE50" i="6"/>
  <c r="FF50" i="6"/>
  <c r="FG50" i="6"/>
  <c r="FH50" i="6"/>
  <c r="FI50" i="6"/>
  <c r="FJ50" i="6"/>
  <c r="FL50" i="6"/>
  <c r="FM50" i="6"/>
  <c r="FN50" i="6"/>
  <c r="FO50" i="6"/>
  <c r="FP50" i="6"/>
  <c r="FQ50" i="6"/>
  <c r="FR50" i="6"/>
  <c r="FS50" i="6"/>
  <c r="FT50" i="6"/>
  <c r="FU50" i="6"/>
  <c r="FV50" i="6"/>
  <c r="FX50" i="6"/>
  <c r="FW50" i="6"/>
  <c r="FZ50" i="6"/>
  <c r="FY50" i="6"/>
  <c r="GA50" i="6"/>
  <c r="GB50" i="6"/>
  <c r="GC50" i="6"/>
  <c r="GD50" i="6"/>
  <c r="GE50" i="6"/>
  <c r="GF50" i="6"/>
  <c r="GG50" i="6"/>
  <c r="GJ50" i="6"/>
  <c r="GH50" i="6"/>
  <c r="GI50" i="6"/>
  <c r="GK50" i="6"/>
  <c r="GL50" i="6"/>
  <c r="GM50" i="6"/>
  <c r="GN50" i="6"/>
  <c r="GO50" i="6"/>
  <c r="GP50" i="6"/>
  <c r="GQ50" i="6"/>
  <c r="GR50" i="6"/>
  <c r="GS50" i="6"/>
  <c r="GT50" i="6"/>
  <c r="GU50" i="6"/>
  <c r="GW50" i="6"/>
  <c r="GY50" i="6"/>
  <c r="GV50" i="6"/>
  <c r="GX50" i="6"/>
  <c r="GZ50" i="6"/>
  <c r="HA50" i="6"/>
  <c r="HB50" i="6"/>
  <c r="HC50" i="6"/>
  <c r="HD50" i="6"/>
  <c r="HE50" i="6"/>
  <c r="HG50" i="6"/>
  <c r="HF50" i="6"/>
  <c r="HI50" i="6"/>
  <c r="HH50" i="6"/>
  <c r="HJ50" i="6"/>
  <c r="HK50" i="6"/>
  <c r="HL50" i="6"/>
  <c r="HM50" i="6"/>
  <c r="HN50" i="6"/>
  <c r="HO50" i="6"/>
  <c r="HP50" i="6"/>
  <c r="HQ50" i="6"/>
  <c r="HR50" i="6"/>
  <c r="HT50" i="6"/>
  <c r="HU50" i="6"/>
  <c r="HV50" i="6"/>
  <c r="HW50" i="6"/>
  <c r="HX50" i="6"/>
  <c r="HY50" i="6"/>
  <c r="HZ50" i="6"/>
  <c r="IA50" i="6"/>
  <c r="IB50" i="6"/>
  <c r="IC50" i="6"/>
  <c r="ID50" i="6"/>
  <c r="IF50" i="6"/>
  <c r="IE50" i="6"/>
  <c r="IH50" i="6"/>
  <c r="IG50" i="6"/>
  <c r="II50" i="6"/>
  <c r="IJ50" i="6"/>
  <c r="IK50" i="6"/>
  <c r="IL50" i="6"/>
  <c r="IM50" i="6"/>
  <c r="IN50" i="6"/>
  <c r="IO50" i="6"/>
  <c r="IR50" i="6"/>
  <c r="IP50" i="6"/>
  <c r="IQ50" i="6"/>
  <c r="IS50" i="6"/>
  <c r="IT50" i="6"/>
  <c r="IU50" i="6"/>
  <c r="IV50" i="6"/>
  <c r="IW50" i="6"/>
  <c r="IX50" i="6"/>
  <c r="IY50" i="6"/>
  <c r="IZ50" i="6"/>
  <c r="JA50" i="6"/>
  <c r="JB50" i="6"/>
  <c r="JC50" i="6"/>
  <c r="JE50" i="6"/>
  <c r="JG50" i="6"/>
  <c r="JD50" i="6"/>
  <c r="JF50" i="6"/>
  <c r="JH50" i="6"/>
  <c r="JI50" i="6"/>
  <c r="JJ50" i="6"/>
  <c r="JK50" i="6"/>
  <c r="JL50" i="6"/>
  <c r="JM50" i="6"/>
  <c r="JO50" i="6"/>
  <c r="JN50" i="6"/>
  <c r="JQ50" i="6"/>
  <c r="JP50" i="6"/>
  <c r="JR50" i="6"/>
  <c r="JS50" i="6"/>
  <c r="JT50" i="6"/>
  <c r="JU50" i="6"/>
  <c r="JV50" i="6"/>
  <c r="JW50" i="6"/>
  <c r="JX50" i="6"/>
  <c r="JY50" i="6"/>
  <c r="JZ50" i="6"/>
  <c r="KB50" i="6"/>
  <c r="KC50" i="6"/>
  <c r="KD50" i="6"/>
  <c r="KE50" i="6"/>
  <c r="KF50" i="6"/>
  <c r="KG50" i="6"/>
  <c r="KH50" i="6"/>
  <c r="KI50" i="6"/>
  <c r="KJ50" i="6"/>
  <c r="KK50" i="6"/>
  <c r="KL50" i="6"/>
  <c r="KN50" i="6"/>
  <c r="KM50" i="6"/>
  <c r="KP50" i="6"/>
  <c r="KO50" i="6"/>
  <c r="KQ50" i="6"/>
  <c r="KR50" i="6"/>
  <c r="KS50" i="6"/>
  <c r="KT50" i="6"/>
  <c r="KU50" i="6"/>
  <c r="KV50" i="6"/>
  <c r="KW50" i="6"/>
  <c r="KZ50" i="6"/>
  <c r="KX50" i="6"/>
  <c r="KY50" i="6"/>
  <c r="LA50" i="6"/>
  <c r="LB50" i="6"/>
  <c r="LC50" i="6"/>
  <c r="LD50" i="6"/>
  <c r="LE50" i="6"/>
  <c r="LF50" i="6"/>
  <c r="LG50" i="6"/>
  <c r="LH50" i="6"/>
  <c r="LI50" i="6"/>
  <c r="LJ50" i="6"/>
  <c r="LK50" i="6"/>
  <c r="LM50" i="6"/>
  <c r="LO50" i="6"/>
  <c r="LL50" i="6"/>
  <c r="LN50" i="6"/>
  <c r="AG51" i="6"/>
  <c r="AH51" i="6"/>
  <c r="AI51" i="6"/>
  <c r="AJ51" i="6"/>
  <c r="AK51" i="6"/>
  <c r="AL51" i="6"/>
  <c r="AN51" i="6"/>
  <c r="AM51" i="6"/>
  <c r="AO51" i="6"/>
  <c r="AQ51" i="6"/>
  <c r="AR51" i="6"/>
  <c r="AS51" i="6"/>
  <c r="AT51" i="6"/>
  <c r="AU51" i="6"/>
  <c r="AV51" i="6"/>
  <c r="AW51" i="6"/>
  <c r="AX51" i="6"/>
  <c r="AY51" i="6"/>
  <c r="BA51" i="6"/>
  <c r="BB51" i="6"/>
  <c r="BC51" i="6"/>
  <c r="BD51" i="6"/>
  <c r="BE51" i="6"/>
  <c r="BF51" i="6"/>
  <c r="BG51" i="6"/>
  <c r="BH51" i="6"/>
  <c r="BI51" i="6"/>
  <c r="BJ51" i="6"/>
  <c r="BK51" i="6"/>
  <c r="BM51" i="6"/>
  <c r="BL51" i="6"/>
  <c r="BO51" i="6"/>
  <c r="BN51" i="6"/>
  <c r="BP51" i="6"/>
  <c r="BQ51" i="6"/>
  <c r="BR51" i="6"/>
  <c r="BS51" i="6"/>
  <c r="BT51" i="6"/>
  <c r="BU51" i="6"/>
  <c r="BV51" i="6"/>
  <c r="BY51" i="6"/>
  <c r="BW51" i="6"/>
  <c r="BX51" i="6"/>
  <c r="BZ51" i="6"/>
  <c r="CA51" i="6"/>
  <c r="CB51" i="6"/>
  <c r="CC51" i="6"/>
  <c r="CD51" i="6"/>
  <c r="CE51" i="6"/>
  <c r="CF51" i="6"/>
  <c r="CG51" i="6"/>
  <c r="CH51" i="6"/>
  <c r="CI51" i="6"/>
  <c r="CJ51" i="6"/>
  <c r="CL51" i="6"/>
  <c r="CN51" i="6"/>
  <c r="CK51" i="6"/>
  <c r="CM51" i="6"/>
  <c r="CO51" i="6"/>
  <c r="CP51" i="6"/>
  <c r="CQ51" i="6"/>
  <c r="CR51" i="6"/>
  <c r="CS51" i="6"/>
  <c r="CT51" i="6"/>
  <c r="CV51" i="6"/>
  <c r="CU51" i="6"/>
  <c r="CX51" i="6"/>
  <c r="CW51" i="6"/>
  <c r="CY51" i="6"/>
  <c r="CZ51" i="6"/>
  <c r="DA51" i="6"/>
  <c r="DB51" i="6"/>
  <c r="DC51" i="6"/>
  <c r="DD51" i="6"/>
  <c r="DE51" i="6"/>
  <c r="DF51" i="6"/>
  <c r="DG51" i="6"/>
  <c r="DI51" i="6"/>
  <c r="DJ51" i="6"/>
  <c r="DK51" i="6"/>
  <c r="DL51" i="6"/>
  <c r="DM51" i="6"/>
  <c r="DN51" i="6"/>
  <c r="DO51" i="6"/>
  <c r="DP51" i="6"/>
  <c r="DQ51" i="6"/>
  <c r="DR51" i="6"/>
  <c r="DS51" i="6"/>
  <c r="DU51" i="6"/>
  <c r="DT51" i="6"/>
  <c r="DW51" i="6"/>
  <c r="DV51" i="6"/>
  <c r="DX51" i="6"/>
  <c r="DY51" i="6"/>
  <c r="DZ51" i="6"/>
  <c r="EA51" i="6"/>
  <c r="EB51" i="6"/>
  <c r="EC51" i="6"/>
  <c r="ED51" i="6"/>
  <c r="EG51" i="6"/>
  <c r="EE51" i="6"/>
  <c r="EF51" i="6"/>
  <c r="EH51" i="6"/>
  <c r="EI51" i="6"/>
  <c r="EJ51" i="6"/>
  <c r="EK51" i="6"/>
  <c r="EL51" i="6"/>
  <c r="EM51" i="6"/>
  <c r="EN51" i="6"/>
  <c r="EO51" i="6"/>
  <c r="EP51" i="6"/>
  <c r="EQ51" i="6"/>
  <c r="ER51" i="6"/>
  <c r="ET51" i="6"/>
  <c r="EV51" i="6"/>
  <c r="ES51" i="6"/>
  <c r="EU51" i="6"/>
  <c r="EW51" i="6"/>
  <c r="EX51" i="6"/>
  <c r="EY51" i="6"/>
  <c r="EZ51" i="6"/>
  <c r="FA51" i="6"/>
  <c r="FB51" i="6"/>
  <c r="FD51" i="6"/>
  <c r="FC51" i="6"/>
  <c r="FF51" i="6"/>
  <c r="FE51" i="6"/>
  <c r="FG51" i="6"/>
  <c r="FH51" i="6"/>
  <c r="FI51" i="6"/>
  <c r="FJ51" i="6"/>
  <c r="FK51" i="6"/>
  <c r="FL51" i="6"/>
  <c r="FM51" i="6"/>
  <c r="FN51" i="6"/>
  <c r="FO51" i="6"/>
  <c r="FQ51" i="6"/>
  <c r="FR51" i="6"/>
  <c r="FS51" i="6"/>
  <c r="FT51" i="6"/>
  <c r="FU51" i="6"/>
  <c r="FV51" i="6"/>
  <c r="FW51" i="6"/>
  <c r="FX51" i="6"/>
  <c r="FY51" i="6"/>
  <c r="FZ51" i="6"/>
  <c r="GA51" i="6"/>
  <c r="GC51" i="6"/>
  <c r="GB51" i="6"/>
  <c r="GE51" i="6"/>
  <c r="GD51" i="6"/>
  <c r="GF51" i="6"/>
  <c r="GG51" i="6"/>
  <c r="GH51" i="6"/>
  <c r="GI51" i="6"/>
  <c r="GJ51" i="6"/>
  <c r="GK51" i="6"/>
  <c r="GL51" i="6"/>
  <c r="GO51" i="6"/>
  <c r="GM51" i="6"/>
  <c r="GN51" i="6"/>
  <c r="GP51" i="6"/>
  <c r="GQ51" i="6"/>
  <c r="GR51" i="6"/>
  <c r="GS51" i="6"/>
  <c r="GT51" i="6"/>
  <c r="GU51" i="6"/>
  <c r="GV51" i="6"/>
  <c r="GW51" i="6"/>
  <c r="GX51" i="6"/>
  <c r="GY51" i="6"/>
  <c r="GZ51" i="6"/>
  <c r="HB51" i="6"/>
  <c r="HD51" i="6"/>
  <c r="HA51" i="6"/>
  <c r="HC51" i="6"/>
  <c r="HE51" i="6"/>
  <c r="HF51" i="6"/>
  <c r="HG51" i="6"/>
  <c r="HH51" i="6"/>
  <c r="HI51" i="6"/>
  <c r="HJ51" i="6"/>
  <c r="HL51" i="6"/>
  <c r="HK51" i="6"/>
  <c r="HM51" i="6"/>
  <c r="HO51" i="6"/>
  <c r="HP51" i="6"/>
  <c r="HQ51" i="6"/>
  <c r="HR51" i="6"/>
  <c r="HS51" i="6"/>
  <c r="HT51" i="6"/>
  <c r="HU51" i="6"/>
  <c r="HV51" i="6"/>
  <c r="HW51" i="6"/>
  <c r="HY51" i="6"/>
  <c r="HZ51" i="6"/>
  <c r="IA51" i="6"/>
  <c r="IB51" i="6"/>
  <c r="IC51" i="6"/>
  <c r="ID51" i="6"/>
  <c r="IE51" i="6"/>
  <c r="IF51" i="6"/>
  <c r="IG51" i="6"/>
  <c r="IH51" i="6"/>
  <c r="II51" i="6"/>
  <c r="IK51" i="6"/>
  <c r="IJ51" i="6"/>
  <c r="IM51" i="6"/>
  <c r="IL51" i="6"/>
  <c r="IN51" i="6"/>
  <c r="IO51" i="6"/>
  <c r="IP51" i="6"/>
  <c r="IQ51" i="6"/>
  <c r="IR51" i="6"/>
  <c r="IS51" i="6"/>
  <c r="IT51" i="6"/>
  <c r="IW51" i="6"/>
  <c r="IU51" i="6"/>
  <c r="IV51" i="6"/>
  <c r="IX51" i="6"/>
  <c r="IY51" i="6"/>
  <c r="IZ51" i="6"/>
  <c r="JA51" i="6"/>
  <c r="JB51" i="6"/>
  <c r="JC51" i="6"/>
  <c r="JD51" i="6"/>
  <c r="JE51" i="6"/>
  <c r="JF51" i="6"/>
  <c r="JG51" i="6"/>
  <c r="JH51" i="6"/>
  <c r="JJ51" i="6"/>
  <c r="JL51" i="6"/>
  <c r="JI51" i="6"/>
  <c r="JK51" i="6"/>
  <c r="JM51" i="6"/>
  <c r="JN51" i="6"/>
  <c r="JO51" i="6"/>
  <c r="JP51" i="6"/>
  <c r="JQ51" i="6"/>
  <c r="JR51" i="6"/>
  <c r="JT51" i="6"/>
  <c r="JS51" i="6"/>
  <c r="JV51" i="6"/>
  <c r="JU51" i="6"/>
  <c r="JW51" i="6"/>
  <c r="JX51" i="6"/>
  <c r="JY51" i="6"/>
  <c r="JZ51" i="6"/>
  <c r="KA51" i="6"/>
  <c r="KB51" i="6"/>
  <c r="KC51" i="6"/>
  <c r="KD51" i="6"/>
  <c r="KE51" i="6"/>
  <c r="KG51" i="6"/>
  <c r="KH51" i="6"/>
  <c r="KI51" i="6"/>
  <c r="KJ51" i="6"/>
  <c r="KK51" i="6"/>
  <c r="KL51" i="6"/>
  <c r="KM51" i="6"/>
  <c r="KN51" i="6"/>
  <c r="KO51" i="6"/>
  <c r="KP51" i="6"/>
  <c r="KQ51" i="6"/>
  <c r="KS51" i="6"/>
  <c r="KR51" i="6"/>
  <c r="KU51" i="6"/>
  <c r="KT51" i="6"/>
  <c r="KV51" i="6"/>
  <c r="KW51" i="6"/>
  <c r="KX51" i="6"/>
  <c r="KY51" i="6"/>
  <c r="KZ51" i="6"/>
  <c r="LA51" i="6"/>
  <c r="LB51" i="6"/>
  <c r="LE51" i="6"/>
  <c r="LC51" i="6"/>
  <c r="LD51" i="6"/>
  <c r="LF51" i="6"/>
  <c r="LG51" i="6"/>
  <c r="LH51" i="6"/>
  <c r="LI51" i="6"/>
  <c r="LJ51" i="6"/>
  <c r="LK51" i="6"/>
  <c r="LL51" i="6"/>
  <c r="LM51" i="6"/>
  <c r="LN51" i="6"/>
  <c r="LO51" i="6"/>
  <c r="AG52" i="6"/>
  <c r="AI52" i="6"/>
  <c r="AK52" i="6"/>
  <c r="AH52" i="6"/>
  <c r="AJ52" i="6"/>
  <c r="AL52" i="6"/>
  <c r="AM52" i="6"/>
  <c r="AN52" i="6"/>
  <c r="AO52" i="6"/>
  <c r="AP52" i="6"/>
  <c r="AQ52" i="6"/>
  <c r="AS52" i="6"/>
  <c r="AR52" i="6"/>
  <c r="AU52" i="6"/>
  <c r="AT52" i="6"/>
  <c r="AV52" i="6"/>
  <c r="AW52" i="6"/>
  <c r="AX52" i="6"/>
  <c r="AY52" i="6"/>
  <c r="AZ52" i="6"/>
  <c r="BA52" i="6"/>
  <c r="BB52" i="6"/>
  <c r="BC52" i="6"/>
  <c r="BD52" i="6"/>
  <c r="BF52" i="6"/>
  <c r="BG52" i="6"/>
  <c r="BH52" i="6"/>
  <c r="BI52" i="6"/>
  <c r="BJ52" i="6"/>
  <c r="BK52" i="6"/>
  <c r="BL52" i="6"/>
  <c r="BM52" i="6"/>
  <c r="BN52" i="6"/>
  <c r="BO52" i="6"/>
  <c r="BP52" i="6"/>
  <c r="BR52" i="6"/>
  <c r="BQ52" i="6"/>
  <c r="BT52" i="6"/>
  <c r="BS52" i="6"/>
  <c r="BU52" i="6"/>
  <c r="BV52" i="6"/>
  <c r="BW52" i="6"/>
  <c r="BX52" i="6"/>
  <c r="BY52" i="6"/>
  <c r="BZ52" i="6"/>
  <c r="CA52" i="6"/>
  <c r="CD52" i="6"/>
  <c r="CB52" i="6"/>
  <c r="CC52" i="6"/>
  <c r="CE52" i="6"/>
  <c r="CF52" i="6"/>
  <c r="CG52" i="6"/>
  <c r="CH52" i="6"/>
  <c r="CI52" i="6"/>
  <c r="CJ52" i="6"/>
  <c r="CK52" i="6"/>
  <c r="CL52" i="6"/>
  <c r="CM52" i="6"/>
  <c r="CN52" i="6"/>
  <c r="CO52" i="6"/>
  <c r="CQ52" i="6"/>
  <c r="CS52" i="6"/>
  <c r="CP52" i="6"/>
  <c r="CR52" i="6"/>
  <c r="CT52" i="6"/>
  <c r="CU52" i="6"/>
  <c r="CV52" i="6"/>
  <c r="CW52" i="6"/>
  <c r="CX52" i="6"/>
  <c r="CY52" i="6"/>
  <c r="DA52" i="6"/>
  <c r="CZ52" i="6"/>
  <c r="DB52" i="6"/>
  <c r="DD52" i="6"/>
  <c r="DE52" i="6"/>
  <c r="DF52" i="6"/>
  <c r="DG52" i="6"/>
  <c r="DH52" i="6"/>
  <c r="DI52" i="6"/>
  <c r="DJ52" i="6"/>
  <c r="DK52" i="6"/>
  <c r="DL52" i="6"/>
  <c r="DN52" i="6"/>
  <c r="DO52" i="6"/>
  <c r="DP52" i="6"/>
  <c r="DQ52" i="6"/>
  <c r="DR52" i="6"/>
  <c r="DS52" i="6"/>
  <c r="DT52" i="6"/>
  <c r="DU52" i="6"/>
  <c r="DV52" i="6"/>
  <c r="DW52" i="6"/>
  <c r="DX52" i="6"/>
  <c r="DZ52" i="6"/>
  <c r="DY52" i="6"/>
  <c r="EB52" i="6"/>
  <c r="EA52" i="6"/>
  <c r="EC52" i="6"/>
  <c r="ED52" i="6"/>
  <c r="EE52" i="6"/>
  <c r="EF52" i="6"/>
  <c r="EG52" i="6"/>
  <c r="EH52" i="6"/>
  <c r="EI52" i="6"/>
  <c r="EL52" i="6"/>
  <c r="EJ52" i="6"/>
  <c r="EK52" i="6"/>
  <c r="EM52" i="6"/>
  <c r="EN52" i="6"/>
  <c r="EO52" i="6"/>
  <c r="EP52" i="6"/>
  <c r="EQ52" i="6"/>
  <c r="ER52" i="6"/>
  <c r="ES52" i="6"/>
  <c r="ET52" i="6"/>
  <c r="EU52" i="6"/>
  <c r="EV52" i="6"/>
  <c r="EW52" i="6"/>
  <c r="EY52" i="6"/>
  <c r="FA52" i="6"/>
  <c r="EX52" i="6"/>
  <c r="EZ52" i="6"/>
  <c r="FB52" i="6"/>
  <c r="FC52" i="6"/>
  <c r="FD52" i="6"/>
  <c r="FE52" i="6"/>
  <c r="FF52" i="6"/>
  <c r="FG52" i="6"/>
  <c r="FI52" i="6"/>
  <c r="FH52" i="6"/>
  <c r="FK52" i="6"/>
  <c r="FJ52" i="6"/>
  <c r="FL52" i="6"/>
  <c r="FM52" i="6"/>
  <c r="FN52" i="6"/>
  <c r="FO52" i="6"/>
  <c r="FP52" i="6"/>
  <c r="FQ52" i="6"/>
  <c r="FR52" i="6"/>
  <c r="FS52" i="6"/>
  <c r="FT52" i="6"/>
  <c r="FV52" i="6"/>
  <c r="FW52" i="6"/>
  <c r="FX52" i="6"/>
  <c r="FY52" i="6"/>
  <c r="FZ52" i="6"/>
  <c r="GA52" i="6"/>
  <c r="GB52" i="6"/>
  <c r="GC52" i="6"/>
  <c r="GD52" i="6"/>
  <c r="GE52" i="6"/>
  <c r="GF52" i="6"/>
  <c r="GH52" i="6"/>
  <c r="GG52" i="6"/>
  <c r="GJ52" i="6"/>
  <c r="GI52" i="6"/>
  <c r="GK52" i="6"/>
  <c r="GL52" i="6"/>
  <c r="GM52" i="6"/>
  <c r="GN52" i="6"/>
  <c r="GO52" i="6"/>
  <c r="GP52" i="6"/>
  <c r="GQ52" i="6"/>
  <c r="GT52" i="6"/>
  <c r="GR52" i="6"/>
  <c r="GS52" i="6"/>
  <c r="GU52" i="6"/>
  <c r="GV52" i="6"/>
  <c r="GW52" i="6"/>
  <c r="GX52" i="6"/>
  <c r="GY52" i="6"/>
  <c r="GZ52" i="6"/>
  <c r="HA52" i="6"/>
  <c r="HB52" i="6"/>
  <c r="HC52" i="6"/>
  <c r="HD52" i="6"/>
  <c r="HE52" i="6"/>
  <c r="HG52" i="6"/>
  <c r="HI52" i="6"/>
  <c r="HF52" i="6"/>
  <c r="HH52" i="6"/>
  <c r="HJ52" i="6"/>
  <c r="HK52" i="6"/>
  <c r="HL52" i="6"/>
  <c r="HM52" i="6"/>
  <c r="HN52" i="6"/>
  <c r="HO52" i="6"/>
  <c r="HQ52" i="6"/>
  <c r="HP52" i="6"/>
  <c r="HS52" i="6"/>
  <c r="HR52" i="6"/>
  <c r="HT52" i="6"/>
  <c r="HU52" i="6"/>
  <c r="HV52" i="6"/>
  <c r="HW52" i="6"/>
  <c r="HX52" i="6"/>
  <c r="HY52" i="6"/>
  <c r="HZ52" i="6"/>
  <c r="IA52" i="6"/>
  <c r="IB52" i="6"/>
  <c r="ID52" i="6"/>
  <c r="IE52" i="6"/>
  <c r="IF52" i="6"/>
  <c r="IG52" i="6"/>
  <c r="IH52" i="6"/>
  <c r="II52" i="6"/>
  <c r="IJ52" i="6"/>
  <c r="IK52" i="6"/>
  <c r="IL52" i="6"/>
  <c r="IM52" i="6"/>
  <c r="IN52" i="6"/>
  <c r="IP52" i="6"/>
  <c r="IO52" i="6"/>
  <c r="IR52" i="6"/>
  <c r="IQ52" i="6"/>
  <c r="IS52" i="6"/>
  <c r="IT52" i="6"/>
  <c r="IU52" i="6"/>
  <c r="IV52" i="6"/>
  <c r="IW52" i="6"/>
  <c r="IX52" i="6"/>
  <c r="IY52" i="6"/>
  <c r="JB52" i="6"/>
  <c r="IZ52" i="6"/>
  <c r="JA52" i="6"/>
  <c r="JC52" i="6"/>
  <c r="JD52" i="6"/>
  <c r="JE52" i="6"/>
  <c r="JF52" i="6"/>
  <c r="JG52" i="6"/>
  <c r="JH52" i="6"/>
  <c r="JI52" i="6"/>
  <c r="JJ52" i="6"/>
  <c r="JK52" i="6"/>
  <c r="JL52" i="6"/>
  <c r="JM52" i="6"/>
  <c r="JO52" i="6"/>
  <c r="JQ52" i="6"/>
  <c r="JN52" i="6"/>
  <c r="JP52" i="6"/>
  <c r="JR52" i="6"/>
  <c r="JS52" i="6"/>
  <c r="JT52" i="6"/>
  <c r="JU52" i="6"/>
  <c r="JV52" i="6"/>
  <c r="JW52" i="6"/>
  <c r="JY52" i="6"/>
  <c r="JX52" i="6"/>
  <c r="JZ52" i="6"/>
  <c r="KB52" i="6"/>
  <c r="KC52" i="6"/>
  <c r="KD52" i="6"/>
  <c r="KE52" i="6"/>
  <c r="KF52" i="6"/>
  <c r="KG52" i="6"/>
  <c r="KH52" i="6"/>
  <c r="KI52" i="6"/>
  <c r="KJ52" i="6"/>
  <c r="KL52" i="6"/>
  <c r="KM52" i="6"/>
  <c r="KN52" i="6"/>
  <c r="KO52" i="6"/>
  <c r="KP52" i="6"/>
  <c r="KQ52" i="6"/>
  <c r="KR52" i="6"/>
  <c r="KS52" i="6"/>
  <c r="KT52" i="6"/>
  <c r="KU52" i="6"/>
  <c r="KV52" i="6"/>
  <c r="KX52" i="6"/>
  <c r="KW52" i="6"/>
  <c r="KZ52" i="6"/>
  <c r="KY52" i="6"/>
  <c r="LA52" i="6"/>
  <c r="LB52" i="6"/>
  <c r="LC52" i="6"/>
  <c r="LD52" i="6"/>
  <c r="LE52" i="6"/>
  <c r="LF52" i="6"/>
  <c r="LG52" i="6"/>
  <c r="LJ52" i="6"/>
  <c r="LH52" i="6"/>
  <c r="LI52" i="6"/>
  <c r="LK52" i="6"/>
  <c r="LL52" i="6"/>
  <c r="LM52" i="6"/>
  <c r="LN52" i="6"/>
  <c r="LO52" i="6"/>
  <c r="AG53" i="6"/>
  <c r="AH53" i="6"/>
  <c r="AI53" i="6"/>
  <c r="AJ53" i="6"/>
  <c r="AK53" i="6"/>
  <c r="AL53" i="6"/>
  <c r="AN53" i="6"/>
  <c r="AP53" i="6"/>
  <c r="AM53" i="6"/>
  <c r="AO53" i="6"/>
  <c r="AQ53" i="6"/>
  <c r="AR53" i="6"/>
  <c r="AS53" i="6"/>
  <c r="AT53" i="6"/>
  <c r="AU53" i="6"/>
  <c r="AV53" i="6"/>
  <c r="AX53" i="6"/>
  <c r="AW53" i="6"/>
  <c r="AZ53" i="6"/>
  <c r="AY53" i="6"/>
  <c r="BA53" i="6"/>
  <c r="BB53" i="6"/>
  <c r="BC53" i="6"/>
  <c r="BD53" i="6"/>
  <c r="BE53" i="6"/>
  <c r="BF53" i="6"/>
  <c r="BG53" i="6"/>
  <c r="BH53" i="6"/>
  <c r="BI53" i="6"/>
  <c r="BK53" i="6"/>
  <c r="BL53" i="6"/>
  <c r="BM53" i="6"/>
  <c r="BN53" i="6"/>
  <c r="BO53" i="6"/>
  <c r="BP53" i="6"/>
  <c r="BQ53" i="6"/>
  <c r="BR53" i="6"/>
  <c r="BS53" i="6"/>
  <c r="BT53" i="6"/>
  <c r="BU53" i="6"/>
  <c r="BW53" i="6"/>
  <c r="BV53" i="6"/>
  <c r="BY53" i="6"/>
  <c r="BX53" i="6"/>
  <c r="BZ53" i="6"/>
  <c r="CA53" i="6"/>
  <c r="CB53" i="6"/>
  <c r="CC53" i="6"/>
  <c r="CD53" i="6"/>
  <c r="CE53" i="6"/>
  <c r="CF53" i="6"/>
  <c r="CI53" i="6"/>
  <c r="CG53" i="6"/>
  <c r="CH53" i="6"/>
  <c r="CJ53" i="6"/>
  <c r="CK53" i="6"/>
  <c r="CL53" i="6"/>
  <c r="CM53" i="6"/>
  <c r="CN53" i="6"/>
  <c r="CO53" i="6"/>
  <c r="CP53" i="6"/>
  <c r="CQ53" i="6"/>
  <c r="CR53" i="6"/>
  <c r="CS53" i="6"/>
  <c r="CT53" i="6"/>
  <c r="CV53" i="6"/>
  <c r="CX53" i="6"/>
  <c r="CU53" i="6"/>
  <c r="CW53" i="6"/>
  <c r="CY53" i="6"/>
  <c r="CZ53" i="6"/>
  <c r="DA53" i="6"/>
  <c r="DB53" i="6"/>
  <c r="DC53" i="6"/>
  <c r="DD53" i="6"/>
  <c r="DF53" i="6"/>
  <c r="DE53" i="6"/>
  <c r="DH53" i="6"/>
  <c r="DG53" i="6"/>
  <c r="DI53" i="6"/>
  <c r="DJ53" i="6"/>
  <c r="DK53" i="6"/>
  <c r="DL53" i="6"/>
  <c r="DM53" i="6"/>
  <c r="DN53" i="6"/>
  <c r="DO53" i="6"/>
  <c r="DP53" i="6"/>
  <c r="DQ53" i="6"/>
  <c r="DS53" i="6"/>
  <c r="DT53" i="6"/>
  <c r="DU53" i="6"/>
  <c r="DV53" i="6"/>
  <c r="DW53" i="6"/>
  <c r="DX53" i="6"/>
  <c r="DY53" i="6"/>
  <c r="DZ53" i="6"/>
  <c r="EA53" i="6"/>
  <c r="EB53" i="6"/>
  <c r="EC53" i="6"/>
  <c r="EE53" i="6"/>
  <c r="ED53" i="6"/>
  <c r="EG53" i="6"/>
  <c r="EF53" i="6"/>
  <c r="EH53" i="6"/>
  <c r="EI53" i="6"/>
  <c r="EJ53" i="6"/>
  <c r="EK53" i="6"/>
  <c r="EL53" i="6"/>
  <c r="EM53" i="6"/>
  <c r="EN53" i="6"/>
  <c r="EQ53" i="6"/>
  <c r="EO53" i="6"/>
  <c r="EP53" i="6"/>
  <c r="ER53" i="6"/>
  <c r="ES53" i="6"/>
  <c r="ET53" i="6"/>
  <c r="EU53" i="6"/>
  <c r="EV53" i="6"/>
  <c r="EW53" i="6"/>
  <c r="EX53" i="6"/>
  <c r="EY53" i="6"/>
  <c r="EZ53" i="6"/>
  <c r="FA53" i="6"/>
  <c r="FB53" i="6"/>
  <c r="FD53" i="6"/>
  <c r="FF53" i="6"/>
  <c r="FC53" i="6"/>
  <c r="FE53" i="6"/>
  <c r="FG53" i="6"/>
  <c r="FH53" i="6"/>
  <c r="FI53" i="6"/>
  <c r="FJ53" i="6"/>
  <c r="FK53" i="6"/>
  <c r="FL53" i="6"/>
  <c r="FN53" i="6"/>
  <c r="FM53" i="6"/>
  <c r="FO53" i="6"/>
  <c r="FQ53" i="6"/>
  <c r="FR53" i="6"/>
  <c r="FS53" i="6"/>
  <c r="FT53" i="6"/>
  <c r="FU53" i="6"/>
  <c r="FV53" i="6"/>
  <c r="FW53" i="6"/>
  <c r="FX53" i="6"/>
  <c r="FY53" i="6"/>
  <c r="GA53" i="6"/>
  <c r="GB53" i="6"/>
  <c r="GC53" i="6"/>
  <c r="GD53" i="6"/>
  <c r="GE53" i="6"/>
  <c r="GF53" i="6"/>
  <c r="GG53" i="6"/>
  <c r="GH53" i="6"/>
  <c r="GI53" i="6"/>
  <c r="GJ53" i="6"/>
  <c r="GK53" i="6"/>
  <c r="GM53" i="6"/>
  <c r="GL53" i="6"/>
  <c r="GO53" i="6"/>
  <c r="GN53" i="6"/>
  <c r="GP53" i="6"/>
  <c r="GQ53" i="6"/>
  <c r="GR53" i="6"/>
  <c r="GS53" i="6"/>
  <c r="GT53" i="6"/>
  <c r="GU53" i="6"/>
  <c r="GV53" i="6"/>
  <c r="GY53" i="6"/>
  <c r="GW53" i="6"/>
  <c r="GX53" i="6"/>
  <c r="GZ53" i="6"/>
  <c r="HA53" i="6"/>
  <c r="HB53" i="6"/>
  <c r="HC53" i="6"/>
  <c r="HD53" i="6"/>
  <c r="HE53" i="6"/>
  <c r="HF53" i="6"/>
  <c r="HG53" i="6"/>
  <c r="HH53" i="6"/>
  <c r="HI53" i="6"/>
  <c r="HJ53" i="6"/>
  <c r="HL53" i="6"/>
  <c r="HN53" i="6"/>
  <c r="HK53" i="6"/>
  <c r="HM53" i="6"/>
  <c r="HO53" i="6"/>
  <c r="HP53" i="6"/>
  <c r="HQ53" i="6"/>
  <c r="HR53" i="6"/>
  <c r="HS53" i="6"/>
  <c r="HT53" i="6"/>
  <c r="HV53" i="6"/>
  <c r="HU53" i="6"/>
  <c r="HX53" i="6"/>
  <c r="HW53" i="6"/>
  <c r="HY53" i="6"/>
  <c r="HZ53" i="6"/>
  <c r="IA53" i="6"/>
  <c r="IB53" i="6"/>
  <c r="IC53" i="6"/>
  <c r="ID53" i="6"/>
  <c r="IE53" i="6"/>
  <c r="IF53" i="6"/>
  <c r="IG53" i="6"/>
  <c r="II53" i="6"/>
  <c r="IJ53" i="6"/>
  <c r="IK53" i="6"/>
  <c r="IL53" i="6"/>
  <c r="IM53" i="6"/>
  <c r="IN53" i="6"/>
  <c r="IO53" i="6"/>
  <c r="IP53" i="6"/>
  <c r="IQ53" i="6"/>
  <c r="IR53" i="6"/>
  <c r="IS53" i="6"/>
  <c r="IU53" i="6"/>
  <c r="IT53" i="6"/>
  <c r="IW53" i="6"/>
  <c r="IV53" i="6"/>
  <c r="IX53" i="6"/>
  <c r="IY53" i="6"/>
  <c r="IZ53" i="6"/>
  <c r="JA53" i="6"/>
  <c r="JB53" i="6"/>
  <c r="JC53" i="6"/>
  <c r="JD53" i="6"/>
  <c r="JG53" i="6"/>
  <c r="JE53" i="6"/>
  <c r="JF53" i="6"/>
  <c r="JH53" i="6"/>
  <c r="JI53" i="6"/>
  <c r="JJ53" i="6"/>
  <c r="JK53" i="6"/>
  <c r="JL53" i="6"/>
  <c r="JM53" i="6"/>
  <c r="JN53" i="6"/>
  <c r="JO53" i="6"/>
  <c r="JP53" i="6"/>
  <c r="JQ53" i="6"/>
  <c r="JR53" i="6"/>
  <c r="JT53" i="6"/>
  <c r="JV53" i="6"/>
  <c r="JS53" i="6"/>
  <c r="JU53" i="6"/>
  <c r="JW53" i="6"/>
  <c r="JX53" i="6"/>
  <c r="JY53" i="6"/>
  <c r="JZ53" i="6"/>
  <c r="KA53" i="6"/>
  <c r="KB53" i="6"/>
  <c r="KD53" i="6"/>
  <c r="KC53" i="6"/>
  <c r="KF53" i="6"/>
  <c r="KE53" i="6"/>
  <c r="KG53" i="6"/>
  <c r="KH53" i="6"/>
  <c r="KI53" i="6"/>
  <c r="KJ53" i="6"/>
  <c r="KK53" i="6"/>
  <c r="KL53" i="6"/>
  <c r="KM53" i="6"/>
  <c r="KN53" i="6"/>
  <c r="KO53" i="6"/>
  <c r="KQ53" i="6"/>
  <c r="KR53" i="6"/>
  <c r="KS53" i="6"/>
  <c r="KT53" i="6"/>
  <c r="KU53" i="6"/>
  <c r="KV53" i="6"/>
  <c r="KW53" i="6"/>
  <c r="KX53" i="6"/>
  <c r="KY53" i="6"/>
  <c r="KZ53" i="6"/>
  <c r="LA53" i="6"/>
  <c r="LC53" i="6"/>
  <c r="LB53" i="6"/>
  <c r="LE53" i="6"/>
  <c r="LD53" i="6"/>
  <c r="LF53" i="6"/>
  <c r="LG53" i="6"/>
  <c r="LH53" i="6"/>
  <c r="LI53" i="6"/>
  <c r="LJ53" i="6"/>
  <c r="LK53" i="6"/>
  <c r="LL53" i="6"/>
  <c r="LO53" i="6"/>
  <c r="LM53" i="6"/>
  <c r="LN53" i="6"/>
  <c r="AB38" i="6"/>
  <c r="AD38" i="6"/>
  <c r="AC38" i="6"/>
  <c r="AF38" i="6"/>
  <c r="AE38" i="6"/>
  <c r="AB39" i="6"/>
  <c r="AD39" i="6"/>
  <c r="AF39" i="6"/>
  <c r="AC39" i="6"/>
  <c r="AE39" i="6"/>
  <c r="AB40" i="6"/>
  <c r="AC40" i="6"/>
  <c r="AF40" i="6"/>
  <c r="AD40" i="6"/>
  <c r="AE40" i="6"/>
  <c r="AB41" i="6"/>
  <c r="AC41" i="6"/>
  <c r="AF41" i="6"/>
  <c r="AD41" i="6"/>
  <c r="AE41" i="6"/>
  <c r="AB42" i="6"/>
  <c r="AC42" i="6"/>
  <c r="AD42" i="6"/>
  <c r="AE42" i="6"/>
  <c r="AF42" i="6"/>
  <c r="AB43" i="6"/>
  <c r="AD43" i="6"/>
  <c r="AF43" i="6"/>
  <c r="AC43" i="6"/>
  <c r="AE43" i="6"/>
  <c r="AB44" i="6"/>
  <c r="AC44" i="6"/>
  <c r="AD44" i="6"/>
  <c r="AE44" i="6"/>
  <c r="AF44" i="6"/>
  <c r="AB45" i="6"/>
  <c r="AC45" i="6"/>
  <c r="AF45" i="6"/>
  <c r="AD45" i="6"/>
  <c r="AE45" i="6"/>
  <c r="AB46" i="6"/>
  <c r="AD46" i="6"/>
  <c r="AC46" i="6"/>
  <c r="AF46" i="6"/>
  <c r="AE46" i="6"/>
  <c r="AB47" i="6"/>
  <c r="AC47" i="6"/>
  <c r="AD47" i="6"/>
  <c r="AE47" i="6"/>
  <c r="AF47" i="6"/>
  <c r="AB48" i="6"/>
  <c r="AC48" i="6"/>
  <c r="AF48" i="6"/>
  <c r="AD48" i="6"/>
  <c r="AE48" i="6"/>
  <c r="AB49" i="6"/>
  <c r="AC49" i="6"/>
  <c r="AD49" i="6"/>
  <c r="AE49" i="6"/>
  <c r="AF49" i="6"/>
  <c r="AB50" i="6"/>
  <c r="AD50" i="6"/>
  <c r="AC50" i="6"/>
  <c r="AF50" i="6"/>
  <c r="AE50" i="6"/>
  <c r="AB51" i="6"/>
  <c r="AD51" i="6"/>
  <c r="AF51" i="6"/>
  <c r="AC51" i="6"/>
  <c r="AE51" i="6"/>
  <c r="AB52" i="6"/>
  <c r="AC52" i="6"/>
  <c r="AF52" i="6"/>
  <c r="AD52" i="6"/>
  <c r="AE52" i="6"/>
  <c r="AB53" i="6"/>
  <c r="AC53" i="6"/>
  <c r="AF53" i="6"/>
  <c r="AD53" i="6"/>
  <c r="AE53" i="6"/>
  <c r="X39" i="6"/>
  <c r="Y39" i="6"/>
  <c r="Z39" i="6"/>
  <c r="AA39" i="6"/>
  <c r="X40" i="6"/>
  <c r="Y40" i="6"/>
  <c r="Z40" i="6"/>
  <c r="AA40" i="6"/>
  <c r="X41" i="6"/>
  <c r="Y41" i="6"/>
  <c r="Z41" i="6"/>
  <c r="AA41" i="6"/>
  <c r="X42" i="6"/>
  <c r="Y42" i="6"/>
  <c r="Z42" i="6"/>
  <c r="AA42" i="6"/>
  <c r="X43" i="6"/>
  <c r="Y43" i="6"/>
  <c r="Z43" i="6"/>
  <c r="AA43" i="6"/>
  <c r="X44" i="6"/>
  <c r="Y44" i="6"/>
  <c r="Z44" i="6"/>
  <c r="AA44" i="6"/>
  <c r="X45" i="6"/>
  <c r="Y45" i="6"/>
  <c r="Z45" i="6"/>
  <c r="AA45" i="6"/>
  <c r="X46" i="6"/>
  <c r="Y46" i="6"/>
  <c r="Z46" i="6"/>
  <c r="AA46" i="6"/>
  <c r="X47" i="6"/>
  <c r="Y47" i="6"/>
  <c r="Z47" i="6"/>
  <c r="AA47" i="6"/>
  <c r="X48" i="6"/>
  <c r="Y48" i="6"/>
  <c r="Z48" i="6"/>
  <c r="AA48" i="6"/>
  <c r="X49" i="6"/>
  <c r="Y49" i="6"/>
  <c r="Z49" i="6"/>
  <c r="AA49" i="6"/>
  <c r="X50" i="6"/>
  <c r="Y50" i="6"/>
  <c r="Z50" i="6"/>
  <c r="AA50" i="6"/>
  <c r="X51" i="6"/>
  <c r="Y51" i="6"/>
  <c r="Z51" i="6"/>
  <c r="AA51" i="6"/>
  <c r="X52" i="6"/>
  <c r="Y52" i="6"/>
  <c r="Z52" i="6"/>
  <c r="AA52" i="6"/>
  <c r="X53" i="6"/>
  <c r="Y53" i="6"/>
  <c r="Z53" i="6"/>
  <c r="AA53" i="6"/>
  <c r="Z38" i="6"/>
  <c r="Y38" i="6"/>
  <c r="X38" i="6"/>
  <c r="AA38" i="6"/>
  <c r="W42" i="6"/>
  <c r="W39" i="6"/>
  <c r="W40" i="6"/>
  <c r="W41" i="6"/>
  <c r="W43" i="6"/>
  <c r="W44" i="6"/>
  <c r="W45" i="6"/>
  <c r="W46" i="6"/>
  <c r="W47" i="6"/>
  <c r="W48" i="6"/>
  <c r="W49" i="6"/>
  <c r="W50" i="6"/>
  <c r="W51" i="6"/>
  <c r="W52" i="6"/>
  <c r="W53" i="6"/>
  <c r="W38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32" i="6"/>
  <c r="AB30" i="6"/>
  <c r="AG30" i="6"/>
  <c r="AA30" i="6"/>
  <c r="Z30" i="6"/>
  <c r="Y30" i="6"/>
  <c r="X30" i="6"/>
  <c r="B32" i="6"/>
  <c r="C32" i="6"/>
  <c r="D32" i="6"/>
  <c r="E32" i="6"/>
  <c r="F32" i="6"/>
  <c r="H32" i="6"/>
  <c r="I32" i="6"/>
  <c r="J32" i="6"/>
  <c r="K32" i="6"/>
  <c r="B33" i="6"/>
  <c r="C33" i="6"/>
  <c r="D33" i="6"/>
  <c r="E33" i="6"/>
  <c r="F33" i="6"/>
  <c r="H33" i="6"/>
  <c r="I33" i="6"/>
  <c r="J33" i="6"/>
  <c r="K33" i="6"/>
  <c r="B34" i="6"/>
  <c r="C34" i="6"/>
  <c r="D34" i="6"/>
  <c r="E34" i="6"/>
  <c r="F34" i="6"/>
  <c r="H34" i="6"/>
  <c r="I34" i="6"/>
  <c r="J34" i="6"/>
  <c r="K34" i="6"/>
  <c r="B35" i="6"/>
  <c r="C35" i="6"/>
  <c r="D35" i="6"/>
  <c r="E35" i="6"/>
  <c r="F35" i="6"/>
  <c r="H35" i="6"/>
  <c r="I35" i="6"/>
  <c r="J35" i="6"/>
  <c r="K35" i="6"/>
  <c r="B36" i="6"/>
  <c r="C36" i="6"/>
  <c r="D36" i="6"/>
  <c r="E36" i="6"/>
  <c r="F36" i="6"/>
  <c r="H36" i="6"/>
  <c r="I36" i="6"/>
  <c r="J36" i="6"/>
  <c r="K36" i="6"/>
  <c r="B37" i="6"/>
  <c r="C37" i="6"/>
  <c r="D37" i="6"/>
  <c r="E37" i="6"/>
  <c r="F37" i="6"/>
  <c r="H37" i="6"/>
  <c r="I37" i="6"/>
  <c r="J37" i="6"/>
  <c r="K37" i="6"/>
  <c r="B38" i="6"/>
  <c r="C38" i="6"/>
  <c r="D38" i="6"/>
  <c r="E38" i="6"/>
  <c r="F38" i="6"/>
  <c r="H38" i="6"/>
  <c r="I38" i="6"/>
  <c r="J38" i="6"/>
  <c r="K38" i="6"/>
  <c r="B39" i="6"/>
  <c r="C39" i="6"/>
  <c r="D39" i="6"/>
  <c r="E39" i="6"/>
  <c r="F39" i="6"/>
  <c r="H39" i="6"/>
  <c r="I39" i="6"/>
  <c r="J39" i="6"/>
  <c r="K39" i="6"/>
  <c r="B40" i="6"/>
  <c r="C40" i="6"/>
  <c r="D40" i="6"/>
  <c r="E40" i="6"/>
  <c r="F40" i="6"/>
  <c r="H40" i="6"/>
  <c r="I40" i="6"/>
  <c r="J40" i="6"/>
  <c r="K40" i="6"/>
  <c r="B41" i="6"/>
  <c r="C41" i="6"/>
  <c r="D41" i="6"/>
  <c r="E41" i="6"/>
  <c r="F41" i="6"/>
  <c r="H41" i="6"/>
  <c r="I41" i="6"/>
  <c r="J41" i="6"/>
  <c r="K41" i="6"/>
  <c r="B42" i="6"/>
  <c r="C42" i="6"/>
  <c r="D42" i="6"/>
  <c r="E42" i="6"/>
  <c r="F42" i="6"/>
  <c r="H42" i="6"/>
  <c r="I42" i="6"/>
  <c r="J42" i="6"/>
  <c r="K42" i="6"/>
  <c r="B43" i="6"/>
  <c r="C43" i="6"/>
  <c r="D43" i="6"/>
  <c r="E43" i="6"/>
  <c r="F43" i="6"/>
  <c r="H43" i="6"/>
  <c r="I43" i="6"/>
  <c r="J43" i="6"/>
  <c r="K43" i="6"/>
  <c r="B44" i="6"/>
  <c r="C44" i="6"/>
  <c r="D44" i="6"/>
  <c r="E44" i="6"/>
  <c r="F44" i="6"/>
  <c r="H44" i="6"/>
  <c r="I44" i="6"/>
  <c r="J44" i="6"/>
  <c r="K44" i="6"/>
  <c r="B45" i="6"/>
  <c r="C45" i="6"/>
  <c r="D45" i="6"/>
  <c r="E45" i="6"/>
  <c r="F45" i="6"/>
  <c r="H45" i="6"/>
  <c r="I45" i="6"/>
  <c r="J45" i="6"/>
  <c r="K45" i="6"/>
  <c r="B46" i="6"/>
  <c r="C46" i="6"/>
  <c r="D46" i="6"/>
  <c r="E46" i="6"/>
  <c r="F46" i="6"/>
  <c r="H46" i="6"/>
  <c r="I46" i="6"/>
  <c r="J46" i="6"/>
  <c r="K46" i="6"/>
  <c r="B47" i="6"/>
  <c r="C47" i="6"/>
  <c r="D47" i="6"/>
  <c r="E47" i="6"/>
  <c r="F47" i="6"/>
  <c r="H47" i="6"/>
  <c r="I47" i="6"/>
  <c r="J47" i="6"/>
  <c r="K47" i="6"/>
  <c r="B48" i="6"/>
  <c r="C48" i="6"/>
  <c r="D48" i="6"/>
  <c r="E48" i="6"/>
  <c r="F48" i="6"/>
  <c r="H48" i="6"/>
  <c r="I48" i="6"/>
  <c r="J48" i="6"/>
  <c r="K48" i="6"/>
  <c r="B49" i="6"/>
  <c r="C49" i="6"/>
  <c r="D49" i="6"/>
  <c r="E49" i="6"/>
  <c r="F49" i="6"/>
  <c r="H49" i="6"/>
  <c r="I49" i="6"/>
  <c r="J49" i="6"/>
  <c r="K49" i="6"/>
  <c r="B50" i="6"/>
  <c r="C50" i="6"/>
  <c r="D50" i="6"/>
  <c r="E50" i="6"/>
  <c r="F50" i="6"/>
  <c r="H50" i="6"/>
  <c r="I50" i="6"/>
  <c r="J50" i="6"/>
  <c r="K50" i="6"/>
  <c r="B51" i="6"/>
  <c r="C51" i="6"/>
  <c r="D51" i="6"/>
  <c r="E51" i="6"/>
  <c r="F51" i="6"/>
  <c r="H51" i="6"/>
  <c r="I51" i="6"/>
  <c r="J51" i="6"/>
  <c r="K51" i="6"/>
  <c r="B52" i="6"/>
  <c r="C52" i="6"/>
  <c r="D52" i="6"/>
  <c r="E52" i="6"/>
  <c r="F52" i="6"/>
  <c r="H52" i="6"/>
  <c r="I52" i="6"/>
  <c r="J52" i="6"/>
  <c r="K52" i="6"/>
  <c r="B53" i="6"/>
  <c r="C53" i="6"/>
  <c r="D53" i="6"/>
  <c r="E53" i="6"/>
  <c r="F53" i="6"/>
  <c r="H53" i="6"/>
  <c r="I53" i="6"/>
  <c r="J53" i="6"/>
  <c r="K53" i="6"/>
  <c r="B54" i="6"/>
  <c r="C54" i="6"/>
  <c r="D54" i="6"/>
  <c r="E54" i="6"/>
  <c r="F54" i="6"/>
  <c r="H54" i="6"/>
  <c r="I54" i="6"/>
  <c r="J54" i="6"/>
  <c r="K54" i="6"/>
  <c r="B55" i="6"/>
  <c r="C55" i="6"/>
  <c r="D55" i="6"/>
  <c r="E55" i="6"/>
  <c r="F55" i="6"/>
  <c r="H55" i="6"/>
  <c r="I55" i="6"/>
  <c r="J55" i="6"/>
  <c r="K55" i="6"/>
  <c r="B56" i="6"/>
  <c r="C56" i="6"/>
  <c r="D56" i="6"/>
  <c r="E56" i="6"/>
  <c r="F56" i="6"/>
  <c r="H56" i="6"/>
  <c r="I56" i="6"/>
  <c r="J56" i="6"/>
  <c r="K56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32" i="6"/>
  <c r="A33" i="6"/>
  <c r="A34" i="6"/>
  <c r="N23" i="6"/>
  <c r="O23" i="6"/>
  <c r="P23" i="6"/>
  <c r="N13" i="6"/>
  <c r="O13" i="6"/>
  <c r="P13" i="6"/>
  <c r="N14" i="6"/>
  <c r="O14" i="6"/>
  <c r="P14" i="6"/>
  <c r="N15" i="6"/>
  <c r="O15" i="6"/>
  <c r="P15" i="6"/>
  <c r="N16" i="6"/>
  <c r="O16" i="6"/>
  <c r="P16" i="6"/>
  <c r="N17" i="6"/>
  <c r="O17" i="6"/>
  <c r="P17" i="6"/>
  <c r="N18" i="6"/>
  <c r="O18" i="6"/>
  <c r="P18" i="6"/>
  <c r="N19" i="6"/>
  <c r="O19" i="6"/>
  <c r="P19" i="6"/>
  <c r="N20" i="6"/>
  <c r="O20" i="6"/>
  <c r="P20" i="6"/>
  <c r="N21" i="6"/>
  <c r="O21" i="6"/>
  <c r="P21" i="6"/>
  <c r="N22" i="6"/>
  <c r="O22" i="6"/>
  <c r="P22" i="6"/>
  <c r="P12" i="6"/>
  <c r="O12" i="6"/>
  <c r="N12" i="6"/>
  <c r="Y12" i="6"/>
  <c r="M12" i="6"/>
  <c r="M13" i="6"/>
  <c r="M14" i="6"/>
  <c r="M15" i="6"/>
  <c r="M16" i="6"/>
  <c r="M17" i="6"/>
  <c r="M18" i="6"/>
  <c r="M19" i="6"/>
  <c r="M20" i="6"/>
  <c r="M21" i="6"/>
  <c r="M22" i="6"/>
  <c r="M23" i="6"/>
  <c r="L18" i="3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5" i="6"/>
  <c r="M99" i="6"/>
  <c r="O99" i="6"/>
  <c r="N99" i="6"/>
  <c r="P99" i="6"/>
  <c r="P102" i="6"/>
  <c r="M102" i="6"/>
  <c r="O102" i="6"/>
  <c r="N102" i="6"/>
  <c r="P101" i="6"/>
  <c r="N101" i="6"/>
  <c r="M101" i="6"/>
  <c r="O101" i="6"/>
  <c r="M100" i="6"/>
  <c r="O100" i="6"/>
  <c r="N100" i="6"/>
  <c r="P100" i="6"/>
  <c r="M98" i="6"/>
  <c r="O98" i="6"/>
  <c r="P98" i="6"/>
  <c r="N98" i="6"/>
  <c r="N97" i="6"/>
  <c r="P97" i="6"/>
  <c r="M97" i="6"/>
  <c r="O97" i="6"/>
  <c r="M96" i="6"/>
  <c r="O96" i="6"/>
  <c r="N96" i="6"/>
  <c r="P96" i="6"/>
  <c r="M95" i="6"/>
  <c r="O95" i="6"/>
  <c r="N95" i="6"/>
  <c r="DH101" i="6"/>
  <c r="KZ99" i="6"/>
  <c r="CX97" i="6"/>
  <c r="FA101" i="6"/>
  <c r="EB97" i="6"/>
  <c r="JB95" i="6"/>
  <c r="HI99" i="6"/>
  <c r="KA96" i="6"/>
  <c r="GJ102" i="6"/>
  <c r="HN97" i="6"/>
  <c r="BE95" i="6"/>
  <c r="AZ102" i="6"/>
  <c r="AZ100" i="6"/>
  <c r="JQ98" i="6"/>
  <c r="DH97" i="6"/>
  <c r="LE96" i="6"/>
  <c r="CS96" i="6"/>
  <c r="KZ102" i="6"/>
  <c r="CS102" i="6"/>
  <c r="FP102" i="6"/>
  <c r="JV97" i="6"/>
  <c r="IR97" i="6"/>
  <c r="FP97" i="6"/>
  <c r="BJ97" i="6"/>
  <c r="GY95" i="6"/>
  <c r="AK95" i="6"/>
  <c r="HI102" i="6"/>
  <c r="CX101" i="6"/>
  <c r="KZ100" i="6"/>
  <c r="CS100" i="6"/>
  <c r="KA99" i="6"/>
  <c r="EQ99" i="6"/>
  <c r="EB99" i="6"/>
  <c r="AK99" i="6"/>
  <c r="CI98" i="6"/>
  <c r="KZ97" i="6"/>
  <c r="KK97" i="6"/>
  <c r="HX96" i="6"/>
  <c r="AU96" i="6"/>
  <c r="LE95" i="6"/>
  <c r="IR101" i="6"/>
  <c r="AK101" i="6"/>
  <c r="GO97" i="6"/>
  <c r="IW102" i="6"/>
  <c r="LO99" i="6"/>
  <c r="HS97" i="6"/>
  <c r="BT102" i="6"/>
  <c r="IH97" i="6"/>
  <c r="IW100" i="6"/>
  <c r="EL98" i="6"/>
  <c r="IW97" i="6"/>
  <c r="FF100" i="6"/>
  <c r="BY101" i="6"/>
  <c r="CI99" i="6"/>
  <c r="JV100" i="6"/>
  <c r="GJ100" i="6"/>
  <c r="IC97" i="6"/>
  <c r="FA97" i="6"/>
  <c r="AU97" i="6"/>
  <c r="KF102" i="6"/>
  <c r="CN102" i="6"/>
  <c r="LE101" i="6"/>
  <c r="FP100" i="6"/>
  <c r="HS98" i="6"/>
  <c r="GO98" i="6"/>
  <c r="BY97" i="6"/>
  <c r="AP97" i="6"/>
  <c r="BJ96" i="6"/>
  <c r="CD95" i="6"/>
  <c r="EV102" i="6"/>
  <c r="EB101" i="6"/>
  <c r="HX100" i="6"/>
  <c r="HI100" i="6"/>
  <c r="LE99" i="6"/>
  <c r="GJ99" i="6"/>
  <c r="EG100" i="6"/>
  <c r="AU99" i="6"/>
  <c r="BT97" i="6"/>
  <c r="FF102" i="6"/>
  <c r="IC98" i="6"/>
  <c r="DM97" i="6"/>
  <c r="HX101" i="6"/>
  <c r="DC99" i="6"/>
  <c r="IR98" i="6"/>
  <c r="KP96" i="6"/>
  <c r="BT96" i="6"/>
  <c r="JV102" i="6"/>
  <c r="JQ101" i="6"/>
  <c r="AU98" i="6"/>
  <c r="CS97" i="6"/>
  <c r="GO101" i="6"/>
  <c r="AZ95" i="6"/>
  <c r="HD102" i="6"/>
  <c r="CN100" i="6"/>
  <c r="JV99" i="6"/>
  <c r="AF99" i="6"/>
  <c r="FZ97" i="6"/>
  <c r="AP96" i="6"/>
  <c r="FA95" i="6"/>
  <c r="FP98" i="6"/>
  <c r="IR96" i="6"/>
  <c r="HN96" i="6"/>
  <c r="KF95" i="6"/>
  <c r="DH95" i="6"/>
  <c r="BT95" i="6"/>
  <c r="EB98" i="6"/>
  <c r="CX98" i="6"/>
  <c r="IR95" i="6"/>
  <c r="HN95" i="6"/>
  <c r="FF96" i="6"/>
  <c r="EG95" i="6"/>
  <c r="HN102" i="6"/>
  <c r="CX102" i="6"/>
  <c r="JV101" i="6"/>
  <c r="FF101" i="6"/>
  <c r="AP101" i="6"/>
  <c r="HN100" i="6"/>
  <c r="CX100" i="6"/>
  <c r="KF99" i="6"/>
  <c r="IR99" i="6"/>
  <c r="HN99" i="6"/>
  <c r="DH99" i="6"/>
  <c r="BT99" i="6"/>
  <c r="AP99" i="6"/>
  <c r="BT98" i="6"/>
  <c r="AP98" i="6"/>
  <c r="GJ95" i="6"/>
  <c r="DH98" i="6"/>
  <c r="GJ96" i="6"/>
  <c r="HX95" i="6"/>
  <c r="HX98" i="6"/>
  <c r="HX97" i="6"/>
  <c r="GJ97" i="6"/>
  <c r="FF97" i="6"/>
  <c r="AZ97" i="6"/>
  <c r="KZ96" i="6"/>
  <c r="JV96" i="6"/>
  <c r="AZ96" i="6"/>
  <c r="GJ98" i="6"/>
  <c r="FF98" i="6"/>
  <c r="KZ95" i="6"/>
  <c r="JV95" i="6"/>
  <c r="CX95" i="6"/>
  <c r="BY95" i="6"/>
  <c r="EB95" i="6"/>
  <c r="AA95" i="6"/>
  <c r="AL84" i="6"/>
  <c r="AH84" i="6"/>
  <c r="AI84" i="6"/>
  <c r="AJ84" i="6"/>
  <c r="AK84" i="6"/>
  <c r="AC84" i="6"/>
  <c r="AD84" i="6"/>
  <c r="AE84" i="6"/>
  <c r="AF84" i="6"/>
  <c r="IW78" i="6"/>
  <c r="AK78" i="6"/>
  <c r="BE75" i="6"/>
  <c r="KZ70" i="6"/>
  <c r="CS75" i="6"/>
  <c r="HX74" i="6"/>
  <c r="GO71" i="6"/>
  <c r="DR69" i="6"/>
  <c r="BJ68" i="6"/>
  <c r="EQ78" i="6"/>
  <c r="DH76" i="6"/>
  <c r="AK74" i="6"/>
  <c r="AZ71" i="6"/>
  <c r="EQ77" i="6"/>
  <c r="BJ73" i="6"/>
  <c r="LE72" i="6"/>
  <c r="LE69" i="6"/>
  <c r="KP68" i="6"/>
  <c r="EL68" i="6"/>
  <c r="IH67" i="6"/>
  <c r="GO67" i="6"/>
  <c r="GY77" i="6"/>
  <c r="FP75" i="6"/>
  <c r="HX72" i="6"/>
  <c r="LJ74" i="6"/>
  <c r="DH73" i="6"/>
  <c r="DH74" i="6"/>
  <c r="LE73" i="6"/>
  <c r="AU75" i="6"/>
  <c r="CI72" i="6"/>
  <c r="GT71" i="6"/>
  <c r="CD69" i="6"/>
  <c r="FZ68" i="6"/>
  <c r="EG68" i="6"/>
  <c r="LJ67" i="6"/>
  <c r="LO77" i="6"/>
  <c r="GY75" i="6"/>
  <c r="KF74" i="6"/>
  <c r="HX73" i="6"/>
  <c r="FP71" i="6"/>
  <c r="DH70" i="6"/>
  <c r="AZ69" i="6"/>
  <c r="KF67" i="6"/>
  <c r="CI76" i="6"/>
  <c r="IH71" i="6"/>
  <c r="JG76" i="6"/>
  <c r="GJ72" i="6"/>
  <c r="KF76" i="6"/>
  <c r="KF75" i="6"/>
  <c r="DR75" i="6"/>
  <c r="LJ71" i="6"/>
  <c r="BY71" i="6"/>
  <c r="JB70" i="6"/>
  <c r="CD67" i="6"/>
  <c r="EQ76" i="6"/>
  <c r="HI72" i="6"/>
  <c r="BJ72" i="6"/>
  <c r="DH68" i="6"/>
  <c r="AZ67" i="6"/>
  <c r="LO76" i="6"/>
  <c r="LO75" i="6"/>
  <c r="GY73" i="6"/>
  <c r="EG73" i="6"/>
  <c r="LE71" i="6"/>
  <c r="KP70" i="6"/>
  <c r="EL70" i="6"/>
  <c r="GO69" i="6"/>
  <c r="DR67" i="6"/>
  <c r="BY67" i="6"/>
  <c r="CI77" i="6"/>
  <c r="GY76" i="6"/>
  <c r="HX75" i="6"/>
  <c r="GY74" i="6"/>
  <c r="EG74" i="6"/>
  <c r="DH72" i="6"/>
  <c r="AP72" i="6"/>
  <c r="KF72" i="6"/>
  <c r="EG72" i="6"/>
  <c r="FZ70" i="6"/>
  <c r="EG70" i="6"/>
  <c r="BY69" i="6"/>
  <c r="LE67" i="6"/>
  <c r="KF69" i="6"/>
  <c r="HX68" i="6"/>
  <c r="FP67" i="6"/>
  <c r="JG75" i="6"/>
  <c r="IW74" i="6"/>
  <c r="BY74" i="6"/>
  <c r="EL73" i="6"/>
  <c r="EQ75" i="6"/>
  <c r="DR71" i="6"/>
  <c r="BJ70" i="6"/>
  <c r="GT69" i="6"/>
  <c r="IW68" i="6"/>
  <c r="KF73" i="6"/>
  <c r="FK73" i="6"/>
  <c r="KF71" i="6"/>
  <c r="HX70" i="6"/>
  <c r="FP69" i="6"/>
  <c r="FP76" i="6"/>
  <c r="EL74" i="6"/>
  <c r="JG77" i="6"/>
  <c r="AZ77" i="6"/>
  <c r="FZ74" i="6"/>
  <c r="KK72" i="6"/>
  <c r="IW72" i="6"/>
  <c r="FP72" i="6"/>
  <c r="AZ76" i="6"/>
  <c r="IW70" i="6"/>
  <c r="IH69" i="6"/>
  <c r="CI78" i="6"/>
  <c r="DH77" i="6"/>
  <c r="HX76" i="6"/>
  <c r="BT75" i="6"/>
  <c r="KZ73" i="6"/>
  <c r="JV73" i="6"/>
  <c r="IW73" i="6"/>
  <c r="FK72" i="6"/>
  <c r="IW71" i="6"/>
  <c r="CS71" i="6"/>
  <c r="GO70" i="6"/>
  <c r="AK70" i="6"/>
  <c r="EG69" i="6"/>
  <c r="JQ68" i="6"/>
  <c r="BY68" i="6"/>
  <c r="HI67" i="6"/>
  <c r="AZ75" i="6"/>
  <c r="FP73" i="6"/>
  <c r="GO72" i="6"/>
  <c r="FP74" i="6"/>
  <c r="GO73" i="6"/>
  <c r="AZ72" i="6"/>
  <c r="DH75" i="6"/>
  <c r="HN74" i="6"/>
  <c r="GO74" i="6"/>
  <c r="AZ73" i="6"/>
  <c r="CX72" i="6"/>
  <c r="BY72" i="6"/>
  <c r="HX71" i="6"/>
  <c r="DH71" i="6"/>
  <c r="KF70" i="6"/>
  <c r="FP70" i="6"/>
  <c r="AZ70" i="6"/>
  <c r="HX69" i="6"/>
  <c r="DH69" i="6"/>
  <c r="KF68" i="6"/>
  <c r="FP68" i="6"/>
  <c r="AZ68" i="6"/>
  <c r="HX67" i="6"/>
  <c r="DH67" i="6"/>
  <c r="AG57" i="6"/>
  <c r="AC57" i="6"/>
  <c r="AD57" i="6"/>
  <c r="AE57" i="6"/>
  <c r="AF57" i="6"/>
  <c r="M42" i="6"/>
  <c r="O42" i="6"/>
  <c r="N42" i="6"/>
  <c r="P42" i="6"/>
  <c r="N50" i="6"/>
  <c r="P50" i="6"/>
  <c r="M50" i="6"/>
  <c r="O50" i="6"/>
  <c r="N51" i="6"/>
  <c r="P51" i="6"/>
  <c r="M51" i="6"/>
  <c r="O51" i="6"/>
  <c r="N39" i="6"/>
  <c r="M39" i="6"/>
  <c r="O39" i="6"/>
  <c r="P39" i="6"/>
  <c r="M45" i="6"/>
  <c r="O45" i="6"/>
  <c r="N48" i="6"/>
  <c r="P45" i="6"/>
  <c r="M49" i="6"/>
  <c r="O49" i="6"/>
  <c r="P47" i="6"/>
  <c r="M46" i="6"/>
  <c r="O46" i="6"/>
  <c r="N49" i="6"/>
  <c r="M44" i="6"/>
  <c r="O44" i="6"/>
  <c r="N47" i="6"/>
  <c r="P46" i="6"/>
  <c r="N44" i="6"/>
  <c r="P43" i="6"/>
  <c r="P53" i="6"/>
  <c r="BO50" i="6"/>
  <c r="JQ49" i="6"/>
  <c r="FZ53" i="6"/>
  <c r="KK52" i="6"/>
  <c r="DM52" i="6"/>
  <c r="HX51" i="6"/>
  <c r="AZ51" i="6"/>
  <c r="FK50" i="6"/>
  <c r="BE49" i="6"/>
  <c r="BY47" i="6"/>
  <c r="KP49" i="6"/>
  <c r="HI49" i="6"/>
  <c r="HI48" i="6"/>
  <c r="GT48" i="6"/>
  <c r="FZ45" i="6"/>
  <c r="FA44" i="6"/>
  <c r="GT49" i="6"/>
  <c r="CD49" i="6"/>
  <c r="BJ48" i="6"/>
  <c r="KP53" i="6"/>
  <c r="DR53" i="6"/>
  <c r="IC52" i="6"/>
  <c r="BE52" i="6"/>
  <c r="FP51" i="6"/>
  <c r="KA50" i="6"/>
  <c r="LO49" i="6"/>
  <c r="HS49" i="6"/>
  <c r="DR49" i="6"/>
  <c r="HX46" i="6"/>
  <c r="HI46" i="6"/>
  <c r="IH44" i="6"/>
  <c r="EB48" i="6"/>
  <c r="IH53" i="6"/>
  <c r="FP53" i="6"/>
  <c r="BJ53" i="6"/>
  <c r="KA52" i="6"/>
  <c r="FU52" i="6"/>
  <c r="DC52" i="6"/>
  <c r="KF51" i="6"/>
  <c r="HN51" i="6"/>
  <c r="DH51" i="6"/>
  <c r="AP51" i="6"/>
  <c r="HS50" i="6"/>
  <c r="FA50" i="6"/>
  <c r="IR49" i="6"/>
  <c r="EQ48" i="6"/>
  <c r="FU49" i="6"/>
  <c r="AU41" i="6"/>
  <c r="EL50" i="6"/>
  <c r="AP49" i="6"/>
  <c r="JV48" i="6"/>
  <c r="IW44" i="6"/>
  <c r="GO43" i="6"/>
  <c r="FA42" i="6"/>
  <c r="KZ41" i="6"/>
  <c r="AU38" i="6"/>
  <c r="HN41" i="6"/>
  <c r="AZ39" i="6"/>
  <c r="CI48" i="6"/>
  <c r="BE48" i="6"/>
  <c r="JB45" i="6"/>
  <c r="DM41" i="6"/>
  <c r="BO40" i="6"/>
  <c r="DH43" i="6"/>
  <c r="AP41" i="6"/>
  <c r="GE40" i="6"/>
  <c r="EV46" i="6"/>
  <c r="KP45" i="6"/>
  <c r="FK49" i="6"/>
  <c r="GO47" i="6"/>
  <c r="IR46" i="6"/>
  <c r="DC46" i="6"/>
  <c r="IW45" i="6"/>
  <c r="GE45" i="6"/>
  <c r="HI44" i="6"/>
  <c r="EQ44" i="6"/>
  <c r="JB43" i="6"/>
  <c r="EL43" i="6"/>
  <c r="EV40" i="6"/>
  <c r="HX38" i="6"/>
  <c r="HI38" i="6"/>
  <c r="DC49" i="6"/>
  <c r="KK48" i="6"/>
  <c r="JL46" i="6"/>
  <c r="GY45" i="6"/>
  <c r="KZ47" i="6"/>
  <c r="DC44" i="6"/>
  <c r="EL48" i="6"/>
  <c r="GO49" i="6"/>
  <c r="IW49" i="6"/>
  <c r="DR46" i="6"/>
  <c r="IH45" i="6"/>
  <c r="FA45" i="6"/>
  <c r="IM43" i="6"/>
  <c r="GY42" i="6"/>
  <c r="BE41" i="6"/>
  <c r="LE40" i="6"/>
  <c r="IW40" i="6"/>
  <c r="DC40" i="6"/>
  <c r="AP43" i="6"/>
  <c r="JG40" i="6"/>
  <c r="AK39" i="6"/>
  <c r="DM47" i="6"/>
  <c r="KU45" i="6"/>
  <c r="FU43" i="6"/>
  <c r="IR41" i="6"/>
  <c r="GO46" i="6"/>
  <c r="HS42" i="6"/>
  <c r="BT42" i="6"/>
  <c r="EB41" i="6"/>
  <c r="GT38" i="6"/>
  <c r="FZ48" i="6"/>
  <c r="EL47" i="6"/>
  <c r="DH47" i="6"/>
  <c r="IR44" i="6"/>
  <c r="KF43" i="6"/>
  <c r="BE38" i="6"/>
  <c r="BJ49" i="6"/>
  <c r="GY48" i="6"/>
  <c r="EG48" i="6"/>
  <c r="KF46" i="6"/>
  <c r="HN46" i="6"/>
  <c r="FU46" i="6"/>
  <c r="EG45" i="6"/>
  <c r="AZ45" i="6"/>
  <c r="AZ44" i="6"/>
  <c r="DC43" i="6"/>
  <c r="JV42" i="6"/>
  <c r="IR42" i="6"/>
  <c r="HN42" i="6"/>
  <c r="DW41" i="6"/>
  <c r="JL40" i="6"/>
  <c r="FP49" i="6"/>
  <c r="FA46" i="6"/>
  <c r="KA39" i="6"/>
  <c r="GE38" i="6"/>
  <c r="HX45" i="6"/>
  <c r="IC44" i="6"/>
  <c r="FU41" i="6"/>
  <c r="BJ41" i="6"/>
  <c r="DW40" i="6"/>
  <c r="CD39" i="6"/>
  <c r="BE45" i="6"/>
  <c r="AZ43" i="6"/>
  <c r="FP40" i="6"/>
  <c r="EL39" i="6"/>
  <c r="FZ49" i="6"/>
  <c r="AP48" i="6"/>
  <c r="FZ46" i="6"/>
  <c r="LJ43" i="6"/>
  <c r="GJ43" i="6"/>
  <c r="KU41" i="6"/>
  <c r="LE49" i="6"/>
  <c r="AU49" i="6"/>
  <c r="KA48" i="6"/>
  <c r="FU48" i="6"/>
  <c r="JQ47" i="6"/>
  <c r="KA43" i="6"/>
  <c r="EV43" i="6"/>
  <c r="BY43" i="6"/>
  <c r="CS42" i="6"/>
  <c r="BO42" i="6"/>
  <c r="KA41" i="6"/>
  <c r="CX40" i="6"/>
  <c r="EB38" i="6"/>
  <c r="KZ43" i="6"/>
  <c r="LO44" i="6"/>
  <c r="BO46" i="6"/>
  <c r="BT47" i="6"/>
  <c r="FF48" i="6"/>
  <c r="JB47" i="6"/>
  <c r="GJ47" i="6"/>
  <c r="AK47" i="6"/>
  <c r="IM46" i="6"/>
  <c r="CI46" i="6"/>
  <c r="JV45" i="6"/>
  <c r="FK45" i="6"/>
  <c r="GO44" i="6"/>
  <c r="CD44" i="6"/>
  <c r="FK43" i="6"/>
  <c r="KF39" i="6"/>
  <c r="DR45" i="6"/>
  <c r="FP44" i="6"/>
  <c r="BY44" i="6"/>
  <c r="HN43" i="6"/>
  <c r="EG43" i="6"/>
  <c r="JQ42" i="6"/>
  <c r="GO42" i="6"/>
  <c r="DW42" i="6"/>
  <c r="FA41" i="6"/>
  <c r="HS40" i="6"/>
  <c r="JQ39" i="6"/>
  <c r="HX39" i="6"/>
  <c r="CI38" i="6"/>
  <c r="GT46" i="6"/>
  <c r="DM45" i="6"/>
  <c r="KF44" i="6"/>
  <c r="BE44" i="6"/>
  <c r="IM42" i="6"/>
  <c r="GJ42" i="6"/>
  <c r="DC42" i="6"/>
  <c r="EV41" i="6"/>
  <c r="CS41" i="6"/>
  <c r="IC40" i="6"/>
  <c r="HS39" i="6"/>
  <c r="HD39" i="6"/>
  <c r="KA38" i="6"/>
  <c r="JL38" i="6"/>
  <c r="FP38" i="6"/>
  <c r="CS38" i="6"/>
  <c r="CD38" i="6"/>
  <c r="KF47" i="6"/>
  <c r="FP47" i="6"/>
  <c r="AZ47" i="6"/>
  <c r="GE46" i="6"/>
  <c r="CX46" i="6"/>
  <c r="AK46" i="6"/>
  <c r="CI45" i="6"/>
  <c r="JB44" i="6"/>
  <c r="HX44" i="6"/>
  <c r="DH44" i="6"/>
  <c r="FP43" i="6"/>
  <c r="HI42" i="6"/>
  <c r="FF42" i="6"/>
  <c r="BO41" i="6"/>
  <c r="AK41" i="6"/>
  <c r="BJ40" i="6"/>
  <c r="AU39" i="6"/>
  <c r="DW38" i="6"/>
  <c r="AZ38" i="6"/>
  <c r="GO48" i="6"/>
  <c r="DM48" i="6"/>
  <c r="BY48" i="6"/>
  <c r="IR47" i="6"/>
  <c r="EB47" i="6"/>
  <c r="KU46" i="6"/>
  <c r="BJ46" i="6"/>
  <c r="CX43" i="6"/>
  <c r="AU43" i="6"/>
  <c r="IM41" i="6"/>
  <c r="HI41" i="6"/>
  <c r="LO39" i="6"/>
  <c r="KZ39" i="6"/>
  <c r="DR39" i="6"/>
  <c r="KZ38" i="6"/>
  <c r="BY38" i="6"/>
  <c r="CX42" i="6"/>
  <c r="AU40" i="6"/>
  <c r="FP39" i="6"/>
  <c r="LJ38" i="6"/>
  <c r="FU45" i="6"/>
  <c r="HD40" i="6"/>
  <c r="CX39" i="6"/>
  <c r="HS38" i="6"/>
  <c r="LE44" i="6"/>
  <c r="EG44" i="6"/>
  <c r="IR43" i="6"/>
  <c r="BT43" i="6"/>
  <c r="GE42" i="6"/>
  <c r="KP41" i="6"/>
  <c r="DR41" i="6"/>
  <c r="JV39" i="6"/>
  <c r="DH39" i="6"/>
  <c r="JB38" i="6"/>
  <c r="FA38" i="6"/>
  <c r="AK38" i="6"/>
  <c r="KK45" i="6"/>
  <c r="KA40" i="6"/>
  <c r="DM40" i="6"/>
  <c r="JG39" i="6"/>
  <c r="EL38" i="6"/>
  <c r="AL30" i="6"/>
  <c r="AH30" i="6"/>
  <c r="AI30" i="6"/>
  <c r="AJ30" i="6"/>
  <c r="AK30" i="6"/>
  <c r="AC30" i="6"/>
  <c r="AD30" i="6"/>
  <c r="AE30" i="6"/>
  <c r="AF30" i="6"/>
  <c r="AM84" i="6"/>
  <c r="AN84" i="6"/>
  <c r="AO84" i="6"/>
  <c r="AP84" i="6"/>
  <c r="AQ84" i="6"/>
  <c r="AL57" i="6"/>
  <c r="AH57" i="6"/>
  <c r="AI57" i="6"/>
  <c r="AJ57" i="6"/>
  <c r="AK57" i="6"/>
  <c r="AM30" i="6"/>
  <c r="AN30" i="6"/>
  <c r="AO30" i="6"/>
  <c r="AP30" i="6"/>
  <c r="AQ30" i="6"/>
  <c r="AV84" i="6"/>
  <c r="AR84" i="6"/>
  <c r="AS84" i="6"/>
  <c r="AT84" i="6"/>
  <c r="AU84" i="6"/>
  <c r="AM57" i="6"/>
  <c r="AN57" i="6"/>
  <c r="AO57" i="6"/>
  <c r="AP57" i="6"/>
  <c r="AQ57" i="6"/>
  <c r="AV30" i="6"/>
  <c r="AR30" i="6"/>
  <c r="AS30" i="6"/>
  <c r="AT30" i="6"/>
  <c r="AU30" i="6"/>
  <c r="AW84" i="6"/>
  <c r="AX84" i="6"/>
  <c r="AY84" i="6"/>
  <c r="AZ84" i="6"/>
  <c r="BA84" i="6"/>
  <c r="AV57" i="6"/>
  <c r="AR57" i="6"/>
  <c r="AS57" i="6"/>
  <c r="AT57" i="6"/>
  <c r="AU57" i="6"/>
  <c r="AW30" i="6"/>
  <c r="AX30" i="6"/>
  <c r="AY30" i="6"/>
  <c r="AZ30" i="6"/>
  <c r="BA30" i="6"/>
  <c r="BB84" i="6"/>
  <c r="BC84" i="6"/>
  <c r="BD84" i="6"/>
  <c r="BE84" i="6"/>
  <c r="BF84" i="6"/>
  <c r="AW57" i="6"/>
  <c r="AX57" i="6"/>
  <c r="AY57" i="6"/>
  <c r="AZ57" i="6"/>
  <c r="BA57" i="6"/>
  <c r="BB30" i="6"/>
  <c r="BC30" i="6"/>
  <c r="BD30" i="6"/>
  <c r="BE30" i="6"/>
  <c r="BF30" i="6"/>
  <c r="BK84" i="6"/>
  <c r="BG84" i="6"/>
  <c r="BH84" i="6"/>
  <c r="BI84" i="6"/>
  <c r="BJ84" i="6"/>
  <c r="BF57" i="6"/>
  <c r="BB57" i="6"/>
  <c r="BC57" i="6"/>
  <c r="BD57" i="6"/>
  <c r="BE57" i="6"/>
  <c r="BK30" i="6"/>
  <c r="BG30" i="6"/>
  <c r="BH30" i="6"/>
  <c r="BI30" i="6"/>
  <c r="BJ30" i="6"/>
  <c r="BP84" i="6"/>
  <c r="BL84" i="6"/>
  <c r="BM84" i="6"/>
  <c r="BN84" i="6"/>
  <c r="BO84" i="6"/>
  <c r="BK57" i="6"/>
  <c r="BG57" i="6"/>
  <c r="BH57" i="6"/>
  <c r="BI57" i="6"/>
  <c r="BJ57" i="6"/>
  <c r="BP30" i="6"/>
  <c r="BL30" i="6"/>
  <c r="BM30" i="6"/>
  <c r="BN30" i="6"/>
  <c r="BO30" i="6"/>
  <c r="BU84" i="6"/>
  <c r="BQ84" i="6"/>
  <c r="BR84" i="6"/>
  <c r="BS84" i="6"/>
  <c r="BT84" i="6"/>
  <c r="BP57" i="6"/>
  <c r="BL57" i="6"/>
  <c r="BM57" i="6"/>
  <c r="BN57" i="6"/>
  <c r="BO57" i="6"/>
  <c r="BU30" i="6"/>
  <c r="BQ30" i="6"/>
  <c r="BR30" i="6"/>
  <c r="BS30" i="6"/>
  <c r="BT30" i="6"/>
  <c r="BV84" i="6"/>
  <c r="BW84" i="6"/>
  <c r="BX84" i="6"/>
  <c r="BY84" i="6"/>
  <c r="BZ84" i="6"/>
  <c r="BU57" i="6"/>
  <c r="BQ57" i="6"/>
  <c r="BR57" i="6"/>
  <c r="BS57" i="6"/>
  <c r="BT57" i="6"/>
  <c r="BV30" i="6"/>
  <c r="BW30" i="6"/>
  <c r="BX30" i="6"/>
  <c r="BY30" i="6"/>
  <c r="BZ30" i="6"/>
  <c r="CE84" i="6"/>
  <c r="CA84" i="6"/>
  <c r="CB84" i="6"/>
  <c r="CC84" i="6"/>
  <c r="CD84" i="6"/>
  <c r="BV57" i="6"/>
  <c r="BW57" i="6"/>
  <c r="BX57" i="6"/>
  <c r="BY57" i="6"/>
  <c r="BZ57" i="6"/>
  <c r="CE30" i="6"/>
  <c r="CA30" i="6"/>
  <c r="CB30" i="6"/>
  <c r="CC30" i="6"/>
  <c r="CD30" i="6"/>
  <c r="CJ84" i="6"/>
  <c r="CF84" i="6"/>
  <c r="CG84" i="6"/>
  <c r="CH84" i="6"/>
  <c r="CI84" i="6"/>
  <c r="CE57" i="6"/>
  <c r="CA57" i="6"/>
  <c r="CB57" i="6"/>
  <c r="CC57" i="6"/>
  <c r="CD57" i="6"/>
  <c r="CJ30" i="6"/>
  <c r="CF30" i="6"/>
  <c r="CG30" i="6"/>
  <c r="CH30" i="6"/>
  <c r="CI30" i="6"/>
  <c r="CK84" i="6"/>
  <c r="CL84" i="6"/>
  <c r="CM84" i="6"/>
  <c r="CN84" i="6"/>
  <c r="CO84" i="6"/>
  <c r="CF57" i="6"/>
  <c r="CG57" i="6"/>
  <c r="CH57" i="6"/>
  <c r="CI57" i="6"/>
  <c r="CJ57" i="6"/>
  <c r="CK30" i="6"/>
  <c r="CL30" i="6"/>
  <c r="CM30" i="6"/>
  <c r="CN30" i="6"/>
  <c r="CO30" i="6"/>
  <c r="CT84" i="6"/>
  <c r="CP84" i="6"/>
  <c r="CQ84" i="6"/>
  <c r="CR84" i="6"/>
  <c r="CS84" i="6"/>
  <c r="CK57" i="6"/>
  <c r="CL57" i="6"/>
  <c r="CM57" i="6"/>
  <c r="CN57" i="6"/>
  <c r="CO57" i="6"/>
  <c r="CT30" i="6"/>
  <c r="CP30" i="6"/>
  <c r="CQ30" i="6"/>
  <c r="CR30" i="6"/>
  <c r="CS30" i="6"/>
  <c r="CU84" i="6"/>
  <c r="CV84" i="6"/>
  <c r="CW84" i="6"/>
  <c r="CX84" i="6"/>
  <c r="CY84" i="6"/>
  <c r="CT57" i="6"/>
  <c r="CP57" i="6"/>
  <c r="CQ57" i="6"/>
  <c r="CR57" i="6"/>
  <c r="CS57" i="6"/>
  <c r="CU30" i="6"/>
  <c r="CV30" i="6"/>
  <c r="CW30" i="6"/>
  <c r="CX30" i="6"/>
  <c r="CY30" i="6"/>
  <c r="CZ84" i="6"/>
  <c r="DA84" i="6"/>
  <c r="DB84" i="6"/>
  <c r="DC84" i="6"/>
  <c r="DD84" i="6"/>
  <c r="CU57" i="6"/>
  <c r="CV57" i="6"/>
  <c r="CW57" i="6"/>
  <c r="CX57" i="6"/>
  <c r="CY57" i="6"/>
  <c r="CZ30" i="6"/>
  <c r="DA30" i="6"/>
  <c r="DB30" i="6"/>
  <c r="DC30" i="6"/>
  <c r="DD30" i="6"/>
  <c r="DE84" i="6"/>
  <c r="DF84" i="6"/>
  <c r="DG84" i="6"/>
  <c r="DH84" i="6"/>
  <c r="DI84" i="6"/>
  <c r="DD57" i="6"/>
  <c r="CZ57" i="6"/>
  <c r="DA57" i="6"/>
  <c r="DB57" i="6"/>
  <c r="DC57" i="6"/>
  <c r="DE30" i="6"/>
  <c r="DF30" i="6"/>
  <c r="DG30" i="6"/>
  <c r="DH30" i="6"/>
  <c r="DI30" i="6"/>
  <c r="DN84" i="6"/>
  <c r="DJ84" i="6"/>
  <c r="DK84" i="6"/>
  <c r="DL84" i="6"/>
  <c r="DM84" i="6"/>
  <c r="DE57" i="6"/>
  <c r="DF57" i="6"/>
  <c r="DG57" i="6"/>
  <c r="DH57" i="6"/>
  <c r="DI57" i="6"/>
  <c r="DN30" i="6"/>
  <c r="DJ30" i="6"/>
  <c r="DK30" i="6"/>
  <c r="DL30" i="6"/>
  <c r="DM30" i="6"/>
  <c r="DS84" i="6"/>
  <c r="DO84" i="6"/>
  <c r="DP84" i="6"/>
  <c r="DQ84" i="6"/>
  <c r="DR84" i="6"/>
  <c r="DJ57" i="6"/>
  <c r="DK57" i="6"/>
  <c r="DL57" i="6"/>
  <c r="DM57" i="6"/>
  <c r="DN57" i="6"/>
  <c r="DS30" i="6"/>
  <c r="DO30" i="6"/>
  <c r="DP30" i="6"/>
  <c r="DQ30" i="6"/>
  <c r="DR30" i="6"/>
  <c r="DX84" i="6"/>
  <c r="DT84" i="6"/>
  <c r="DU84" i="6"/>
  <c r="DV84" i="6"/>
  <c r="DW84" i="6"/>
  <c r="DS57" i="6"/>
  <c r="DO57" i="6"/>
  <c r="DP57" i="6"/>
  <c r="DQ57" i="6"/>
  <c r="DR57" i="6"/>
  <c r="DX30" i="6"/>
  <c r="DT30" i="6"/>
  <c r="DU30" i="6"/>
  <c r="DV30" i="6"/>
  <c r="DW30" i="6"/>
  <c r="EC84" i="6"/>
  <c r="DY84" i="6"/>
  <c r="DZ84" i="6"/>
  <c r="EA84" i="6"/>
  <c r="EB84" i="6"/>
  <c r="DX57" i="6"/>
  <c r="DT57" i="6"/>
  <c r="DU57" i="6"/>
  <c r="DV57" i="6"/>
  <c r="DW57" i="6"/>
  <c r="EC30" i="6"/>
  <c r="DY30" i="6"/>
  <c r="DZ30" i="6"/>
  <c r="EA30" i="6"/>
  <c r="EB30" i="6"/>
  <c r="ED84" i="6"/>
  <c r="EE84" i="6"/>
  <c r="EF84" i="6"/>
  <c r="EG84" i="6"/>
  <c r="EH84" i="6"/>
  <c r="EC57" i="6"/>
  <c r="DY57" i="6"/>
  <c r="DZ57" i="6"/>
  <c r="EA57" i="6"/>
  <c r="EB57" i="6"/>
  <c r="ED30" i="6"/>
  <c r="EE30" i="6"/>
  <c r="EF30" i="6"/>
  <c r="EG30" i="6"/>
  <c r="EH30" i="6"/>
  <c r="EM84" i="6"/>
  <c r="EI84" i="6"/>
  <c r="EJ84" i="6"/>
  <c r="EK84" i="6"/>
  <c r="EL84" i="6"/>
  <c r="ED57" i="6"/>
  <c r="EE57" i="6"/>
  <c r="EF57" i="6"/>
  <c r="EG57" i="6"/>
  <c r="EH57" i="6"/>
  <c r="EM30" i="6"/>
  <c r="EI30" i="6"/>
  <c r="EJ30" i="6"/>
  <c r="EK30" i="6"/>
  <c r="EL30" i="6"/>
  <c r="ER84" i="6"/>
  <c r="EN84" i="6"/>
  <c r="EO84" i="6"/>
  <c r="EP84" i="6"/>
  <c r="EQ84" i="6"/>
  <c r="EM57" i="6"/>
  <c r="EI57" i="6"/>
  <c r="EJ57" i="6"/>
  <c r="EK57" i="6"/>
  <c r="EL57" i="6"/>
  <c r="ER30" i="6"/>
  <c r="EN30" i="6"/>
  <c r="EO30" i="6"/>
  <c r="EP30" i="6"/>
  <c r="EQ30" i="6"/>
  <c r="ES84" i="6"/>
  <c r="ET84" i="6"/>
  <c r="EU84" i="6"/>
  <c r="EV84" i="6"/>
  <c r="EW84" i="6"/>
  <c r="EN57" i="6"/>
  <c r="EO57" i="6"/>
  <c r="EP57" i="6"/>
  <c r="EQ57" i="6"/>
  <c r="ER57" i="6"/>
  <c r="ES30" i="6"/>
  <c r="ET30" i="6"/>
  <c r="EU30" i="6"/>
  <c r="EV30" i="6"/>
  <c r="EW30" i="6"/>
  <c r="FB84" i="6"/>
  <c r="EX84" i="6"/>
  <c r="EY84" i="6"/>
  <c r="EZ84" i="6"/>
  <c r="FA84" i="6"/>
  <c r="ES57" i="6"/>
  <c r="ET57" i="6"/>
  <c r="EU57" i="6"/>
  <c r="EV57" i="6"/>
  <c r="EW57" i="6"/>
  <c r="FB30" i="6"/>
  <c r="EX30" i="6"/>
  <c r="EY30" i="6"/>
  <c r="EZ30" i="6"/>
  <c r="FA30" i="6"/>
  <c r="FC84" i="6"/>
  <c r="FD84" i="6"/>
  <c r="FE84" i="6"/>
  <c r="FF84" i="6"/>
  <c r="FG84" i="6"/>
  <c r="FB57" i="6"/>
  <c r="EX57" i="6"/>
  <c r="EY57" i="6"/>
  <c r="EZ57" i="6"/>
  <c r="FA57" i="6"/>
  <c r="FC30" i="6"/>
  <c r="FD30" i="6"/>
  <c r="FE30" i="6"/>
  <c r="FF30" i="6"/>
  <c r="FG30" i="6"/>
  <c r="FH84" i="6"/>
  <c r="FI84" i="6"/>
  <c r="FJ84" i="6"/>
  <c r="FK84" i="6"/>
  <c r="FL84" i="6"/>
  <c r="FC57" i="6"/>
  <c r="FD57" i="6"/>
  <c r="FE57" i="6"/>
  <c r="FF57" i="6"/>
  <c r="FG57" i="6"/>
  <c r="FH30" i="6"/>
  <c r="FI30" i="6"/>
  <c r="FJ30" i="6"/>
  <c r="FK30" i="6"/>
  <c r="FL30" i="6"/>
  <c r="FM84" i="6"/>
  <c r="FN84" i="6"/>
  <c r="FO84" i="6"/>
  <c r="FP84" i="6"/>
  <c r="FQ84" i="6"/>
  <c r="FL57" i="6"/>
  <c r="FH57" i="6"/>
  <c r="FI57" i="6"/>
  <c r="FJ57" i="6"/>
  <c r="FK57" i="6"/>
  <c r="FM30" i="6"/>
  <c r="FN30" i="6"/>
  <c r="FO30" i="6"/>
  <c r="FP30" i="6"/>
  <c r="FQ30" i="6"/>
  <c r="FV84" i="6"/>
  <c r="FR84" i="6"/>
  <c r="FS84" i="6"/>
  <c r="FT84" i="6"/>
  <c r="FU84" i="6"/>
  <c r="FM57" i="6"/>
  <c r="FN57" i="6"/>
  <c r="FO57" i="6"/>
  <c r="FP57" i="6"/>
  <c r="FQ57" i="6"/>
  <c r="FV30" i="6"/>
  <c r="FR30" i="6"/>
  <c r="FS30" i="6"/>
  <c r="FT30" i="6"/>
  <c r="FU30" i="6"/>
  <c r="GA84" i="6"/>
  <c r="FW84" i="6"/>
  <c r="FX84" i="6"/>
  <c r="FY84" i="6"/>
  <c r="FZ84" i="6"/>
  <c r="FV57" i="6"/>
  <c r="FR57" i="6"/>
  <c r="FS57" i="6"/>
  <c r="FT57" i="6"/>
  <c r="FU57" i="6"/>
  <c r="GA30" i="6"/>
  <c r="FW30" i="6"/>
  <c r="FX30" i="6"/>
  <c r="FY30" i="6"/>
  <c r="FZ30" i="6"/>
  <c r="GB84" i="6"/>
  <c r="GC84" i="6"/>
  <c r="GD84" i="6"/>
  <c r="GE84" i="6"/>
  <c r="GF84" i="6"/>
  <c r="GA57" i="6"/>
  <c r="FW57" i="6"/>
  <c r="FX57" i="6"/>
  <c r="FY57" i="6"/>
  <c r="FZ57" i="6"/>
  <c r="GB30" i="6"/>
  <c r="GC30" i="6"/>
  <c r="GD30" i="6"/>
  <c r="GE30" i="6"/>
  <c r="GF30" i="6"/>
  <c r="GK84" i="6"/>
  <c r="GG84" i="6"/>
  <c r="GH84" i="6"/>
  <c r="GI84" i="6"/>
  <c r="GJ84" i="6"/>
  <c r="GF57" i="6"/>
  <c r="GB57" i="6"/>
  <c r="GC57" i="6"/>
  <c r="GD57" i="6"/>
  <c r="GE57" i="6"/>
  <c r="GK30" i="6"/>
  <c r="GG30" i="6"/>
  <c r="GH30" i="6"/>
  <c r="GI30" i="6"/>
  <c r="GJ30" i="6"/>
  <c r="GL84" i="6"/>
  <c r="GM84" i="6"/>
  <c r="GN84" i="6"/>
  <c r="GO84" i="6"/>
  <c r="GP84" i="6"/>
  <c r="GK57" i="6"/>
  <c r="GG57" i="6"/>
  <c r="GH57" i="6"/>
  <c r="GI57" i="6"/>
  <c r="GJ57" i="6"/>
  <c r="GL30" i="6"/>
  <c r="GM30" i="6"/>
  <c r="GN30" i="6"/>
  <c r="GO30" i="6"/>
  <c r="GP30" i="6"/>
  <c r="GQ84" i="6"/>
  <c r="GR84" i="6"/>
  <c r="GS84" i="6"/>
  <c r="GT84" i="6"/>
  <c r="GU84" i="6"/>
  <c r="GL57" i="6"/>
  <c r="GM57" i="6"/>
  <c r="GN57" i="6"/>
  <c r="GO57" i="6"/>
  <c r="GP57" i="6"/>
  <c r="GQ30" i="6"/>
  <c r="GR30" i="6"/>
  <c r="GS30" i="6"/>
  <c r="GT30" i="6"/>
  <c r="GU30" i="6"/>
  <c r="GZ84" i="6"/>
  <c r="GV84" i="6"/>
  <c r="GW84" i="6"/>
  <c r="GX84" i="6"/>
  <c r="GY84" i="6"/>
  <c r="GU57" i="6"/>
  <c r="GQ57" i="6"/>
  <c r="GR57" i="6"/>
  <c r="GS57" i="6"/>
  <c r="GT57" i="6"/>
  <c r="GZ30" i="6"/>
  <c r="GV30" i="6"/>
  <c r="GW30" i="6"/>
  <c r="GX30" i="6"/>
  <c r="GY30" i="6"/>
  <c r="HE84" i="6"/>
  <c r="HA84" i="6"/>
  <c r="HB84" i="6"/>
  <c r="HC84" i="6"/>
  <c r="HD84" i="6"/>
  <c r="GV57" i="6"/>
  <c r="GW57" i="6"/>
  <c r="GX57" i="6"/>
  <c r="GY57" i="6"/>
  <c r="GZ57" i="6"/>
  <c r="HE30" i="6"/>
  <c r="HA30" i="6"/>
  <c r="HB30" i="6"/>
  <c r="HC30" i="6"/>
  <c r="HD30" i="6"/>
  <c r="HJ84" i="6"/>
  <c r="HF84" i="6"/>
  <c r="HG84" i="6"/>
  <c r="HH84" i="6"/>
  <c r="HI84" i="6"/>
  <c r="HE57" i="6"/>
  <c r="HA57" i="6"/>
  <c r="HB57" i="6"/>
  <c r="HC57" i="6"/>
  <c r="HD57" i="6"/>
  <c r="HJ30" i="6"/>
  <c r="HF30" i="6"/>
  <c r="HG30" i="6"/>
  <c r="HH30" i="6"/>
  <c r="HI30" i="6"/>
  <c r="HK84" i="6"/>
  <c r="HL84" i="6"/>
  <c r="HM84" i="6"/>
  <c r="HN84" i="6"/>
  <c r="HO84" i="6"/>
  <c r="HJ57" i="6"/>
  <c r="HF57" i="6"/>
  <c r="HG57" i="6"/>
  <c r="HH57" i="6"/>
  <c r="HI57" i="6"/>
  <c r="HK30" i="6"/>
  <c r="HL30" i="6"/>
  <c r="HM30" i="6"/>
  <c r="HN30" i="6"/>
  <c r="HO30" i="6"/>
  <c r="HT84" i="6"/>
  <c r="HP84" i="6"/>
  <c r="HQ84" i="6"/>
  <c r="HR84" i="6"/>
  <c r="HS84" i="6"/>
  <c r="HK57" i="6"/>
  <c r="HL57" i="6"/>
  <c r="HM57" i="6"/>
  <c r="HN57" i="6"/>
  <c r="HO57" i="6"/>
  <c r="HT30" i="6"/>
  <c r="HP30" i="6"/>
  <c r="HQ30" i="6"/>
  <c r="HR30" i="6"/>
  <c r="HS30" i="6"/>
  <c r="HU84" i="6"/>
  <c r="HV84" i="6"/>
  <c r="HW84" i="6"/>
  <c r="HX84" i="6"/>
  <c r="HY84" i="6"/>
  <c r="HT57" i="6"/>
  <c r="HP57" i="6"/>
  <c r="HQ57" i="6"/>
  <c r="HR57" i="6"/>
  <c r="HS57" i="6"/>
  <c r="HU30" i="6"/>
  <c r="HV30" i="6"/>
  <c r="HW30" i="6"/>
  <c r="HX30" i="6"/>
  <c r="HY30" i="6"/>
  <c r="HZ84" i="6"/>
  <c r="IA84" i="6"/>
  <c r="IB84" i="6"/>
  <c r="IC84" i="6"/>
  <c r="ID84" i="6"/>
  <c r="HU57" i="6"/>
  <c r="HV57" i="6"/>
  <c r="HW57" i="6"/>
  <c r="HX57" i="6"/>
  <c r="HY57" i="6"/>
  <c r="HZ30" i="6"/>
  <c r="IA30" i="6"/>
  <c r="IB30" i="6"/>
  <c r="IC30" i="6"/>
  <c r="ID30" i="6"/>
  <c r="II84" i="6"/>
  <c r="IE84" i="6"/>
  <c r="IF84" i="6"/>
  <c r="IG84" i="6"/>
  <c r="IH84" i="6"/>
  <c r="HZ57" i="6"/>
  <c r="IA57" i="6"/>
  <c r="IB57" i="6"/>
  <c r="IC57" i="6"/>
  <c r="ID57" i="6"/>
  <c r="II30" i="6"/>
  <c r="IE30" i="6"/>
  <c r="IF30" i="6"/>
  <c r="IG30" i="6"/>
  <c r="IH30" i="6"/>
  <c r="IN84" i="6"/>
  <c r="IJ84" i="6"/>
  <c r="IK84" i="6"/>
  <c r="IL84" i="6"/>
  <c r="IM84" i="6"/>
  <c r="II57" i="6"/>
  <c r="IE57" i="6"/>
  <c r="IF57" i="6"/>
  <c r="IG57" i="6"/>
  <c r="IH57" i="6"/>
  <c r="IN30" i="6"/>
  <c r="IJ30" i="6"/>
  <c r="IK30" i="6"/>
  <c r="IL30" i="6"/>
  <c r="IM30" i="6"/>
  <c r="IS84" i="6"/>
  <c r="IO84" i="6"/>
  <c r="IP84" i="6"/>
  <c r="IQ84" i="6"/>
  <c r="IR84" i="6"/>
  <c r="IN57" i="6"/>
  <c r="IJ57" i="6"/>
  <c r="IK57" i="6"/>
  <c r="IL57" i="6"/>
  <c r="IM57" i="6"/>
  <c r="IS30" i="6"/>
  <c r="IO30" i="6"/>
  <c r="IP30" i="6"/>
  <c r="IQ30" i="6"/>
  <c r="IR30" i="6"/>
  <c r="IT84" i="6"/>
  <c r="IU84" i="6"/>
  <c r="IV84" i="6"/>
  <c r="IW84" i="6"/>
  <c r="IX84" i="6"/>
  <c r="IS57" i="6"/>
  <c r="IO57" i="6"/>
  <c r="IP57" i="6"/>
  <c r="IQ57" i="6"/>
  <c r="IR57" i="6"/>
  <c r="IT30" i="6"/>
  <c r="IU30" i="6"/>
  <c r="IV30" i="6"/>
  <c r="IW30" i="6"/>
  <c r="IX30" i="6"/>
  <c r="JC84" i="6"/>
  <c r="IY84" i="6"/>
  <c r="IZ84" i="6"/>
  <c r="JA84" i="6"/>
  <c r="JB84" i="6"/>
  <c r="IT57" i="6"/>
  <c r="IU57" i="6"/>
  <c r="IV57" i="6"/>
  <c r="IW57" i="6"/>
  <c r="IX57" i="6"/>
  <c r="JC30" i="6"/>
  <c r="IY30" i="6"/>
  <c r="IZ30" i="6"/>
  <c r="JA30" i="6"/>
  <c r="JB30" i="6"/>
  <c r="JD84" i="6"/>
  <c r="JE84" i="6"/>
  <c r="JF84" i="6"/>
  <c r="JG84" i="6"/>
  <c r="JH84" i="6"/>
  <c r="JC57" i="6"/>
  <c r="IY57" i="6"/>
  <c r="IZ57" i="6"/>
  <c r="JA57" i="6"/>
  <c r="JB57" i="6"/>
  <c r="JD30" i="6"/>
  <c r="JE30" i="6"/>
  <c r="JF30" i="6"/>
  <c r="JG30" i="6"/>
  <c r="JH30" i="6"/>
  <c r="JI84" i="6"/>
  <c r="JJ84" i="6"/>
  <c r="JK84" i="6"/>
  <c r="JL84" i="6"/>
  <c r="JM84" i="6"/>
  <c r="JD57" i="6"/>
  <c r="JE57" i="6"/>
  <c r="JF57" i="6"/>
  <c r="JG57" i="6"/>
  <c r="JH57" i="6"/>
  <c r="JI30" i="6"/>
  <c r="JJ30" i="6"/>
  <c r="JK30" i="6"/>
  <c r="JL30" i="6"/>
  <c r="JM30" i="6"/>
  <c r="JR84" i="6"/>
  <c r="JN84" i="6"/>
  <c r="JO84" i="6"/>
  <c r="JP84" i="6"/>
  <c r="JQ84" i="6"/>
  <c r="JI57" i="6"/>
  <c r="JJ57" i="6"/>
  <c r="JK57" i="6"/>
  <c r="JL57" i="6"/>
  <c r="JM57" i="6"/>
  <c r="JR30" i="6"/>
  <c r="JN30" i="6"/>
  <c r="JO30" i="6"/>
  <c r="JP30" i="6"/>
  <c r="JQ30" i="6"/>
  <c r="JS84" i="6"/>
  <c r="JT84" i="6"/>
  <c r="JU84" i="6"/>
  <c r="JV84" i="6"/>
  <c r="JW84" i="6"/>
  <c r="JR57" i="6"/>
  <c r="JN57" i="6"/>
  <c r="JO57" i="6"/>
  <c r="JP57" i="6"/>
  <c r="JQ57" i="6"/>
  <c r="JS30" i="6"/>
  <c r="JT30" i="6"/>
  <c r="JU30" i="6"/>
  <c r="JV30" i="6"/>
  <c r="JW30" i="6"/>
  <c r="KB84" i="6"/>
  <c r="JX84" i="6"/>
  <c r="JY84" i="6"/>
  <c r="JZ84" i="6"/>
  <c r="KA84" i="6"/>
  <c r="JS57" i="6"/>
  <c r="JT57" i="6"/>
  <c r="JU57" i="6"/>
  <c r="JV57" i="6"/>
  <c r="JW57" i="6"/>
  <c r="KB30" i="6"/>
  <c r="JX30" i="6"/>
  <c r="JY30" i="6"/>
  <c r="JZ30" i="6"/>
  <c r="KA30" i="6"/>
  <c r="KC84" i="6"/>
  <c r="KD84" i="6"/>
  <c r="KE84" i="6"/>
  <c r="KF84" i="6"/>
  <c r="KG84" i="6"/>
  <c r="KB57" i="6"/>
  <c r="JX57" i="6"/>
  <c r="JY57" i="6"/>
  <c r="JZ57" i="6"/>
  <c r="KA57" i="6"/>
  <c r="KC30" i="6"/>
  <c r="KD30" i="6"/>
  <c r="KE30" i="6"/>
  <c r="KF30" i="6"/>
  <c r="KG30" i="6"/>
  <c r="KL84" i="6"/>
  <c r="KH84" i="6"/>
  <c r="KI84" i="6"/>
  <c r="KJ84" i="6"/>
  <c r="KK84" i="6"/>
  <c r="KC57" i="6"/>
  <c r="KD57" i="6"/>
  <c r="KE57" i="6"/>
  <c r="KF57" i="6"/>
  <c r="KG57" i="6"/>
  <c r="KL30" i="6"/>
  <c r="KH30" i="6"/>
  <c r="KI30" i="6"/>
  <c r="KJ30" i="6"/>
  <c r="KK30" i="6"/>
  <c r="KQ84" i="6"/>
  <c r="KM84" i="6"/>
  <c r="KN84" i="6"/>
  <c r="KO84" i="6"/>
  <c r="KP84" i="6"/>
  <c r="KH57" i="6"/>
  <c r="KI57" i="6"/>
  <c r="KJ57" i="6"/>
  <c r="KK57" i="6"/>
  <c r="KL57" i="6"/>
  <c r="KQ30" i="6"/>
  <c r="KM30" i="6"/>
  <c r="KN30" i="6"/>
  <c r="KO30" i="6"/>
  <c r="KP30" i="6"/>
  <c r="KR84" i="6"/>
  <c r="KS84" i="6"/>
  <c r="KT84" i="6"/>
  <c r="KU84" i="6"/>
  <c r="KV84" i="6"/>
  <c r="KQ57" i="6"/>
  <c r="KM57" i="6"/>
  <c r="KN57" i="6"/>
  <c r="KO57" i="6"/>
  <c r="KP57" i="6"/>
  <c r="KR30" i="6"/>
  <c r="KS30" i="6"/>
  <c r="KT30" i="6"/>
  <c r="KU30" i="6"/>
  <c r="KV30" i="6"/>
  <c r="LA84" i="6"/>
  <c r="KW84" i="6"/>
  <c r="KX84" i="6"/>
  <c r="KY84" i="6"/>
  <c r="KZ84" i="6"/>
  <c r="KV57" i="6"/>
  <c r="KR57" i="6"/>
  <c r="KS57" i="6"/>
  <c r="KT57" i="6"/>
  <c r="KU57" i="6"/>
  <c r="LA30" i="6"/>
  <c r="KW30" i="6"/>
  <c r="KX30" i="6"/>
  <c r="KY30" i="6"/>
  <c r="KZ30" i="6"/>
  <c r="LB84" i="6"/>
  <c r="LC84" i="6"/>
  <c r="LD84" i="6"/>
  <c r="LE84" i="6"/>
  <c r="LF84" i="6"/>
  <c r="LA57" i="6"/>
  <c r="KW57" i="6"/>
  <c r="KX57" i="6"/>
  <c r="KY57" i="6"/>
  <c r="KZ57" i="6"/>
  <c r="LB30" i="6"/>
  <c r="LC30" i="6"/>
  <c r="LD30" i="6"/>
  <c r="LE30" i="6"/>
  <c r="LF30" i="6"/>
  <c r="LK84" i="6"/>
  <c r="LL84" i="6"/>
  <c r="LM84" i="6"/>
  <c r="LN84" i="6"/>
  <c r="LO84" i="6"/>
  <c r="LG84" i="6"/>
  <c r="LH84" i="6"/>
  <c r="LI84" i="6"/>
  <c r="LJ84" i="6"/>
  <c r="LB57" i="6"/>
  <c r="LC57" i="6"/>
  <c r="LD57" i="6"/>
  <c r="LE57" i="6"/>
  <c r="LF57" i="6"/>
  <c r="LK30" i="6"/>
  <c r="LL30" i="6"/>
  <c r="LM30" i="6"/>
  <c r="LN30" i="6"/>
  <c r="LO30" i="6"/>
  <c r="LG30" i="6"/>
  <c r="LH30" i="6"/>
  <c r="LI30" i="6"/>
  <c r="LJ30" i="6"/>
  <c r="LK57" i="6"/>
  <c r="LL57" i="6"/>
  <c r="LM57" i="6"/>
  <c r="LN57" i="6"/>
  <c r="LO57" i="6"/>
  <c r="LG57" i="6"/>
  <c r="LH57" i="6"/>
  <c r="LI57" i="6"/>
  <c r="LJ57" i="6"/>
  <c r="P13" i="3"/>
  <c r="O13" i="3"/>
  <c r="N13" i="3"/>
  <c r="A11" i="6"/>
  <c r="AB3" i="6"/>
  <c r="AA3" i="6"/>
  <c r="Z3" i="6"/>
  <c r="Y3" i="6"/>
  <c r="X3" i="6"/>
  <c r="H6" i="6"/>
  <c r="I6" i="6"/>
  <c r="J6" i="6"/>
  <c r="K6" i="6"/>
  <c r="H7" i="6"/>
  <c r="I7" i="6"/>
  <c r="J7" i="6"/>
  <c r="K7" i="6"/>
  <c r="H8" i="6"/>
  <c r="I8" i="6"/>
  <c r="J8" i="6"/>
  <c r="K8" i="6"/>
  <c r="H9" i="6"/>
  <c r="I9" i="6"/>
  <c r="J9" i="6"/>
  <c r="K9" i="6"/>
  <c r="H10" i="6"/>
  <c r="I10" i="6"/>
  <c r="J10" i="6"/>
  <c r="K10" i="6"/>
  <c r="H11" i="6"/>
  <c r="I11" i="6"/>
  <c r="J11" i="6"/>
  <c r="K11" i="6"/>
  <c r="H12" i="6"/>
  <c r="I12" i="6"/>
  <c r="J12" i="6"/>
  <c r="K12" i="6"/>
  <c r="H13" i="6"/>
  <c r="I13" i="6"/>
  <c r="J13" i="6"/>
  <c r="K13" i="6"/>
  <c r="H14" i="6"/>
  <c r="I14" i="6"/>
  <c r="J14" i="6"/>
  <c r="K14" i="6"/>
  <c r="H15" i="6"/>
  <c r="I15" i="6"/>
  <c r="J15" i="6"/>
  <c r="K15" i="6"/>
  <c r="H16" i="6"/>
  <c r="I16" i="6"/>
  <c r="J16" i="6"/>
  <c r="K16" i="6"/>
  <c r="H17" i="6"/>
  <c r="I17" i="6"/>
  <c r="J17" i="6"/>
  <c r="K17" i="6"/>
  <c r="Z17" i="6"/>
  <c r="H18" i="6"/>
  <c r="I18" i="6"/>
  <c r="J18" i="6"/>
  <c r="K18" i="6"/>
  <c r="H19" i="6"/>
  <c r="I19" i="6"/>
  <c r="J19" i="6"/>
  <c r="K19" i="6"/>
  <c r="H20" i="6"/>
  <c r="I20" i="6"/>
  <c r="J20" i="6"/>
  <c r="K20" i="6"/>
  <c r="H21" i="6"/>
  <c r="I21" i="6"/>
  <c r="J21" i="6"/>
  <c r="K21" i="6"/>
  <c r="Z21" i="6"/>
  <c r="H22" i="6"/>
  <c r="I22" i="6"/>
  <c r="J22" i="6"/>
  <c r="K22" i="6"/>
  <c r="H23" i="6"/>
  <c r="I23" i="6"/>
  <c r="J23" i="6"/>
  <c r="K23" i="6"/>
  <c r="H24" i="6"/>
  <c r="I24" i="6"/>
  <c r="J24" i="6"/>
  <c r="K24" i="6"/>
  <c r="H25" i="6"/>
  <c r="I25" i="6"/>
  <c r="J25" i="6"/>
  <c r="K25" i="6"/>
  <c r="H26" i="6"/>
  <c r="I26" i="6"/>
  <c r="J26" i="6"/>
  <c r="K26" i="6"/>
  <c r="H27" i="6"/>
  <c r="I27" i="6"/>
  <c r="J27" i="6"/>
  <c r="K27" i="6"/>
  <c r="H28" i="6"/>
  <c r="I28" i="6"/>
  <c r="J28" i="6"/>
  <c r="K28" i="6"/>
  <c r="H29" i="6"/>
  <c r="I29" i="6"/>
  <c r="J29" i="6"/>
  <c r="K29" i="6"/>
  <c r="I5" i="6"/>
  <c r="J5" i="6"/>
  <c r="K5" i="6"/>
  <c r="A5" i="6"/>
  <c r="B5" i="6"/>
  <c r="C5" i="6"/>
  <c r="D5" i="6"/>
  <c r="E5" i="6"/>
  <c r="F5" i="6"/>
  <c r="H5" i="6"/>
  <c r="A26" i="6"/>
  <c r="B26" i="6"/>
  <c r="C26" i="6"/>
  <c r="D26" i="6"/>
  <c r="E26" i="6"/>
  <c r="F26" i="6"/>
  <c r="A27" i="6"/>
  <c r="B27" i="6"/>
  <c r="C27" i="6"/>
  <c r="D27" i="6"/>
  <c r="E27" i="6"/>
  <c r="F27" i="6"/>
  <c r="A28" i="6"/>
  <c r="B28" i="6"/>
  <c r="C28" i="6"/>
  <c r="D28" i="6"/>
  <c r="E28" i="6"/>
  <c r="F28" i="6"/>
  <c r="A29" i="6"/>
  <c r="B29" i="6"/>
  <c r="C29" i="6"/>
  <c r="D29" i="6"/>
  <c r="E29" i="6"/>
  <c r="F29" i="6"/>
  <c r="A24" i="6"/>
  <c r="B24" i="6"/>
  <c r="C24" i="6"/>
  <c r="D24" i="6"/>
  <c r="E24" i="6"/>
  <c r="F24" i="6"/>
  <c r="A25" i="6"/>
  <c r="B25" i="6"/>
  <c r="C25" i="6"/>
  <c r="D25" i="6"/>
  <c r="E25" i="6"/>
  <c r="F25" i="6"/>
  <c r="A7" i="6"/>
  <c r="B7" i="6"/>
  <c r="C7" i="6"/>
  <c r="D7" i="6"/>
  <c r="E7" i="6"/>
  <c r="F7" i="6"/>
  <c r="A8" i="6"/>
  <c r="B8" i="6"/>
  <c r="C8" i="6"/>
  <c r="D8" i="6"/>
  <c r="E8" i="6"/>
  <c r="F8" i="6"/>
  <c r="A9" i="6"/>
  <c r="B9" i="6"/>
  <c r="C9" i="6"/>
  <c r="D9" i="6"/>
  <c r="E9" i="6"/>
  <c r="F9" i="6"/>
  <c r="A10" i="6"/>
  <c r="B10" i="6"/>
  <c r="C10" i="6"/>
  <c r="D10" i="6"/>
  <c r="E10" i="6"/>
  <c r="F10" i="6"/>
  <c r="B11" i="6"/>
  <c r="C11" i="6"/>
  <c r="D11" i="6"/>
  <c r="E11" i="6"/>
  <c r="F11" i="6"/>
  <c r="A12" i="6"/>
  <c r="B12" i="6"/>
  <c r="C12" i="6"/>
  <c r="D12" i="6"/>
  <c r="E12" i="6"/>
  <c r="F12" i="6"/>
  <c r="A13" i="6"/>
  <c r="B13" i="6"/>
  <c r="C13" i="6"/>
  <c r="D13" i="6"/>
  <c r="E13" i="6"/>
  <c r="F13" i="6"/>
  <c r="A14" i="6"/>
  <c r="B14" i="6"/>
  <c r="C14" i="6"/>
  <c r="D14" i="6"/>
  <c r="E14" i="6"/>
  <c r="F14" i="6"/>
  <c r="A15" i="6"/>
  <c r="B15" i="6"/>
  <c r="C15" i="6"/>
  <c r="D15" i="6"/>
  <c r="E15" i="6"/>
  <c r="F15" i="6"/>
  <c r="A16" i="6"/>
  <c r="B16" i="6"/>
  <c r="C16" i="6"/>
  <c r="D16" i="6"/>
  <c r="E16" i="6"/>
  <c r="F16" i="6"/>
  <c r="A17" i="6"/>
  <c r="B17" i="6"/>
  <c r="C17" i="6"/>
  <c r="D17" i="6"/>
  <c r="E17" i="6"/>
  <c r="F17" i="6"/>
  <c r="A18" i="6"/>
  <c r="B18" i="6"/>
  <c r="C18" i="6"/>
  <c r="D18" i="6"/>
  <c r="E18" i="6"/>
  <c r="F18" i="6"/>
  <c r="A19" i="6"/>
  <c r="B19" i="6"/>
  <c r="C19" i="6"/>
  <c r="D19" i="6"/>
  <c r="E19" i="6"/>
  <c r="F19" i="6"/>
  <c r="A20" i="6"/>
  <c r="B20" i="6"/>
  <c r="C20" i="6"/>
  <c r="D20" i="6"/>
  <c r="E20" i="6"/>
  <c r="F20" i="6"/>
  <c r="A21" i="6"/>
  <c r="B21" i="6"/>
  <c r="C21" i="6"/>
  <c r="D21" i="6"/>
  <c r="E21" i="6"/>
  <c r="F21" i="6"/>
  <c r="A22" i="6"/>
  <c r="B22" i="6"/>
  <c r="C22" i="6"/>
  <c r="D22" i="6"/>
  <c r="E22" i="6"/>
  <c r="F22" i="6"/>
  <c r="A23" i="6"/>
  <c r="B23" i="6"/>
  <c r="C23" i="6"/>
  <c r="D23" i="6"/>
  <c r="E23" i="6"/>
  <c r="F23" i="6"/>
  <c r="B6" i="6"/>
  <c r="C6" i="6"/>
  <c r="D6" i="6"/>
  <c r="E6" i="6"/>
  <c r="F6" i="6"/>
  <c r="A6" i="6"/>
  <c r="AE7" i="3"/>
  <c r="AE6" i="3"/>
  <c r="AE5" i="3"/>
  <c r="K8" i="4"/>
  <c r="K7" i="4"/>
  <c r="K6" i="4"/>
  <c r="K5" i="4"/>
  <c r="M53" i="3" a="1"/>
  <c r="M53" i="3"/>
  <c r="L104" i="4"/>
  <c r="L105" i="4"/>
  <c r="L106" i="4"/>
  <c r="L107" i="4"/>
  <c r="L108" i="4"/>
  <c r="L109" i="4"/>
  <c r="L110" i="4"/>
  <c r="L103" i="4"/>
  <c r="L76" i="4"/>
  <c r="L77" i="4"/>
  <c r="L78" i="4"/>
  <c r="L79" i="4"/>
  <c r="L80" i="4"/>
  <c r="L81" i="4"/>
  <c r="L82" i="4"/>
  <c r="L83" i="4"/>
  <c r="L84" i="4"/>
  <c r="L85" i="4"/>
  <c r="L86" i="4"/>
  <c r="L75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46" i="4"/>
  <c r="L26" i="4"/>
  <c r="L21" i="4"/>
  <c r="L22" i="4"/>
  <c r="L23" i="4"/>
  <c r="L24" i="4"/>
  <c r="L25" i="4"/>
  <c r="L27" i="4"/>
  <c r="L28" i="4"/>
  <c r="L29" i="4"/>
  <c r="L30" i="4"/>
  <c r="L31" i="4"/>
  <c r="L20" i="4"/>
  <c r="W19" i="6"/>
  <c r="X21" i="6"/>
  <c r="W15" i="6"/>
  <c r="W16" i="6"/>
  <c r="Y16" i="6"/>
  <c r="W21" i="6"/>
  <c r="Y21" i="6"/>
  <c r="X14" i="6"/>
  <c r="X20" i="6"/>
  <c r="Z18" i="6"/>
  <c r="Z15" i="6"/>
  <c r="X17" i="6"/>
  <c r="W23" i="6"/>
  <c r="Y23" i="6"/>
  <c r="X23" i="6"/>
  <c r="W17" i="6"/>
  <c r="Y17" i="6"/>
  <c r="AB13" i="6"/>
  <c r="AD13" i="6"/>
  <c r="X15" i="6"/>
  <c r="Z13" i="6"/>
  <c r="AB20" i="6"/>
  <c r="AD20" i="6"/>
  <c r="X18" i="6"/>
  <c r="AB18" i="6"/>
  <c r="AD18" i="6"/>
  <c r="W18" i="6"/>
  <c r="Y18" i="6"/>
  <c r="W14" i="6"/>
  <c r="Y14" i="6"/>
  <c r="X13" i="6"/>
  <c r="W13" i="6"/>
  <c r="Y13" i="6"/>
  <c r="Z12" i="6"/>
  <c r="AB15" i="6"/>
  <c r="AD15" i="6"/>
  <c r="Y15" i="6"/>
  <c r="X12" i="6"/>
  <c r="Y19" i="6"/>
  <c r="AB21" i="6"/>
  <c r="AD21" i="6"/>
  <c r="Z22" i="6"/>
  <c r="Z19" i="6"/>
  <c r="Z16" i="6"/>
  <c r="AG16" i="6"/>
  <c r="AI16" i="6"/>
  <c r="W12" i="6"/>
  <c r="AB23" i="6"/>
  <c r="AD23" i="6"/>
  <c r="X22" i="6"/>
  <c r="X19" i="6"/>
  <c r="AB14" i="6"/>
  <c r="AD14" i="6"/>
  <c r="AB16" i="6"/>
  <c r="AD16" i="6"/>
  <c r="W22" i="6"/>
  <c r="W20" i="6"/>
  <c r="AB12" i="6"/>
  <c r="AD12" i="6"/>
  <c r="AB17" i="6"/>
  <c r="AD17" i="6"/>
  <c r="X16" i="6"/>
  <c r="AG21" i="6"/>
  <c r="AI21" i="6"/>
  <c r="AC3" i="6"/>
  <c r="AC17" i="6"/>
  <c r="AG3" i="6"/>
  <c r="AG12" i="6"/>
  <c r="AI12" i="6"/>
  <c r="AB22" i="6"/>
  <c r="AD22" i="6"/>
  <c r="AB19" i="6"/>
  <c r="AD19" i="6"/>
  <c r="Z23" i="6"/>
  <c r="Z20" i="6"/>
  <c r="Z14" i="6"/>
  <c r="AG18" i="6"/>
  <c r="AI18" i="6"/>
  <c r="AA21" i="6"/>
  <c r="I20" i="4"/>
  <c r="I21" i="1"/>
  <c r="K89" i="3"/>
  <c r="K90" i="3"/>
  <c r="K91" i="3"/>
  <c r="K92" i="3"/>
  <c r="K93" i="3"/>
  <c r="K94" i="3"/>
  <c r="K95" i="3"/>
  <c r="K104" i="3"/>
  <c r="K105" i="3"/>
  <c r="K106" i="3"/>
  <c r="K107" i="3"/>
  <c r="K108" i="3"/>
  <c r="K109" i="3"/>
  <c r="K110" i="3"/>
  <c r="K111" i="3"/>
  <c r="K88" i="3"/>
  <c r="K62" i="3"/>
  <c r="K63" i="3"/>
  <c r="K64" i="3"/>
  <c r="K65" i="3"/>
  <c r="K66" i="3"/>
  <c r="K67" i="3"/>
  <c r="K80" i="3"/>
  <c r="K81" i="3"/>
  <c r="K82" i="3"/>
  <c r="K83" i="3"/>
  <c r="K84" i="3"/>
  <c r="K61" i="3"/>
  <c r="K35" i="3"/>
  <c r="K36" i="3"/>
  <c r="K37" i="3"/>
  <c r="K38" i="3"/>
  <c r="K55" i="3"/>
  <c r="K56" i="3"/>
  <c r="K57" i="3"/>
  <c r="K34" i="3"/>
  <c r="K8" i="3"/>
  <c r="K9" i="3"/>
  <c r="K10" i="3"/>
  <c r="K11" i="3"/>
  <c r="K12" i="3"/>
  <c r="K25" i="3"/>
  <c r="K26" i="3"/>
  <c r="K27" i="3"/>
  <c r="K28" i="3"/>
  <c r="K29" i="3"/>
  <c r="K30" i="3"/>
  <c r="K7" i="3"/>
  <c r="M104" i="4"/>
  <c r="N104" i="4"/>
  <c r="O104" i="4"/>
  <c r="M105" i="4"/>
  <c r="N105" i="4"/>
  <c r="O105" i="4"/>
  <c r="M106" i="4"/>
  <c r="N106" i="4"/>
  <c r="O106" i="4"/>
  <c r="M107" i="4"/>
  <c r="N107" i="4"/>
  <c r="O107" i="4"/>
  <c r="M108" i="4"/>
  <c r="N108" i="4"/>
  <c r="O108" i="4"/>
  <c r="M109" i="4"/>
  <c r="N109" i="4"/>
  <c r="O109" i="4"/>
  <c r="M110" i="4"/>
  <c r="N110" i="4"/>
  <c r="O110" i="4"/>
  <c r="O103" i="4"/>
  <c r="M103" i="4"/>
  <c r="M86" i="4"/>
  <c r="N86" i="4"/>
  <c r="O86" i="4"/>
  <c r="M76" i="4"/>
  <c r="N76" i="4"/>
  <c r="O76" i="4"/>
  <c r="M77" i="4"/>
  <c r="N77" i="4"/>
  <c r="O77" i="4"/>
  <c r="M78" i="4"/>
  <c r="N78" i="4"/>
  <c r="O78" i="4"/>
  <c r="M79" i="4"/>
  <c r="N79" i="4"/>
  <c r="O79" i="4"/>
  <c r="M80" i="4"/>
  <c r="N80" i="4"/>
  <c r="O80" i="4"/>
  <c r="M81" i="4"/>
  <c r="N81" i="4"/>
  <c r="O81" i="4"/>
  <c r="M82" i="4"/>
  <c r="N82" i="4"/>
  <c r="O82" i="4"/>
  <c r="M83" i="4"/>
  <c r="N83" i="4"/>
  <c r="O83" i="4"/>
  <c r="M84" i="4"/>
  <c r="N84" i="4"/>
  <c r="O84" i="4"/>
  <c r="M85" i="4"/>
  <c r="N85" i="4"/>
  <c r="O85" i="4"/>
  <c r="M75" i="4"/>
  <c r="O75" i="4"/>
  <c r="I14" i="4"/>
  <c r="M47" i="4"/>
  <c r="N47" i="4"/>
  <c r="O47" i="4"/>
  <c r="M48" i="4"/>
  <c r="N48" i="4"/>
  <c r="O48" i="4"/>
  <c r="M49" i="4"/>
  <c r="N49" i="4"/>
  <c r="O49" i="4"/>
  <c r="M50" i="4"/>
  <c r="N50" i="4"/>
  <c r="O50" i="4"/>
  <c r="M51" i="4"/>
  <c r="N51" i="4"/>
  <c r="O51" i="4"/>
  <c r="M52" i="4"/>
  <c r="N52" i="4"/>
  <c r="O52" i="4"/>
  <c r="M53" i="4"/>
  <c r="N53" i="4"/>
  <c r="O53" i="4"/>
  <c r="M54" i="4"/>
  <c r="N54" i="4"/>
  <c r="O54" i="4"/>
  <c r="M55" i="4"/>
  <c r="N55" i="4"/>
  <c r="O55" i="4"/>
  <c r="M56" i="4"/>
  <c r="N56" i="4"/>
  <c r="O56" i="4"/>
  <c r="M57" i="4"/>
  <c r="N57" i="4"/>
  <c r="O57" i="4"/>
  <c r="M58" i="4"/>
  <c r="N58" i="4"/>
  <c r="O58" i="4"/>
  <c r="M59" i="4"/>
  <c r="N59" i="4"/>
  <c r="O59" i="4"/>
  <c r="M60" i="4"/>
  <c r="N60" i="4"/>
  <c r="O60" i="4"/>
  <c r="M61" i="4"/>
  <c r="N61" i="4"/>
  <c r="O61" i="4"/>
  <c r="O46" i="4"/>
  <c r="M46" i="4"/>
  <c r="M21" i="4"/>
  <c r="N21" i="4"/>
  <c r="O21" i="4"/>
  <c r="M22" i="4"/>
  <c r="N22" i="4"/>
  <c r="O22" i="4"/>
  <c r="M23" i="4"/>
  <c r="N23" i="4"/>
  <c r="O23" i="4"/>
  <c r="M24" i="4"/>
  <c r="N24" i="4"/>
  <c r="O24" i="4"/>
  <c r="M25" i="4"/>
  <c r="N25" i="4"/>
  <c r="O25" i="4"/>
  <c r="M26" i="4"/>
  <c r="N26" i="4"/>
  <c r="O26" i="4"/>
  <c r="M27" i="4"/>
  <c r="N27" i="4"/>
  <c r="O27" i="4"/>
  <c r="M28" i="4"/>
  <c r="N28" i="4"/>
  <c r="O28" i="4"/>
  <c r="M29" i="4"/>
  <c r="N29" i="4"/>
  <c r="O29" i="4"/>
  <c r="M30" i="4"/>
  <c r="N30" i="4"/>
  <c r="O30" i="4"/>
  <c r="M31" i="4"/>
  <c r="N31" i="4"/>
  <c r="O31" i="4"/>
  <c r="H89" i="3"/>
  <c r="I89" i="3"/>
  <c r="J89" i="3"/>
  <c r="L89" i="3"/>
  <c r="M89" i="3" a="1"/>
  <c r="M89" i="3"/>
  <c r="N89" i="3"/>
  <c r="H90" i="3"/>
  <c r="I90" i="3"/>
  <c r="J90" i="3"/>
  <c r="L90" i="3"/>
  <c r="M90" i="3" a="1"/>
  <c r="M90" i="3"/>
  <c r="N90" i="3"/>
  <c r="H91" i="3"/>
  <c r="I91" i="3"/>
  <c r="J91" i="3"/>
  <c r="L91" i="3"/>
  <c r="M91" i="3" a="1"/>
  <c r="M91" i="3"/>
  <c r="N91" i="3"/>
  <c r="H92" i="3"/>
  <c r="I92" i="3"/>
  <c r="J92" i="3"/>
  <c r="L92" i="3"/>
  <c r="M92" i="3" a="1"/>
  <c r="M92" i="3"/>
  <c r="N92" i="3"/>
  <c r="H93" i="3"/>
  <c r="I93" i="3"/>
  <c r="J93" i="3"/>
  <c r="L93" i="3"/>
  <c r="M93" i="3" a="1"/>
  <c r="M93" i="3"/>
  <c r="N93" i="3"/>
  <c r="H94" i="3"/>
  <c r="I94" i="3"/>
  <c r="J94" i="3"/>
  <c r="L94" i="3"/>
  <c r="M94" i="3" a="1"/>
  <c r="M94" i="3"/>
  <c r="N94" i="3"/>
  <c r="H95" i="3"/>
  <c r="I95" i="3"/>
  <c r="J95" i="3"/>
  <c r="L95" i="3"/>
  <c r="M95" i="3" a="1"/>
  <c r="M95" i="3"/>
  <c r="N95" i="3"/>
  <c r="H96" i="3"/>
  <c r="I96" i="3"/>
  <c r="J96" i="3"/>
  <c r="H97" i="3"/>
  <c r="I97" i="3"/>
  <c r="J97" i="3"/>
  <c r="H98" i="3"/>
  <c r="I98" i="3"/>
  <c r="J98" i="3"/>
  <c r="H99" i="3"/>
  <c r="I99" i="3"/>
  <c r="J99" i="3"/>
  <c r="H100" i="3"/>
  <c r="I100" i="3"/>
  <c r="J100" i="3"/>
  <c r="K100" i="3"/>
  <c r="H101" i="3"/>
  <c r="I101" i="3"/>
  <c r="J101" i="3"/>
  <c r="H102" i="3"/>
  <c r="I102" i="3"/>
  <c r="J102" i="3"/>
  <c r="H103" i="3"/>
  <c r="I103" i="3"/>
  <c r="J103" i="3"/>
  <c r="H104" i="3"/>
  <c r="I104" i="3"/>
  <c r="J104" i="3"/>
  <c r="L104" i="3"/>
  <c r="M104" i="3" a="1"/>
  <c r="M104" i="3"/>
  <c r="N104" i="3"/>
  <c r="H105" i="3"/>
  <c r="I105" i="3"/>
  <c r="J105" i="3"/>
  <c r="L105" i="3"/>
  <c r="M105" i="3" a="1"/>
  <c r="M105" i="3"/>
  <c r="N105" i="3"/>
  <c r="H106" i="3"/>
  <c r="I106" i="3"/>
  <c r="J106" i="3"/>
  <c r="L106" i="3"/>
  <c r="M106" i="3" a="1"/>
  <c r="M106" i="3"/>
  <c r="N106" i="3"/>
  <c r="H107" i="3"/>
  <c r="I107" i="3"/>
  <c r="J107" i="3"/>
  <c r="L107" i="3"/>
  <c r="M107" i="3" a="1"/>
  <c r="M107" i="3"/>
  <c r="N107" i="3"/>
  <c r="H108" i="3"/>
  <c r="I108" i="3"/>
  <c r="J108" i="3"/>
  <c r="L108" i="3"/>
  <c r="M108" i="3" a="1"/>
  <c r="M108" i="3"/>
  <c r="N108" i="3"/>
  <c r="H109" i="3"/>
  <c r="I109" i="3"/>
  <c r="J109" i="3"/>
  <c r="L109" i="3"/>
  <c r="M109" i="3" a="1"/>
  <c r="M109" i="3"/>
  <c r="N109" i="3"/>
  <c r="H110" i="3"/>
  <c r="I110" i="3"/>
  <c r="J110" i="3"/>
  <c r="L110" i="3"/>
  <c r="M110" i="3" a="1"/>
  <c r="M110" i="3"/>
  <c r="N110" i="3"/>
  <c r="H111" i="3"/>
  <c r="I111" i="3"/>
  <c r="J111" i="3"/>
  <c r="L111" i="3"/>
  <c r="M111" i="3" a="1"/>
  <c r="M111" i="3"/>
  <c r="N111" i="3"/>
  <c r="N88" i="3"/>
  <c r="L88" i="3"/>
  <c r="M88" i="3" a="1"/>
  <c r="M88" i="3"/>
  <c r="J88" i="3"/>
  <c r="I88" i="3"/>
  <c r="H88" i="3"/>
  <c r="H62" i="3"/>
  <c r="I62" i="3"/>
  <c r="J62" i="3"/>
  <c r="L62" i="3"/>
  <c r="M62" i="3" a="1"/>
  <c r="M62" i="3"/>
  <c r="N62" i="3"/>
  <c r="H63" i="3"/>
  <c r="I63" i="3"/>
  <c r="J63" i="3"/>
  <c r="L63" i="3"/>
  <c r="M63" i="3" a="1"/>
  <c r="M63" i="3"/>
  <c r="N63" i="3"/>
  <c r="H64" i="3"/>
  <c r="I64" i="3"/>
  <c r="J64" i="3"/>
  <c r="L64" i="3"/>
  <c r="M64" i="3" a="1"/>
  <c r="M64" i="3"/>
  <c r="N64" i="3"/>
  <c r="H65" i="3"/>
  <c r="I65" i="3"/>
  <c r="J65" i="3"/>
  <c r="L65" i="3"/>
  <c r="M65" i="3" a="1"/>
  <c r="M65" i="3"/>
  <c r="N65" i="3"/>
  <c r="H66" i="3"/>
  <c r="I66" i="3"/>
  <c r="J66" i="3"/>
  <c r="L66" i="3"/>
  <c r="M66" i="3" a="1"/>
  <c r="M66" i="3"/>
  <c r="N66" i="3"/>
  <c r="H67" i="3"/>
  <c r="I67" i="3"/>
  <c r="J67" i="3"/>
  <c r="L67" i="3"/>
  <c r="M67" i="3" a="1"/>
  <c r="M67" i="3"/>
  <c r="N67" i="3"/>
  <c r="H68" i="3"/>
  <c r="I68" i="3"/>
  <c r="J68" i="3"/>
  <c r="H69" i="3"/>
  <c r="I69" i="3"/>
  <c r="J69" i="3"/>
  <c r="H70" i="3"/>
  <c r="I70" i="3"/>
  <c r="J70" i="3"/>
  <c r="H71" i="3"/>
  <c r="I71" i="3"/>
  <c r="J71" i="3"/>
  <c r="H72" i="3"/>
  <c r="I72" i="3"/>
  <c r="J72" i="3"/>
  <c r="H73" i="3"/>
  <c r="I73" i="3"/>
  <c r="J73" i="3"/>
  <c r="H74" i="3"/>
  <c r="I74" i="3"/>
  <c r="J74" i="3"/>
  <c r="H75" i="3"/>
  <c r="I75" i="3"/>
  <c r="J75" i="3"/>
  <c r="H76" i="3"/>
  <c r="I76" i="3"/>
  <c r="J76" i="3"/>
  <c r="H77" i="3"/>
  <c r="I77" i="3"/>
  <c r="J77" i="3"/>
  <c r="H78" i="3"/>
  <c r="I78" i="3"/>
  <c r="J78" i="3"/>
  <c r="H79" i="3"/>
  <c r="I79" i="3"/>
  <c r="J79" i="3"/>
  <c r="H80" i="3"/>
  <c r="I80" i="3"/>
  <c r="J80" i="3"/>
  <c r="L80" i="3"/>
  <c r="M80" i="3" a="1"/>
  <c r="M80" i="3"/>
  <c r="N80" i="3"/>
  <c r="H81" i="3"/>
  <c r="I81" i="3"/>
  <c r="J81" i="3"/>
  <c r="L81" i="3"/>
  <c r="M81" i="3" a="1"/>
  <c r="M81" i="3"/>
  <c r="N81" i="3"/>
  <c r="H82" i="3"/>
  <c r="I82" i="3"/>
  <c r="J82" i="3"/>
  <c r="L82" i="3"/>
  <c r="M82" i="3" a="1"/>
  <c r="M82" i="3"/>
  <c r="N82" i="3"/>
  <c r="H83" i="3"/>
  <c r="I83" i="3"/>
  <c r="J83" i="3"/>
  <c r="L83" i="3"/>
  <c r="M83" i="3" a="1"/>
  <c r="M83" i="3"/>
  <c r="N83" i="3"/>
  <c r="H84" i="3"/>
  <c r="I84" i="3"/>
  <c r="J84" i="3"/>
  <c r="L84" i="3"/>
  <c r="M84" i="3" a="1"/>
  <c r="M84" i="3"/>
  <c r="N84" i="3"/>
  <c r="N61" i="3"/>
  <c r="L61" i="3"/>
  <c r="J61" i="3"/>
  <c r="I61" i="3"/>
  <c r="H61" i="3"/>
  <c r="N8" i="3"/>
  <c r="N9" i="3"/>
  <c r="N10" i="3"/>
  <c r="N11" i="3"/>
  <c r="N12" i="3"/>
  <c r="N25" i="3"/>
  <c r="N26" i="3"/>
  <c r="N27" i="3"/>
  <c r="N28" i="3"/>
  <c r="N29" i="3"/>
  <c r="N30" i="3"/>
  <c r="N7" i="3"/>
  <c r="L8" i="3"/>
  <c r="L9" i="3"/>
  <c r="L10" i="3"/>
  <c r="L11" i="3"/>
  <c r="L12" i="3"/>
  <c r="L25" i="3"/>
  <c r="L26" i="3"/>
  <c r="L27" i="3"/>
  <c r="L28" i="3"/>
  <c r="L29" i="3"/>
  <c r="L30" i="3"/>
  <c r="L7" i="3"/>
  <c r="N35" i="3"/>
  <c r="N36" i="3"/>
  <c r="N37" i="3"/>
  <c r="N38" i="3"/>
  <c r="N55" i="3"/>
  <c r="N56" i="3"/>
  <c r="N57" i="3"/>
  <c r="L55" i="3"/>
  <c r="L56" i="3"/>
  <c r="L57" i="3"/>
  <c r="L35" i="3"/>
  <c r="M35" i="3" a="1"/>
  <c r="M35" i="3"/>
  <c r="L36" i="3"/>
  <c r="M36" i="3" a="1"/>
  <c r="M36" i="3"/>
  <c r="L37" i="3"/>
  <c r="M37" i="3" a="1"/>
  <c r="M37" i="3"/>
  <c r="L38" i="3"/>
  <c r="M38" i="3" a="1"/>
  <c r="M38" i="3"/>
  <c r="L34" i="3"/>
  <c r="M34" i="3" a="1"/>
  <c r="M34" i="3"/>
  <c r="J57" i="3"/>
  <c r="I57" i="3"/>
  <c r="H57" i="3"/>
  <c r="J56" i="3"/>
  <c r="I56" i="3"/>
  <c r="H56" i="3"/>
  <c r="J55" i="3"/>
  <c r="I55" i="3"/>
  <c r="H55" i="3"/>
  <c r="J54" i="3"/>
  <c r="I54" i="3"/>
  <c r="H54" i="3"/>
  <c r="J53" i="3"/>
  <c r="I53" i="3"/>
  <c r="H53" i="3"/>
  <c r="J52" i="3"/>
  <c r="I52" i="3"/>
  <c r="H52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J37" i="3"/>
  <c r="I37" i="3"/>
  <c r="H37" i="3"/>
  <c r="J36" i="3"/>
  <c r="I36" i="3"/>
  <c r="H36" i="3"/>
  <c r="J35" i="3"/>
  <c r="I35" i="3"/>
  <c r="H35" i="3"/>
  <c r="N34" i="3"/>
  <c r="J34" i="3"/>
  <c r="I34" i="3"/>
  <c r="H34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H8" i="3"/>
  <c r="H9" i="3"/>
  <c r="H10" i="3"/>
  <c r="H11" i="3"/>
  <c r="H12" i="3"/>
  <c r="H13" i="3"/>
  <c r="H14" i="3"/>
  <c r="H15" i="3"/>
  <c r="H16" i="3"/>
  <c r="K16" i="3"/>
  <c r="L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7" i="3"/>
  <c r="AA17" i="6"/>
  <c r="AA13" i="6"/>
  <c r="AA15" i="6"/>
  <c r="AA14" i="6"/>
  <c r="AC22" i="6"/>
  <c r="AA23" i="6"/>
  <c r="AA18" i="6"/>
  <c r="AA16" i="6"/>
  <c r="AH3" i="6"/>
  <c r="AG14" i="6"/>
  <c r="AI14" i="6"/>
  <c r="AG13" i="6"/>
  <c r="AI13" i="6"/>
  <c r="AG23" i="6"/>
  <c r="AI23" i="6"/>
  <c r="AG19" i="6"/>
  <c r="AI19" i="6"/>
  <c r="AG17" i="6"/>
  <c r="AI17" i="6"/>
  <c r="AL3" i="6"/>
  <c r="AC15" i="6"/>
  <c r="AA12" i="6"/>
  <c r="AC19" i="6"/>
  <c r="AG20" i="6"/>
  <c r="AI20" i="6"/>
  <c r="AC18" i="6"/>
  <c r="Y22" i="6"/>
  <c r="AC16" i="6"/>
  <c r="AC23" i="6"/>
  <c r="AC21" i="6"/>
  <c r="AC12" i="6"/>
  <c r="AC14" i="6"/>
  <c r="AD3" i="6"/>
  <c r="AE3" i="6"/>
  <c r="AG15" i="6"/>
  <c r="AI15" i="6"/>
  <c r="AC20" i="6"/>
  <c r="AG22" i="6"/>
  <c r="AI22" i="6"/>
  <c r="AA19" i="6"/>
  <c r="AC13" i="6"/>
  <c r="Y20" i="6"/>
  <c r="AA20" i="6"/>
  <c r="K46" i="3"/>
  <c r="L46" i="3"/>
  <c r="K40" i="3"/>
  <c r="L40" i="3"/>
  <c r="M40" i="3" a="1"/>
  <c r="M40" i="3"/>
  <c r="N40" i="3"/>
  <c r="K99" i="3"/>
  <c r="L99" i="3"/>
  <c r="M99" i="3" a="1"/>
  <c r="M99" i="3"/>
  <c r="N99" i="3"/>
  <c r="K102" i="3"/>
  <c r="L102" i="3"/>
  <c r="M102" i="3" a="1"/>
  <c r="M102" i="3"/>
  <c r="N102" i="3"/>
  <c r="K74" i="3"/>
  <c r="K78" i="3"/>
  <c r="L78" i="3"/>
  <c r="M78" i="3" a="1"/>
  <c r="M78" i="3"/>
  <c r="N78" i="3"/>
  <c r="K47" i="3"/>
  <c r="L47" i="3"/>
  <c r="K75" i="3"/>
  <c r="L75" i="3"/>
  <c r="M75" i="3" a="1"/>
  <c r="M75" i="3"/>
  <c r="N75" i="3"/>
  <c r="K54" i="3"/>
  <c r="L54" i="3"/>
  <c r="M54" i="3" a="1"/>
  <c r="M54" i="3"/>
  <c r="N54" i="3"/>
  <c r="K68" i="3"/>
  <c r="L68" i="3"/>
  <c r="M68" i="3" a="1"/>
  <c r="M68" i="3"/>
  <c r="N68" i="3"/>
  <c r="K103" i="3"/>
  <c r="L103" i="3"/>
  <c r="M103" i="3" a="1"/>
  <c r="M103" i="3"/>
  <c r="N103" i="3"/>
  <c r="K101" i="3"/>
  <c r="L101" i="3"/>
  <c r="M101" i="3" a="1"/>
  <c r="M101" i="3"/>
  <c r="N101" i="3"/>
  <c r="K98" i="3"/>
  <c r="L98" i="3"/>
  <c r="M98" i="3" a="1"/>
  <c r="M98" i="3"/>
  <c r="N98" i="3"/>
  <c r="K97" i="3"/>
  <c r="L97" i="3"/>
  <c r="M97" i="3" a="1"/>
  <c r="M97" i="3"/>
  <c r="N97" i="3"/>
  <c r="K96" i="3"/>
  <c r="L96" i="3"/>
  <c r="M96" i="3" a="1"/>
  <c r="M96" i="3"/>
  <c r="N96" i="3"/>
  <c r="K72" i="3"/>
  <c r="L72" i="3"/>
  <c r="M72" i="3" a="1"/>
  <c r="M72" i="3"/>
  <c r="N72" i="3"/>
  <c r="K71" i="3"/>
  <c r="L71" i="3"/>
  <c r="M71" i="3" a="1"/>
  <c r="M71" i="3"/>
  <c r="N71" i="3"/>
  <c r="K76" i="3"/>
  <c r="L76" i="3"/>
  <c r="M76" i="3" a="1"/>
  <c r="M76" i="3"/>
  <c r="N76" i="3"/>
  <c r="K79" i="3"/>
  <c r="L79" i="3"/>
  <c r="M79" i="3" a="1"/>
  <c r="M79" i="3"/>
  <c r="N79" i="3"/>
  <c r="K77" i="3"/>
  <c r="L77" i="3"/>
  <c r="M77" i="3" a="1"/>
  <c r="M77" i="3"/>
  <c r="N77" i="3"/>
  <c r="K73" i="3"/>
  <c r="L73" i="3"/>
  <c r="M73" i="3" a="1"/>
  <c r="M73" i="3"/>
  <c r="N73" i="3"/>
  <c r="K69" i="3"/>
  <c r="L69" i="3"/>
  <c r="M69" i="3" a="1"/>
  <c r="M69" i="3"/>
  <c r="N69" i="3"/>
  <c r="K70" i="3"/>
  <c r="L70" i="3"/>
  <c r="M70" i="3" a="1"/>
  <c r="M70" i="3"/>
  <c r="N70" i="3"/>
  <c r="K52" i="3"/>
  <c r="L52" i="3"/>
  <c r="K51" i="3"/>
  <c r="L51" i="3"/>
  <c r="K50" i="3"/>
  <c r="L50" i="3"/>
  <c r="K48" i="3"/>
  <c r="L48" i="3"/>
  <c r="K45" i="3"/>
  <c r="L45" i="3"/>
  <c r="K44" i="3"/>
  <c r="L44" i="3"/>
  <c r="K43" i="3"/>
  <c r="L43" i="3"/>
  <c r="K42" i="3"/>
  <c r="L42" i="3"/>
  <c r="M42" i="3" a="1"/>
  <c r="M42" i="3"/>
  <c r="N42" i="3"/>
  <c r="K41" i="3"/>
  <c r="L41" i="3"/>
  <c r="M41" i="3" a="1"/>
  <c r="M41" i="3"/>
  <c r="N41" i="3"/>
  <c r="K49" i="3"/>
  <c r="L49" i="3"/>
  <c r="K53" i="3"/>
  <c r="L53" i="3"/>
  <c r="N53" i="3"/>
  <c r="K39" i="3"/>
  <c r="L39" i="3"/>
  <c r="M39" i="3" a="1"/>
  <c r="M39" i="3"/>
  <c r="N39" i="3"/>
  <c r="K24" i="3"/>
  <c r="L24" i="3"/>
  <c r="K17" i="3"/>
  <c r="L17" i="3"/>
  <c r="K15" i="3"/>
  <c r="L15" i="3"/>
  <c r="K14" i="3"/>
  <c r="L14" i="3"/>
  <c r="K20" i="3"/>
  <c r="L20" i="3"/>
  <c r="K22" i="3"/>
  <c r="L22" i="3"/>
  <c r="K21" i="3"/>
  <c r="L21" i="3"/>
  <c r="K19" i="3"/>
  <c r="L19" i="3"/>
  <c r="K18" i="3"/>
  <c r="K23" i="3"/>
  <c r="L23" i="3"/>
  <c r="L74" i="3"/>
  <c r="M74" i="3" a="1"/>
  <c r="M74" i="3"/>
  <c r="N74" i="3"/>
  <c r="L100" i="3"/>
  <c r="M100" i="3" a="1"/>
  <c r="M100" i="3"/>
  <c r="N100" i="3"/>
  <c r="AF3" i="6"/>
  <c r="AE20" i="6"/>
  <c r="AF20" i="6"/>
  <c r="AE12" i="6"/>
  <c r="AF12" i="6"/>
  <c r="AE17" i="6"/>
  <c r="AE23" i="6"/>
  <c r="AF23" i="6"/>
  <c r="AE14" i="6"/>
  <c r="AF14" i="6"/>
  <c r="AE13" i="6"/>
  <c r="AF13" i="6"/>
  <c r="AE18" i="6"/>
  <c r="AF18" i="6"/>
  <c r="AE15" i="6"/>
  <c r="AF15" i="6"/>
  <c r="AE22" i="6"/>
  <c r="AF22" i="6"/>
  <c r="AE19" i="6"/>
  <c r="AF19" i="6"/>
  <c r="AE21" i="6"/>
  <c r="AF21" i="6"/>
  <c r="AE16" i="6"/>
  <c r="AM3" i="6"/>
  <c r="AQ3" i="6"/>
  <c r="AL17" i="6"/>
  <c r="AN17" i="6"/>
  <c r="AL21" i="6"/>
  <c r="AN21" i="6"/>
  <c r="AL22" i="6"/>
  <c r="AN22" i="6"/>
  <c r="AL15" i="6"/>
  <c r="AN15" i="6"/>
  <c r="AL12" i="6"/>
  <c r="AN12" i="6"/>
  <c r="AL13" i="6"/>
  <c r="AN13" i="6"/>
  <c r="AL19" i="6"/>
  <c r="AN19" i="6"/>
  <c r="AL14" i="6"/>
  <c r="AN14" i="6"/>
  <c r="AL18" i="6"/>
  <c r="AN18" i="6"/>
  <c r="AL16" i="6"/>
  <c r="AN16" i="6"/>
  <c r="AL23" i="6"/>
  <c r="AN23" i="6"/>
  <c r="AL20" i="6"/>
  <c r="AN20" i="6"/>
  <c r="AA22" i="6"/>
  <c r="AI3" i="6"/>
  <c r="AJ3" i="6"/>
  <c r="AH17" i="6"/>
  <c r="AH23" i="6"/>
  <c r="AH14" i="6"/>
  <c r="AH20" i="6"/>
  <c r="AH16" i="6"/>
  <c r="AH21" i="6"/>
  <c r="AH12" i="6"/>
  <c r="AH19" i="6"/>
  <c r="AH13" i="6"/>
  <c r="AH18" i="6"/>
  <c r="AH15" i="6"/>
  <c r="AH22" i="6"/>
  <c r="AF16" i="6"/>
  <c r="AV3" i="6"/>
  <c r="AR3" i="6"/>
  <c r="AQ13" i="6"/>
  <c r="AS13" i="6"/>
  <c r="AQ23" i="6"/>
  <c r="AS23" i="6"/>
  <c r="AQ19" i="6"/>
  <c r="AS19" i="6"/>
  <c r="AQ21" i="6"/>
  <c r="AS21" i="6"/>
  <c r="AQ15" i="6"/>
  <c r="AS15" i="6"/>
  <c r="AQ16" i="6"/>
  <c r="AS16" i="6"/>
  <c r="AQ20" i="6"/>
  <c r="AS20" i="6"/>
  <c r="AQ22" i="6"/>
  <c r="AS22" i="6"/>
  <c r="AQ17" i="6"/>
  <c r="AS17" i="6"/>
  <c r="AQ12" i="6"/>
  <c r="AS12" i="6"/>
  <c r="AQ18" i="6"/>
  <c r="AS18" i="6"/>
  <c r="AQ14" i="6"/>
  <c r="AS14" i="6"/>
  <c r="AM15" i="6"/>
  <c r="AM13" i="6"/>
  <c r="AM12" i="6"/>
  <c r="AM20" i="6"/>
  <c r="AN3" i="6"/>
  <c r="AO3" i="6"/>
  <c r="AM16" i="6"/>
  <c r="AM21" i="6"/>
  <c r="AM14" i="6"/>
  <c r="AM23" i="6"/>
  <c r="AM22" i="6"/>
  <c r="AM19" i="6"/>
  <c r="AM18" i="6"/>
  <c r="AM17" i="6"/>
  <c r="AF17" i="6"/>
  <c r="AK3" i="6"/>
  <c r="AJ17" i="6"/>
  <c r="AJ20" i="6"/>
  <c r="AJ15" i="6"/>
  <c r="AK15" i="6"/>
  <c r="AJ23" i="6"/>
  <c r="AK23" i="6"/>
  <c r="AJ14" i="6"/>
  <c r="AK14" i="6"/>
  <c r="AJ19" i="6"/>
  <c r="AK19" i="6"/>
  <c r="AJ21" i="6"/>
  <c r="AK21" i="6"/>
  <c r="AJ18" i="6"/>
  <c r="AK18" i="6"/>
  <c r="AJ16" i="6"/>
  <c r="AK16" i="6"/>
  <c r="AJ13" i="6"/>
  <c r="AK13" i="6"/>
  <c r="AJ22" i="6"/>
  <c r="AK22" i="6"/>
  <c r="AJ12" i="6"/>
  <c r="AK12" i="6"/>
  <c r="AO17" i="6"/>
  <c r="AP17" i="6"/>
  <c r="AO16" i="6"/>
  <c r="AP16" i="6"/>
  <c r="AO14" i="6"/>
  <c r="AP14" i="6"/>
  <c r="AO19" i="6"/>
  <c r="AO18" i="6"/>
  <c r="AP18" i="6"/>
  <c r="AO23" i="6"/>
  <c r="AP23" i="6"/>
  <c r="AO22" i="6"/>
  <c r="AP22" i="6"/>
  <c r="AP3" i="6"/>
  <c r="AO15" i="6"/>
  <c r="AP15" i="6"/>
  <c r="AO21" i="6"/>
  <c r="AP21" i="6"/>
  <c r="AO20" i="6"/>
  <c r="AP20" i="6"/>
  <c r="AO12" i="6"/>
  <c r="AP12" i="6"/>
  <c r="AO13" i="6"/>
  <c r="AP13" i="6"/>
  <c r="AW3" i="6"/>
  <c r="BA3" i="6"/>
  <c r="AV23" i="6"/>
  <c r="AX23" i="6"/>
  <c r="AV13" i="6"/>
  <c r="AX13" i="6"/>
  <c r="AV17" i="6"/>
  <c r="AX17" i="6"/>
  <c r="AV19" i="6"/>
  <c r="AX19" i="6"/>
  <c r="AV20" i="6"/>
  <c r="AX20" i="6"/>
  <c r="AV12" i="6"/>
  <c r="AX12" i="6"/>
  <c r="AV14" i="6"/>
  <c r="AX14" i="6"/>
  <c r="AV22" i="6"/>
  <c r="AX22" i="6"/>
  <c r="AV15" i="6"/>
  <c r="AX15" i="6"/>
  <c r="AV21" i="6"/>
  <c r="AX21" i="6"/>
  <c r="AV16" i="6"/>
  <c r="AX16" i="6"/>
  <c r="AV18" i="6"/>
  <c r="AX18" i="6"/>
  <c r="AK20" i="6"/>
  <c r="AK17" i="6"/>
  <c r="AP19" i="6"/>
  <c r="AR13" i="6"/>
  <c r="AR20" i="6"/>
  <c r="AR21" i="6"/>
  <c r="AR18" i="6"/>
  <c r="AR23" i="6"/>
  <c r="AR14" i="6"/>
  <c r="AR17" i="6"/>
  <c r="AR22" i="6"/>
  <c r="AR12" i="6"/>
  <c r="AR15" i="6"/>
  <c r="AR16" i="6"/>
  <c r="AS3" i="6"/>
  <c r="AT3" i="6"/>
  <c r="AR19" i="6"/>
  <c r="BB3" i="6"/>
  <c r="BF3" i="6"/>
  <c r="BA19" i="6"/>
  <c r="BC19" i="6"/>
  <c r="BA17" i="6"/>
  <c r="BC17" i="6"/>
  <c r="BA21" i="6"/>
  <c r="BC21" i="6"/>
  <c r="BA14" i="6"/>
  <c r="BC14" i="6"/>
  <c r="BA15" i="6"/>
  <c r="BC15" i="6"/>
  <c r="BA22" i="6"/>
  <c r="BC22" i="6"/>
  <c r="BA12" i="6"/>
  <c r="BC12" i="6"/>
  <c r="BA13" i="6"/>
  <c r="BC13" i="6"/>
  <c r="BA20" i="6"/>
  <c r="BC20" i="6"/>
  <c r="BA23" i="6"/>
  <c r="BC23" i="6"/>
  <c r="BA16" i="6"/>
  <c r="BC16" i="6"/>
  <c r="BA18" i="6"/>
  <c r="BC18" i="6"/>
  <c r="AT20" i="6"/>
  <c r="AU20" i="6"/>
  <c r="AT13" i="6"/>
  <c r="AU13" i="6"/>
  <c r="AT23" i="6"/>
  <c r="AU23" i="6"/>
  <c r="AT18" i="6"/>
  <c r="AU18" i="6"/>
  <c r="AT19" i="6"/>
  <c r="AU19" i="6"/>
  <c r="AT22" i="6"/>
  <c r="AU22" i="6"/>
  <c r="AT15" i="6"/>
  <c r="AU15" i="6"/>
  <c r="AU3" i="6"/>
  <c r="AT16" i="6"/>
  <c r="AU16" i="6"/>
  <c r="AT12" i="6"/>
  <c r="AU12" i="6"/>
  <c r="AT14" i="6"/>
  <c r="AU14" i="6"/>
  <c r="AT21" i="6"/>
  <c r="AU21" i="6"/>
  <c r="AT17" i="6"/>
  <c r="AU17" i="6"/>
  <c r="AX3" i="6"/>
  <c r="AY3" i="6"/>
  <c r="AW22" i="6"/>
  <c r="AW17" i="6"/>
  <c r="AW18" i="6"/>
  <c r="AW12" i="6"/>
  <c r="AW14" i="6"/>
  <c r="AW19" i="6"/>
  <c r="AW20" i="6"/>
  <c r="AW16" i="6"/>
  <c r="AW23" i="6"/>
  <c r="AW13" i="6"/>
  <c r="AW21" i="6"/>
  <c r="AW15" i="6"/>
  <c r="AG118" i="4"/>
  <c r="AF118" i="4"/>
  <c r="AE118" i="4"/>
  <c r="AD118" i="4"/>
  <c r="AG117" i="4"/>
  <c r="AF117" i="4"/>
  <c r="AE117" i="4"/>
  <c r="AD117" i="4"/>
  <c r="AG116" i="4"/>
  <c r="AF116" i="4"/>
  <c r="AE116" i="4"/>
  <c r="AD116" i="4"/>
  <c r="AG115" i="4"/>
  <c r="AF115" i="4"/>
  <c r="AE115" i="4"/>
  <c r="AD115" i="4"/>
  <c r="AG114" i="4"/>
  <c r="AF114" i="4"/>
  <c r="AE114" i="4"/>
  <c r="AD114" i="4"/>
  <c r="AG113" i="4"/>
  <c r="AF113" i="4"/>
  <c r="AE113" i="4"/>
  <c r="AD113" i="4"/>
  <c r="AG112" i="4"/>
  <c r="AF112" i="4"/>
  <c r="AE112" i="4"/>
  <c r="AD112" i="4"/>
  <c r="AG111" i="4"/>
  <c r="AF111" i="4"/>
  <c r="AE111" i="4"/>
  <c r="AD111" i="4"/>
  <c r="AE110" i="4"/>
  <c r="AE109" i="4"/>
  <c r="AE108" i="4"/>
  <c r="AE107" i="4"/>
  <c r="AE106" i="4"/>
  <c r="AE105" i="4"/>
  <c r="AE104" i="4"/>
  <c r="AE103" i="4"/>
  <c r="AG102" i="4"/>
  <c r="AF102" i="4"/>
  <c r="AE102" i="4"/>
  <c r="AD102" i="4"/>
  <c r="AG101" i="4"/>
  <c r="AF101" i="4"/>
  <c r="AE101" i="4"/>
  <c r="AD101" i="4"/>
  <c r="AG100" i="4"/>
  <c r="AF100" i="4"/>
  <c r="AE100" i="4"/>
  <c r="AD100" i="4"/>
  <c r="AG99" i="4"/>
  <c r="AF99" i="4"/>
  <c r="AE99" i="4"/>
  <c r="AD99" i="4"/>
  <c r="AG98" i="4"/>
  <c r="AF98" i="4"/>
  <c r="AE98" i="4"/>
  <c r="AD98" i="4"/>
  <c r="AG97" i="4"/>
  <c r="AF97" i="4"/>
  <c r="AE97" i="4"/>
  <c r="AD97" i="4"/>
  <c r="AG96" i="4"/>
  <c r="AF96" i="4"/>
  <c r="AE96" i="4"/>
  <c r="AD96" i="4"/>
  <c r="AG95" i="4"/>
  <c r="AF95" i="4"/>
  <c r="AE95" i="4"/>
  <c r="AD95" i="4"/>
  <c r="I26" i="1"/>
  <c r="E25" i="4"/>
  <c r="E14" i="4"/>
  <c r="E21" i="1"/>
  <c r="E22" i="1"/>
  <c r="E23" i="1"/>
  <c r="E24" i="1"/>
  <c r="E25" i="1"/>
  <c r="E26" i="1"/>
  <c r="E27" i="1"/>
  <c r="E28" i="1"/>
  <c r="E29" i="1"/>
  <c r="E30" i="1"/>
  <c r="E31" i="1"/>
  <c r="E32" i="1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E3" i="4"/>
  <c r="G3" i="4"/>
  <c r="C3" i="4"/>
  <c r="C3" i="3"/>
  <c r="AZ3" i="6"/>
  <c r="AY12" i="6"/>
  <c r="AZ12" i="6"/>
  <c r="AY15" i="6"/>
  <c r="AZ15" i="6"/>
  <c r="AY21" i="6"/>
  <c r="AZ21" i="6"/>
  <c r="AY22" i="6"/>
  <c r="AZ22" i="6"/>
  <c r="AY23" i="6"/>
  <c r="AZ23" i="6"/>
  <c r="AY14" i="6"/>
  <c r="AZ14" i="6"/>
  <c r="AY19" i="6"/>
  <c r="AZ19" i="6"/>
  <c r="AY17" i="6"/>
  <c r="AZ17" i="6"/>
  <c r="AY18" i="6"/>
  <c r="AZ18" i="6"/>
  <c r="AY13" i="6"/>
  <c r="AZ13" i="6"/>
  <c r="AY20" i="6"/>
  <c r="AZ20" i="6"/>
  <c r="AY16" i="6"/>
  <c r="AZ16" i="6"/>
  <c r="BG3" i="6"/>
  <c r="BK3" i="6"/>
  <c r="BF23" i="6"/>
  <c r="BH23" i="6"/>
  <c r="BF13" i="6"/>
  <c r="BH13" i="6"/>
  <c r="BF12" i="6"/>
  <c r="BH12" i="6"/>
  <c r="BF14" i="6"/>
  <c r="BH14" i="6"/>
  <c r="BF22" i="6"/>
  <c r="BH22" i="6"/>
  <c r="BF19" i="6"/>
  <c r="BH19" i="6"/>
  <c r="BF17" i="6"/>
  <c r="BH17" i="6"/>
  <c r="BF20" i="6"/>
  <c r="BH20" i="6"/>
  <c r="BF18" i="6"/>
  <c r="BH18" i="6"/>
  <c r="BF15" i="6"/>
  <c r="BH15" i="6"/>
  <c r="BF16" i="6"/>
  <c r="BH16" i="6"/>
  <c r="BF21" i="6"/>
  <c r="BH21" i="6"/>
  <c r="BC3" i="6"/>
  <c r="BD3" i="6"/>
  <c r="BB23" i="6"/>
  <c r="BB17" i="6"/>
  <c r="BB21" i="6"/>
  <c r="BB16" i="6"/>
  <c r="BB18" i="6"/>
  <c r="BB22" i="6"/>
  <c r="BB12" i="6"/>
  <c r="BB14" i="6"/>
  <c r="BB13" i="6"/>
  <c r="BB19" i="6"/>
  <c r="BB15" i="6"/>
  <c r="BB20" i="6"/>
  <c r="H3" i="4"/>
  <c r="AC52" i="4"/>
  <c r="BE3" i="6"/>
  <c r="BD13" i="6"/>
  <c r="BE13" i="6"/>
  <c r="BD21" i="6"/>
  <c r="BE21" i="6"/>
  <c r="BD17" i="6"/>
  <c r="BE17" i="6"/>
  <c r="BD18" i="6"/>
  <c r="BE18" i="6"/>
  <c r="BD15" i="6"/>
  <c r="BE15" i="6"/>
  <c r="BD23" i="6"/>
  <c r="BE23" i="6"/>
  <c r="BD22" i="6"/>
  <c r="BE22" i="6"/>
  <c r="BD20" i="6"/>
  <c r="BE20" i="6"/>
  <c r="BD14" i="6"/>
  <c r="BE14" i="6"/>
  <c r="BD12" i="6"/>
  <c r="BE12" i="6"/>
  <c r="BD19" i="6"/>
  <c r="BE19" i="6"/>
  <c r="BD16" i="6"/>
  <c r="BE16" i="6"/>
  <c r="BP3" i="6"/>
  <c r="BL3" i="6"/>
  <c r="BK16" i="6"/>
  <c r="BM16" i="6"/>
  <c r="BK18" i="6"/>
  <c r="BM18" i="6"/>
  <c r="BK19" i="6"/>
  <c r="BM19" i="6"/>
  <c r="BK15" i="6"/>
  <c r="BM15" i="6"/>
  <c r="BK22" i="6"/>
  <c r="BM22" i="6"/>
  <c r="BK12" i="6"/>
  <c r="BM12" i="6"/>
  <c r="BK21" i="6"/>
  <c r="BM21" i="6"/>
  <c r="BK20" i="6"/>
  <c r="BM20" i="6"/>
  <c r="BK14" i="6"/>
  <c r="BM14" i="6"/>
  <c r="BK13" i="6"/>
  <c r="BM13" i="6"/>
  <c r="BK23" i="6"/>
  <c r="BM23" i="6"/>
  <c r="BK17" i="6"/>
  <c r="BM17" i="6"/>
  <c r="BH3" i="6"/>
  <c r="BI3" i="6"/>
  <c r="BG20" i="6"/>
  <c r="BG13" i="6"/>
  <c r="BG21" i="6"/>
  <c r="BG22" i="6"/>
  <c r="BG16" i="6"/>
  <c r="BG23" i="6"/>
  <c r="BG14" i="6"/>
  <c r="BG19" i="6"/>
  <c r="BG15" i="6"/>
  <c r="BG18" i="6"/>
  <c r="BG17" i="6"/>
  <c r="BG12" i="6"/>
  <c r="BJ3" i="6"/>
  <c r="BI18" i="6"/>
  <c r="BJ18" i="6"/>
  <c r="BI22" i="6"/>
  <c r="BJ22" i="6"/>
  <c r="BI17" i="6"/>
  <c r="BJ17" i="6"/>
  <c r="BI21" i="6"/>
  <c r="BJ21" i="6"/>
  <c r="BI23" i="6"/>
  <c r="BJ23" i="6"/>
  <c r="BI16" i="6"/>
  <c r="BJ16" i="6"/>
  <c r="BI19" i="6"/>
  <c r="BJ19" i="6"/>
  <c r="BI20" i="6"/>
  <c r="BJ20" i="6"/>
  <c r="BI14" i="6"/>
  <c r="BJ14" i="6"/>
  <c r="BI13" i="6"/>
  <c r="BJ13" i="6"/>
  <c r="BI15" i="6"/>
  <c r="BJ15" i="6"/>
  <c r="BI12" i="6"/>
  <c r="BJ12" i="6"/>
  <c r="BM3" i="6"/>
  <c r="BN3" i="6"/>
  <c r="BL21" i="6"/>
  <c r="BL23" i="6"/>
  <c r="BL20" i="6"/>
  <c r="BL14" i="6"/>
  <c r="BL13" i="6"/>
  <c r="BL16" i="6"/>
  <c r="BL18" i="6"/>
  <c r="BL19" i="6"/>
  <c r="BL22" i="6"/>
  <c r="BL15" i="6"/>
  <c r="BL17" i="6"/>
  <c r="BL12" i="6"/>
  <c r="BQ3" i="6"/>
  <c r="BU3" i="6"/>
  <c r="BP22" i="6"/>
  <c r="BR22" i="6"/>
  <c r="BP14" i="6"/>
  <c r="BR14" i="6"/>
  <c r="BP21" i="6"/>
  <c r="BR21" i="6"/>
  <c r="BP19" i="6"/>
  <c r="BR19" i="6"/>
  <c r="BP23" i="6"/>
  <c r="BR23" i="6"/>
  <c r="BP13" i="6"/>
  <c r="BR13" i="6"/>
  <c r="BP18" i="6"/>
  <c r="BR18" i="6"/>
  <c r="BP15" i="6"/>
  <c r="BR15" i="6"/>
  <c r="BP17" i="6"/>
  <c r="BR17" i="6"/>
  <c r="BP16" i="6"/>
  <c r="BR16" i="6"/>
  <c r="BP12" i="6"/>
  <c r="BR12" i="6"/>
  <c r="BP20" i="6"/>
  <c r="BR20" i="6"/>
  <c r="BZ3" i="6"/>
  <c r="BV3" i="6"/>
  <c r="BU22" i="6"/>
  <c r="BW22" i="6"/>
  <c r="BU21" i="6"/>
  <c r="BW21" i="6"/>
  <c r="BU13" i="6"/>
  <c r="BW13" i="6"/>
  <c r="BU16" i="6"/>
  <c r="BW16" i="6"/>
  <c r="BU14" i="6"/>
  <c r="BW14" i="6"/>
  <c r="BU18" i="6"/>
  <c r="BW18" i="6"/>
  <c r="BU19" i="6"/>
  <c r="BW19" i="6"/>
  <c r="BU12" i="6"/>
  <c r="BW12" i="6"/>
  <c r="BU15" i="6"/>
  <c r="BW15" i="6"/>
  <c r="BU17" i="6"/>
  <c r="BW17" i="6"/>
  <c r="BU23" i="6"/>
  <c r="BW23" i="6"/>
  <c r="BU20" i="6"/>
  <c r="BW20" i="6"/>
  <c r="BR3" i="6"/>
  <c r="BS3" i="6"/>
  <c r="BQ20" i="6"/>
  <c r="BQ22" i="6"/>
  <c r="BQ21" i="6"/>
  <c r="BQ14" i="6"/>
  <c r="BQ17" i="6"/>
  <c r="BQ15" i="6"/>
  <c r="BQ23" i="6"/>
  <c r="BQ12" i="6"/>
  <c r="BQ18" i="6"/>
  <c r="BQ16" i="6"/>
  <c r="BQ19" i="6"/>
  <c r="BQ13" i="6"/>
  <c r="BO3" i="6"/>
  <c r="BN22" i="6"/>
  <c r="BO22" i="6"/>
  <c r="BN12" i="6"/>
  <c r="BO12" i="6"/>
  <c r="BN17" i="6"/>
  <c r="BO17" i="6"/>
  <c r="BN21" i="6"/>
  <c r="BO21" i="6"/>
  <c r="BN20" i="6"/>
  <c r="BO20" i="6"/>
  <c r="BN23" i="6"/>
  <c r="BO23" i="6"/>
  <c r="BN14" i="6"/>
  <c r="BO14" i="6"/>
  <c r="BN15" i="6"/>
  <c r="BO15" i="6"/>
  <c r="BN19" i="6"/>
  <c r="BO19" i="6"/>
  <c r="BN18" i="6"/>
  <c r="BO18" i="6"/>
  <c r="BN16" i="6"/>
  <c r="BO16" i="6"/>
  <c r="BN13" i="6"/>
  <c r="BO13" i="6"/>
  <c r="H3" i="1"/>
  <c r="G3" i="1"/>
  <c r="L7" i="1"/>
  <c r="L8" i="1"/>
  <c r="L9" i="1"/>
  <c r="L10" i="1"/>
  <c r="L6" i="1"/>
  <c r="K7" i="1"/>
  <c r="K8" i="1"/>
  <c r="K9" i="1"/>
  <c r="K10" i="1"/>
  <c r="K6" i="1"/>
  <c r="C10" i="1"/>
  <c r="E10" i="1"/>
  <c r="H10" i="1"/>
  <c r="N10" i="1"/>
  <c r="R10" i="1"/>
  <c r="C7" i="1"/>
  <c r="V7" i="1"/>
  <c r="C8" i="1"/>
  <c r="V8" i="1"/>
  <c r="C9" i="1"/>
  <c r="U9" i="1"/>
  <c r="C6" i="1"/>
  <c r="BT3" i="6"/>
  <c r="BS20" i="6"/>
  <c r="BT20" i="6"/>
  <c r="BS16" i="6"/>
  <c r="BT16" i="6"/>
  <c r="BS21" i="6"/>
  <c r="BT21" i="6"/>
  <c r="BS22" i="6"/>
  <c r="BT22" i="6"/>
  <c r="BS12" i="6"/>
  <c r="BT12" i="6"/>
  <c r="BS18" i="6"/>
  <c r="BT18" i="6"/>
  <c r="BS17" i="6"/>
  <c r="BT17" i="6"/>
  <c r="BS23" i="6"/>
  <c r="BT23" i="6"/>
  <c r="BS15" i="6"/>
  <c r="BT15" i="6"/>
  <c r="BS19" i="6"/>
  <c r="BT19" i="6"/>
  <c r="BS13" i="6"/>
  <c r="BT13" i="6"/>
  <c r="BS14" i="6"/>
  <c r="BT14" i="6"/>
  <c r="BW3" i="6"/>
  <c r="BX3" i="6"/>
  <c r="BV14" i="6"/>
  <c r="BV13" i="6"/>
  <c r="BV19" i="6"/>
  <c r="BV16" i="6"/>
  <c r="BV22" i="6"/>
  <c r="BV20" i="6"/>
  <c r="BV15" i="6"/>
  <c r="BV17" i="6"/>
  <c r="BV18" i="6"/>
  <c r="BV21" i="6"/>
  <c r="BV23" i="6"/>
  <c r="BV12" i="6"/>
  <c r="CA3" i="6"/>
  <c r="CE3" i="6"/>
  <c r="BZ21" i="6"/>
  <c r="CB21" i="6"/>
  <c r="BZ19" i="6"/>
  <c r="CB19" i="6"/>
  <c r="BZ20" i="6"/>
  <c r="CB20" i="6"/>
  <c r="BZ16" i="6"/>
  <c r="CB16" i="6"/>
  <c r="BZ12" i="6"/>
  <c r="CB12" i="6"/>
  <c r="BZ18" i="6"/>
  <c r="CB18" i="6"/>
  <c r="BZ23" i="6"/>
  <c r="CB23" i="6"/>
  <c r="BZ15" i="6"/>
  <c r="CB15" i="6"/>
  <c r="BZ13" i="6"/>
  <c r="CB13" i="6"/>
  <c r="BZ14" i="6"/>
  <c r="CB14" i="6"/>
  <c r="BZ17" i="6"/>
  <c r="CB17" i="6"/>
  <c r="BZ22" i="6"/>
  <c r="CB22" i="6"/>
  <c r="V9" i="1"/>
  <c r="E7" i="1"/>
  <c r="H7" i="1"/>
  <c r="N7" i="1"/>
  <c r="F8" i="1"/>
  <c r="I8" i="1"/>
  <c r="O8" i="1"/>
  <c r="U8" i="1"/>
  <c r="F9" i="4"/>
  <c r="U7" i="1"/>
  <c r="S8" i="1"/>
  <c r="C9" i="4"/>
  <c r="F10" i="4"/>
  <c r="E10" i="4"/>
  <c r="F6" i="1"/>
  <c r="I6" i="1"/>
  <c r="O6" i="1"/>
  <c r="E7" i="4"/>
  <c r="E9" i="4"/>
  <c r="F7" i="1"/>
  <c r="I7" i="1"/>
  <c r="O7" i="1"/>
  <c r="E8" i="4"/>
  <c r="E9" i="1"/>
  <c r="H9" i="1"/>
  <c r="N9" i="1"/>
  <c r="G9" i="4"/>
  <c r="F9" i="1"/>
  <c r="I9" i="1"/>
  <c r="O9" i="1"/>
  <c r="P9" i="1"/>
  <c r="G8" i="4"/>
  <c r="F8" i="4"/>
  <c r="E8" i="1"/>
  <c r="H8" i="1"/>
  <c r="N8" i="1"/>
  <c r="P8" i="1"/>
  <c r="V10" i="1"/>
  <c r="U10" i="1"/>
  <c r="U6" i="1"/>
  <c r="E6" i="1"/>
  <c r="H6" i="1"/>
  <c r="N6" i="1"/>
  <c r="V6" i="1"/>
  <c r="F10" i="1"/>
  <c r="I10" i="1"/>
  <c r="O10" i="1"/>
  <c r="CB3" i="6"/>
  <c r="CC3" i="6"/>
  <c r="CA17" i="6"/>
  <c r="CA13" i="6"/>
  <c r="CA12" i="6"/>
  <c r="CA21" i="6"/>
  <c r="CA16" i="6"/>
  <c r="CA15" i="6"/>
  <c r="CA19" i="6"/>
  <c r="CA22" i="6"/>
  <c r="CA18" i="6"/>
  <c r="CA23" i="6"/>
  <c r="CA20" i="6"/>
  <c r="CA14" i="6"/>
  <c r="BY3" i="6"/>
  <c r="BX15" i="6"/>
  <c r="BY15" i="6"/>
  <c r="BX18" i="6"/>
  <c r="BY18" i="6"/>
  <c r="BX22" i="6"/>
  <c r="BY22" i="6"/>
  <c r="BX23" i="6"/>
  <c r="BY23" i="6"/>
  <c r="BX19" i="6"/>
  <c r="BY19" i="6"/>
  <c r="BX20" i="6"/>
  <c r="BY20" i="6"/>
  <c r="BX13" i="6"/>
  <c r="BY13" i="6"/>
  <c r="BX16" i="6"/>
  <c r="BY16" i="6"/>
  <c r="BX12" i="6"/>
  <c r="BY12" i="6"/>
  <c r="BX14" i="6"/>
  <c r="BY14" i="6"/>
  <c r="BX17" i="6"/>
  <c r="BY17" i="6"/>
  <c r="BX21" i="6"/>
  <c r="BY21" i="6"/>
  <c r="CJ3" i="6"/>
  <c r="CF3" i="6"/>
  <c r="CE20" i="6"/>
  <c r="CG20" i="6"/>
  <c r="CE12" i="6"/>
  <c r="CG12" i="6"/>
  <c r="CE18" i="6"/>
  <c r="CG18" i="6"/>
  <c r="CE19" i="6"/>
  <c r="CG19" i="6"/>
  <c r="CE22" i="6"/>
  <c r="CG22" i="6"/>
  <c r="CE17" i="6"/>
  <c r="CG17" i="6"/>
  <c r="CE21" i="6"/>
  <c r="CG21" i="6"/>
  <c r="CE16" i="6"/>
  <c r="CG16" i="6"/>
  <c r="CE14" i="6"/>
  <c r="CG14" i="6"/>
  <c r="CE23" i="6"/>
  <c r="CG23" i="6"/>
  <c r="CE15" i="6"/>
  <c r="CG15" i="6"/>
  <c r="CE13" i="6"/>
  <c r="CG13" i="6"/>
  <c r="G10" i="4"/>
  <c r="S6" i="1"/>
  <c r="C7" i="4"/>
  <c r="R7" i="1"/>
  <c r="B8" i="4"/>
  <c r="B49" i="1"/>
  <c r="B63" i="1"/>
  <c r="B64" i="1"/>
  <c r="B46" i="1"/>
  <c r="B59" i="1"/>
  <c r="B48" i="1"/>
  <c r="B50" i="1"/>
  <c r="B55" i="1"/>
  <c r="B58" i="1"/>
  <c r="B51" i="1"/>
  <c r="B65" i="1"/>
  <c r="B43" i="1"/>
  <c r="B56" i="1"/>
  <c r="B52" i="1"/>
  <c r="B42" i="1"/>
  <c r="B47" i="1"/>
  <c r="B62" i="1"/>
  <c r="B53" i="1"/>
  <c r="B44" i="1"/>
  <c r="B45" i="1"/>
  <c r="B61" i="1"/>
  <c r="B60" i="1"/>
  <c r="B54" i="1"/>
  <c r="B57" i="1"/>
  <c r="S9" i="1"/>
  <c r="G7" i="4"/>
  <c r="R8" i="1"/>
  <c r="B9" i="4"/>
  <c r="B70" i="1"/>
  <c r="B82" i="1"/>
  <c r="B83" i="1"/>
  <c r="B88" i="1"/>
  <c r="B78" i="1"/>
  <c r="B81" i="1"/>
  <c r="B71" i="1"/>
  <c r="B77" i="1"/>
  <c r="B80" i="1"/>
  <c r="B72" i="1"/>
  <c r="B84" i="1"/>
  <c r="B73" i="1"/>
  <c r="B85" i="1"/>
  <c r="B76" i="1"/>
  <c r="B92" i="1"/>
  <c r="B74" i="1"/>
  <c r="B86" i="1"/>
  <c r="B89" i="1"/>
  <c r="B91" i="1"/>
  <c r="B75" i="1"/>
  <c r="B87" i="1"/>
  <c r="B90" i="1"/>
  <c r="B79" i="1"/>
  <c r="B69" i="1"/>
  <c r="B19" i="1"/>
  <c r="B31" i="1"/>
  <c r="B20" i="1"/>
  <c r="B32" i="1"/>
  <c r="B22" i="1"/>
  <c r="B34" i="1"/>
  <c r="B7" i="4"/>
  <c r="B23" i="1"/>
  <c r="B38" i="1"/>
  <c r="B24" i="1"/>
  <c r="B25" i="1"/>
  <c r="B26" i="1"/>
  <c r="B27" i="1"/>
  <c r="B17" i="1"/>
  <c r="B18" i="1"/>
  <c r="B21" i="1"/>
  <c r="B28" i="1"/>
  <c r="B16" i="1"/>
  <c r="B36" i="1"/>
  <c r="B29" i="1"/>
  <c r="B35" i="1"/>
  <c r="B37" i="1"/>
  <c r="B30" i="1"/>
  <c r="B33" i="1"/>
  <c r="B15" i="1"/>
  <c r="R6" i="1"/>
  <c r="C10" i="4"/>
  <c r="R9" i="1"/>
  <c r="B10" i="4"/>
  <c r="B105" i="1"/>
  <c r="B117" i="1"/>
  <c r="B118" i="1"/>
  <c r="B103" i="1"/>
  <c r="B106" i="1"/>
  <c r="B115" i="1"/>
  <c r="B107" i="1"/>
  <c r="B119" i="1"/>
  <c r="B102" i="1"/>
  <c r="B108" i="1"/>
  <c r="B96" i="1"/>
  <c r="B99" i="1"/>
  <c r="B112" i="1"/>
  <c r="B113" i="1"/>
  <c r="B97" i="1"/>
  <c r="B109" i="1"/>
  <c r="B98" i="1"/>
  <c r="B110" i="1"/>
  <c r="B111" i="1"/>
  <c r="B100" i="1"/>
  <c r="B101" i="1"/>
  <c r="B114" i="1"/>
  <c r="B104" i="1"/>
  <c r="B116" i="1"/>
  <c r="S7" i="1"/>
  <c r="C8" i="4"/>
  <c r="F7" i="4"/>
  <c r="P6" i="1"/>
  <c r="P7" i="1"/>
  <c r="S10" i="1"/>
  <c r="P10" i="1"/>
  <c r="CG3" i="6"/>
  <c r="CH3" i="6"/>
  <c r="CF14" i="6"/>
  <c r="CF22" i="6"/>
  <c r="CF23" i="6"/>
  <c r="CF12" i="6"/>
  <c r="CF20" i="6"/>
  <c r="CF13" i="6"/>
  <c r="CF18" i="6"/>
  <c r="CF19" i="6"/>
  <c r="CF17" i="6"/>
  <c r="CF21" i="6"/>
  <c r="CF15" i="6"/>
  <c r="CF16" i="6"/>
  <c r="CO3" i="6"/>
  <c r="CK3" i="6"/>
  <c r="CJ16" i="6"/>
  <c r="CL16" i="6"/>
  <c r="CJ12" i="6"/>
  <c r="CL12" i="6"/>
  <c r="CJ17" i="6"/>
  <c r="CL17" i="6"/>
  <c r="CJ23" i="6"/>
  <c r="CL23" i="6"/>
  <c r="CJ22" i="6"/>
  <c r="CL22" i="6"/>
  <c r="CJ21" i="6"/>
  <c r="CL21" i="6"/>
  <c r="CJ15" i="6"/>
  <c r="CL15" i="6"/>
  <c r="CJ14" i="6"/>
  <c r="CL14" i="6"/>
  <c r="CJ13" i="6"/>
  <c r="CL13" i="6"/>
  <c r="CJ19" i="6"/>
  <c r="CL19" i="6"/>
  <c r="CJ18" i="6"/>
  <c r="CL18" i="6"/>
  <c r="CJ20" i="6"/>
  <c r="CL20" i="6"/>
  <c r="CD3" i="6"/>
  <c r="CC12" i="6"/>
  <c r="CD12" i="6"/>
  <c r="CC16" i="6"/>
  <c r="CD16" i="6"/>
  <c r="CC15" i="6"/>
  <c r="CD15" i="6"/>
  <c r="CC19" i="6"/>
  <c r="CD19" i="6"/>
  <c r="CC21" i="6"/>
  <c r="CD21" i="6"/>
  <c r="CC23" i="6"/>
  <c r="CD23" i="6"/>
  <c r="CC20" i="6"/>
  <c r="CD20" i="6"/>
  <c r="CC13" i="6"/>
  <c r="CD13" i="6"/>
  <c r="CC17" i="6"/>
  <c r="CD17" i="6"/>
  <c r="CC14" i="6"/>
  <c r="CD14" i="6"/>
  <c r="CC22" i="6"/>
  <c r="CD22" i="6"/>
  <c r="CC18" i="6"/>
  <c r="CD18" i="6"/>
  <c r="G31" i="1"/>
  <c r="G30" i="1"/>
  <c r="B111" i="4"/>
  <c r="I111" i="4"/>
  <c r="B104" i="3"/>
  <c r="H112" i="1"/>
  <c r="D112" i="1"/>
  <c r="K112" i="1"/>
  <c r="L112" i="1" a="1"/>
  <c r="L112" i="1"/>
  <c r="J112" i="1"/>
  <c r="C112" i="1"/>
  <c r="I112" i="1"/>
  <c r="G112" i="1"/>
  <c r="C104" i="3"/>
  <c r="F112" i="1"/>
  <c r="E112" i="1"/>
  <c r="B104" i="4"/>
  <c r="B97" i="3"/>
  <c r="C105" i="1"/>
  <c r="B27" i="3"/>
  <c r="B34" i="4"/>
  <c r="I34" i="4"/>
  <c r="G35" i="1"/>
  <c r="C27" i="3"/>
  <c r="B30" i="3"/>
  <c r="B37" i="4"/>
  <c r="I37" i="4"/>
  <c r="G38" i="1"/>
  <c r="C30" i="3"/>
  <c r="B79" i="3"/>
  <c r="B86" i="4"/>
  <c r="G87" i="1"/>
  <c r="C79" i="3"/>
  <c r="C87" i="1"/>
  <c r="D87" i="1"/>
  <c r="E87" i="1"/>
  <c r="B72" i="3"/>
  <c r="B79" i="4"/>
  <c r="C80" i="1"/>
  <c r="B41" i="4"/>
  <c r="I41" i="4"/>
  <c r="B34" i="3"/>
  <c r="I42" i="1"/>
  <c r="C42" i="1"/>
  <c r="G42" i="1"/>
  <c r="C34" i="3"/>
  <c r="K42" i="1"/>
  <c r="L42" i="1" a="1"/>
  <c r="L42" i="1"/>
  <c r="D42" i="1"/>
  <c r="J42" i="1"/>
  <c r="H42" i="1"/>
  <c r="E42" i="1"/>
  <c r="F42" i="1"/>
  <c r="B63" i="4"/>
  <c r="I63" i="4"/>
  <c r="B56" i="3"/>
  <c r="I64" i="1"/>
  <c r="C64" i="1"/>
  <c r="G64" i="1"/>
  <c r="C56" i="3"/>
  <c r="K64" i="1"/>
  <c r="L64" i="1" a="1"/>
  <c r="L64" i="1"/>
  <c r="F64" i="1"/>
  <c r="J64" i="1"/>
  <c r="E64" i="1"/>
  <c r="H64" i="1"/>
  <c r="D64" i="1"/>
  <c r="B61" i="3"/>
  <c r="B68" i="4"/>
  <c r="I68" i="4"/>
  <c r="F69" i="1"/>
  <c r="J69" i="1"/>
  <c r="H69" i="1"/>
  <c r="E69" i="1"/>
  <c r="K69" i="1"/>
  <c r="L69" i="1" a="1"/>
  <c r="L69" i="1"/>
  <c r="G69" i="1"/>
  <c r="C61" i="3"/>
  <c r="I69" i="1"/>
  <c r="C69" i="1"/>
  <c r="D69" i="1"/>
  <c r="B48" i="4"/>
  <c r="B41" i="3"/>
  <c r="C49" i="1"/>
  <c r="D49" i="1"/>
  <c r="B107" i="4"/>
  <c r="B100" i="3"/>
  <c r="C108" i="1"/>
  <c r="D108" i="1"/>
  <c r="B15" i="4"/>
  <c r="I15" i="4"/>
  <c r="B8" i="3"/>
  <c r="G16" i="1"/>
  <c r="C8" i="3"/>
  <c r="B26" i="3"/>
  <c r="B33" i="4"/>
  <c r="I33" i="4"/>
  <c r="G34" i="1"/>
  <c r="C26" i="3"/>
  <c r="B81" i="3"/>
  <c r="B88" i="4"/>
  <c r="I88" i="4"/>
  <c r="C89" i="1"/>
  <c r="E89" i="1"/>
  <c r="K89" i="1"/>
  <c r="L89" i="1" a="1"/>
  <c r="L89" i="1"/>
  <c r="I89" i="1"/>
  <c r="G89" i="1"/>
  <c r="C81" i="3"/>
  <c r="F89" i="1"/>
  <c r="D89" i="1"/>
  <c r="H89" i="1"/>
  <c r="J89" i="1"/>
  <c r="B80" i="4"/>
  <c r="B73" i="3"/>
  <c r="C81" i="1"/>
  <c r="B56" i="4"/>
  <c r="B49" i="3"/>
  <c r="C57" i="1"/>
  <c r="D57" i="1"/>
  <c r="B42" i="4"/>
  <c r="I42" i="4"/>
  <c r="B35" i="3"/>
  <c r="C43" i="1"/>
  <c r="K43" i="1"/>
  <c r="L43" i="1" a="1"/>
  <c r="L43" i="1"/>
  <c r="G43" i="1"/>
  <c r="C35" i="3"/>
  <c r="I43" i="1"/>
  <c r="E43" i="1"/>
  <c r="J43" i="1"/>
  <c r="F43" i="1"/>
  <c r="H43" i="1"/>
  <c r="D43" i="1"/>
  <c r="B100" i="4"/>
  <c r="I100" i="4"/>
  <c r="B93" i="3"/>
  <c r="J101" i="1"/>
  <c r="F101" i="1"/>
  <c r="K101" i="1"/>
  <c r="L101" i="1" a="1"/>
  <c r="L101" i="1"/>
  <c r="I101" i="1"/>
  <c r="G101" i="1"/>
  <c r="C93" i="3"/>
  <c r="C101" i="1"/>
  <c r="E101" i="1"/>
  <c r="H101" i="1"/>
  <c r="D101" i="1"/>
  <c r="B101" i="4"/>
  <c r="I101" i="4"/>
  <c r="B94" i="3"/>
  <c r="K102" i="1"/>
  <c r="L102" i="1" a="1"/>
  <c r="L102" i="1"/>
  <c r="I102" i="1"/>
  <c r="G102" i="1"/>
  <c r="C94" i="3"/>
  <c r="C102" i="1"/>
  <c r="H102" i="1"/>
  <c r="J102" i="1"/>
  <c r="F102" i="1"/>
  <c r="E102" i="1"/>
  <c r="D102" i="1"/>
  <c r="B27" i="4"/>
  <c r="B20" i="3"/>
  <c r="B21" i="4"/>
  <c r="B14" i="3"/>
  <c r="B85" i="4"/>
  <c r="B78" i="3"/>
  <c r="C86" i="1"/>
  <c r="D86" i="1"/>
  <c r="B77" i="4"/>
  <c r="B70" i="3"/>
  <c r="C78" i="1"/>
  <c r="D78" i="1"/>
  <c r="E78" i="1"/>
  <c r="G78" i="1"/>
  <c r="B53" i="4"/>
  <c r="B46" i="3"/>
  <c r="C54" i="1"/>
  <c r="D54" i="1"/>
  <c r="B57" i="3"/>
  <c r="B64" i="4"/>
  <c r="I64" i="4"/>
  <c r="I65" i="1"/>
  <c r="G65" i="1"/>
  <c r="C57" i="3"/>
  <c r="D65" i="1"/>
  <c r="C65" i="1"/>
  <c r="F65" i="1"/>
  <c r="J65" i="1"/>
  <c r="K65" i="1"/>
  <c r="L65" i="1" a="1"/>
  <c r="L65" i="1"/>
  <c r="H65" i="1"/>
  <c r="E65" i="1"/>
  <c r="B101" i="3"/>
  <c r="B108" i="4"/>
  <c r="C109" i="1"/>
  <c r="D109" i="1"/>
  <c r="B25" i="3"/>
  <c r="B32" i="4"/>
  <c r="I32" i="4"/>
  <c r="G33" i="1"/>
  <c r="C25" i="3"/>
  <c r="B18" i="3"/>
  <c r="B25" i="4"/>
  <c r="B72" i="4"/>
  <c r="I72" i="4"/>
  <c r="B65" i="3"/>
  <c r="J73" i="1"/>
  <c r="D73" i="1"/>
  <c r="I73" i="1"/>
  <c r="G73" i="1"/>
  <c r="C65" i="3"/>
  <c r="C73" i="1"/>
  <c r="E73" i="1"/>
  <c r="H73" i="1"/>
  <c r="K73" i="1"/>
  <c r="L73" i="1" a="1"/>
  <c r="L73" i="1"/>
  <c r="F73" i="1"/>
  <c r="B45" i="3"/>
  <c r="B52" i="4"/>
  <c r="C53" i="1"/>
  <c r="D53" i="1"/>
  <c r="E53" i="1"/>
  <c r="G53" i="1"/>
  <c r="B117" i="4"/>
  <c r="I117" i="4"/>
  <c r="B110" i="3"/>
  <c r="C118" i="1"/>
  <c r="F118" i="1"/>
  <c r="H118" i="1"/>
  <c r="E118" i="1"/>
  <c r="D118" i="1"/>
  <c r="K118" i="1"/>
  <c r="L118" i="1" a="1"/>
  <c r="L118" i="1"/>
  <c r="I118" i="1"/>
  <c r="G118" i="1"/>
  <c r="C110" i="3"/>
  <c r="J118" i="1"/>
  <c r="B78" i="4"/>
  <c r="B71" i="3"/>
  <c r="C79" i="1"/>
  <c r="D79" i="1"/>
  <c r="E79" i="1"/>
  <c r="D62" i="1"/>
  <c r="B61" i="4"/>
  <c r="B54" i="3"/>
  <c r="C62" i="1"/>
  <c r="B58" i="4"/>
  <c r="B51" i="3"/>
  <c r="C59" i="1"/>
  <c r="D59" i="1"/>
  <c r="B105" i="3"/>
  <c r="B112" i="4"/>
  <c r="I112" i="4"/>
  <c r="C113" i="1"/>
  <c r="K113" i="1"/>
  <c r="L113" i="1" a="1"/>
  <c r="L113" i="1"/>
  <c r="G113" i="1"/>
  <c r="C105" i="3"/>
  <c r="H113" i="1"/>
  <c r="E113" i="1"/>
  <c r="I113" i="1"/>
  <c r="J113" i="1"/>
  <c r="D113" i="1"/>
  <c r="F113" i="1"/>
  <c r="B116" i="4"/>
  <c r="I116" i="4"/>
  <c r="B109" i="3"/>
  <c r="E117" i="1"/>
  <c r="D117" i="1"/>
  <c r="C117" i="1"/>
  <c r="K117" i="1"/>
  <c r="L117" i="1" a="1"/>
  <c r="L117" i="1"/>
  <c r="I117" i="1"/>
  <c r="G117" i="1"/>
  <c r="C109" i="3"/>
  <c r="H117" i="1"/>
  <c r="J117" i="1"/>
  <c r="F117" i="1"/>
  <c r="B36" i="4"/>
  <c r="I36" i="4"/>
  <c r="G37" i="1"/>
  <c r="C29" i="3"/>
  <c r="B29" i="3"/>
  <c r="B23" i="4"/>
  <c r="B16" i="3"/>
  <c r="B89" i="4"/>
  <c r="I89" i="4"/>
  <c r="B82" i="3"/>
  <c r="J90" i="1"/>
  <c r="D90" i="1"/>
  <c r="K90" i="1"/>
  <c r="L90" i="1" a="1"/>
  <c r="L90" i="1"/>
  <c r="I90" i="1"/>
  <c r="G90" i="1"/>
  <c r="C82" i="3"/>
  <c r="F90" i="1"/>
  <c r="H90" i="1"/>
  <c r="E90" i="1"/>
  <c r="C90" i="1"/>
  <c r="B64" i="3"/>
  <c r="B71" i="4"/>
  <c r="I71" i="4"/>
  <c r="K72" i="1"/>
  <c r="L72" i="1" a="1"/>
  <c r="L72" i="1"/>
  <c r="C72" i="1"/>
  <c r="E72" i="1"/>
  <c r="I72" i="1"/>
  <c r="G72" i="1"/>
  <c r="C64" i="3"/>
  <c r="J72" i="1"/>
  <c r="H72" i="1"/>
  <c r="F72" i="1"/>
  <c r="D72" i="1"/>
  <c r="B46" i="4"/>
  <c r="B39" i="3"/>
  <c r="C47" i="1"/>
  <c r="D47" i="1"/>
  <c r="B98" i="4"/>
  <c r="I98" i="4"/>
  <c r="B91" i="3"/>
  <c r="K99" i="1"/>
  <c r="L99" i="1" a="1"/>
  <c r="L99" i="1"/>
  <c r="G99" i="1"/>
  <c r="C91" i="3"/>
  <c r="J99" i="1"/>
  <c r="D99" i="1"/>
  <c r="E99" i="1"/>
  <c r="H99" i="1"/>
  <c r="I99" i="1"/>
  <c r="C99" i="1"/>
  <c r="F99" i="1"/>
  <c r="B22" i="4"/>
  <c r="B15" i="3"/>
  <c r="B95" i="4"/>
  <c r="I95" i="4"/>
  <c r="B88" i="3"/>
  <c r="J96" i="1"/>
  <c r="F96" i="1"/>
  <c r="K96" i="1"/>
  <c r="L96" i="1" a="1"/>
  <c r="L96" i="1"/>
  <c r="C96" i="1"/>
  <c r="H96" i="1"/>
  <c r="I96" i="1"/>
  <c r="D96" i="1"/>
  <c r="E96" i="1"/>
  <c r="G96" i="1"/>
  <c r="C88" i="3"/>
  <c r="B90" i="4"/>
  <c r="I90" i="4"/>
  <c r="B83" i="3"/>
  <c r="J91" i="1"/>
  <c r="H91" i="1"/>
  <c r="E91" i="1"/>
  <c r="D91" i="1"/>
  <c r="F91" i="1"/>
  <c r="K91" i="1"/>
  <c r="L91" i="1" a="1"/>
  <c r="L91" i="1"/>
  <c r="I91" i="1"/>
  <c r="G91" i="1"/>
  <c r="C83" i="3"/>
  <c r="C91" i="1"/>
  <c r="B48" i="3"/>
  <c r="B55" i="4"/>
  <c r="C56" i="1"/>
  <c r="D56" i="1"/>
  <c r="B118" i="4"/>
  <c r="I118" i="4"/>
  <c r="B111" i="3"/>
  <c r="C119" i="1"/>
  <c r="F119" i="1"/>
  <c r="E119" i="1"/>
  <c r="D119" i="1"/>
  <c r="J119" i="1"/>
  <c r="H119" i="1"/>
  <c r="K119" i="1"/>
  <c r="L119" i="1" a="1"/>
  <c r="L119" i="1"/>
  <c r="I119" i="1"/>
  <c r="G119" i="1"/>
  <c r="C111" i="3"/>
  <c r="B13" i="3"/>
  <c r="B20" i="4"/>
  <c r="B24" i="3"/>
  <c r="B31" i="4"/>
  <c r="B66" i="3"/>
  <c r="B73" i="4"/>
  <c r="I73" i="4"/>
  <c r="I74" i="1"/>
  <c r="J74" i="1"/>
  <c r="G74" i="1"/>
  <c r="C66" i="3"/>
  <c r="H74" i="1"/>
  <c r="C74" i="1"/>
  <c r="E74" i="1"/>
  <c r="F74" i="1"/>
  <c r="D74" i="1"/>
  <c r="K74" i="1"/>
  <c r="L74" i="1" a="1"/>
  <c r="L74" i="1"/>
  <c r="B87" i="4"/>
  <c r="I87" i="4"/>
  <c r="B80" i="3"/>
  <c r="F88" i="1"/>
  <c r="K88" i="1"/>
  <c r="L88" i="1" a="1"/>
  <c r="L88" i="1"/>
  <c r="I88" i="1"/>
  <c r="G88" i="1"/>
  <c r="C80" i="3"/>
  <c r="C88" i="1"/>
  <c r="D88" i="1"/>
  <c r="J88" i="1"/>
  <c r="H88" i="1"/>
  <c r="E88" i="1"/>
  <c r="B59" i="4"/>
  <c r="B52" i="3"/>
  <c r="C60" i="1"/>
  <c r="D60" i="1"/>
  <c r="B50" i="4"/>
  <c r="B43" i="3"/>
  <c r="C51" i="1"/>
  <c r="D51" i="1"/>
  <c r="B24" i="4"/>
  <c r="B17" i="3"/>
  <c r="B17" i="4"/>
  <c r="I17" i="4"/>
  <c r="G18" i="1"/>
  <c r="C10" i="3"/>
  <c r="B10" i="3"/>
  <c r="B19" i="4"/>
  <c r="I19" i="4"/>
  <c r="G20" i="1"/>
  <c r="C12" i="3"/>
  <c r="B12" i="3"/>
  <c r="B84" i="3"/>
  <c r="B91" i="4"/>
  <c r="I91" i="4"/>
  <c r="D92" i="1"/>
  <c r="J92" i="1"/>
  <c r="H92" i="1"/>
  <c r="E92" i="1"/>
  <c r="F92" i="1"/>
  <c r="C92" i="1"/>
  <c r="K92" i="1"/>
  <c r="L92" i="1" a="1"/>
  <c r="L92" i="1"/>
  <c r="I92" i="1"/>
  <c r="G92" i="1"/>
  <c r="C84" i="3"/>
  <c r="B75" i="3"/>
  <c r="B82" i="4"/>
  <c r="C83" i="1"/>
  <c r="D83" i="1"/>
  <c r="B60" i="4"/>
  <c r="B53" i="3"/>
  <c r="C61" i="1"/>
  <c r="D61" i="1"/>
  <c r="B57" i="4"/>
  <c r="B50" i="3"/>
  <c r="C58" i="1"/>
  <c r="D58" i="1"/>
  <c r="B103" i="3"/>
  <c r="B110" i="4"/>
  <c r="C111" i="1"/>
  <c r="D111" i="1"/>
  <c r="E111" i="1"/>
  <c r="B106" i="4"/>
  <c r="B99" i="3"/>
  <c r="C107" i="1"/>
  <c r="D107" i="1"/>
  <c r="B109" i="4"/>
  <c r="B102" i="3"/>
  <c r="C110" i="1"/>
  <c r="D110" i="1"/>
  <c r="B114" i="4"/>
  <c r="I114" i="4"/>
  <c r="B107" i="3"/>
  <c r="F115" i="1"/>
  <c r="K115" i="1"/>
  <c r="L115" i="1" a="1"/>
  <c r="L115" i="1"/>
  <c r="I115" i="1"/>
  <c r="G115" i="1"/>
  <c r="C107" i="3"/>
  <c r="H115" i="1"/>
  <c r="J115" i="1"/>
  <c r="D115" i="1"/>
  <c r="C115" i="1"/>
  <c r="E115" i="1"/>
  <c r="B16" i="4"/>
  <c r="I16" i="4"/>
  <c r="G17" i="1"/>
  <c r="C9" i="3"/>
  <c r="B9" i="3"/>
  <c r="B30" i="4"/>
  <c r="B23" i="3"/>
  <c r="B75" i="4"/>
  <c r="B68" i="3"/>
  <c r="C76" i="1"/>
  <c r="D76" i="1"/>
  <c r="E76" i="1"/>
  <c r="B74" i="3"/>
  <c r="B81" i="4"/>
  <c r="C82" i="1"/>
  <c r="D82" i="1"/>
  <c r="D45" i="1"/>
  <c r="B44" i="4"/>
  <c r="I44" i="4"/>
  <c r="B37" i="3"/>
  <c r="K45" i="1"/>
  <c r="L45" i="1" a="1"/>
  <c r="L45" i="1"/>
  <c r="G45" i="1"/>
  <c r="C37" i="3"/>
  <c r="C45" i="1"/>
  <c r="I45" i="1"/>
  <c r="H45" i="1"/>
  <c r="E45" i="1"/>
  <c r="F45" i="1"/>
  <c r="J45" i="1"/>
  <c r="B54" i="4"/>
  <c r="B47" i="3"/>
  <c r="C55" i="1"/>
  <c r="D55" i="1"/>
  <c r="B102" i="4"/>
  <c r="I102" i="4"/>
  <c r="B95" i="3"/>
  <c r="G103" i="1"/>
  <c r="C95" i="3"/>
  <c r="K103" i="1"/>
  <c r="L103" i="1" a="1"/>
  <c r="L103" i="1"/>
  <c r="I103" i="1"/>
  <c r="E103" i="1"/>
  <c r="C103" i="1"/>
  <c r="D103" i="1"/>
  <c r="J103" i="1"/>
  <c r="F103" i="1"/>
  <c r="H103" i="1"/>
  <c r="B40" i="3"/>
  <c r="B47" i="4"/>
  <c r="C48" i="1"/>
  <c r="D48" i="1"/>
  <c r="B89" i="3"/>
  <c r="B96" i="4"/>
  <c r="I96" i="4"/>
  <c r="E97" i="1"/>
  <c r="I97" i="1"/>
  <c r="J97" i="1"/>
  <c r="C97" i="1"/>
  <c r="F97" i="1"/>
  <c r="K97" i="1"/>
  <c r="L97" i="1" a="1"/>
  <c r="L97" i="1"/>
  <c r="G97" i="1"/>
  <c r="C89" i="3"/>
  <c r="H97" i="1"/>
  <c r="D97" i="1"/>
  <c r="B29" i="4"/>
  <c r="B22" i="3"/>
  <c r="B83" i="4"/>
  <c r="B76" i="3"/>
  <c r="C84" i="1"/>
  <c r="D84" i="1"/>
  <c r="E84" i="1"/>
  <c r="G84" i="1"/>
  <c r="C76" i="3"/>
  <c r="B45" i="4"/>
  <c r="I45" i="4"/>
  <c r="B38" i="3"/>
  <c r="G46" i="1"/>
  <c r="C38" i="3"/>
  <c r="K46" i="1"/>
  <c r="L46" i="1" a="1"/>
  <c r="L46" i="1"/>
  <c r="I46" i="1"/>
  <c r="C46" i="1"/>
  <c r="H46" i="1"/>
  <c r="D46" i="1"/>
  <c r="J46" i="1"/>
  <c r="F46" i="1"/>
  <c r="E46" i="1"/>
  <c r="B115" i="4"/>
  <c r="I115" i="4"/>
  <c r="B108" i="3"/>
  <c r="E116" i="1"/>
  <c r="D116" i="1"/>
  <c r="C116" i="1"/>
  <c r="K116" i="1"/>
  <c r="L116" i="1" a="1"/>
  <c r="L116" i="1"/>
  <c r="I116" i="1"/>
  <c r="G116" i="1"/>
  <c r="C108" i="3"/>
  <c r="H116" i="1"/>
  <c r="J116" i="1"/>
  <c r="F116" i="1"/>
  <c r="B21" i="3"/>
  <c r="B28" i="4"/>
  <c r="B74" i="4"/>
  <c r="I74" i="4"/>
  <c r="B67" i="3"/>
  <c r="K75" i="1"/>
  <c r="L75" i="1" a="1"/>
  <c r="L75" i="1"/>
  <c r="I75" i="1"/>
  <c r="G75" i="1"/>
  <c r="C67" i="3"/>
  <c r="F75" i="1"/>
  <c r="J75" i="1"/>
  <c r="H75" i="1"/>
  <c r="C75" i="1"/>
  <c r="E75" i="1"/>
  <c r="D75" i="1"/>
  <c r="B76" i="4"/>
  <c r="B69" i="3"/>
  <c r="C77" i="1"/>
  <c r="B44" i="3"/>
  <c r="B51" i="4"/>
  <c r="C52" i="1"/>
  <c r="D52" i="1"/>
  <c r="B55" i="3"/>
  <c r="B62" i="4"/>
  <c r="I62" i="4"/>
  <c r="C63" i="1"/>
  <c r="I63" i="1"/>
  <c r="G63" i="1"/>
  <c r="C55" i="3"/>
  <c r="K63" i="1"/>
  <c r="L63" i="1" a="1"/>
  <c r="L63" i="1"/>
  <c r="E63" i="1"/>
  <c r="J63" i="1"/>
  <c r="H63" i="1"/>
  <c r="F63" i="1"/>
  <c r="D63" i="1"/>
  <c r="B103" i="4"/>
  <c r="B96" i="3"/>
  <c r="C104" i="1"/>
  <c r="D104" i="1"/>
  <c r="B35" i="4"/>
  <c r="I35" i="4"/>
  <c r="G36" i="1"/>
  <c r="C28" i="3"/>
  <c r="B28" i="3"/>
  <c r="B70" i="4"/>
  <c r="I70" i="4"/>
  <c r="B63" i="3"/>
  <c r="C71" i="1"/>
  <c r="E71" i="1"/>
  <c r="I71" i="1"/>
  <c r="G71" i="1"/>
  <c r="C63" i="3"/>
  <c r="J71" i="1"/>
  <c r="H71" i="1"/>
  <c r="F71" i="1"/>
  <c r="D71" i="1"/>
  <c r="K71" i="1"/>
  <c r="L71" i="1" a="1"/>
  <c r="L71" i="1"/>
  <c r="B113" i="4"/>
  <c r="I113" i="4"/>
  <c r="B106" i="3"/>
  <c r="K114" i="1"/>
  <c r="L114" i="1" a="1"/>
  <c r="L114" i="1"/>
  <c r="I114" i="1"/>
  <c r="G114" i="1"/>
  <c r="C106" i="3"/>
  <c r="F114" i="1"/>
  <c r="E114" i="1"/>
  <c r="H114" i="1"/>
  <c r="J114" i="1"/>
  <c r="D114" i="1"/>
  <c r="C114" i="1"/>
  <c r="B99" i="4"/>
  <c r="I99" i="4"/>
  <c r="B92" i="3"/>
  <c r="J100" i="1"/>
  <c r="F100" i="1"/>
  <c r="D100" i="1"/>
  <c r="I100" i="1"/>
  <c r="K100" i="1"/>
  <c r="L100" i="1" a="1"/>
  <c r="L100" i="1"/>
  <c r="G100" i="1"/>
  <c r="C92" i="3"/>
  <c r="E100" i="1"/>
  <c r="C100" i="1"/>
  <c r="H100" i="1"/>
  <c r="B90" i="3"/>
  <c r="B97" i="4"/>
  <c r="I97" i="4"/>
  <c r="K98" i="1"/>
  <c r="L98" i="1" a="1"/>
  <c r="L98" i="1"/>
  <c r="G98" i="1"/>
  <c r="C90" i="3"/>
  <c r="J98" i="1"/>
  <c r="E98" i="1"/>
  <c r="H98" i="1"/>
  <c r="I98" i="1"/>
  <c r="F98" i="1"/>
  <c r="C98" i="1"/>
  <c r="D98" i="1"/>
  <c r="B98" i="3"/>
  <c r="B105" i="4"/>
  <c r="C106" i="1"/>
  <c r="D106" i="1"/>
  <c r="E106" i="1"/>
  <c r="B14" i="4"/>
  <c r="G15" i="1"/>
  <c r="C7" i="3"/>
  <c r="B7" i="3"/>
  <c r="B26" i="4"/>
  <c r="B19" i="3"/>
  <c r="G19" i="1"/>
  <c r="C11" i="3"/>
  <c r="B18" i="4"/>
  <c r="I18" i="4"/>
  <c r="B11" i="3"/>
  <c r="B84" i="4"/>
  <c r="B77" i="3"/>
  <c r="C85" i="1"/>
  <c r="B69" i="4"/>
  <c r="I69" i="4"/>
  <c r="B62" i="3"/>
  <c r="C70" i="1"/>
  <c r="E70" i="1"/>
  <c r="G70" i="1"/>
  <c r="C62" i="3"/>
  <c r="K70" i="1"/>
  <c r="L70" i="1" a="1"/>
  <c r="L70" i="1"/>
  <c r="J70" i="1"/>
  <c r="H70" i="1"/>
  <c r="F70" i="1"/>
  <c r="D70" i="1"/>
  <c r="I70" i="1"/>
  <c r="F44" i="1"/>
  <c r="B43" i="4"/>
  <c r="I43" i="4"/>
  <c r="B36" i="3"/>
  <c r="K44" i="1"/>
  <c r="L44" i="1" a="1"/>
  <c r="L44" i="1"/>
  <c r="G44" i="1"/>
  <c r="C36" i="3"/>
  <c r="I44" i="1"/>
  <c r="C44" i="1"/>
  <c r="E44" i="1"/>
  <c r="J44" i="1"/>
  <c r="D44" i="1"/>
  <c r="H44" i="1"/>
  <c r="B49" i="4"/>
  <c r="B42" i="3"/>
  <c r="C50" i="1"/>
  <c r="D50" i="1"/>
  <c r="C16" i="1"/>
  <c r="C35" i="1"/>
  <c r="C23" i="1"/>
  <c r="C25" i="1"/>
  <c r="C22" i="1"/>
  <c r="C29" i="1"/>
  <c r="D29" i="1"/>
  <c r="G29" i="1"/>
  <c r="C20" i="1"/>
  <c r="C31" i="1"/>
  <c r="D31" i="1"/>
  <c r="C27" i="1"/>
  <c r="F15" i="1"/>
  <c r="C15" i="1"/>
  <c r="C18" i="1"/>
  <c r="C37" i="1"/>
  <c r="C30" i="1"/>
  <c r="D30" i="1"/>
  <c r="C33" i="1"/>
  <c r="C32" i="1"/>
  <c r="D32" i="1"/>
  <c r="G32" i="1"/>
  <c r="C28" i="1"/>
  <c r="D28" i="1"/>
  <c r="G28" i="1"/>
  <c r="C19" i="1"/>
  <c r="C38" i="1"/>
  <c r="C26" i="1"/>
  <c r="C17" i="1"/>
  <c r="C36" i="1"/>
  <c r="C24" i="1"/>
  <c r="C21" i="1"/>
  <c r="D21" i="1"/>
  <c r="C34" i="1"/>
  <c r="D16" i="1"/>
  <c r="H16" i="1"/>
  <c r="K16" i="1"/>
  <c r="F16" i="1"/>
  <c r="E16" i="1"/>
  <c r="D23" i="1"/>
  <c r="G23" i="1"/>
  <c r="D33" i="1"/>
  <c r="F33" i="1"/>
  <c r="D34" i="1"/>
  <c r="F34" i="1"/>
  <c r="E34" i="1"/>
  <c r="D35" i="1"/>
  <c r="F35" i="1"/>
  <c r="E35" i="1"/>
  <c r="F36" i="1"/>
  <c r="F37" i="1"/>
  <c r="E37" i="1"/>
  <c r="D37" i="1"/>
  <c r="D17" i="1"/>
  <c r="F17" i="1"/>
  <c r="F18" i="1"/>
  <c r="D18" i="1"/>
  <c r="F19" i="1"/>
  <c r="D19" i="1"/>
  <c r="F20" i="1"/>
  <c r="D20" i="1"/>
  <c r="D38" i="1"/>
  <c r="F38" i="1"/>
  <c r="CL3" i="6"/>
  <c r="CM3" i="6"/>
  <c r="CK16" i="6"/>
  <c r="CK20" i="6"/>
  <c r="CK12" i="6"/>
  <c r="CK22" i="6"/>
  <c r="CK19" i="6"/>
  <c r="CK23" i="6"/>
  <c r="CK21" i="6"/>
  <c r="CK14" i="6"/>
  <c r="CK13" i="6"/>
  <c r="CK18" i="6"/>
  <c r="CK17" i="6"/>
  <c r="CK15" i="6"/>
  <c r="CP3" i="6"/>
  <c r="CT3" i="6"/>
  <c r="CO15" i="6"/>
  <c r="CQ15" i="6"/>
  <c r="CO17" i="6"/>
  <c r="CQ17" i="6"/>
  <c r="CO21" i="6"/>
  <c r="CQ21" i="6"/>
  <c r="CO18" i="6"/>
  <c r="CQ18" i="6"/>
  <c r="CO19" i="6"/>
  <c r="CQ19" i="6"/>
  <c r="CO16" i="6"/>
  <c r="CQ16" i="6"/>
  <c r="CO22" i="6"/>
  <c r="CQ22" i="6"/>
  <c r="CO23" i="6"/>
  <c r="CQ23" i="6"/>
  <c r="CO12" i="6"/>
  <c r="CQ12" i="6"/>
  <c r="CO14" i="6"/>
  <c r="CQ14" i="6"/>
  <c r="CO20" i="6"/>
  <c r="CQ20" i="6"/>
  <c r="CO13" i="6"/>
  <c r="CQ13" i="6"/>
  <c r="CI3" i="6"/>
  <c r="CH18" i="6"/>
  <c r="CI18" i="6"/>
  <c r="CH20" i="6"/>
  <c r="CI20" i="6"/>
  <c r="CH17" i="6"/>
  <c r="CI17" i="6"/>
  <c r="CH21" i="6"/>
  <c r="CI21" i="6"/>
  <c r="CH23" i="6"/>
  <c r="CI23" i="6"/>
  <c r="CH16" i="6"/>
  <c r="CI16" i="6"/>
  <c r="CH22" i="6"/>
  <c r="CI22" i="6"/>
  <c r="CH19" i="6"/>
  <c r="CI19" i="6"/>
  <c r="CH15" i="6"/>
  <c r="CI15" i="6"/>
  <c r="CH12" i="6"/>
  <c r="CI12" i="6"/>
  <c r="CH14" i="6"/>
  <c r="CI14" i="6"/>
  <c r="CH13" i="6"/>
  <c r="CI13" i="6"/>
  <c r="G21" i="1"/>
  <c r="AA30" i="4"/>
  <c r="AA109" i="4"/>
  <c r="E110" i="1"/>
  <c r="AA107" i="4"/>
  <c r="E108" i="1"/>
  <c r="C45" i="3"/>
  <c r="F53" i="1"/>
  <c r="AA82" i="4"/>
  <c r="E83" i="1"/>
  <c r="C22" i="4"/>
  <c r="D15" i="3"/>
  <c r="AA28" i="4"/>
  <c r="AA27" i="4"/>
  <c r="E47" i="1"/>
  <c r="AA46" i="4"/>
  <c r="C70" i="3"/>
  <c r="F78" i="1"/>
  <c r="AA31" i="4"/>
  <c r="D13" i="3"/>
  <c r="C20" i="4"/>
  <c r="C105" i="4"/>
  <c r="D98" i="3"/>
  <c r="G106" i="1"/>
  <c r="AA108" i="4"/>
  <c r="E109" i="1"/>
  <c r="D103" i="3"/>
  <c r="C110" i="4"/>
  <c r="G111" i="1"/>
  <c r="C33" i="4"/>
  <c r="D26" i="3"/>
  <c r="G55" i="3"/>
  <c r="E62" i="4"/>
  <c r="G89" i="3"/>
  <c r="E96" i="4"/>
  <c r="M115" i="4"/>
  <c r="O115" i="4"/>
  <c r="N115" i="4"/>
  <c r="P115" i="4"/>
  <c r="N17" i="4"/>
  <c r="O17" i="4"/>
  <c r="P17" i="4"/>
  <c r="O83" i="3"/>
  <c r="F83" i="3"/>
  <c r="P83" i="3"/>
  <c r="Q83" i="3"/>
  <c r="R83" i="3"/>
  <c r="AA77" i="4"/>
  <c r="R90" i="3"/>
  <c r="F90" i="3"/>
  <c r="Q90" i="3"/>
  <c r="P90" i="3"/>
  <c r="O90" i="3"/>
  <c r="F114" i="4"/>
  <c r="H114" i="4"/>
  <c r="AA91" i="4"/>
  <c r="G105" i="3"/>
  <c r="E112" i="4"/>
  <c r="E111" i="4"/>
  <c r="G104" i="3"/>
  <c r="AA97" i="4"/>
  <c r="P62" i="4"/>
  <c r="O62" i="4"/>
  <c r="M62" i="4"/>
  <c r="N62" i="4"/>
  <c r="D74" i="4"/>
  <c r="E67" i="3"/>
  <c r="AA71" i="4"/>
  <c r="C112" i="4"/>
  <c r="D105" i="3"/>
  <c r="F97" i="4"/>
  <c r="H97" i="4"/>
  <c r="C89" i="4"/>
  <c r="D82" i="3"/>
  <c r="AA36" i="4"/>
  <c r="M114" i="4"/>
  <c r="N114" i="4"/>
  <c r="O114" i="4"/>
  <c r="P114" i="4"/>
  <c r="Q88" i="3"/>
  <c r="F88" i="3"/>
  <c r="R88" i="3"/>
  <c r="P88" i="3"/>
  <c r="O88" i="3"/>
  <c r="E64" i="4"/>
  <c r="G57" i="3"/>
  <c r="P26" i="3"/>
  <c r="F26" i="3"/>
  <c r="M26" i="3" a="1"/>
  <c r="M26" i="3"/>
  <c r="Q26" i="3"/>
  <c r="R26" i="3"/>
  <c r="O26" i="3"/>
  <c r="R106" i="3"/>
  <c r="F106" i="3"/>
  <c r="P106" i="3"/>
  <c r="Q106" i="3"/>
  <c r="O106" i="3"/>
  <c r="AA103" i="4"/>
  <c r="E55" i="1"/>
  <c r="AA54" i="4"/>
  <c r="C114" i="4"/>
  <c r="D107" i="3"/>
  <c r="D111" i="3"/>
  <c r="C118" i="4"/>
  <c r="AA15" i="4"/>
  <c r="F44" i="4"/>
  <c r="H44" i="4"/>
  <c r="F73" i="4"/>
  <c r="H73" i="4"/>
  <c r="AA41" i="4"/>
  <c r="AC41" i="4"/>
  <c r="M7" i="3" a="1"/>
  <c r="M7" i="3"/>
  <c r="Q7" i="3"/>
  <c r="R7" i="3"/>
  <c r="P7" i="3"/>
  <c r="O7" i="3"/>
  <c r="F7" i="3"/>
  <c r="O70" i="4"/>
  <c r="M70" i="4"/>
  <c r="N70" i="4"/>
  <c r="P70" i="4"/>
  <c r="C45" i="4"/>
  <c r="D38" i="3"/>
  <c r="AA52" i="4"/>
  <c r="D45" i="4"/>
  <c r="E38" i="3"/>
  <c r="E87" i="4"/>
  <c r="G80" i="3"/>
  <c r="AA61" i="4"/>
  <c r="C64" i="4"/>
  <c r="D57" i="3"/>
  <c r="D81" i="1"/>
  <c r="C69" i="4"/>
  <c r="D62" i="3"/>
  <c r="F99" i="4"/>
  <c r="H99" i="4"/>
  <c r="M28" i="3" a="1"/>
  <c r="M28" i="3"/>
  <c r="P28" i="3"/>
  <c r="F28" i="3"/>
  <c r="Q28" i="3"/>
  <c r="R28" i="3"/>
  <c r="O28" i="3"/>
  <c r="AA51" i="4"/>
  <c r="E74" i="4"/>
  <c r="G67" i="3"/>
  <c r="F102" i="4"/>
  <c r="H102" i="4"/>
  <c r="F91" i="3"/>
  <c r="P91" i="3"/>
  <c r="R91" i="3"/>
  <c r="Q91" i="3"/>
  <c r="O91" i="3"/>
  <c r="C78" i="4"/>
  <c r="D71" i="3"/>
  <c r="AA42" i="4"/>
  <c r="AC42" i="4"/>
  <c r="AA56" i="4"/>
  <c r="E57" i="1"/>
  <c r="F88" i="4"/>
  <c r="H88" i="4"/>
  <c r="F69" i="4"/>
  <c r="H69" i="4"/>
  <c r="E97" i="4"/>
  <c r="G90" i="3"/>
  <c r="D70" i="4"/>
  <c r="E63" i="3"/>
  <c r="D62" i="4"/>
  <c r="E55" i="3"/>
  <c r="E115" i="4"/>
  <c r="G108" i="3"/>
  <c r="AA45" i="4"/>
  <c r="AC45" i="4"/>
  <c r="AA83" i="4"/>
  <c r="D95" i="3"/>
  <c r="C102" i="4"/>
  <c r="F37" i="3"/>
  <c r="P37" i="3"/>
  <c r="R37" i="3"/>
  <c r="Q37" i="3"/>
  <c r="O37" i="3"/>
  <c r="AF106" i="4"/>
  <c r="AA50" i="4"/>
  <c r="E51" i="1"/>
  <c r="D87" i="4"/>
  <c r="E80" i="3"/>
  <c r="G66" i="3"/>
  <c r="E73" i="4"/>
  <c r="O118" i="4"/>
  <c r="P118" i="4"/>
  <c r="N118" i="4"/>
  <c r="M118" i="4"/>
  <c r="E95" i="4"/>
  <c r="G88" i="3"/>
  <c r="N98" i="4"/>
  <c r="M98" i="4"/>
  <c r="P98" i="4"/>
  <c r="O98" i="4"/>
  <c r="E82" i="3"/>
  <c r="D89" i="4"/>
  <c r="AA116" i="4"/>
  <c r="AA72" i="4"/>
  <c r="M25" i="3" a="1"/>
  <c r="M25" i="3"/>
  <c r="F25" i="3"/>
  <c r="Q25" i="3"/>
  <c r="O25" i="3"/>
  <c r="R25" i="3"/>
  <c r="P25" i="3"/>
  <c r="C101" i="4"/>
  <c r="D94" i="3"/>
  <c r="D68" i="4"/>
  <c r="E61" i="3"/>
  <c r="E63" i="4"/>
  <c r="G56" i="3"/>
  <c r="G34" i="3"/>
  <c r="E41" i="4"/>
  <c r="AA111" i="4"/>
  <c r="O97" i="4"/>
  <c r="P97" i="4"/>
  <c r="M97" i="4"/>
  <c r="N97" i="4"/>
  <c r="F62" i="4"/>
  <c r="H62" i="4"/>
  <c r="AA87" i="4"/>
  <c r="F87" i="4"/>
  <c r="H87" i="4"/>
  <c r="F64" i="3"/>
  <c r="R64" i="3"/>
  <c r="Q64" i="3"/>
  <c r="P64" i="3"/>
  <c r="O64" i="3"/>
  <c r="O117" i="4"/>
  <c r="M117" i="4"/>
  <c r="N117" i="4"/>
  <c r="P117" i="4"/>
  <c r="G36" i="3"/>
  <c r="E43" i="4"/>
  <c r="O99" i="4"/>
  <c r="N99" i="4"/>
  <c r="M99" i="4"/>
  <c r="P99" i="4"/>
  <c r="P96" i="4"/>
  <c r="M96" i="4"/>
  <c r="O96" i="4"/>
  <c r="N96" i="4"/>
  <c r="F90" i="4"/>
  <c r="H90" i="4"/>
  <c r="F89" i="3"/>
  <c r="O89" i="3"/>
  <c r="R89" i="3"/>
  <c r="P89" i="3"/>
  <c r="Q89" i="3"/>
  <c r="N91" i="4"/>
  <c r="M91" i="4"/>
  <c r="P91" i="4"/>
  <c r="O91" i="4"/>
  <c r="AA53" i="4"/>
  <c r="E54" i="1"/>
  <c r="AA70" i="4"/>
  <c r="E90" i="4"/>
  <c r="G83" i="3"/>
  <c r="E72" i="4"/>
  <c r="G65" i="3"/>
  <c r="AA101" i="4"/>
  <c r="AA37" i="4"/>
  <c r="O36" i="3"/>
  <c r="F36" i="3"/>
  <c r="P36" i="3"/>
  <c r="R36" i="3"/>
  <c r="Q36" i="3"/>
  <c r="F11" i="3"/>
  <c r="O11" i="3"/>
  <c r="M11" i="3" a="1"/>
  <c r="M11" i="3"/>
  <c r="Q11" i="3"/>
  <c r="P11" i="3"/>
  <c r="R11" i="3"/>
  <c r="P35" i="4"/>
  <c r="M35" i="4"/>
  <c r="N35" i="4"/>
  <c r="O35" i="4"/>
  <c r="O67" i="3"/>
  <c r="F67" i="3"/>
  <c r="Q67" i="3"/>
  <c r="P67" i="3"/>
  <c r="R67" i="3"/>
  <c r="F84" i="1"/>
  <c r="E102" i="4"/>
  <c r="G95" i="3"/>
  <c r="N44" i="4"/>
  <c r="P44" i="4"/>
  <c r="O44" i="4"/>
  <c r="M44" i="4"/>
  <c r="E114" i="4"/>
  <c r="G107" i="3"/>
  <c r="E91" i="4"/>
  <c r="G84" i="3"/>
  <c r="F12" i="3"/>
  <c r="P12" i="3"/>
  <c r="Q12" i="3"/>
  <c r="O12" i="3"/>
  <c r="M12" i="3" a="1"/>
  <c r="M12" i="3"/>
  <c r="R12" i="3"/>
  <c r="AA55" i="4"/>
  <c r="E56" i="1"/>
  <c r="D90" i="4"/>
  <c r="E83" i="3"/>
  <c r="D98" i="4"/>
  <c r="E91" i="3"/>
  <c r="D109" i="3"/>
  <c r="C116" i="4"/>
  <c r="F112" i="4"/>
  <c r="H112" i="4"/>
  <c r="AA117" i="4"/>
  <c r="D101" i="4"/>
  <c r="E94" i="3"/>
  <c r="C100" i="4"/>
  <c r="D93" i="3"/>
  <c r="E35" i="3"/>
  <c r="D42" i="4"/>
  <c r="O88" i="4"/>
  <c r="P88" i="4"/>
  <c r="N88" i="4"/>
  <c r="M88" i="4"/>
  <c r="N37" i="4"/>
  <c r="O37" i="4"/>
  <c r="M37" i="4"/>
  <c r="P37" i="4"/>
  <c r="D105" i="1"/>
  <c r="AA118" i="4"/>
  <c r="M27" i="3" a="1"/>
  <c r="M27" i="3"/>
  <c r="P27" i="3"/>
  <c r="F27" i="3"/>
  <c r="R27" i="3"/>
  <c r="O27" i="3"/>
  <c r="Q27" i="3"/>
  <c r="AA17" i="4"/>
  <c r="D89" i="3"/>
  <c r="C96" i="4"/>
  <c r="O71" i="4"/>
  <c r="N71" i="4"/>
  <c r="M71" i="4"/>
  <c r="P71" i="4"/>
  <c r="AA106" i="4"/>
  <c r="C52" i="4"/>
  <c r="D45" i="3"/>
  <c r="Q94" i="3"/>
  <c r="F94" i="3"/>
  <c r="O94" i="3"/>
  <c r="P94" i="3"/>
  <c r="R94" i="3"/>
  <c r="P35" i="3"/>
  <c r="F35" i="3"/>
  <c r="O35" i="3"/>
  <c r="R35" i="3"/>
  <c r="Q35" i="3"/>
  <c r="O8" i="3"/>
  <c r="M8" i="3" a="1"/>
  <c r="M8" i="3"/>
  <c r="Q8" i="3"/>
  <c r="R8" i="3"/>
  <c r="P8" i="3"/>
  <c r="F8" i="3"/>
  <c r="AA102" i="4"/>
  <c r="AA113" i="4"/>
  <c r="E48" i="1"/>
  <c r="AA47" i="4"/>
  <c r="Q84" i="3"/>
  <c r="O84" i="3"/>
  <c r="P84" i="3"/>
  <c r="F84" i="3"/>
  <c r="R84" i="3"/>
  <c r="F116" i="4"/>
  <c r="H116" i="4"/>
  <c r="P32" i="4"/>
  <c r="O32" i="4"/>
  <c r="N32" i="4"/>
  <c r="M32" i="4"/>
  <c r="C99" i="4"/>
  <c r="D92" i="3"/>
  <c r="AA29" i="4"/>
  <c r="P43" i="4"/>
  <c r="O43" i="4"/>
  <c r="M43" i="4"/>
  <c r="N43" i="4"/>
  <c r="R62" i="3"/>
  <c r="Q62" i="3"/>
  <c r="O62" i="3"/>
  <c r="P62" i="3"/>
  <c r="F62" i="3"/>
  <c r="O18" i="4"/>
  <c r="P18" i="4"/>
  <c r="N18" i="4"/>
  <c r="C97" i="4"/>
  <c r="D90" i="3"/>
  <c r="C113" i="4"/>
  <c r="D106" i="3"/>
  <c r="E104" i="1"/>
  <c r="F115" i="4"/>
  <c r="H115" i="4"/>
  <c r="F45" i="4"/>
  <c r="H45" i="4"/>
  <c r="AA44" i="4"/>
  <c r="AC44" i="4"/>
  <c r="D68" i="3"/>
  <c r="C75" i="4"/>
  <c r="P80" i="3"/>
  <c r="Q80" i="3"/>
  <c r="O80" i="3"/>
  <c r="R80" i="3"/>
  <c r="F80" i="3"/>
  <c r="P73" i="4"/>
  <c r="M73" i="4"/>
  <c r="O73" i="4"/>
  <c r="N73" i="4"/>
  <c r="E118" i="4"/>
  <c r="G111" i="3"/>
  <c r="AA90" i="4"/>
  <c r="F95" i="4"/>
  <c r="H95" i="4"/>
  <c r="F98" i="4"/>
  <c r="H98" i="4"/>
  <c r="G64" i="3"/>
  <c r="E71" i="4"/>
  <c r="G82" i="3"/>
  <c r="E89" i="4"/>
  <c r="M29" i="3" a="1"/>
  <c r="M29" i="3"/>
  <c r="F29" i="3"/>
  <c r="R29" i="3"/>
  <c r="Q29" i="3"/>
  <c r="O29" i="3"/>
  <c r="P29" i="3"/>
  <c r="E62" i="1"/>
  <c r="G79" i="1"/>
  <c r="D110" i="3"/>
  <c r="C117" i="4"/>
  <c r="E57" i="3"/>
  <c r="D64" i="4"/>
  <c r="F100" i="4"/>
  <c r="H100" i="4"/>
  <c r="P81" i="3"/>
  <c r="O81" i="3"/>
  <c r="F81" i="3"/>
  <c r="Q81" i="3"/>
  <c r="R81" i="3"/>
  <c r="O68" i="4"/>
  <c r="P68" i="4"/>
  <c r="N68" i="4"/>
  <c r="M68" i="4"/>
  <c r="Q56" i="3"/>
  <c r="P56" i="3"/>
  <c r="F56" i="3"/>
  <c r="R56" i="3"/>
  <c r="M56" i="3" a="1"/>
  <c r="M56" i="3"/>
  <c r="O56" i="3"/>
  <c r="P34" i="3"/>
  <c r="O34" i="3"/>
  <c r="R34" i="3"/>
  <c r="F34" i="3"/>
  <c r="Q34" i="3"/>
  <c r="D79" i="3"/>
  <c r="C86" i="4"/>
  <c r="M30" i="3" a="1"/>
  <c r="M30" i="3"/>
  <c r="Q30" i="3"/>
  <c r="R30" i="3"/>
  <c r="F30" i="3"/>
  <c r="P30" i="3"/>
  <c r="E7" i="3"/>
  <c r="D14" i="4"/>
  <c r="F70" i="4"/>
  <c r="H70" i="4"/>
  <c r="F108" i="3"/>
  <c r="O108" i="3"/>
  <c r="R108" i="3"/>
  <c r="Q108" i="3"/>
  <c r="P108" i="3"/>
  <c r="P102" i="4"/>
  <c r="M102" i="4"/>
  <c r="N102" i="4"/>
  <c r="O102" i="4"/>
  <c r="E61" i="1"/>
  <c r="AA60" i="4"/>
  <c r="AA98" i="4"/>
  <c r="AA58" i="4"/>
  <c r="C63" i="4"/>
  <c r="D56" i="3"/>
  <c r="O110" i="3"/>
  <c r="R110" i="3"/>
  <c r="F110" i="3"/>
  <c r="P110" i="3"/>
  <c r="Q110" i="3"/>
  <c r="AA33" i="4"/>
  <c r="F43" i="4"/>
  <c r="H43" i="4"/>
  <c r="P92" i="3"/>
  <c r="Q92" i="3"/>
  <c r="F92" i="3"/>
  <c r="R92" i="3"/>
  <c r="O92" i="3"/>
  <c r="E59" i="1"/>
  <c r="AA81" i="4"/>
  <c r="P90" i="4"/>
  <c r="M90" i="4"/>
  <c r="N90" i="4"/>
  <c r="O90" i="4"/>
  <c r="C72" i="4"/>
  <c r="D65" i="3"/>
  <c r="D77" i="1"/>
  <c r="F93" i="3"/>
  <c r="Q93" i="3"/>
  <c r="O93" i="3"/>
  <c r="P93" i="3"/>
  <c r="R93" i="3"/>
  <c r="F111" i="4"/>
  <c r="H111" i="4"/>
  <c r="AA16" i="4"/>
  <c r="D32" i="4"/>
  <c r="E25" i="3"/>
  <c r="P101" i="4"/>
  <c r="N101" i="4"/>
  <c r="M101" i="4"/>
  <c r="O101" i="4"/>
  <c r="N14" i="4"/>
  <c r="P14" i="4"/>
  <c r="O14" i="4"/>
  <c r="AA62" i="4"/>
  <c r="AC62" i="4"/>
  <c r="AA96" i="4"/>
  <c r="C36" i="4"/>
  <c r="D29" i="3"/>
  <c r="AA19" i="4"/>
  <c r="C34" i="4"/>
  <c r="D27" i="3"/>
  <c r="E36" i="3"/>
  <c r="D43" i="4"/>
  <c r="P69" i="4"/>
  <c r="N69" i="4"/>
  <c r="O69" i="4"/>
  <c r="M69" i="4"/>
  <c r="G92" i="3"/>
  <c r="E99" i="4"/>
  <c r="D113" i="4"/>
  <c r="E106" i="3"/>
  <c r="C62" i="4"/>
  <c r="D55" i="3"/>
  <c r="P74" i="4"/>
  <c r="N74" i="4"/>
  <c r="M74" i="4"/>
  <c r="O74" i="4"/>
  <c r="AA115" i="4"/>
  <c r="E45" i="4"/>
  <c r="G38" i="3"/>
  <c r="E89" i="3"/>
  <c r="D96" i="4"/>
  <c r="E82" i="1"/>
  <c r="AA75" i="4"/>
  <c r="D114" i="4"/>
  <c r="E107" i="3"/>
  <c r="F91" i="4"/>
  <c r="H91" i="4"/>
  <c r="N19" i="4"/>
  <c r="P19" i="4"/>
  <c r="O19" i="4"/>
  <c r="N87" i="4"/>
  <c r="O87" i="4"/>
  <c r="M87" i="4"/>
  <c r="P87" i="4"/>
  <c r="R66" i="3"/>
  <c r="F66" i="3"/>
  <c r="P66" i="3"/>
  <c r="Q66" i="3"/>
  <c r="O66" i="3"/>
  <c r="C90" i="4"/>
  <c r="D83" i="3"/>
  <c r="E98" i="4"/>
  <c r="G91" i="3"/>
  <c r="C71" i="4"/>
  <c r="D64" i="3"/>
  <c r="O109" i="3"/>
  <c r="F109" i="3"/>
  <c r="R109" i="3"/>
  <c r="P109" i="3"/>
  <c r="Q109" i="3"/>
  <c r="O112" i="4"/>
  <c r="M112" i="4"/>
  <c r="N112" i="4"/>
  <c r="P112" i="4"/>
  <c r="F65" i="3"/>
  <c r="R65" i="3"/>
  <c r="P65" i="3"/>
  <c r="O65" i="3"/>
  <c r="Q65" i="3"/>
  <c r="F64" i="4"/>
  <c r="H64" i="4"/>
  <c r="D35" i="3"/>
  <c r="C42" i="4"/>
  <c r="R61" i="3"/>
  <c r="O61" i="3"/>
  <c r="M61" i="3" a="1"/>
  <c r="M61" i="3"/>
  <c r="P61" i="3"/>
  <c r="F61" i="3"/>
  <c r="Q61" i="3"/>
  <c r="O63" i="4"/>
  <c r="N63" i="4"/>
  <c r="M63" i="4"/>
  <c r="P63" i="4"/>
  <c r="O41" i="4"/>
  <c r="N41" i="4"/>
  <c r="P41" i="4"/>
  <c r="M41" i="4"/>
  <c r="AA86" i="4"/>
  <c r="F104" i="3"/>
  <c r="O104" i="3"/>
  <c r="Q104" i="3"/>
  <c r="P104" i="3"/>
  <c r="R104" i="3"/>
  <c r="F74" i="4"/>
  <c r="H74" i="4"/>
  <c r="O16" i="4"/>
  <c r="P16" i="4"/>
  <c r="N16" i="4"/>
  <c r="E66" i="3"/>
  <c r="D73" i="4"/>
  <c r="AA112" i="4"/>
  <c r="C77" i="4"/>
  <c r="D70" i="3"/>
  <c r="D100" i="4"/>
  <c r="E93" i="3"/>
  <c r="E68" i="4"/>
  <c r="G61" i="3"/>
  <c r="C43" i="4"/>
  <c r="D36" i="3"/>
  <c r="F63" i="3"/>
  <c r="O63" i="3"/>
  <c r="R63" i="3"/>
  <c r="Q63" i="3"/>
  <c r="P63" i="3"/>
  <c r="D115" i="4"/>
  <c r="E108" i="3"/>
  <c r="M45" i="4"/>
  <c r="P45" i="4"/>
  <c r="O45" i="4"/>
  <c r="N45" i="4"/>
  <c r="D118" i="4"/>
  <c r="E111" i="3"/>
  <c r="P95" i="4"/>
  <c r="M95" i="4"/>
  <c r="N95" i="4"/>
  <c r="O95" i="4"/>
  <c r="N89" i="4"/>
  <c r="M89" i="4"/>
  <c r="P89" i="4"/>
  <c r="O89" i="4"/>
  <c r="G81" i="3"/>
  <c r="E88" i="4"/>
  <c r="E49" i="1"/>
  <c r="AA48" i="4"/>
  <c r="D63" i="4"/>
  <c r="E56" i="3"/>
  <c r="C29" i="4"/>
  <c r="D22" i="3"/>
  <c r="F89" i="4"/>
  <c r="H89" i="4"/>
  <c r="C68" i="4"/>
  <c r="D61" i="3"/>
  <c r="F113" i="4"/>
  <c r="H113" i="4"/>
  <c r="F55" i="3"/>
  <c r="Q55" i="3"/>
  <c r="R55" i="3"/>
  <c r="O55" i="3"/>
  <c r="M55" i="3" a="1"/>
  <c r="M55" i="3"/>
  <c r="P55" i="3"/>
  <c r="E58" i="1"/>
  <c r="AA57" i="4"/>
  <c r="C95" i="4"/>
  <c r="D88" i="3"/>
  <c r="E64" i="3"/>
  <c r="D71" i="4"/>
  <c r="P42" i="4"/>
  <c r="O42" i="4"/>
  <c r="M42" i="4"/>
  <c r="N42" i="4"/>
  <c r="D81" i="3"/>
  <c r="C88" i="4"/>
  <c r="N15" i="4"/>
  <c r="P15" i="4"/>
  <c r="O15" i="4"/>
  <c r="AA32" i="4"/>
  <c r="D76" i="3"/>
  <c r="C83" i="4"/>
  <c r="AA95" i="4"/>
  <c r="F63" i="4"/>
  <c r="H63" i="4"/>
  <c r="AA20" i="4"/>
  <c r="G62" i="3"/>
  <c r="E69" i="4"/>
  <c r="AA105" i="4"/>
  <c r="AA99" i="4"/>
  <c r="E70" i="4"/>
  <c r="G63" i="3"/>
  <c r="AA74" i="4"/>
  <c r="C115" i="4"/>
  <c r="D108" i="3"/>
  <c r="F96" i="4"/>
  <c r="H96" i="4"/>
  <c r="E37" i="3"/>
  <c r="D44" i="4"/>
  <c r="F9" i="3"/>
  <c r="R9" i="3"/>
  <c r="P9" i="3"/>
  <c r="M9" i="3" a="1"/>
  <c r="M9" i="3"/>
  <c r="Q9" i="3"/>
  <c r="O9" i="3"/>
  <c r="E107" i="1"/>
  <c r="E84" i="3"/>
  <c r="D91" i="4"/>
  <c r="D80" i="3"/>
  <c r="C87" i="4"/>
  <c r="D95" i="4"/>
  <c r="E88" i="3"/>
  <c r="F71" i="4"/>
  <c r="H71" i="4"/>
  <c r="AA89" i="4"/>
  <c r="P36" i="4"/>
  <c r="N36" i="4"/>
  <c r="M36" i="4"/>
  <c r="O36" i="4"/>
  <c r="N116" i="4"/>
  <c r="M116" i="4"/>
  <c r="P116" i="4"/>
  <c r="O116" i="4"/>
  <c r="F105" i="3"/>
  <c r="Q105" i="3"/>
  <c r="R105" i="3"/>
  <c r="O105" i="3"/>
  <c r="P105" i="3"/>
  <c r="E110" i="3"/>
  <c r="D117" i="4"/>
  <c r="N72" i="4"/>
  <c r="P72" i="4"/>
  <c r="M72" i="4"/>
  <c r="O72" i="4"/>
  <c r="AA64" i="4"/>
  <c r="AC64" i="4"/>
  <c r="F101" i="4"/>
  <c r="H101" i="4"/>
  <c r="G93" i="3"/>
  <c r="E100" i="4"/>
  <c r="E42" i="4"/>
  <c r="G35" i="3"/>
  <c r="AA68" i="4"/>
  <c r="AA63" i="4"/>
  <c r="AC63" i="4"/>
  <c r="E34" i="3"/>
  <c r="D41" i="4"/>
  <c r="M111" i="4"/>
  <c r="O111" i="4"/>
  <c r="P111" i="4"/>
  <c r="N111" i="4"/>
  <c r="D69" i="4"/>
  <c r="E62" i="3"/>
  <c r="AA85" i="4"/>
  <c r="G94" i="3"/>
  <c r="E101" i="4"/>
  <c r="D88" i="4"/>
  <c r="E81" i="3"/>
  <c r="D111" i="4"/>
  <c r="E104" i="3"/>
  <c r="F38" i="3"/>
  <c r="O38" i="3"/>
  <c r="P38" i="3"/>
  <c r="R38" i="3"/>
  <c r="Q38" i="3"/>
  <c r="G37" i="3"/>
  <c r="E44" i="4"/>
  <c r="D66" i="3"/>
  <c r="C73" i="4"/>
  <c r="R82" i="3"/>
  <c r="P82" i="3"/>
  <c r="O82" i="3"/>
  <c r="F82" i="3"/>
  <c r="Q82" i="3"/>
  <c r="M64" i="4"/>
  <c r="P64" i="4"/>
  <c r="N64" i="4"/>
  <c r="O64" i="4"/>
  <c r="F42" i="4"/>
  <c r="H42" i="4"/>
  <c r="AA49" i="4"/>
  <c r="E50" i="1"/>
  <c r="D85" i="1"/>
  <c r="D102" i="4"/>
  <c r="E95" i="3"/>
  <c r="AA59" i="4"/>
  <c r="E60" i="1"/>
  <c r="F57" i="3"/>
  <c r="Q57" i="3"/>
  <c r="M57" i="3" a="1"/>
  <c r="M57" i="3"/>
  <c r="R57" i="3"/>
  <c r="O57" i="3"/>
  <c r="P57" i="3"/>
  <c r="M113" i="4"/>
  <c r="N113" i="4"/>
  <c r="P113" i="4"/>
  <c r="O113" i="4"/>
  <c r="AA114" i="4"/>
  <c r="F118" i="4"/>
  <c r="H118" i="4"/>
  <c r="E116" i="4"/>
  <c r="G109" i="3"/>
  <c r="F72" i="4"/>
  <c r="H72" i="4"/>
  <c r="D80" i="1"/>
  <c r="O100" i="4"/>
  <c r="N100" i="4"/>
  <c r="M100" i="4"/>
  <c r="P100" i="4"/>
  <c r="D97" i="4"/>
  <c r="E90" i="3"/>
  <c r="Q111" i="3"/>
  <c r="O111" i="3"/>
  <c r="R111" i="3"/>
  <c r="F111" i="3"/>
  <c r="P111" i="3"/>
  <c r="G110" i="3"/>
  <c r="E117" i="4"/>
  <c r="AA100" i="4"/>
  <c r="F41" i="4"/>
  <c r="H41" i="4"/>
  <c r="AA22" i="4"/>
  <c r="AA18" i="4"/>
  <c r="AA34" i="4"/>
  <c r="C15" i="4"/>
  <c r="D8" i="3"/>
  <c r="AA43" i="4"/>
  <c r="AC43" i="4"/>
  <c r="AA69" i="4"/>
  <c r="E92" i="3"/>
  <c r="D99" i="4"/>
  <c r="E113" i="4"/>
  <c r="G106" i="3"/>
  <c r="C70" i="4"/>
  <c r="D63" i="3"/>
  <c r="C74" i="4"/>
  <c r="D67" i="3"/>
  <c r="F95" i="3"/>
  <c r="Q95" i="3"/>
  <c r="O95" i="3"/>
  <c r="P95" i="3"/>
  <c r="R95" i="3"/>
  <c r="D37" i="3"/>
  <c r="C44" i="4"/>
  <c r="G76" i="1"/>
  <c r="F107" i="3"/>
  <c r="Q107" i="3"/>
  <c r="P107" i="3"/>
  <c r="R107" i="3"/>
  <c r="O107" i="3"/>
  <c r="AA110" i="4"/>
  <c r="D84" i="3"/>
  <c r="C91" i="4"/>
  <c r="O10" i="3"/>
  <c r="P10" i="3"/>
  <c r="F10" i="3"/>
  <c r="M10" i="3" a="1"/>
  <c r="M10" i="3"/>
  <c r="R10" i="3"/>
  <c r="Q10" i="3"/>
  <c r="AA73" i="4"/>
  <c r="D91" i="3"/>
  <c r="C98" i="4"/>
  <c r="D116" i="4"/>
  <c r="E109" i="3"/>
  <c r="D112" i="4"/>
  <c r="E105" i="3"/>
  <c r="AA78" i="4"/>
  <c r="F117" i="4"/>
  <c r="H117" i="4"/>
  <c r="D72" i="4"/>
  <c r="E65" i="3"/>
  <c r="E86" i="1"/>
  <c r="AA88" i="4"/>
  <c r="M33" i="4"/>
  <c r="P33" i="4"/>
  <c r="N33" i="4"/>
  <c r="O33" i="4"/>
  <c r="F68" i="4"/>
  <c r="H68" i="4"/>
  <c r="D34" i="3"/>
  <c r="C41" i="4"/>
  <c r="F87" i="1"/>
  <c r="N34" i="4"/>
  <c r="M34" i="4"/>
  <c r="O34" i="4"/>
  <c r="P34" i="4"/>
  <c r="C111" i="4"/>
  <c r="D104" i="3"/>
  <c r="E52" i="1"/>
  <c r="E26" i="3"/>
  <c r="D33" i="4"/>
  <c r="E10" i="3"/>
  <c r="D17" i="4"/>
  <c r="D36" i="4"/>
  <c r="E29" i="3"/>
  <c r="D16" i="4"/>
  <c r="E9" i="3"/>
  <c r="D19" i="4"/>
  <c r="E12" i="3"/>
  <c r="E27" i="3"/>
  <c r="D34" i="4"/>
  <c r="L16" i="1" a="1"/>
  <c r="L16" i="1"/>
  <c r="F15" i="4"/>
  <c r="H15" i="4"/>
  <c r="D37" i="4"/>
  <c r="E30" i="3"/>
  <c r="E28" i="3"/>
  <c r="D35" i="4"/>
  <c r="E11" i="3"/>
  <c r="D18" i="4"/>
  <c r="E8" i="3"/>
  <c r="D15" i="4"/>
  <c r="C13" i="3"/>
  <c r="D25" i="1"/>
  <c r="G25" i="1"/>
  <c r="E20" i="1"/>
  <c r="H19" i="1"/>
  <c r="E18" i="1"/>
  <c r="E17" i="1"/>
  <c r="D36" i="1"/>
  <c r="AA35" i="4"/>
  <c r="H35" i="1"/>
  <c r="H34" i="1"/>
  <c r="E33" i="1"/>
  <c r="D27" i="1"/>
  <c r="G27" i="1"/>
  <c r="E38" i="1"/>
  <c r="E19" i="1"/>
  <c r="H17" i="1"/>
  <c r="H37" i="1"/>
  <c r="D26" i="1"/>
  <c r="G26" i="1"/>
  <c r="D15" i="1"/>
  <c r="AA14" i="4"/>
  <c r="I16" i="1"/>
  <c r="D24" i="1"/>
  <c r="G24" i="1"/>
  <c r="D22" i="1"/>
  <c r="G22" i="1"/>
  <c r="H53" i="1"/>
  <c r="CY3" i="6"/>
  <c r="CU3" i="6"/>
  <c r="CT22" i="6"/>
  <c r="CV22" i="6"/>
  <c r="CT21" i="6"/>
  <c r="CV21" i="6"/>
  <c r="CT23" i="6"/>
  <c r="CV23" i="6"/>
  <c r="CT15" i="6"/>
  <c r="CV15" i="6"/>
  <c r="CT18" i="6"/>
  <c r="CV18" i="6"/>
  <c r="CT16" i="6"/>
  <c r="CV16" i="6"/>
  <c r="CT20" i="6"/>
  <c r="CV20" i="6"/>
  <c r="CT19" i="6"/>
  <c r="CV19" i="6"/>
  <c r="CT12" i="6"/>
  <c r="CV12" i="6"/>
  <c r="CT17" i="6"/>
  <c r="CV17" i="6"/>
  <c r="CT13" i="6"/>
  <c r="CV13" i="6"/>
  <c r="CT14" i="6"/>
  <c r="CV14" i="6"/>
  <c r="CQ3" i="6"/>
  <c r="CR3" i="6"/>
  <c r="CP15" i="6"/>
  <c r="CP23" i="6"/>
  <c r="CP13" i="6"/>
  <c r="CP18" i="6"/>
  <c r="CP12" i="6"/>
  <c r="CP20" i="6"/>
  <c r="CP17" i="6"/>
  <c r="CP14" i="6"/>
  <c r="CP16" i="6"/>
  <c r="CP19" i="6"/>
  <c r="CP21" i="6"/>
  <c r="CP22" i="6"/>
  <c r="CN3" i="6"/>
  <c r="CM23" i="6"/>
  <c r="CN23" i="6"/>
  <c r="CM19" i="6"/>
  <c r="CN19" i="6"/>
  <c r="CM22" i="6"/>
  <c r="CN22" i="6"/>
  <c r="CM21" i="6"/>
  <c r="CN21" i="6"/>
  <c r="CM13" i="6"/>
  <c r="CN13" i="6"/>
  <c r="CM16" i="6"/>
  <c r="CN16" i="6"/>
  <c r="CM12" i="6"/>
  <c r="CN12" i="6"/>
  <c r="CM20" i="6"/>
  <c r="CN20" i="6"/>
  <c r="CM17" i="6"/>
  <c r="CN17" i="6"/>
  <c r="CM14" i="6"/>
  <c r="CN14" i="6"/>
  <c r="CM18" i="6"/>
  <c r="CN18" i="6"/>
  <c r="CM15" i="6"/>
  <c r="CN15" i="6"/>
  <c r="AF105" i="4"/>
  <c r="AF108" i="4"/>
  <c r="AF110" i="4"/>
  <c r="D25" i="3"/>
  <c r="C32" i="4"/>
  <c r="G68" i="4"/>
  <c r="G101" i="4"/>
  <c r="AA79" i="4"/>
  <c r="E80" i="1"/>
  <c r="C49" i="4"/>
  <c r="AC49" i="4"/>
  <c r="D42" i="3"/>
  <c r="G50" i="1"/>
  <c r="AG64" i="4"/>
  <c r="AD64" i="4"/>
  <c r="AB64" i="4"/>
  <c r="AF64" i="4"/>
  <c r="AE64" i="4"/>
  <c r="D11" i="3"/>
  <c r="C18" i="4"/>
  <c r="G72" i="4"/>
  <c r="AB34" i="4"/>
  <c r="AG34" i="4"/>
  <c r="AC34" i="4"/>
  <c r="AE34" i="4"/>
  <c r="AF34" i="4"/>
  <c r="AD34" i="4"/>
  <c r="AF49" i="4"/>
  <c r="AB49" i="4"/>
  <c r="AE49" i="4"/>
  <c r="C16" i="4"/>
  <c r="D9" i="3"/>
  <c r="AG88" i="4"/>
  <c r="AE88" i="4"/>
  <c r="AF88" i="4"/>
  <c r="AB88" i="4"/>
  <c r="AC88" i="4"/>
  <c r="AD88" i="4"/>
  <c r="C37" i="4"/>
  <c r="D30" i="3"/>
  <c r="AD18" i="4"/>
  <c r="AF18" i="4"/>
  <c r="AB18" i="4"/>
  <c r="AC18" i="4"/>
  <c r="AE18" i="4"/>
  <c r="AG18" i="4"/>
  <c r="G42" i="4"/>
  <c r="G63" i="4"/>
  <c r="G89" i="4"/>
  <c r="AF48" i="4"/>
  <c r="AE48" i="4"/>
  <c r="AB48" i="4"/>
  <c r="AE81" i="4"/>
  <c r="AB81" i="4"/>
  <c r="AF81" i="4"/>
  <c r="AD33" i="4"/>
  <c r="AF33" i="4"/>
  <c r="AG33" i="4"/>
  <c r="AC33" i="4"/>
  <c r="AE33" i="4"/>
  <c r="AB33" i="4"/>
  <c r="AB58" i="4"/>
  <c r="AC58" i="4"/>
  <c r="AF58" i="4"/>
  <c r="AE58" i="4"/>
  <c r="G100" i="4"/>
  <c r="G45" i="4"/>
  <c r="D46" i="3"/>
  <c r="C53" i="4"/>
  <c r="G54" i="1"/>
  <c r="AC91" i="4"/>
  <c r="AD91" i="4"/>
  <c r="AB91" i="4"/>
  <c r="AG91" i="4"/>
  <c r="AF91" i="4"/>
  <c r="AE91" i="4"/>
  <c r="D20" i="3"/>
  <c r="C27" i="4"/>
  <c r="D52" i="4"/>
  <c r="E45" i="3"/>
  <c r="F45" i="3"/>
  <c r="AB99" i="4"/>
  <c r="AC99" i="4"/>
  <c r="G74" i="4"/>
  <c r="I53" i="1"/>
  <c r="J53" i="1"/>
  <c r="K53" i="1"/>
  <c r="L53" i="1" a="1"/>
  <c r="L53" i="1"/>
  <c r="AE35" i="4"/>
  <c r="AD35" i="4"/>
  <c r="AF35" i="4"/>
  <c r="AG35" i="4"/>
  <c r="AB35" i="4"/>
  <c r="AC35" i="4"/>
  <c r="AB114" i="4"/>
  <c r="AC114" i="4"/>
  <c r="C59" i="4"/>
  <c r="D52" i="3"/>
  <c r="G60" i="1"/>
  <c r="D41" i="3"/>
  <c r="C48" i="4"/>
  <c r="G49" i="1"/>
  <c r="D51" i="3"/>
  <c r="C58" i="4"/>
  <c r="G59" i="1"/>
  <c r="G62" i="4"/>
  <c r="C50" i="4"/>
  <c r="D43" i="3"/>
  <c r="G51" i="1"/>
  <c r="G97" i="4"/>
  <c r="C103" i="3"/>
  <c r="F111" i="1"/>
  <c r="C107" i="4"/>
  <c r="D100" i="3"/>
  <c r="G108" i="1"/>
  <c r="D24" i="3"/>
  <c r="C31" i="4"/>
  <c r="AB44" i="4"/>
  <c r="AD44" i="4"/>
  <c r="AE44" i="4"/>
  <c r="AG44" i="4"/>
  <c r="AF44" i="4"/>
  <c r="G116" i="4"/>
  <c r="H84" i="1"/>
  <c r="E76" i="3"/>
  <c r="F76" i="3"/>
  <c r="D83" i="4"/>
  <c r="AC101" i="4"/>
  <c r="AB101" i="4"/>
  <c r="G99" i="4"/>
  <c r="AB107" i="4"/>
  <c r="AA76" i="4"/>
  <c r="E77" i="1"/>
  <c r="G115" i="4"/>
  <c r="AB47" i="4"/>
  <c r="AE47" i="4"/>
  <c r="AF47" i="4"/>
  <c r="AE53" i="4"/>
  <c r="AF53" i="4"/>
  <c r="AB53" i="4"/>
  <c r="AG72" i="4"/>
  <c r="AF72" i="4"/>
  <c r="AD72" i="4"/>
  <c r="AE72" i="4"/>
  <c r="AB72" i="4"/>
  <c r="AC72" i="4"/>
  <c r="G102" i="4"/>
  <c r="AE14" i="4"/>
  <c r="AC14" i="4"/>
  <c r="AF14" i="4"/>
  <c r="AG14" i="4"/>
  <c r="AB14" i="4"/>
  <c r="AD14" i="4"/>
  <c r="AB105" i="4"/>
  <c r="AC105" i="4"/>
  <c r="AD105" i="4"/>
  <c r="AE57" i="4"/>
  <c r="AB57" i="4"/>
  <c r="AF57" i="4"/>
  <c r="G98" i="4"/>
  <c r="AB50" i="4"/>
  <c r="AC50" i="4"/>
  <c r="AE50" i="4"/>
  <c r="AF50" i="4"/>
  <c r="AB61" i="4"/>
  <c r="AE61" i="4"/>
  <c r="AF61" i="4"/>
  <c r="G113" i="4"/>
  <c r="G117" i="4"/>
  <c r="AD43" i="4"/>
  <c r="AG43" i="4"/>
  <c r="AB43" i="4"/>
  <c r="AF43" i="4"/>
  <c r="AE43" i="4"/>
  <c r="AB86" i="4"/>
  <c r="AC86" i="4"/>
  <c r="AD86" i="4"/>
  <c r="AF86" i="4"/>
  <c r="AE86" i="4"/>
  <c r="G70" i="4"/>
  <c r="G95" i="4"/>
  <c r="C103" i="4"/>
  <c r="D96" i="3"/>
  <c r="G104" i="1"/>
  <c r="AB29" i="4"/>
  <c r="AC29" i="4"/>
  <c r="AD29" i="4"/>
  <c r="AE29" i="4"/>
  <c r="AF29" i="4"/>
  <c r="AB113" i="4"/>
  <c r="AC113" i="4"/>
  <c r="AB106" i="4"/>
  <c r="G112" i="4"/>
  <c r="G88" i="4"/>
  <c r="AD15" i="4"/>
  <c r="AF15" i="4"/>
  <c r="AC15" i="4"/>
  <c r="AG15" i="4"/>
  <c r="AB15" i="4"/>
  <c r="AE15" i="4"/>
  <c r="C108" i="4"/>
  <c r="D101" i="3"/>
  <c r="G109" i="1"/>
  <c r="AF31" i="4"/>
  <c r="AE31" i="4"/>
  <c r="AB31" i="4"/>
  <c r="AF28" i="4"/>
  <c r="AB28" i="4"/>
  <c r="AE28" i="4"/>
  <c r="C109" i="4"/>
  <c r="D102" i="3"/>
  <c r="G110" i="1"/>
  <c r="AB112" i="4"/>
  <c r="AC112" i="4"/>
  <c r="AB52" i="4"/>
  <c r="AF52" i="4"/>
  <c r="AE52" i="4"/>
  <c r="G114" i="4"/>
  <c r="C17" i="4"/>
  <c r="D10" i="3"/>
  <c r="C68" i="3"/>
  <c r="F76" i="1"/>
  <c r="AF69" i="4"/>
  <c r="AB69" i="4"/>
  <c r="AD69" i="4"/>
  <c r="AE69" i="4"/>
  <c r="AC69" i="4"/>
  <c r="AG69" i="4"/>
  <c r="AF22" i="4"/>
  <c r="AE22" i="4"/>
  <c r="AB22" i="4"/>
  <c r="AC22" i="4"/>
  <c r="AD22" i="4"/>
  <c r="AE59" i="4"/>
  <c r="AB59" i="4"/>
  <c r="AF59" i="4"/>
  <c r="C47" i="4"/>
  <c r="D40" i="3"/>
  <c r="G48" i="1"/>
  <c r="D21" i="3"/>
  <c r="C28" i="4"/>
  <c r="AA23" i="4"/>
  <c r="AA25" i="4"/>
  <c r="D50" i="3"/>
  <c r="C57" i="4"/>
  <c r="G58" i="1"/>
  <c r="AC115" i="4"/>
  <c r="AB115" i="4"/>
  <c r="C19" i="4"/>
  <c r="D12" i="3"/>
  <c r="AA26" i="4"/>
  <c r="C19" i="3"/>
  <c r="AA24" i="4"/>
  <c r="C51" i="4"/>
  <c r="D44" i="3"/>
  <c r="G52" i="1"/>
  <c r="H87" i="1"/>
  <c r="D86" i="4"/>
  <c r="E79" i="3"/>
  <c r="F79" i="3"/>
  <c r="AB110" i="4"/>
  <c r="AC110" i="4"/>
  <c r="AD110" i="4"/>
  <c r="G41" i="4"/>
  <c r="AD63" i="4"/>
  <c r="AE63" i="4"/>
  <c r="AB63" i="4"/>
  <c r="AG63" i="4"/>
  <c r="AF63" i="4"/>
  <c r="AB89" i="4"/>
  <c r="AC89" i="4"/>
  <c r="AD89" i="4"/>
  <c r="AF89" i="4"/>
  <c r="AE89" i="4"/>
  <c r="AG89" i="4"/>
  <c r="G96" i="4"/>
  <c r="AB74" i="4"/>
  <c r="AF74" i="4"/>
  <c r="AE74" i="4"/>
  <c r="AG74" i="4"/>
  <c r="AD74" i="4"/>
  <c r="AC74" i="4"/>
  <c r="AF75" i="4"/>
  <c r="AE75" i="4"/>
  <c r="AB75" i="4"/>
  <c r="AC75" i="4"/>
  <c r="AD75" i="4"/>
  <c r="C71" i="3"/>
  <c r="F79" i="1"/>
  <c r="D48" i="3"/>
  <c r="C55" i="4"/>
  <c r="G56" i="1"/>
  <c r="G90" i="4"/>
  <c r="AF83" i="4"/>
  <c r="AE83" i="4"/>
  <c r="AB83" i="4"/>
  <c r="AC83" i="4"/>
  <c r="AD83" i="4"/>
  <c r="C56" i="4"/>
  <c r="D49" i="3"/>
  <c r="G57" i="1"/>
  <c r="G73" i="4"/>
  <c r="AB51" i="4"/>
  <c r="AC51" i="4"/>
  <c r="AF51" i="4"/>
  <c r="AE51" i="4"/>
  <c r="G44" i="4"/>
  <c r="AG36" i="4"/>
  <c r="AB36" i="4"/>
  <c r="AD36" i="4"/>
  <c r="AE36" i="4"/>
  <c r="AF36" i="4"/>
  <c r="AC36" i="4"/>
  <c r="AB108" i="4"/>
  <c r="H78" i="1"/>
  <c r="D77" i="4"/>
  <c r="E70" i="3"/>
  <c r="F70" i="3"/>
  <c r="AB109" i="4"/>
  <c r="AC98" i="4"/>
  <c r="AB98" i="4"/>
  <c r="AG17" i="4"/>
  <c r="AD17" i="4"/>
  <c r="AC17" i="4"/>
  <c r="AB17" i="4"/>
  <c r="AE17" i="4"/>
  <c r="AF17" i="4"/>
  <c r="AF27" i="4"/>
  <c r="AB27" i="4"/>
  <c r="AE27" i="4"/>
  <c r="AB78" i="4"/>
  <c r="AC78" i="4"/>
  <c r="AD78" i="4"/>
  <c r="AE78" i="4"/>
  <c r="AF78" i="4"/>
  <c r="C61" i="4"/>
  <c r="D54" i="3"/>
  <c r="G62" i="1"/>
  <c r="AF90" i="4"/>
  <c r="AC90" i="4"/>
  <c r="AB90" i="4"/>
  <c r="AG90" i="4"/>
  <c r="AE90" i="4"/>
  <c r="AD90" i="4"/>
  <c r="AC100" i="4"/>
  <c r="AB100" i="4"/>
  <c r="G118" i="4"/>
  <c r="G71" i="4"/>
  <c r="C106" i="4"/>
  <c r="D99" i="3"/>
  <c r="G107" i="1"/>
  <c r="AF109" i="4"/>
  <c r="C81" i="4"/>
  <c r="D74" i="3"/>
  <c r="G82" i="1"/>
  <c r="AD16" i="4"/>
  <c r="AB16" i="4"/>
  <c r="AF16" i="4"/>
  <c r="AC16" i="4"/>
  <c r="AG16" i="4"/>
  <c r="AE16" i="4"/>
  <c r="AC118" i="4"/>
  <c r="AB118" i="4"/>
  <c r="AB55" i="4"/>
  <c r="AE55" i="4"/>
  <c r="AF55" i="4"/>
  <c r="AF103" i="4"/>
  <c r="AG87" i="4"/>
  <c r="AB87" i="4"/>
  <c r="AC87" i="4"/>
  <c r="AD87" i="4"/>
  <c r="AE87" i="4"/>
  <c r="AF87" i="4"/>
  <c r="AC111" i="4"/>
  <c r="AB111" i="4"/>
  <c r="AB116" i="4"/>
  <c r="AC116" i="4"/>
  <c r="AF56" i="4"/>
  <c r="AB56" i="4"/>
  <c r="AE56" i="4"/>
  <c r="AF54" i="4"/>
  <c r="AE54" i="4"/>
  <c r="AB54" i="4"/>
  <c r="AC54" i="4"/>
  <c r="C98" i="3"/>
  <c r="F106" i="1"/>
  <c r="C82" i="4"/>
  <c r="D75" i="3"/>
  <c r="G83" i="1"/>
  <c r="C30" i="4"/>
  <c r="D23" i="3"/>
  <c r="AA21" i="4"/>
  <c r="C85" i="4"/>
  <c r="AC85" i="4"/>
  <c r="AD85" i="4"/>
  <c r="AG85" i="4"/>
  <c r="D78" i="3"/>
  <c r="G86" i="1"/>
  <c r="G91" i="4"/>
  <c r="AC19" i="4"/>
  <c r="AB19" i="4"/>
  <c r="AF19" i="4"/>
  <c r="AD19" i="4"/>
  <c r="AG19" i="4"/>
  <c r="AE19" i="4"/>
  <c r="AF73" i="4"/>
  <c r="AB73" i="4"/>
  <c r="AD73" i="4"/>
  <c r="AC73" i="4"/>
  <c r="AE73" i="4"/>
  <c r="AG73" i="4"/>
  <c r="AA84" i="4"/>
  <c r="E85" i="1"/>
  <c r="AE85" i="4"/>
  <c r="AF85" i="4"/>
  <c r="AB85" i="4"/>
  <c r="AC68" i="4"/>
  <c r="AB68" i="4"/>
  <c r="AG68" i="4"/>
  <c r="AE68" i="4"/>
  <c r="AD68" i="4"/>
  <c r="AF68" i="4"/>
  <c r="AC95" i="4"/>
  <c r="AB95" i="4"/>
  <c r="AB96" i="4"/>
  <c r="AC96" i="4"/>
  <c r="AB37" i="4"/>
  <c r="AG37" i="4"/>
  <c r="AD37" i="4"/>
  <c r="AC37" i="4"/>
  <c r="AF37" i="4"/>
  <c r="AE37" i="4"/>
  <c r="AC70" i="4"/>
  <c r="AG70" i="4"/>
  <c r="AD70" i="4"/>
  <c r="AF70" i="4"/>
  <c r="AE70" i="4"/>
  <c r="AB70" i="4"/>
  <c r="AD45" i="4"/>
  <c r="AE45" i="4"/>
  <c r="AF45" i="4"/>
  <c r="AB45" i="4"/>
  <c r="AG45" i="4"/>
  <c r="AF107" i="4"/>
  <c r="C54" i="4"/>
  <c r="D47" i="3"/>
  <c r="G55" i="1"/>
  <c r="AC71" i="4"/>
  <c r="AD71" i="4"/>
  <c r="AE71" i="4"/>
  <c r="AF71" i="4"/>
  <c r="AG71" i="4"/>
  <c r="AB71" i="4"/>
  <c r="AF77" i="4"/>
  <c r="AE77" i="4"/>
  <c r="AB77" i="4"/>
  <c r="AC77" i="4"/>
  <c r="AD77" i="4"/>
  <c r="G87" i="4"/>
  <c r="AG42" i="4"/>
  <c r="AE42" i="4"/>
  <c r="AF42" i="4"/>
  <c r="AB42" i="4"/>
  <c r="AD42" i="4"/>
  <c r="AC97" i="4"/>
  <c r="AB97" i="4"/>
  <c r="AE46" i="4"/>
  <c r="AB46" i="4"/>
  <c r="AC46" i="4"/>
  <c r="AF46" i="4"/>
  <c r="AB82" i="4"/>
  <c r="AC82" i="4"/>
  <c r="AD82" i="4"/>
  <c r="AF82" i="4"/>
  <c r="AE82" i="4"/>
  <c r="AB30" i="4"/>
  <c r="AE30" i="4"/>
  <c r="AF30" i="4"/>
  <c r="G64" i="4"/>
  <c r="AE60" i="4"/>
  <c r="AB60" i="4"/>
  <c r="AF60" i="4"/>
  <c r="AB102" i="4"/>
  <c r="AC102" i="4"/>
  <c r="AA104" i="4"/>
  <c r="E105" i="1"/>
  <c r="AF104" i="4"/>
  <c r="AB20" i="4"/>
  <c r="AC20" i="4"/>
  <c r="AD20" i="4"/>
  <c r="AF20" i="4"/>
  <c r="AE20" i="4"/>
  <c r="AB32" i="4"/>
  <c r="AF32" i="4"/>
  <c r="AG32" i="4"/>
  <c r="AD32" i="4"/>
  <c r="AC32" i="4"/>
  <c r="AE32" i="4"/>
  <c r="AF62" i="4"/>
  <c r="AG62" i="4"/>
  <c r="AB62" i="4"/>
  <c r="AD62" i="4"/>
  <c r="AE62" i="4"/>
  <c r="G111" i="4"/>
  <c r="G43" i="4"/>
  <c r="D53" i="3"/>
  <c r="C60" i="4"/>
  <c r="G61" i="1"/>
  <c r="AC117" i="4"/>
  <c r="AB117" i="4"/>
  <c r="G69" i="4"/>
  <c r="AA80" i="4"/>
  <c r="E81" i="1"/>
  <c r="AD41" i="4"/>
  <c r="AB41" i="4"/>
  <c r="AG41" i="4"/>
  <c r="AF41" i="4"/>
  <c r="AE41" i="4"/>
  <c r="AB103" i="4"/>
  <c r="AC103" i="4"/>
  <c r="AD103" i="4"/>
  <c r="D39" i="3"/>
  <c r="C46" i="4"/>
  <c r="G47" i="1"/>
  <c r="G15" i="4"/>
  <c r="G8" i="3"/>
  <c r="E15" i="4"/>
  <c r="C20" i="3"/>
  <c r="C24" i="3"/>
  <c r="C15" i="3"/>
  <c r="C16" i="3"/>
  <c r="C23" i="3"/>
  <c r="C22" i="3"/>
  <c r="I19" i="1"/>
  <c r="K19" i="1"/>
  <c r="E36" i="1"/>
  <c r="H36" i="1"/>
  <c r="H20" i="1"/>
  <c r="K17" i="1"/>
  <c r="I17" i="1"/>
  <c r="I35" i="1"/>
  <c r="H33" i="1"/>
  <c r="H38" i="1"/>
  <c r="F21" i="1"/>
  <c r="H21" i="1"/>
  <c r="J16" i="1"/>
  <c r="E15" i="1"/>
  <c r="H15" i="1"/>
  <c r="K37" i="1"/>
  <c r="I37" i="1"/>
  <c r="I34" i="1"/>
  <c r="H18" i="1"/>
  <c r="CS3" i="6"/>
  <c r="CR23" i="6"/>
  <c r="CS23" i="6"/>
  <c r="CR17" i="6"/>
  <c r="CS17" i="6"/>
  <c r="CR13" i="6"/>
  <c r="CS13" i="6"/>
  <c r="CR12" i="6"/>
  <c r="CS12" i="6"/>
  <c r="CR16" i="6"/>
  <c r="CS16" i="6"/>
  <c r="CR21" i="6"/>
  <c r="CS21" i="6"/>
  <c r="CR20" i="6"/>
  <c r="CS20" i="6"/>
  <c r="CR22" i="6"/>
  <c r="CS22" i="6"/>
  <c r="CR14" i="6"/>
  <c r="CS14" i="6"/>
  <c r="CR19" i="6"/>
  <c r="CS19" i="6"/>
  <c r="CR15" i="6"/>
  <c r="CS15" i="6"/>
  <c r="CR18" i="6"/>
  <c r="CS18" i="6"/>
  <c r="CV3" i="6"/>
  <c r="CW3" i="6"/>
  <c r="CU19" i="6"/>
  <c r="CU21" i="6"/>
  <c r="CU23" i="6"/>
  <c r="CU12" i="6"/>
  <c r="CU20" i="6"/>
  <c r="CU13" i="6"/>
  <c r="CU16" i="6"/>
  <c r="CU18" i="6"/>
  <c r="CU14" i="6"/>
  <c r="CU15" i="6"/>
  <c r="CU17" i="6"/>
  <c r="CU22" i="6"/>
  <c r="CZ3" i="6"/>
  <c r="DD3" i="6"/>
  <c r="CY13" i="6"/>
  <c r="DA13" i="6"/>
  <c r="CY19" i="6"/>
  <c r="DA19" i="6"/>
  <c r="CY15" i="6"/>
  <c r="DA15" i="6"/>
  <c r="CY14" i="6"/>
  <c r="DA14" i="6"/>
  <c r="CY18" i="6"/>
  <c r="DA18" i="6"/>
  <c r="CY21" i="6"/>
  <c r="DA21" i="6"/>
  <c r="CY22" i="6"/>
  <c r="DA22" i="6"/>
  <c r="CY20" i="6"/>
  <c r="DA20" i="6"/>
  <c r="CY12" i="6"/>
  <c r="DA12" i="6"/>
  <c r="CY16" i="6"/>
  <c r="DA16" i="6"/>
  <c r="CY17" i="6"/>
  <c r="DA17" i="6"/>
  <c r="CY23" i="6"/>
  <c r="DA23" i="6"/>
  <c r="AG103" i="4"/>
  <c r="AG110" i="4"/>
  <c r="AG105" i="4"/>
  <c r="AG86" i="4"/>
  <c r="AC48" i="4"/>
  <c r="AD48" i="4"/>
  <c r="AG48" i="4"/>
  <c r="AC60" i="4"/>
  <c r="AD60" i="4"/>
  <c r="AG60" i="4"/>
  <c r="AC55" i="4"/>
  <c r="AD55" i="4"/>
  <c r="AG55" i="4"/>
  <c r="AC47" i="4"/>
  <c r="AD47" i="4"/>
  <c r="AG47" i="4"/>
  <c r="AG22" i="4"/>
  <c r="AC61" i="4"/>
  <c r="AD61" i="4"/>
  <c r="AG61" i="4"/>
  <c r="AC57" i="4"/>
  <c r="AC56" i="4"/>
  <c r="AD56" i="4"/>
  <c r="AG56" i="4"/>
  <c r="AC27" i="4"/>
  <c r="AD27" i="4"/>
  <c r="AG27" i="4"/>
  <c r="AC108" i="4"/>
  <c r="AD108" i="4"/>
  <c r="AG108" i="4"/>
  <c r="AD52" i="4"/>
  <c r="AG52" i="4"/>
  <c r="AC109" i="4"/>
  <c r="AD109" i="4"/>
  <c r="AG109" i="4"/>
  <c r="AC30" i="4"/>
  <c r="AD30" i="4"/>
  <c r="AG30" i="4"/>
  <c r="AC53" i="4"/>
  <c r="AD53" i="4"/>
  <c r="AG53" i="4"/>
  <c r="AC107" i="4"/>
  <c r="AD107" i="4"/>
  <c r="AG107" i="4"/>
  <c r="AC59" i="4"/>
  <c r="AD59" i="4"/>
  <c r="AG59" i="4"/>
  <c r="AG29" i="4"/>
  <c r="AG77" i="4"/>
  <c r="AD51" i="4"/>
  <c r="AG51" i="4"/>
  <c r="AD46" i="4"/>
  <c r="AG46" i="4"/>
  <c r="AG20" i="4"/>
  <c r="AC31" i="4"/>
  <c r="AD31" i="4"/>
  <c r="AG31" i="4"/>
  <c r="AC106" i="4"/>
  <c r="AD106" i="4"/>
  <c r="AG106" i="4"/>
  <c r="AD49" i="4"/>
  <c r="AG49" i="4"/>
  <c r="AD57" i="4"/>
  <c r="AG57" i="4"/>
  <c r="AG78" i="4"/>
  <c r="AB23" i="4"/>
  <c r="AF23" i="4"/>
  <c r="AE23" i="4"/>
  <c r="C49" i="3"/>
  <c r="F57" i="1"/>
  <c r="AD50" i="4"/>
  <c r="AG50" i="4"/>
  <c r="AF80" i="4"/>
  <c r="AE80" i="4"/>
  <c r="AB80" i="4"/>
  <c r="AE24" i="4"/>
  <c r="AF24" i="4"/>
  <c r="AB24" i="4"/>
  <c r="C52" i="3"/>
  <c r="F60" i="1"/>
  <c r="D72" i="3"/>
  <c r="C79" i="4"/>
  <c r="G80" i="1"/>
  <c r="AC81" i="4"/>
  <c r="AD81" i="4"/>
  <c r="AG81" i="4"/>
  <c r="D7" i="3"/>
  <c r="C14" i="4"/>
  <c r="AG82" i="4"/>
  <c r="C84" i="4"/>
  <c r="D77" i="3"/>
  <c r="G85" i="1"/>
  <c r="AG83" i="4"/>
  <c r="AF79" i="4"/>
  <c r="AE79" i="4"/>
  <c r="AB79" i="4"/>
  <c r="C40" i="3"/>
  <c r="F48" i="1"/>
  <c r="C96" i="3"/>
  <c r="F104" i="1"/>
  <c r="H111" i="1"/>
  <c r="E103" i="3"/>
  <c r="F103" i="3"/>
  <c r="D110" i="4"/>
  <c r="D28" i="3"/>
  <c r="C35" i="4"/>
  <c r="C25" i="4"/>
  <c r="D18" i="3"/>
  <c r="F52" i="4"/>
  <c r="H52" i="4"/>
  <c r="C46" i="3"/>
  <c r="F54" i="1"/>
  <c r="C42" i="3"/>
  <c r="F50" i="1"/>
  <c r="C101" i="3"/>
  <c r="F109" i="1"/>
  <c r="C54" i="3"/>
  <c r="F62" i="1"/>
  <c r="C41" i="3"/>
  <c r="F49" i="1"/>
  <c r="C51" i="3"/>
  <c r="F59" i="1"/>
  <c r="AD54" i="4"/>
  <c r="AG54" i="4"/>
  <c r="C99" i="3"/>
  <c r="F107" i="1"/>
  <c r="H79" i="1"/>
  <c r="D78" i="4"/>
  <c r="E71" i="3"/>
  <c r="F71" i="3"/>
  <c r="C75" i="3"/>
  <c r="F83" i="1"/>
  <c r="AE26" i="4"/>
  <c r="AF26" i="4"/>
  <c r="AB26" i="4"/>
  <c r="AC28" i="4"/>
  <c r="AD28" i="4"/>
  <c r="AG28" i="4"/>
  <c r="C104" i="4"/>
  <c r="D97" i="3"/>
  <c r="G105" i="1"/>
  <c r="I78" i="1"/>
  <c r="J78" i="1"/>
  <c r="K78" i="1"/>
  <c r="L78" i="1" a="1"/>
  <c r="L78" i="1"/>
  <c r="AG75" i="4"/>
  <c r="I87" i="1"/>
  <c r="AE76" i="4"/>
  <c r="AF76" i="4"/>
  <c r="AB76" i="4"/>
  <c r="E52" i="4"/>
  <c r="G45" i="3"/>
  <c r="AD58" i="4"/>
  <c r="AG58" i="4"/>
  <c r="C80" i="4"/>
  <c r="D73" i="3"/>
  <c r="G81" i="1"/>
  <c r="AE21" i="4"/>
  <c r="AF21" i="4"/>
  <c r="AB21" i="4"/>
  <c r="C50" i="3"/>
  <c r="F58" i="1"/>
  <c r="C102" i="3"/>
  <c r="F110" i="1"/>
  <c r="C43" i="3"/>
  <c r="F51" i="1"/>
  <c r="C53" i="3"/>
  <c r="F61" i="1"/>
  <c r="C78" i="3"/>
  <c r="F86" i="1"/>
  <c r="C47" i="3"/>
  <c r="F55" i="1"/>
  <c r="AE84" i="4"/>
  <c r="AB84" i="4"/>
  <c r="AF84" i="4"/>
  <c r="C74" i="3"/>
  <c r="F82" i="1"/>
  <c r="C44" i="3"/>
  <c r="F52" i="1"/>
  <c r="AE25" i="4"/>
  <c r="AF25" i="4"/>
  <c r="AB25" i="4"/>
  <c r="C26" i="4"/>
  <c r="D19" i="3"/>
  <c r="D69" i="3"/>
  <c r="C76" i="4"/>
  <c r="G77" i="1"/>
  <c r="AB104" i="4"/>
  <c r="C23" i="4"/>
  <c r="D16" i="3"/>
  <c r="M45" i="3" a="1"/>
  <c r="M45" i="3"/>
  <c r="N45" i="3"/>
  <c r="D17" i="3"/>
  <c r="C24" i="4"/>
  <c r="H76" i="1"/>
  <c r="D75" i="4"/>
  <c r="E68" i="3"/>
  <c r="F68" i="3"/>
  <c r="C100" i="3"/>
  <c r="F108" i="1"/>
  <c r="C39" i="3"/>
  <c r="F47" i="1"/>
  <c r="C21" i="4"/>
  <c r="D14" i="3"/>
  <c r="H106" i="1"/>
  <c r="D105" i="4"/>
  <c r="E98" i="3"/>
  <c r="F98" i="3"/>
  <c r="C48" i="3"/>
  <c r="F56" i="1"/>
  <c r="I84" i="1"/>
  <c r="E33" i="4"/>
  <c r="G26" i="3"/>
  <c r="L37" i="1" a="1"/>
  <c r="L37" i="1"/>
  <c r="F36" i="4"/>
  <c r="H36" i="4"/>
  <c r="E16" i="4"/>
  <c r="G9" i="3"/>
  <c r="L17" i="1" a="1"/>
  <c r="L17" i="1"/>
  <c r="F16" i="4"/>
  <c r="H16" i="4"/>
  <c r="E18" i="4"/>
  <c r="G11" i="3"/>
  <c r="L19" i="1" a="1"/>
  <c r="L19" i="1"/>
  <c r="F18" i="4"/>
  <c r="H18" i="4"/>
  <c r="E36" i="4"/>
  <c r="G29" i="3"/>
  <c r="F28" i="1"/>
  <c r="H28" i="1"/>
  <c r="E34" i="4"/>
  <c r="G27" i="3"/>
  <c r="F29" i="1"/>
  <c r="C21" i="3"/>
  <c r="E13" i="3"/>
  <c r="F13" i="3"/>
  <c r="D20" i="4"/>
  <c r="C17" i="3"/>
  <c r="C14" i="3"/>
  <c r="I33" i="1"/>
  <c r="K36" i="1"/>
  <c r="I36" i="1"/>
  <c r="J34" i="1"/>
  <c r="K34" i="1"/>
  <c r="I15" i="1"/>
  <c r="K15" i="1"/>
  <c r="F14" i="4"/>
  <c r="J35" i="1"/>
  <c r="K35" i="1"/>
  <c r="I18" i="1"/>
  <c r="K18" i="1"/>
  <c r="K38" i="1"/>
  <c r="I38" i="1"/>
  <c r="K20" i="1"/>
  <c r="I20" i="1"/>
  <c r="J37" i="1"/>
  <c r="J17" i="1"/>
  <c r="J19" i="1"/>
  <c r="F30" i="1"/>
  <c r="F23" i="1"/>
  <c r="F24" i="1"/>
  <c r="F27" i="1"/>
  <c r="F31" i="1"/>
  <c r="F32" i="1"/>
  <c r="DI3" i="6"/>
  <c r="DE3" i="6"/>
  <c r="DD19" i="6"/>
  <c r="DF19" i="6"/>
  <c r="DD13" i="6"/>
  <c r="DF13" i="6"/>
  <c r="DD23" i="6"/>
  <c r="DF23" i="6"/>
  <c r="DD15" i="6"/>
  <c r="DF15" i="6"/>
  <c r="DD21" i="6"/>
  <c r="DF21" i="6"/>
  <c r="DD12" i="6"/>
  <c r="DF12" i="6"/>
  <c r="DD14" i="6"/>
  <c r="DF14" i="6"/>
  <c r="DD18" i="6"/>
  <c r="DF18" i="6"/>
  <c r="DD16" i="6"/>
  <c r="DF16" i="6"/>
  <c r="DD22" i="6"/>
  <c r="DF22" i="6"/>
  <c r="DD17" i="6"/>
  <c r="DF17" i="6"/>
  <c r="DD20" i="6"/>
  <c r="DF20" i="6"/>
  <c r="DA3" i="6"/>
  <c r="DB3" i="6"/>
  <c r="CZ13" i="6"/>
  <c r="CZ15" i="6"/>
  <c r="CZ19" i="6"/>
  <c r="CZ22" i="6"/>
  <c r="CZ21" i="6"/>
  <c r="CZ16" i="6"/>
  <c r="CZ12" i="6"/>
  <c r="CZ17" i="6"/>
  <c r="CZ23" i="6"/>
  <c r="CZ14" i="6"/>
  <c r="CZ18" i="6"/>
  <c r="CZ20" i="6"/>
  <c r="CX3" i="6"/>
  <c r="CW13" i="6"/>
  <c r="CX13" i="6"/>
  <c r="CW21" i="6"/>
  <c r="CX21" i="6"/>
  <c r="CW15" i="6"/>
  <c r="CX15" i="6"/>
  <c r="CW12" i="6"/>
  <c r="CX12" i="6"/>
  <c r="CW22" i="6"/>
  <c r="CX22" i="6"/>
  <c r="CW16" i="6"/>
  <c r="CX16" i="6"/>
  <c r="CW20" i="6"/>
  <c r="CX20" i="6"/>
  <c r="CW18" i="6"/>
  <c r="CX18" i="6"/>
  <c r="CW23" i="6"/>
  <c r="CX23" i="6"/>
  <c r="CW14" i="6"/>
  <c r="CX14" i="6"/>
  <c r="CW17" i="6"/>
  <c r="CX17" i="6"/>
  <c r="CW19" i="6"/>
  <c r="CX19" i="6"/>
  <c r="AC26" i="4"/>
  <c r="AD26" i="4"/>
  <c r="AG26" i="4"/>
  <c r="AC84" i="4"/>
  <c r="AD84" i="4"/>
  <c r="AG84" i="4"/>
  <c r="AC21" i="4"/>
  <c r="AD21" i="4"/>
  <c r="AG21" i="4"/>
  <c r="AC23" i="4"/>
  <c r="AD23" i="4"/>
  <c r="AG23" i="4"/>
  <c r="AC25" i="4"/>
  <c r="AD25" i="4"/>
  <c r="AG25" i="4"/>
  <c r="AI41" i="4"/>
  <c r="L6" i="4"/>
  <c r="M6" i="4"/>
  <c r="AC79" i="4"/>
  <c r="AD79" i="4"/>
  <c r="AG79" i="4"/>
  <c r="AC104" i="4"/>
  <c r="AD104" i="4"/>
  <c r="AG104" i="4"/>
  <c r="AI95" i="4"/>
  <c r="L8" i="4"/>
  <c r="M8" i="4"/>
  <c r="AC80" i="4"/>
  <c r="AD80" i="4"/>
  <c r="AG80" i="4"/>
  <c r="F77" i="4"/>
  <c r="H77" i="4"/>
  <c r="E83" i="4"/>
  <c r="G76" i="3"/>
  <c r="I111" i="1"/>
  <c r="J111" i="1"/>
  <c r="K111" i="1"/>
  <c r="L111" i="1" a="1"/>
  <c r="L111" i="1"/>
  <c r="E32" i="4"/>
  <c r="G25" i="3"/>
  <c r="H52" i="1"/>
  <c r="E44" i="3"/>
  <c r="F44" i="3"/>
  <c r="D51" i="4"/>
  <c r="H110" i="1"/>
  <c r="D109" i="4"/>
  <c r="E102" i="3"/>
  <c r="F102" i="3"/>
  <c r="H83" i="1"/>
  <c r="D82" i="4"/>
  <c r="E75" i="3"/>
  <c r="F75" i="3"/>
  <c r="H60" i="1"/>
  <c r="D59" i="4"/>
  <c r="E52" i="3"/>
  <c r="F52" i="3"/>
  <c r="D27" i="4"/>
  <c r="J84" i="1"/>
  <c r="K84" i="1"/>
  <c r="L84" i="1" a="1"/>
  <c r="L84" i="1"/>
  <c r="H86" i="1"/>
  <c r="D85" i="4"/>
  <c r="E78" i="3"/>
  <c r="F78" i="3"/>
  <c r="H50" i="1"/>
  <c r="D49" i="4"/>
  <c r="E42" i="3"/>
  <c r="F42" i="3"/>
  <c r="I106" i="1"/>
  <c r="J106" i="1"/>
  <c r="K106" i="1"/>
  <c r="L106" i="1" a="1"/>
  <c r="L106" i="1"/>
  <c r="O45" i="3"/>
  <c r="P45" i="3"/>
  <c r="AC76" i="4"/>
  <c r="AD76" i="4"/>
  <c r="AG76" i="4"/>
  <c r="C97" i="3"/>
  <c r="F105" i="1"/>
  <c r="H59" i="1"/>
  <c r="D58" i="4"/>
  <c r="E51" i="3"/>
  <c r="F51" i="3"/>
  <c r="H104" i="1"/>
  <c r="D103" i="4"/>
  <c r="E96" i="3"/>
  <c r="F96" i="3"/>
  <c r="E20" i="3"/>
  <c r="F20" i="3"/>
  <c r="I76" i="1"/>
  <c r="J76" i="1"/>
  <c r="K76" i="1"/>
  <c r="L76" i="1" a="1"/>
  <c r="L76" i="1"/>
  <c r="H82" i="1"/>
  <c r="D81" i="4"/>
  <c r="E74" i="3"/>
  <c r="F74" i="3"/>
  <c r="E50" i="3"/>
  <c r="F50" i="3"/>
  <c r="D57" i="4"/>
  <c r="H58" i="1"/>
  <c r="H48" i="1"/>
  <c r="D47" i="4"/>
  <c r="E40" i="3"/>
  <c r="F40" i="3"/>
  <c r="H56" i="1"/>
  <c r="E48" i="3"/>
  <c r="F48" i="3"/>
  <c r="D55" i="4"/>
  <c r="E86" i="4"/>
  <c r="G79" i="3"/>
  <c r="H61" i="1"/>
  <c r="E53" i="3"/>
  <c r="F53" i="3"/>
  <c r="D60" i="4"/>
  <c r="I79" i="1"/>
  <c r="J79" i="1"/>
  <c r="K79" i="1"/>
  <c r="L79" i="1" a="1"/>
  <c r="L79" i="1"/>
  <c r="H62" i="1"/>
  <c r="D61" i="4"/>
  <c r="E54" i="3"/>
  <c r="F54" i="3"/>
  <c r="G52" i="4"/>
  <c r="I52" i="4"/>
  <c r="C72" i="3"/>
  <c r="F80" i="1"/>
  <c r="H57" i="1"/>
  <c r="D56" i="4"/>
  <c r="E49" i="3"/>
  <c r="F49" i="3"/>
  <c r="H54" i="1"/>
  <c r="D53" i="4"/>
  <c r="E46" i="3"/>
  <c r="F46" i="3"/>
  <c r="G14" i="4"/>
  <c r="H14" i="4"/>
  <c r="G7" i="3"/>
  <c r="J87" i="1"/>
  <c r="K87" i="1"/>
  <c r="L87" i="1" a="1"/>
  <c r="L87" i="1"/>
  <c r="AC24" i="4"/>
  <c r="AD24" i="4"/>
  <c r="AG24" i="4"/>
  <c r="F85" i="1"/>
  <c r="C77" i="3"/>
  <c r="H107" i="1"/>
  <c r="D106" i="4"/>
  <c r="E99" i="3"/>
  <c r="F99" i="3"/>
  <c r="Q45" i="3"/>
  <c r="H108" i="1"/>
  <c r="E100" i="3"/>
  <c r="F100" i="3"/>
  <c r="D107" i="4"/>
  <c r="F77" i="1"/>
  <c r="C69" i="3"/>
  <c r="H55" i="1"/>
  <c r="D54" i="4"/>
  <c r="E47" i="3"/>
  <c r="F47" i="3"/>
  <c r="E77" i="4"/>
  <c r="G70" i="3"/>
  <c r="H109" i="1"/>
  <c r="D108" i="4"/>
  <c r="E101" i="3"/>
  <c r="F101" i="3"/>
  <c r="H49" i="1"/>
  <c r="E41" i="3"/>
  <c r="F41" i="3"/>
  <c r="D48" i="4"/>
  <c r="H47" i="1"/>
  <c r="E39" i="3"/>
  <c r="F39" i="3"/>
  <c r="D46" i="4"/>
  <c r="H51" i="1"/>
  <c r="D50" i="4"/>
  <c r="E43" i="3"/>
  <c r="F43" i="3"/>
  <c r="F81" i="1"/>
  <c r="C73" i="3"/>
  <c r="G18" i="4"/>
  <c r="G10" i="3"/>
  <c r="E17" i="4"/>
  <c r="L35" i="1" a="1"/>
  <c r="L35" i="1"/>
  <c r="F34" i="4"/>
  <c r="H34" i="4"/>
  <c r="G16" i="4"/>
  <c r="G12" i="3"/>
  <c r="E19" i="4"/>
  <c r="L20" i="1" a="1"/>
  <c r="L20" i="1"/>
  <c r="F19" i="4"/>
  <c r="H19" i="4"/>
  <c r="L38" i="1" a="1"/>
  <c r="L38" i="1"/>
  <c r="F37" i="4"/>
  <c r="H37" i="4"/>
  <c r="G28" i="3"/>
  <c r="E35" i="4"/>
  <c r="L36" i="1" a="1"/>
  <c r="L36" i="1"/>
  <c r="F35" i="4"/>
  <c r="H35" i="4"/>
  <c r="L18" i="1" a="1"/>
  <c r="L18" i="1"/>
  <c r="F17" i="4"/>
  <c r="H17" i="4"/>
  <c r="L34" i="1" a="1"/>
  <c r="L34" i="1"/>
  <c r="F33" i="4"/>
  <c r="H33" i="4"/>
  <c r="G30" i="3"/>
  <c r="E37" i="4"/>
  <c r="G36" i="4"/>
  <c r="D23" i="4"/>
  <c r="E16" i="3"/>
  <c r="F16" i="3"/>
  <c r="E15" i="3"/>
  <c r="F15" i="3"/>
  <c r="D22" i="4"/>
  <c r="D28" i="4"/>
  <c r="E21" i="3"/>
  <c r="F21" i="3"/>
  <c r="F22" i="1"/>
  <c r="H22" i="1"/>
  <c r="D29" i="4"/>
  <c r="E22" i="3"/>
  <c r="F22" i="3"/>
  <c r="E20" i="4"/>
  <c r="G13" i="3"/>
  <c r="F25" i="1"/>
  <c r="H25" i="1"/>
  <c r="I25" i="1"/>
  <c r="E24" i="3"/>
  <c r="F24" i="3"/>
  <c r="D31" i="4"/>
  <c r="D30" i="4"/>
  <c r="E23" i="3"/>
  <c r="F23" i="3"/>
  <c r="H29" i="1"/>
  <c r="I29" i="1"/>
  <c r="J29" i="1"/>
  <c r="K29" i="1"/>
  <c r="L29" i="1" a="1"/>
  <c r="L29" i="1"/>
  <c r="D26" i="4"/>
  <c r="E19" i="3"/>
  <c r="F19" i="3"/>
  <c r="F26" i="1"/>
  <c r="C18" i="3"/>
  <c r="L15" i="1" a="1"/>
  <c r="L15" i="1"/>
  <c r="J36" i="1"/>
  <c r="J33" i="1"/>
  <c r="K33" i="1"/>
  <c r="J20" i="1"/>
  <c r="J15" i="1"/>
  <c r="J38" i="1"/>
  <c r="J18" i="1"/>
  <c r="J21" i="1"/>
  <c r="K21" i="1"/>
  <c r="L21" i="1" a="1"/>
  <c r="L21" i="1"/>
  <c r="I28" i="1"/>
  <c r="H30" i="1"/>
  <c r="H23" i="1"/>
  <c r="H24" i="1"/>
  <c r="H27" i="1"/>
  <c r="H31" i="1"/>
  <c r="H32" i="1"/>
  <c r="DF3" i="6"/>
  <c r="DG3" i="6"/>
  <c r="DE21" i="6"/>
  <c r="DE17" i="6"/>
  <c r="DE18" i="6"/>
  <c r="DE16" i="6"/>
  <c r="DE15" i="6"/>
  <c r="DE19" i="6"/>
  <c r="DE12" i="6"/>
  <c r="DE14" i="6"/>
  <c r="DE22" i="6"/>
  <c r="DE13" i="6"/>
  <c r="DE20" i="6"/>
  <c r="DE23" i="6"/>
  <c r="DC3" i="6"/>
  <c r="DB13" i="6"/>
  <c r="DC13" i="6"/>
  <c r="DB23" i="6"/>
  <c r="DC23" i="6"/>
  <c r="DB19" i="6"/>
  <c r="DC19" i="6"/>
  <c r="DB21" i="6"/>
  <c r="DC21" i="6"/>
  <c r="DB15" i="6"/>
  <c r="DC15" i="6"/>
  <c r="DB17" i="6"/>
  <c r="DC17" i="6"/>
  <c r="DB22" i="6"/>
  <c r="DC22" i="6"/>
  <c r="DB16" i="6"/>
  <c r="DC16" i="6"/>
  <c r="DB18" i="6"/>
  <c r="DC18" i="6"/>
  <c r="DB14" i="6"/>
  <c r="DC14" i="6"/>
  <c r="DB12" i="6"/>
  <c r="DC12" i="6"/>
  <c r="DB20" i="6"/>
  <c r="DC20" i="6"/>
  <c r="DN3" i="6"/>
  <c r="DJ3" i="6"/>
  <c r="DI21" i="6"/>
  <c r="DK21" i="6"/>
  <c r="DI23" i="6"/>
  <c r="DK23" i="6"/>
  <c r="DI16" i="6"/>
  <c r="DK16" i="6"/>
  <c r="DI22" i="6"/>
  <c r="DK22" i="6"/>
  <c r="DI12" i="6"/>
  <c r="DK12" i="6"/>
  <c r="DI19" i="6"/>
  <c r="DK19" i="6"/>
  <c r="DI14" i="6"/>
  <c r="DK14" i="6"/>
  <c r="DI13" i="6"/>
  <c r="DK13" i="6"/>
  <c r="DI15" i="6"/>
  <c r="DK15" i="6"/>
  <c r="DI17" i="6"/>
  <c r="DK17" i="6"/>
  <c r="DI20" i="6"/>
  <c r="DK20" i="6"/>
  <c r="DI18" i="6"/>
  <c r="DK18" i="6"/>
  <c r="K13" i="3"/>
  <c r="L13" i="3"/>
  <c r="M13" i="3" a="1"/>
  <c r="M13" i="3"/>
  <c r="AI14" i="4"/>
  <c r="L5" i="4"/>
  <c r="M5" i="4"/>
  <c r="AI68" i="4"/>
  <c r="L7" i="4"/>
  <c r="M7" i="4"/>
  <c r="F110" i="4"/>
  <c r="H110" i="4"/>
  <c r="F78" i="4"/>
  <c r="H78" i="4"/>
  <c r="F105" i="4"/>
  <c r="H105" i="4"/>
  <c r="Q76" i="3"/>
  <c r="O76" i="3"/>
  <c r="P76" i="3"/>
  <c r="O70" i="3"/>
  <c r="Q70" i="3"/>
  <c r="P70" i="3"/>
  <c r="I108" i="1"/>
  <c r="E75" i="4"/>
  <c r="G68" i="3"/>
  <c r="I59" i="1"/>
  <c r="H80" i="1"/>
  <c r="E72" i="3"/>
  <c r="F72" i="3"/>
  <c r="D79" i="4"/>
  <c r="I48" i="1"/>
  <c r="J48" i="1"/>
  <c r="K48" i="1"/>
  <c r="L48" i="1" a="1"/>
  <c r="L48" i="1"/>
  <c r="I60" i="1"/>
  <c r="J60" i="1"/>
  <c r="K60" i="1"/>
  <c r="L60" i="1" a="1"/>
  <c r="L60" i="1"/>
  <c r="I50" i="1"/>
  <c r="J50" i="1"/>
  <c r="K50" i="1"/>
  <c r="L50" i="1" a="1"/>
  <c r="L50" i="1"/>
  <c r="E105" i="4"/>
  <c r="G98" i="3"/>
  <c r="L33" i="1" a="1"/>
  <c r="L33" i="1"/>
  <c r="F32" i="4"/>
  <c r="H32" i="4"/>
  <c r="I47" i="1"/>
  <c r="I61" i="1"/>
  <c r="H81" i="1"/>
  <c r="E73" i="3"/>
  <c r="F73" i="3"/>
  <c r="D80" i="4"/>
  <c r="I54" i="1"/>
  <c r="I62" i="1"/>
  <c r="Q79" i="3"/>
  <c r="O79" i="3"/>
  <c r="P79" i="3"/>
  <c r="I110" i="1"/>
  <c r="J110" i="1"/>
  <c r="K110" i="1"/>
  <c r="L110" i="1" a="1"/>
  <c r="L110" i="1"/>
  <c r="I52" i="1"/>
  <c r="J52" i="1"/>
  <c r="K52" i="1"/>
  <c r="L52" i="1" a="1"/>
  <c r="L52" i="1"/>
  <c r="I49" i="1"/>
  <c r="J49" i="1"/>
  <c r="K49" i="1"/>
  <c r="L49" i="1" a="1"/>
  <c r="L49" i="1"/>
  <c r="I58" i="1"/>
  <c r="E78" i="4"/>
  <c r="G71" i="3"/>
  <c r="H85" i="1"/>
  <c r="E77" i="3"/>
  <c r="F77" i="3"/>
  <c r="D84" i="4"/>
  <c r="I109" i="1"/>
  <c r="H105" i="1"/>
  <c r="D104" i="4"/>
  <c r="E97" i="3"/>
  <c r="F97" i="3"/>
  <c r="G77" i="4"/>
  <c r="I77" i="4"/>
  <c r="F86" i="4"/>
  <c r="H86" i="4"/>
  <c r="I51" i="1"/>
  <c r="I55" i="1"/>
  <c r="J55" i="1"/>
  <c r="K55" i="1"/>
  <c r="L55" i="1" a="1"/>
  <c r="L55" i="1"/>
  <c r="I104" i="1"/>
  <c r="I83" i="1"/>
  <c r="J83" i="1"/>
  <c r="K83" i="1"/>
  <c r="L83" i="1" a="1"/>
  <c r="L83" i="1"/>
  <c r="I56" i="1"/>
  <c r="J56" i="1"/>
  <c r="K56" i="1"/>
  <c r="L56" i="1" a="1"/>
  <c r="L56" i="1"/>
  <c r="F75" i="4"/>
  <c r="H75" i="4"/>
  <c r="I107" i="1"/>
  <c r="I86" i="1"/>
  <c r="J86" i="1"/>
  <c r="K86" i="1"/>
  <c r="L86" i="1" a="1"/>
  <c r="L86" i="1"/>
  <c r="I82" i="1"/>
  <c r="J82" i="1"/>
  <c r="K82" i="1"/>
  <c r="L82" i="1" a="1"/>
  <c r="L82" i="1"/>
  <c r="H77" i="1"/>
  <c r="E69" i="3"/>
  <c r="F69" i="3"/>
  <c r="D76" i="4"/>
  <c r="I57" i="1"/>
  <c r="R45" i="3"/>
  <c r="F83" i="4"/>
  <c r="H83" i="4"/>
  <c r="E110" i="4"/>
  <c r="G103" i="3"/>
  <c r="G19" i="4"/>
  <c r="G35" i="4"/>
  <c r="G34" i="4"/>
  <c r="G37" i="4"/>
  <c r="G33" i="4"/>
  <c r="G17" i="4"/>
  <c r="F28" i="4"/>
  <c r="H28" i="4"/>
  <c r="E24" i="4"/>
  <c r="G17" i="3"/>
  <c r="D24" i="4"/>
  <c r="E17" i="3"/>
  <c r="F17" i="3"/>
  <c r="E28" i="4"/>
  <c r="G21" i="3"/>
  <c r="M21" i="3" a="1"/>
  <c r="M21" i="3"/>
  <c r="N21" i="3"/>
  <c r="D21" i="4"/>
  <c r="E14" i="3"/>
  <c r="F14" i="3"/>
  <c r="F20" i="4"/>
  <c r="H20" i="4"/>
  <c r="D25" i="4"/>
  <c r="E18" i="3"/>
  <c r="F18" i="3"/>
  <c r="H26" i="1"/>
  <c r="J26" i="1"/>
  <c r="K26" i="1"/>
  <c r="L26" i="1" a="1"/>
  <c r="L26" i="1"/>
  <c r="E27" i="4"/>
  <c r="G20" i="3"/>
  <c r="M20" i="3" a="1"/>
  <c r="M20" i="3"/>
  <c r="N20" i="3"/>
  <c r="J25" i="1"/>
  <c r="K25" i="1"/>
  <c r="L25" i="1" a="1"/>
  <c r="L25" i="1"/>
  <c r="J28" i="1"/>
  <c r="K28" i="1"/>
  <c r="L28" i="1" a="1"/>
  <c r="L28" i="1"/>
  <c r="I32" i="1"/>
  <c r="I31" i="1"/>
  <c r="I22" i="1"/>
  <c r="I23" i="1"/>
  <c r="I27" i="1"/>
  <c r="I30" i="1"/>
  <c r="I24" i="1"/>
  <c r="DS3" i="6"/>
  <c r="DO3" i="6"/>
  <c r="DN18" i="6"/>
  <c r="DP18" i="6"/>
  <c r="DN21" i="6"/>
  <c r="DP21" i="6"/>
  <c r="DN23" i="6"/>
  <c r="DP23" i="6"/>
  <c r="DN19" i="6"/>
  <c r="DP19" i="6"/>
  <c r="DN12" i="6"/>
  <c r="DP12" i="6"/>
  <c r="DN17" i="6"/>
  <c r="DP17" i="6"/>
  <c r="DN22" i="6"/>
  <c r="DP22" i="6"/>
  <c r="DN20" i="6"/>
  <c r="DP20" i="6"/>
  <c r="DN14" i="6"/>
  <c r="DP14" i="6"/>
  <c r="DN13" i="6"/>
  <c r="DP13" i="6"/>
  <c r="DN15" i="6"/>
  <c r="DP15" i="6"/>
  <c r="DN16" i="6"/>
  <c r="DP16" i="6"/>
  <c r="DK3" i="6"/>
  <c r="DL3" i="6"/>
  <c r="DJ21" i="6"/>
  <c r="DJ17" i="6"/>
  <c r="DJ14" i="6"/>
  <c r="DJ19" i="6"/>
  <c r="DJ22" i="6"/>
  <c r="DJ13" i="6"/>
  <c r="DJ15" i="6"/>
  <c r="DJ20" i="6"/>
  <c r="DJ16" i="6"/>
  <c r="DJ18" i="6"/>
  <c r="DJ23" i="6"/>
  <c r="DJ12" i="6"/>
  <c r="DH3" i="6"/>
  <c r="DG20" i="6"/>
  <c r="DH20" i="6"/>
  <c r="DG19" i="6"/>
  <c r="DH19" i="6"/>
  <c r="DG15" i="6"/>
  <c r="DH15" i="6"/>
  <c r="DG16" i="6"/>
  <c r="DH16" i="6"/>
  <c r="DG22" i="6"/>
  <c r="DH22" i="6"/>
  <c r="DG18" i="6"/>
  <c r="DH18" i="6"/>
  <c r="DG13" i="6"/>
  <c r="DH13" i="6"/>
  <c r="DG17" i="6"/>
  <c r="DH17" i="6"/>
  <c r="DG23" i="6"/>
  <c r="DH23" i="6"/>
  <c r="DG21" i="6"/>
  <c r="DH21" i="6"/>
  <c r="DG12" i="6"/>
  <c r="DH12" i="6"/>
  <c r="DG14" i="6"/>
  <c r="DH14" i="6"/>
  <c r="Q13" i="3"/>
  <c r="R70" i="3"/>
  <c r="R76" i="3"/>
  <c r="F59" i="4"/>
  <c r="H59" i="4"/>
  <c r="F54" i="4"/>
  <c r="H54" i="4"/>
  <c r="F55" i="4"/>
  <c r="H55" i="4"/>
  <c r="F81" i="4"/>
  <c r="H81" i="4"/>
  <c r="F109" i="4"/>
  <c r="H109" i="4"/>
  <c r="F48" i="4"/>
  <c r="H48" i="4"/>
  <c r="F85" i="4"/>
  <c r="H85" i="4"/>
  <c r="F47" i="4"/>
  <c r="H47" i="4"/>
  <c r="F82" i="4"/>
  <c r="H82" i="4"/>
  <c r="F51" i="4"/>
  <c r="H51" i="4"/>
  <c r="F49" i="4"/>
  <c r="H49" i="4"/>
  <c r="G75" i="4"/>
  <c r="I75" i="4"/>
  <c r="E61" i="4"/>
  <c r="G54" i="3"/>
  <c r="E56" i="4"/>
  <c r="G49" i="3"/>
  <c r="M49" i="3" a="1"/>
  <c r="M49" i="3"/>
  <c r="N49" i="3"/>
  <c r="G43" i="3"/>
  <c r="M43" i="3" a="1"/>
  <c r="M43" i="3"/>
  <c r="N43" i="3"/>
  <c r="E50" i="4"/>
  <c r="G53" i="3"/>
  <c r="E60" i="4"/>
  <c r="G105" i="4"/>
  <c r="I105" i="4"/>
  <c r="I105" i="1"/>
  <c r="J105" i="1"/>
  <c r="K105" i="1"/>
  <c r="L105" i="1" a="1"/>
  <c r="L105" i="1"/>
  <c r="G78" i="3"/>
  <c r="E85" i="4"/>
  <c r="E108" i="4"/>
  <c r="G101" i="3"/>
  <c r="G46" i="3"/>
  <c r="M46" i="3" a="1"/>
  <c r="M46" i="3"/>
  <c r="N46" i="3"/>
  <c r="E53" i="4"/>
  <c r="P52" i="4"/>
  <c r="O98" i="3"/>
  <c r="P98" i="3"/>
  <c r="Q98" i="3"/>
  <c r="I81" i="1"/>
  <c r="J81" i="1"/>
  <c r="K81" i="1"/>
  <c r="L81" i="1" a="1"/>
  <c r="L81" i="1"/>
  <c r="G48" i="3"/>
  <c r="M48" i="3" a="1"/>
  <c r="M48" i="3"/>
  <c r="N48" i="3"/>
  <c r="E55" i="4"/>
  <c r="J62" i="1"/>
  <c r="K62" i="1"/>
  <c r="L62" i="1" a="1"/>
  <c r="L62" i="1"/>
  <c r="J109" i="1"/>
  <c r="K109" i="1"/>
  <c r="L109" i="1" a="1"/>
  <c r="L109" i="1"/>
  <c r="E109" i="4"/>
  <c r="G102" i="3"/>
  <c r="J57" i="1"/>
  <c r="K57" i="1"/>
  <c r="L57" i="1" a="1"/>
  <c r="L57" i="1"/>
  <c r="E82" i="4"/>
  <c r="G75" i="3"/>
  <c r="J51" i="1"/>
  <c r="K51" i="1"/>
  <c r="L51" i="1" a="1"/>
  <c r="L51" i="1"/>
  <c r="G50" i="3"/>
  <c r="M50" i="3" a="1"/>
  <c r="M50" i="3"/>
  <c r="N50" i="3"/>
  <c r="E57" i="4"/>
  <c r="J58" i="1"/>
  <c r="K58" i="1"/>
  <c r="L58" i="1" a="1"/>
  <c r="L58" i="1"/>
  <c r="J54" i="1"/>
  <c r="K54" i="1"/>
  <c r="L54" i="1" a="1"/>
  <c r="L54" i="1"/>
  <c r="R57" i="1"/>
  <c r="J61" i="1"/>
  <c r="K61" i="1"/>
  <c r="L61" i="1" a="1"/>
  <c r="L61" i="1"/>
  <c r="Q71" i="3"/>
  <c r="P71" i="3"/>
  <c r="O71" i="3"/>
  <c r="E47" i="4"/>
  <c r="G40" i="3"/>
  <c r="G86" i="4"/>
  <c r="I86" i="4"/>
  <c r="E46" i="4"/>
  <c r="G39" i="3"/>
  <c r="J47" i="1"/>
  <c r="K47" i="1"/>
  <c r="L47" i="1" a="1"/>
  <c r="L47" i="1"/>
  <c r="I80" i="1"/>
  <c r="J80" i="1"/>
  <c r="K80" i="1"/>
  <c r="L80" i="1" a="1"/>
  <c r="L80" i="1"/>
  <c r="E107" i="4"/>
  <c r="G100" i="3"/>
  <c r="G78" i="4"/>
  <c r="I78" i="4"/>
  <c r="E81" i="4"/>
  <c r="G74" i="3"/>
  <c r="G83" i="4"/>
  <c r="I83" i="4"/>
  <c r="E54" i="4"/>
  <c r="G47" i="3"/>
  <c r="M47" i="3" a="1"/>
  <c r="M47" i="3"/>
  <c r="N47" i="3"/>
  <c r="Q68" i="3"/>
  <c r="P68" i="3"/>
  <c r="O68" i="3"/>
  <c r="E48" i="4"/>
  <c r="G41" i="3"/>
  <c r="E49" i="4"/>
  <c r="G42" i="3"/>
  <c r="J108" i="1"/>
  <c r="K108" i="1"/>
  <c r="L108" i="1" a="1"/>
  <c r="L108" i="1"/>
  <c r="O103" i="3"/>
  <c r="P103" i="3"/>
  <c r="Q103" i="3"/>
  <c r="E106" i="4"/>
  <c r="G99" i="3"/>
  <c r="E58" i="4"/>
  <c r="G51" i="3"/>
  <c r="M51" i="3" a="1"/>
  <c r="M51" i="3"/>
  <c r="N51" i="3"/>
  <c r="G96" i="3"/>
  <c r="E103" i="4"/>
  <c r="I85" i="1"/>
  <c r="J85" i="1"/>
  <c r="K85" i="1"/>
  <c r="L85" i="1" a="1"/>
  <c r="L85" i="1"/>
  <c r="G32" i="4"/>
  <c r="I77" i="1"/>
  <c r="J107" i="1"/>
  <c r="K107" i="1"/>
  <c r="L107" i="1" a="1"/>
  <c r="L107" i="1"/>
  <c r="J104" i="1"/>
  <c r="K104" i="1"/>
  <c r="L104" i="1" a="1"/>
  <c r="L104" i="1"/>
  <c r="E51" i="4"/>
  <c r="G44" i="3"/>
  <c r="M44" i="3" a="1"/>
  <c r="M44" i="3"/>
  <c r="N44" i="3"/>
  <c r="G110" i="4"/>
  <c r="I110" i="4"/>
  <c r="R79" i="3"/>
  <c r="E59" i="4"/>
  <c r="G52" i="3"/>
  <c r="M52" i="3" a="1"/>
  <c r="M52" i="3"/>
  <c r="N52" i="3"/>
  <c r="J59" i="1"/>
  <c r="K59" i="1"/>
  <c r="L59" i="1" a="1"/>
  <c r="L59" i="1"/>
  <c r="M17" i="3" a="1"/>
  <c r="M17" i="3"/>
  <c r="N17" i="3"/>
  <c r="Q21" i="3"/>
  <c r="P21" i="3"/>
  <c r="O21" i="3"/>
  <c r="F27" i="4"/>
  <c r="H27" i="4"/>
  <c r="F25" i="4"/>
  <c r="H25" i="4"/>
  <c r="G20" i="4"/>
  <c r="E23" i="4"/>
  <c r="G16" i="3"/>
  <c r="M16" i="3" a="1"/>
  <c r="M16" i="3"/>
  <c r="N16" i="3"/>
  <c r="F24" i="4"/>
  <c r="H24" i="4"/>
  <c r="G22" i="3"/>
  <c r="M22" i="3" a="1"/>
  <c r="M22" i="3"/>
  <c r="N22" i="3"/>
  <c r="E29" i="4"/>
  <c r="G19" i="3"/>
  <c r="M19" i="3" a="1"/>
  <c r="M19" i="3"/>
  <c r="N19" i="3"/>
  <c r="E26" i="4"/>
  <c r="G15" i="3"/>
  <c r="M15" i="3" a="1"/>
  <c r="M15" i="3"/>
  <c r="N15" i="3"/>
  <c r="E22" i="4"/>
  <c r="P20" i="3"/>
  <c r="O20" i="3"/>
  <c r="Q20" i="3"/>
  <c r="G14" i="3"/>
  <c r="M14" i="3" a="1"/>
  <c r="M14" i="3"/>
  <c r="N14" i="3"/>
  <c r="E21" i="4"/>
  <c r="G23" i="3"/>
  <c r="M23" i="3" a="1"/>
  <c r="M23" i="3"/>
  <c r="N23" i="3"/>
  <c r="E30" i="4"/>
  <c r="G28" i="4"/>
  <c r="I28" i="4"/>
  <c r="E31" i="4"/>
  <c r="G24" i="3"/>
  <c r="M24" i="3" a="1"/>
  <c r="M24" i="3"/>
  <c r="G18" i="3"/>
  <c r="M18" i="3" a="1"/>
  <c r="M18" i="3"/>
  <c r="N18" i="3"/>
  <c r="J27" i="1"/>
  <c r="K27" i="1"/>
  <c r="L27" i="1" a="1"/>
  <c r="L27" i="1"/>
  <c r="J23" i="1"/>
  <c r="K23" i="1"/>
  <c r="L23" i="1" a="1"/>
  <c r="L23" i="1"/>
  <c r="J24" i="1"/>
  <c r="K24" i="1"/>
  <c r="L24" i="1" a="1"/>
  <c r="L24" i="1"/>
  <c r="F23" i="4"/>
  <c r="H23" i="4"/>
  <c r="J32" i="1"/>
  <c r="K32" i="1"/>
  <c r="L32" i="1" a="1"/>
  <c r="L32" i="1"/>
  <c r="J22" i="1"/>
  <c r="K22" i="1"/>
  <c r="L22" i="1" a="1"/>
  <c r="L22" i="1"/>
  <c r="J30" i="1"/>
  <c r="K30" i="1"/>
  <c r="L30" i="1" a="1"/>
  <c r="L30" i="1"/>
  <c r="J31" i="1"/>
  <c r="K31" i="1"/>
  <c r="L31" i="1" a="1"/>
  <c r="L31" i="1"/>
  <c r="DP3" i="6"/>
  <c r="DQ3" i="6"/>
  <c r="DO23" i="6"/>
  <c r="DO22" i="6"/>
  <c r="DO13" i="6"/>
  <c r="DO21" i="6"/>
  <c r="DO15" i="6"/>
  <c r="DO14" i="6"/>
  <c r="DO20" i="6"/>
  <c r="DO12" i="6"/>
  <c r="DO16" i="6"/>
  <c r="DO18" i="6"/>
  <c r="DO17" i="6"/>
  <c r="DO19" i="6"/>
  <c r="DM3" i="6"/>
  <c r="DL16" i="6"/>
  <c r="DM16" i="6"/>
  <c r="DL22" i="6"/>
  <c r="DM22" i="6"/>
  <c r="DL18" i="6"/>
  <c r="DM18" i="6"/>
  <c r="DL21" i="6"/>
  <c r="DM21" i="6"/>
  <c r="DL20" i="6"/>
  <c r="DM20" i="6"/>
  <c r="DL23" i="6"/>
  <c r="DM23" i="6"/>
  <c r="DL13" i="6"/>
  <c r="DM13" i="6"/>
  <c r="DL19" i="6"/>
  <c r="DM19" i="6"/>
  <c r="DL15" i="6"/>
  <c r="DM15" i="6"/>
  <c r="DL12" i="6"/>
  <c r="DM12" i="6"/>
  <c r="DL17" i="6"/>
  <c r="DM17" i="6"/>
  <c r="DL14" i="6"/>
  <c r="DM14" i="6"/>
  <c r="DT3" i="6"/>
  <c r="DX3" i="6"/>
  <c r="DS19" i="6"/>
  <c r="DU19" i="6"/>
  <c r="DS17" i="6"/>
  <c r="DU17" i="6"/>
  <c r="DS22" i="6"/>
  <c r="DU22" i="6"/>
  <c r="DS13" i="6"/>
  <c r="DU13" i="6"/>
  <c r="DS23" i="6"/>
  <c r="DU23" i="6"/>
  <c r="DS16" i="6"/>
  <c r="DU16" i="6"/>
  <c r="DS14" i="6"/>
  <c r="DU14" i="6"/>
  <c r="DS18" i="6"/>
  <c r="DU18" i="6"/>
  <c r="DS12" i="6"/>
  <c r="DU12" i="6"/>
  <c r="DS20" i="6"/>
  <c r="DU20" i="6"/>
  <c r="DS15" i="6"/>
  <c r="DU15" i="6"/>
  <c r="DS21" i="6"/>
  <c r="DU21" i="6"/>
  <c r="R13" i="3"/>
  <c r="O20" i="4"/>
  <c r="M20" i="4"/>
  <c r="Q24" i="3"/>
  <c r="N24" i="3"/>
  <c r="P24" i="3"/>
  <c r="P17" i="3"/>
  <c r="R98" i="3"/>
  <c r="F80" i="4"/>
  <c r="H80" i="4"/>
  <c r="F84" i="4"/>
  <c r="H84" i="4"/>
  <c r="F79" i="4"/>
  <c r="H79" i="4"/>
  <c r="R84" i="1"/>
  <c r="Q44" i="3"/>
  <c r="O44" i="3"/>
  <c r="P44" i="3"/>
  <c r="G109" i="4"/>
  <c r="I109" i="4"/>
  <c r="P52" i="3"/>
  <c r="O52" i="3"/>
  <c r="Q52" i="3"/>
  <c r="F61" i="4"/>
  <c r="H61" i="4"/>
  <c r="R111" i="1"/>
  <c r="F104" i="4"/>
  <c r="H104" i="4"/>
  <c r="P49" i="3"/>
  <c r="Q49" i="3"/>
  <c r="O49" i="3"/>
  <c r="G51" i="4"/>
  <c r="I51" i="4"/>
  <c r="P77" i="4"/>
  <c r="O50" i="3"/>
  <c r="P50" i="3"/>
  <c r="Q50" i="3"/>
  <c r="G97" i="3"/>
  <c r="E104" i="4"/>
  <c r="G81" i="4"/>
  <c r="I81" i="4"/>
  <c r="O99" i="3"/>
  <c r="P99" i="3"/>
  <c r="Q99" i="3"/>
  <c r="G48" i="4"/>
  <c r="I48" i="4"/>
  <c r="P74" i="3"/>
  <c r="O74" i="3"/>
  <c r="Q74" i="3"/>
  <c r="G49" i="4"/>
  <c r="I49" i="4"/>
  <c r="O39" i="3"/>
  <c r="Q39" i="3"/>
  <c r="P39" i="3"/>
  <c r="R103" i="3"/>
  <c r="F50" i="4"/>
  <c r="H50" i="4"/>
  <c r="P46" i="3"/>
  <c r="O46" i="3"/>
  <c r="Q46" i="3"/>
  <c r="Q43" i="3"/>
  <c r="O43" i="3"/>
  <c r="P43" i="3"/>
  <c r="F107" i="4"/>
  <c r="H107" i="4"/>
  <c r="O48" i="3"/>
  <c r="P48" i="3"/>
  <c r="Q48" i="3"/>
  <c r="G82" i="4"/>
  <c r="I82" i="4"/>
  <c r="G55" i="4"/>
  <c r="I55" i="4"/>
  <c r="F57" i="4"/>
  <c r="H57" i="4"/>
  <c r="E84" i="4"/>
  <c r="G77" i="3"/>
  <c r="F108" i="4"/>
  <c r="H108" i="4"/>
  <c r="R68" i="3"/>
  <c r="F103" i="4"/>
  <c r="H103" i="4"/>
  <c r="O96" i="3"/>
  <c r="Q96" i="3"/>
  <c r="P96" i="3"/>
  <c r="Q75" i="3"/>
  <c r="O75" i="3"/>
  <c r="P75" i="3"/>
  <c r="Q101" i="3"/>
  <c r="O101" i="3"/>
  <c r="P101" i="3"/>
  <c r="F53" i="4"/>
  <c r="H53" i="4"/>
  <c r="F58" i="4"/>
  <c r="H58" i="4"/>
  <c r="F46" i="4"/>
  <c r="H46" i="4"/>
  <c r="F106" i="4"/>
  <c r="H106" i="4"/>
  <c r="P42" i="3"/>
  <c r="O42" i="3"/>
  <c r="Q42" i="3"/>
  <c r="Q100" i="3"/>
  <c r="O100" i="3"/>
  <c r="P100" i="3"/>
  <c r="P40" i="3"/>
  <c r="O40" i="3"/>
  <c r="Q40" i="3"/>
  <c r="E80" i="4"/>
  <c r="G73" i="3"/>
  <c r="G47" i="4"/>
  <c r="I47" i="4"/>
  <c r="O102" i="3"/>
  <c r="Q102" i="3"/>
  <c r="P102" i="3"/>
  <c r="P54" i="3"/>
  <c r="O54" i="3"/>
  <c r="Q54" i="3"/>
  <c r="G54" i="4"/>
  <c r="I54" i="4"/>
  <c r="G69" i="3"/>
  <c r="E76" i="4"/>
  <c r="O51" i="3"/>
  <c r="P51" i="3"/>
  <c r="Q51" i="3"/>
  <c r="O47" i="3"/>
  <c r="P47" i="3"/>
  <c r="Q47" i="3"/>
  <c r="R71" i="3"/>
  <c r="F56" i="4"/>
  <c r="H56" i="4"/>
  <c r="O53" i="3"/>
  <c r="P53" i="3"/>
  <c r="Q53" i="3"/>
  <c r="J77" i="1"/>
  <c r="K77" i="1"/>
  <c r="L77" i="1" a="1"/>
  <c r="L77" i="1"/>
  <c r="O41" i="3"/>
  <c r="Q41" i="3"/>
  <c r="P41" i="3"/>
  <c r="G72" i="3"/>
  <c r="E79" i="4"/>
  <c r="F60" i="4"/>
  <c r="H60" i="4"/>
  <c r="P78" i="3"/>
  <c r="O78" i="3"/>
  <c r="Q78" i="3"/>
  <c r="N75" i="4"/>
  <c r="G85" i="4"/>
  <c r="I85" i="4"/>
  <c r="G59" i="4"/>
  <c r="I59" i="4"/>
  <c r="Q17" i="3"/>
  <c r="R21" i="3"/>
  <c r="O17" i="3"/>
  <c r="Q18" i="3"/>
  <c r="P18" i="3"/>
  <c r="O18" i="3"/>
  <c r="Q16" i="3"/>
  <c r="P16" i="3"/>
  <c r="O16" i="3"/>
  <c r="O24" i="3"/>
  <c r="N20" i="4"/>
  <c r="P15" i="3"/>
  <c r="O15" i="3"/>
  <c r="Q15" i="3"/>
  <c r="G25" i="4"/>
  <c r="I25" i="4"/>
  <c r="F26" i="4"/>
  <c r="H26" i="4"/>
  <c r="P19" i="3"/>
  <c r="O19" i="3"/>
  <c r="Q19" i="3"/>
  <c r="G27" i="4"/>
  <c r="I27" i="4"/>
  <c r="P23" i="3"/>
  <c r="O23" i="3"/>
  <c r="Q23" i="3"/>
  <c r="G24" i="4"/>
  <c r="I24" i="4"/>
  <c r="F30" i="4"/>
  <c r="H30" i="4"/>
  <c r="R20" i="3"/>
  <c r="F29" i="4"/>
  <c r="H29" i="4"/>
  <c r="F22" i="4"/>
  <c r="H22" i="4"/>
  <c r="F21" i="4"/>
  <c r="H21" i="4"/>
  <c r="P22" i="3"/>
  <c r="Q22" i="3"/>
  <c r="O22" i="3"/>
  <c r="P14" i="3"/>
  <c r="O14" i="3"/>
  <c r="Q14" i="3"/>
  <c r="F31" i="4"/>
  <c r="H31" i="4"/>
  <c r="G23" i="4"/>
  <c r="I23" i="4"/>
  <c r="R30" i="1"/>
  <c r="DU3" i="6"/>
  <c r="DV3" i="6"/>
  <c r="DT22" i="6"/>
  <c r="DT20" i="6"/>
  <c r="DT17" i="6"/>
  <c r="DT15" i="6"/>
  <c r="DT12" i="6"/>
  <c r="DT16" i="6"/>
  <c r="DT18" i="6"/>
  <c r="DT13" i="6"/>
  <c r="DT21" i="6"/>
  <c r="DT23" i="6"/>
  <c r="DT19" i="6"/>
  <c r="DT14" i="6"/>
  <c r="DY3" i="6"/>
  <c r="EC3" i="6"/>
  <c r="DX22" i="6"/>
  <c r="DZ22" i="6"/>
  <c r="DX18" i="6"/>
  <c r="DZ18" i="6"/>
  <c r="DX14" i="6"/>
  <c r="DZ14" i="6"/>
  <c r="DX15" i="6"/>
  <c r="DZ15" i="6"/>
  <c r="DX20" i="6"/>
  <c r="DZ20" i="6"/>
  <c r="DX23" i="6"/>
  <c r="DZ23" i="6"/>
  <c r="DX19" i="6"/>
  <c r="DZ19" i="6"/>
  <c r="DX17" i="6"/>
  <c r="DZ17" i="6"/>
  <c r="DX16" i="6"/>
  <c r="DZ16" i="6"/>
  <c r="DX21" i="6"/>
  <c r="DZ21" i="6"/>
  <c r="DX13" i="6"/>
  <c r="DZ13" i="6"/>
  <c r="DX12" i="6"/>
  <c r="DZ12" i="6"/>
  <c r="DR3" i="6"/>
  <c r="DQ19" i="6"/>
  <c r="DR19" i="6"/>
  <c r="DQ17" i="6"/>
  <c r="DR17" i="6"/>
  <c r="DQ23" i="6"/>
  <c r="DR23" i="6"/>
  <c r="DQ22" i="6"/>
  <c r="DR22" i="6"/>
  <c r="DQ18" i="6"/>
  <c r="DR18" i="6"/>
  <c r="DQ12" i="6"/>
  <c r="DR12" i="6"/>
  <c r="DQ13" i="6"/>
  <c r="DR13" i="6"/>
  <c r="DQ20" i="6"/>
  <c r="DR20" i="6"/>
  <c r="DQ14" i="6"/>
  <c r="DR14" i="6"/>
  <c r="DQ21" i="6"/>
  <c r="DR21" i="6"/>
  <c r="DQ16" i="6"/>
  <c r="DR16" i="6"/>
  <c r="DQ15" i="6"/>
  <c r="DR15" i="6"/>
  <c r="R17" i="3"/>
  <c r="R99" i="3"/>
  <c r="P105" i="4"/>
  <c r="P75" i="4"/>
  <c r="R100" i="3"/>
  <c r="P110" i="4"/>
  <c r="R51" i="3"/>
  <c r="R48" i="3"/>
  <c r="R102" i="3"/>
  <c r="R43" i="3"/>
  <c r="R49" i="3"/>
  <c r="P78" i="4"/>
  <c r="Q73" i="3"/>
  <c r="O73" i="3"/>
  <c r="P73" i="3"/>
  <c r="R96" i="3"/>
  <c r="R16" i="3"/>
  <c r="G46" i="4"/>
  <c r="I46" i="4"/>
  <c r="R39" i="3"/>
  <c r="G56" i="4"/>
  <c r="I56" i="4"/>
  <c r="R44" i="3"/>
  <c r="G60" i="4"/>
  <c r="I60" i="4"/>
  <c r="P83" i="4"/>
  <c r="G104" i="4"/>
  <c r="I104" i="4"/>
  <c r="R47" i="3"/>
  <c r="R54" i="3"/>
  <c r="R101" i="3"/>
  <c r="G103" i="4"/>
  <c r="I103" i="4"/>
  <c r="G108" i="4"/>
  <c r="I108" i="4"/>
  <c r="G61" i="4"/>
  <c r="I61" i="4"/>
  <c r="R78" i="3"/>
  <c r="R50" i="3"/>
  <c r="G106" i="4"/>
  <c r="I106" i="4"/>
  <c r="Q72" i="3"/>
  <c r="O72" i="3"/>
  <c r="P72" i="3"/>
  <c r="R40" i="3"/>
  <c r="G58" i="4"/>
  <c r="I58" i="4"/>
  <c r="Q77" i="3"/>
  <c r="O77" i="3"/>
  <c r="P77" i="3"/>
  <c r="R46" i="3"/>
  <c r="G79" i="4"/>
  <c r="I79" i="4"/>
  <c r="G53" i="4"/>
  <c r="I53" i="4"/>
  <c r="R75" i="3"/>
  <c r="R74" i="3"/>
  <c r="R52" i="3"/>
  <c r="G84" i="4"/>
  <c r="I84" i="4"/>
  <c r="G50" i="4"/>
  <c r="I50" i="4"/>
  <c r="P51" i="4"/>
  <c r="R41" i="3"/>
  <c r="P86" i="4"/>
  <c r="G57" i="4"/>
  <c r="I57" i="4"/>
  <c r="G107" i="4"/>
  <c r="I107" i="4"/>
  <c r="O97" i="3"/>
  <c r="Q97" i="3"/>
  <c r="P97" i="3"/>
  <c r="F76" i="4"/>
  <c r="H76" i="4"/>
  <c r="R53" i="3"/>
  <c r="O69" i="3"/>
  <c r="Q69" i="3"/>
  <c r="P69" i="3"/>
  <c r="R42" i="3"/>
  <c r="G80" i="4"/>
  <c r="I80" i="4"/>
  <c r="R15" i="3"/>
  <c r="R22" i="3"/>
  <c r="R24" i="3"/>
  <c r="R19" i="3"/>
  <c r="P20" i="4"/>
  <c r="G30" i="4"/>
  <c r="I30" i="4"/>
  <c r="G26" i="4"/>
  <c r="I26" i="4"/>
  <c r="G21" i="4"/>
  <c r="I21" i="4"/>
  <c r="R23" i="3"/>
  <c r="G22" i="4"/>
  <c r="I22" i="4"/>
  <c r="R18" i="3"/>
  <c r="R14" i="3"/>
  <c r="P28" i="4"/>
  <c r="G31" i="4"/>
  <c r="I31" i="4"/>
  <c r="G29" i="4"/>
  <c r="I29" i="4"/>
  <c r="ED3" i="6"/>
  <c r="EH3" i="6"/>
  <c r="EC20" i="6"/>
  <c r="EE20" i="6"/>
  <c r="EC13" i="6"/>
  <c r="EE13" i="6"/>
  <c r="EC18" i="6"/>
  <c r="EE18" i="6"/>
  <c r="EC21" i="6"/>
  <c r="EE21" i="6"/>
  <c r="EC19" i="6"/>
  <c r="EE19" i="6"/>
  <c r="EC14" i="6"/>
  <c r="EE14" i="6"/>
  <c r="EC12" i="6"/>
  <c r="EE12" i="6"/>
  <c r="EC15" i="6"/>
  <c r="EE15" i="6"/>
  <c r="EC17" i="6"/>
  <c r="EE17" i="6"/>
  <c r="EC16" i="6"/>
  <c r="EE16" i="6"/>
  <c r="EC23" i="6"/>
  <c r="EE23" i="6"/>
  <c r="EC22" i="6"/>
  <c r="EE22" i="6"/>
  <c r="DZ3" i="6"/>
  <c r="EA3" i="6"/>
  <c r="DY20" i="6"/>
  <c r="DY23" i="6"/>
  <c r="DY15" i="6"/>
  <c r="DY22" i="6"/>
  <c r="DY19" i="6"/>
  <c r="DY12" i="6"/>
  <c r="DY13" i="6"/>
  <c r="DY16" i="6"/>
  <c r="DY17" i="6"/>
  <c r="DY18" i="6"/>
  <c r="DY21" i="6"/>
  <c r="DY14" i="6"/>
  <c r="DW3" i="6"/>
  <c r="DV22" i="6"/>
  <c r="DW22" i="6"/>
  <c r="DV14" i="6"/>
  <c r="DW14" i="6"/>
  <c r="DV13" i="6"/>
  <c r="DW13" i="6"/>
  <c r="DV19" i="6"/>
  <c r="DW19" i="6"/>
  <c r="DV15" i="6"/>
  <c r="DW15" i="6"/>
  <c r="DV21" i="6"/>
  <c r="DW21" i="6"/>
  <c r="DV23" i="6"/>
  <c r="DW23" i="6"/>
  <c r="DV18" i="6"/>
  <c r="DW18" i="6"/>
  <c r="DV12" i="6"/>
  <c r="DW12" i="6"/>
  <c r="DV20" i="6"/>
  <c r="DW20" i="6"/>
  <c r="DV16" i="6"/>
  <c r="DW16" i="6"/>
  <c r="DV17" i="6"/>
  <c r="DW17" i="6"/>
  <c r="T34" i="3"/>
  <c r="T7" i="3"/>
  <c r="AE4" i="3"/>
  <c r="P82" i="4"/>
  <c r="P54" i="4"/>
  <c r="R72" i="3"/>
  <c r="P80" i="4"/>
  <c r="P49" i="4"/>
  <c r="P59" i="4"/>
  <c r="P109" i="4"/>
  <c r="P85" i="4"/>
  <c r="P48" i="4"/>
  <c r="R97" i="3"/>
  <c r="T88" i="3"/>
  <c r="R77" i="3"/>
  <c r="P84" i="4"/>
  <c r="N103" i="4"/>
  <c r="N46" i="4"/>
  <c r="R73" i="3"/>
  <c r="R69" i="3"/>
  <c r="P47" i="4"/>
  <c r="P27" i="4"/>
  <c r="P50" i="4"/>
  <c r="P81" i="4"/>
  <c r="G76" i="4"/>
  <c r="I76" i="4"/>
  <c r="P55" i="4"/>
  <c r="P25" i="4"/>
  <c r="P23" i="4"/>
  <c r="P24" i="4"/>
  <c r="EB3" i="6"/>
  <c r="EA19" i="6"/>
  <c r="EB19" i="6"/>
  <c r="EA21" i="6"/>
  <c r="EB21" i="6"/>
  <c r="EA16" i="6"/>
  <c r="EB16" i="6"/>
  <c r="EA12" i="6"/>
  <c r="EB12" i="6"/>
  <c r="EA15" i="6"/>
  <c r="EB15" i="6"/>
  <c r="EA13" i="6"/>
  <c r="EB13" i="6"/>
  <c r="EA17" i="6"/>
  <c r="EB17" i="6"/>
  <c r="EA22" i="6"/>
  <c r="EB22" i="6"/>
  <c r="EA23" i="6"/>
  <c r="EB23" i="6"/>
  <c r="EA18" i="6"/>
  <c r="EB18" i="6"/>
  <c r="EA20" i="6"/>
  <c r="EB20" i="6"/>
  <c r="EA14" i="6"/>
  <c r="EB14" i="6"/>
  <c r="EM3" i="6"/>
  <c r="EI3" i="6"/>
  <c r="EH12" i="6"/>
  <c r="EJ12" i="6"/>
  <c r="EH22" i="6"/>
  <c r="EJ22" i="6"/>
  <c r="EH23" i="6"/>
  <c r="EJ23" i="6"/>
  <c r="EH20" i="6"/>
  <c r="EJ20" i="6"/>
  <c r="EH14" i="6"/>
  <c r="EJ14" i="6"/>
  <c r="EH13" i="6"/>
  <c r="EJ13" i="6"/>
  <c r="EH16" i="6"/>
  <c r="EJ16" i="6"/>
  <c r="EH18" i="6"/>
  <c r="EJ18" i="6"/>
  <c r="EH17" i="6"/>
  <c r="EJ17" i="6"/>
  <c r="EH21" i="6"/>
  <c r="EJ21" i="6"/>
  <c r="EH15" i="6"/>
  <c r="EJ15" i="6"/>
  <c r="EH19" i="6"/>
  <c r="EJ19" i="6"/>
  <c r="EE3" i="6"/>
  <c r="EF3" i="6"/>
  <c r="ED21" i="6"/>
  <c r="ED16" i="6"/>
  <c r="ED19" i="6"/>
  <c r="ED14" i="6"/>
  <c r="ED15" i="6"/>
  <c r="ED17" i="6"/>
  <c r="ED20" i="6"/>
  <c r="ED23" i="6"/>
  <c r="ED22" i="6"/>
  <c r="ED12" i="6"/>
  <c r="ED18" i="6"/>
  <c r="ED13" i="6"/>
  <c r="T61" i="3"/>
  <c r="P53" i="4"/>
  <c r="P106" i="4"/>
  <c r="P58" i="4"/>
  <c r="P103" i="4"/>
  <c r="P79" i="4"/>
  <c r="P104" i="4"/>
  <c r="P107" i="4"/>
  <c r="P61" i="4"/>
  <c r="P76" i="4"/>
  <c r="P108" i="4"/>
  <c r="P57" i="4"/>
  <c r="P56" i="4"/>
  <c r="P46" i="4"/>
  <c r="P60" i="4"/>
  <c r="P31" i="4"/>
  <c r="P30" i="4"/>
  <c r="P29" i="4"/>
  <c r="P26" i="4"/>
  <c r="P21" i="4"/>
  <c r="P22" i="4"/>
  <c r="EJ3" i="6"/>
  <c r="EK3" i="6"/>
  <c r="EI14" i="6"/>
  <c r="EI19" i="6"/>
  <c r="EI12" i="6"/>
  <c r="EI20" i="6"/>
  <c r="EI17" i="6"/>
  <c r="EI22" i="6"/>
  <c r="EI23" i="6"/>
  <c r="EI21" i="6"/>
  <c r="EI18" i="6"/>
  <c r="EI16" i="6"/>
  <c r="EI13" i="6"/>
  <c r="EI15" i="6"/>
  <c r="ER3" i="6"/>
  <c r="EN3" i="6"/>
  <c r="EM21" i="6"/>
  <c r="EO21" i="6"/>
  <c r="EM20" i="6"/>
  <c r="EO20" i="6"/>
  <c r="EM23" i="6"/>
  <c r="EO23" i="6"/>
  <c r="EM19" i="6"/>
  <c r="EO19" i="6"/>
  <c r="EM15" i="6"/>
  <c r="EO15" i="6"/>
  <c r="EM17" i="6"/>
  <c r="EO17" i="6"/>
  <c r="EM22" i="6"/>
  <c r="EO22" i="6"/>
  <c r="EM13" i="6"/>
  <c r="EO13" i="6"/>
  <c r="EM18" i="6"/>
  <c r="EO18" i="6"/>
  <c r="EM16" i="6"/>
  <c r="EO16" i="6"/>
  <c r="EM12" i="6"/>
  <c r="EO12" i="6"/>
  <c r="EM14" i="6"/>
  <c r="EO14" i="6"/>
  <c r="EG3" i="6"/>
  <c r="EF16" i="6"/>
  <c r="EG16" i="6"/>
  <c r="EF21" i="6"/>
  <c r="EG21" i="6"/>
  <c r="EF19" i="6"/>
  <c r="EG19" i="6"/>
  <c r="EF20" i="6"/>
  <c r="EG20" i="6"/>
  <c r="EF23" i="6"/>
  <c r="EG23" i="6"/>
  <c r="EF22" i="6"/>
  <c r="EG22" i="6"/>
  <c r="EF18" i="6"/>
  <c r="EG18" i="6"/>
  <c r="EF14" i="6"/>
  <c r="EG14" i="6"/>
  <c r="EF15" i="6"/>
  <c r="EG15" i="6"/>
  <c r="EF17" i="6"/>
  <c r="EG17" i="6"/>
  <c r="EF13" i="6"/>
  <c r="EG13" i="6"/>
  <c r="EF12" i="6"/>
  <c r="EG12" i="6"/>
  <c r="R68" i="4"/>
  <c r="AI71" i="4"/>
  <c r="R95" i="4"/>
  <c r="AI98" i="4"/>
  <c r="R41" i="4"/>
  <c r="AI44" i="4"/>
  <c r="R14" i="4"/>
  <c r="AI17" i="4"/>
  <c r="EO3" i="6"/>
  <c r="EP3" i="6"/>
  <c r="EN15" i="6"/>
  <c r="EN13" i="6"/>
  <c r="EN16" i="6"/>
  <c r="EN19" i="6"/>
  <c r="EN12" i="6"/>
  <c r="EN14" i="6"/>
  <c r="EN18" i="6"/>
  <c r="EN21" i="6"/>
  <c r="EN22" i="6"/>
  <c r="EN23" i="6"/>
  <c r="EN17" i="6"/>
  <c r="EN20" i="6"/>
  <c r="ES3" i="6"/>
  <c r="EW3" i="6"/>
  <c r="ER21" i="6"/>
  <c r="ET21" i="6"/>
  <c r="ER19" i="6"/>
  <c r="ET19" i="6"/>
  <c r="ER23" i="6"/>
  <c r="ET23" i="6"/>
  <c r="ER18" i="6"/>
  <c r="ET18" i="6"/>
  <c r="ER20" i="6"/>
  <c r="ET20" i="6"/>
  <c r="ER22" i="6"/>
  <c r="ET22" i="6"/>
  <c r="ER13" i="6"/>
  <c r="ET13" i="6"/>
  <c r="ER15" i="6"/>
  <c r="ET15" i="6"/>
  <c r="ER16" i="6"/>
  <c r="ET16" i="6"/>
  <c r="ER14" i="6"/>
  <c r="ET14" i="6"/>
  <c r="ER12" i="6"/>
  <c r="ET12" i="6"/>
  <c r="ER17" i="6"/>
  <c r="ET17" i="6"/>
  <c r="EL3" i="6"/>
  <c r="EK15" i="6"/>
  <c r="EL15" i="6"/>
  <c r="EK21" i="6"/>
  <c r="EL21" i="6"/>
  <c r="EK18" i="6"/>
  <c r="EL18" i="6"/>
  <c r="EK12" i="6"/>
  <c r="EL12" i="6"/>
  <c r="EK19" i="6"/>
  <c r="EL19" i="6"/>
  <c r="EK17" i="6"/>
  <c r="EL17" i="6"/>
  <c r="EK22" i="6"/>
  <c r="EL22" i="6"/>
  <c r="EK23" i="6"/>
  <c r="EL23" i="6"/>
  <c r="EK14" i="6"/>
  <c r="EL14" i="6"/>
  <c r="EK16" i="6"/>
  <c r="EL16" i="6"/>
  <c r="EK20" i="6"/>
  <c r="EL20" i="6"/>
  <c r="EK13" i="6"/>
  <c r="EL13" i="6"/>
  <c r="FB3" i="6"/>
  <c r="EX3" i="6"/>
  <c r="EW19" i="6"/>
  <c r="EY19" i="6"/>
  <c r="EW23" i="6"/>
  <c r="EY23" i="6"/>
  <c r="EW22" i="6"/>
  <c r="EY22" i="6"/>
  <c r="EW20" i="6"/>
  <c r="EY20" i="6"/>
  <c r="EW13" i="6"/>
  <c r="EY13" i="6"/>
  <c r="EW18" i="6"/>
  <c r="EY18" i="6"/>
  <c r="EW15" i="6"/>
  <c r="EY15" i="6"/>
  <c r="EW16" i="6"/>
  <c r="EY16" i="6"/>
  <c r="EW17" i="6"/>
  <c r="EY17" i="6"/>
  <c r="EW12" i="6"/>
  <c r="EY12" i="6"/>
  <c r="EW14" i="6"/>
  <c r="EY14" i="6"/>
  <c r="EW21" i="6"/>
  <c r="EY21" i="6"/>
  <c r="ET3" i="6"/>
  <c r="EU3" i="6"/>
  <c r="ES16" i="6"/>
  <c r="ES21" i="6"/>
  <c r="ES23" i="6"/>
  <c r="ES15" i="6"/>
  <c r="ES22" i="6"/>
  <c r="ES18" i="6"/>
  <c r="ES20" i="6"/>
  <c r="ES13" i="6"/>
  <c r="ES19" i="6"/>
  <c r="ES12" i="6"/>
  <c r="ES17" i="6"/>
  <c r="ES14" i="6"/>
  <c r="EQ3" i="6"/>
  <c r="EP14" i="6"/>
  <c r="EQ14" i="6"/>
  <c r="EP21" i="6"/>
  <c r="EQ21" i="6"/>
  <c r="EP13" i="6"/>
  <c r="EQ13" i="6"/>
  <c r="EP17" i="6"/>
  <c r="EQ17" i="6"/>
  <c r="EP20" i="6"/>
  <c r="EQ20" i="6"/>
  <c r="EP22" i="6"/>
  <c r="EQ22" i="6"/>
  <c r="EP15" i="6"/>
  <c r="EQ15" i="6"/>
  <c r="EP23" i="6"/>
  <c r="EQ23" i="6"/>
  <c r="EP19" i="6"/>
  <c r="EQ19" i="6"/>
  <c r="EP12" i="6"/>
  <c r="EQ12" i="6"/>
  <c r="EP16" i="6"/>
  <c r="EQ16" i="6"/>
  <c r="EP18" i="6"/>
  <c r="EQ18" i="6"/>
  <c r="EY3" i="6"/>
  <c r="EZ3" i="6"/>
  <c r="EX13" i="6"/>
  <c r="EX23" i="6"/>
  <c r="EX22" i="6"/>
  <c r="EX16" i="6"/>
  <c r="EX18" i="6"/>
  <c r="EX15" i="6"/>
  <c r="EX12" i="6"/>
  <c r="EX21" i="6"/>
  <c r="EX20" i="6"/>
  <c r="EX14" i="6"/>
  <c r="EX17" i="6"/>
  <c r="EX19" i="6"/>
  <c r="FG3" i="6"/>
  <c r="FC3" i="6"/>
  <c r="FB20" i="6"/>
  <c r="FD20" i="6"/>
  <c r="FB21" i="6"/>
  <c r="FD21" i="6"/>
  <c r="FB23" i="6"/>
  <c r="FD23" i="6"/>
  <c r="FB16" i="6"/>
  <c r="FD16" i="6"/>
  <c r="FB19" i="6"/>
  <c r="FD19" i="6"/>
  <c r="FB18" i="6"/>
  <c r="FD18" i="6"/>
  <c r="FB22" i="6"/>
  <c r="FD22" i="6"/>
  <c r="FB12" i="6"/>
  <c r="FD12" i="6"/>
  <c r="FB14" i="6"/>
  <c r="FD14" i="6"/>
  <c r="FB13" i="6"/>
  <c r="FD13" i="6"/>
  <c r="FB15" i="6"/>
  <c r="FD15" i="6"/>
  <c r="FB17" i="6"/>
  <c r="FD17" i="6"/>
  <c r="EV3" i="6"/>
  <c r="EU19" i="6"/>
  <c r="EV19" i="6"/>
  <c r="EU20" i="6"/>
  <c r="EV20" i="6"/>
  <c r="EU21" i="6"/>
  <c r="EV21" i="6"/>
  <c r="EU23" i="6"/>
  <c r="EV23" i="6"/>
  <c r="EU14" i="6"/>
  <c r="EV14" i="6"/>
  <c r="EU22" i="6"/>
  <c r="EV22" i="6"/>
  <c r="EU13" i="6"/>
  <c r="EV13" i="6"/>
  <c r="EU12" i="6"/>
  <c r="EV12" i="6"/>
  <c r="EU18" i="6"/>
  <c r="EV18" i="6"/>
  <c r="EU16" i="6"/>
  <c r="EV16" i="6"/>
  <c r="EU17" i="6"/>
  <c r="EV17" i="6"/>
  <c r="EU15" i="6"/>
  <c r="EV15" i="6"/>
  <c r="FD3" i="6"/>
  <c r="FE3" i="6"/>
  <c r="FC20" i="6"/>
  <c r="FC21" i="6"/>
  <c r="FC16" i="6"/>
  <c r="FC13" i="6"/>
  <c r="FC15" i="6"/>
  <c r="FC23" i="6"/>
  <c r="FC14" i="6"/>
  <c r="FC19" i="6"/>
  <c r="FC22" i="6"/>
  <c r="FC12" i="6"/>
  <c r="FC18" i="6"/>
  <c r="FC17" i="6"/>
  <c r="FA3" i="6"/>
  <c r="EZ13" i="6"/>
  <c r="FA13" i="6"/>
  <c r="EZ19" i="6"/>
  <c r="FA19" i="6"/>
  <c r="EZ16" i="6"/>
  <c r="FA16" i="6"/>
  <c r="EZ12" i="6"/>
  <c r="FA12" i="6"/>
  <c r="EZ22" i="6"/>
  <c r="FA22" i="6"/>
  <c r="EZ23" i="6"/>
  <c r="FA23" i="6"/>
  <c r="EZ21" i="6"/>
  <c r="FA21" i="6"/>
  <c r="EZ20" i="6"/>
  <c r="FA20" i="6"/>
  <c r="EZ15" i="6"/>
  <c r="FA15" i="6"/>
  <c r="EZ18" i="6"/>
  <c r="FA18" i="6"/>
  <c r="EZ14" i="6"/>
  <c r="FA14" i="6"/>
  <c r="EZ17" i="6"/>
  <c r="FA17" i="6"/>
  <c r="FH3" i="6"/>
  <c r="FL3" i="6"/>
  <c r="FG17" i="6"/>
  <c r="FI17" i="6"/>
  <c r="FG12" i="6"/>
  <c r="FI12" i="6"/>
  <c r="FG22" i="6"/>
  <c r="FI22" i="6"/>
  <c r="FG23" i="6"/>
  <c r="FI23" i="6"/>
  <c r="FG21" i="6"/>
  <c r="FI21" i="6"/>
  <c r="FG14" i="6"/>
  <c r="FI14" i="6"/>
  <c r="FG16" i="6"/>
  <c r="FI16" i="6"/>
  <c r="FG20" i="6"/>
  <c r="FI20" i="6"/>
  <c r="FG18" i="6"/>
  <c r="FI18" i="6"/>
  <c r="FG19" i="6"/>
  <c r="FI19" i="6"/>
  <c r="FG15" i="6"/>
  <c r="FI15" i="6"/>
  <c r="FG13" i="6"/>
  <c r="FI13" i="6"/>
  <c r="FI3" i="6"/>
  <c r="FJ3" i="6"/>
  <c r="FH18" i="6"/>
  <c r="FH19" i="6"/>
  <c r="FH16" i="6"/>
  <c r="FH20" i="6"/>
  <c r="FH21" i="6"/>
  <c r="FH12" i="6"/>
  <c r="FH15" i="6"/>
  <c r="FH17" i="6"/>
  <c r="FH23" i="6"/>
  <c r="FH22" i="6"/>
  <c r="FH14" i="6"/>
  <c r="FH13" i="6"/>
  <c r="FM3" i="6"/>
  <c r="FQ3" i="6"/>
  <c r="FL16" i="6"/>
  <c r="FN16" i="6"/>
  <c r="FL23" i="6"/>
  <c r="FN23" i="6"/>
  <c r="FL15" i="6"/>
  <c r="FN15" i="6"/>
  <c r="FL20" i="6"/>
  <c r="FN20" i="6"/>
  <c r="FL17" i="6"/>
  <c r="FN17" i="6"/>
  <c r="FL13" i="6"/>
  <c r="FN13" i="6"/>
  <c r="FL21" i="6"/>
  <c r="FN21" i="6"/>
  <c r="FL12" i="6"/>
  <c r="FN12" i="6"/>
  <c r="FL18" i="6"/>
  <c r="FN18" i="6"/>
  <c r="FL19" i="6"/>
  <c r="FN19" i="6"/>
  <c r="FL22" i="6"/>
  <c r="FN22" i="6"/>
  <c r="FL14" i="6"/>
  <c r="FN14" i="6"/>
  <c r="FF3" i="6"/>
  <c r="FE12" i="6"/>
  <c r="FF12" i="6"/>
  <c r="FE13" i="6"/>
  <c r="FF13" i="6"/>
  <c r="FE21" i="6"/>
  <c r="FF21" i="6"/>
  <c r="FE20" i="6"/>
  <c r="FF20" i="6"/>
  <c r="FE15" i="6"/>
  <c r="FF15" i="6"/>
  <c r="FE22" i="6"/>
  <c r="FF22" i="6"/>
  <c r="FE23" i="6"/>
  <c r="FF23" i="6"/>
  <c r="FE14" i="6"/>
  <c r="FF14" i="6"/>
  <c r="FE16" i="6"/>
  <c r="FF16" i="6"/>
  <c r="FE18" i="6"/>
  <c r="FF18" i="6"/>
  <c r="FE17" i="6"/>
  <c r="FF17" i="6"/>
  <c r="FE19" i="6"/>
  <c r="FF19" i="6"/>
  <c r="FK3" i="6"/>
  <c r="FJ16" i="6"/>
  <c r="FK16" i="6"/>
  <c r="FJ20" i="6"/>
  <c r="FK20" i="6"/>
  <c r="FJ21" i="6"/>
  <c r="FK21" i="6"/>
  <c r="FJ22" i="6"/>
  <c r="FK22" i="6"/>
  <c r="FJ12" i="6"/>
  <c r="FK12" i="6"/>
  <c r="FJ17" i="6"/>
  <c r="FK17" i="6"/>
  <c r="FJ23" i="6"/>
  <c r="FK23" i="6"/>
  <c r="FJ14" i="6"/>
  <c r="FK14" i="6"/>
  <c r="FJ15" i="6"/>
  <c r="FK15" i="6"/>
  <c r="FJ18" i="6"/>
  <c r="FK18" i="6"/>
  <c r="FJ19" i="6"/>
  <c r="FK19" i="6"/>
  <c r="FJ13" i="6"/>
  <c r="FK13" i="6"/>
  <c r="FR3" i="6"/>
  <c r="FV3" i="6"/>
  <c r="FQ20" i="6"/>
  <c r="FS20" i="6"/>
  <c r="FQ17" i="6"/>
  <c r="FS17" i="6"/>
  <c r="FQ23" i="6"/>
  <c r="FS23" i="6"/>
  <c r="FQ16" i="6"/>
  <c r="FS16" i="6"/>
  <c r="FQ12" i="6"/>
  <c r="FS12" i="6"/>
  <c r="FQ22" i="6"/>
  <c r="FS22" i="6"/>
  <c r="FQ13" i="6"/>
  <c r="FS13" i="6"/>
  <c r="FQ14" i="6"/>
  <c r="FS14" i="6"/>
  <c r="FQ18" i="6"/>
  <c r="FS18" i="6"/>
  <c r="FQ15" i="6"/>
  <c r="FS15" i="6"/>
  <c r="FQ19" i="6"/>
  <c r="FS19" i="6"/>
  <c r="FQ21" i="6"/>
  <c r="FS21" i="6"/>
  <c r="FN3" i="6"/>
  <c r="FO3" i="6"/>
  <c r="FM21" i="6"/>
  <c r="FM15" i="6"/>
  <c r="FM22" i="6"/>
  <c r="FM23" i="6"/>
  <c r="FM20" i="6"/>
  <c r="FM18" i="6"/>
  <c r="FM14" i="6"/>
  <c r="FM17" i="6"/>
  <c r="FM19" i="6"/>
  <c r="FM12" i="6"/>
  <c r="FM13" i="6"/>
  <c r="FM16" i="6"/>
  <c r="FP3" i="6"/>
  <c r="FO21" i="6"/>
  <c r="FP21" i="6"/>
  <c r="FO15" i="6"/>
  <c r="FP15" i="6"/>
  <c r="FO22" i="6"/>
  <c r="FP22" i="6"/>
  <c r="FO23" i="6"/>
  <c r="FP23" i="6"/>
  <c r="FO12" i="6"/>
  <c r="FP12" i="6"/>
  <c r="FO13" i="6"/>
  <c r="FP13" i="6"/>
  <c r="FO18" i="6"/>
  <c r="FP18" i="6"/>
  <c r="FO19" i="6"/>
  <c r="FP19" i="6"/>
  <c r="FO14" i="6"/>
  <c r="FP14" i="6"/>
  <c r="FO20" i="6"/>
  <c r="FP20" i="6"/>
  <c r="FO16" i="6"/>
  <c r="FP16" i="6"/>
  <c r="FO17" i="6"/>
  <c r="FP17" i="6"/>
  <c r="FW3" i="6"/>
  <c r="GA3" i="6"/>
  <c r="FV14" i="6"/>
  <c r="FX14" i="6"/>
  <c r="FV23" i="6"/>
  <c r="FX23" i="6"/>
  <c r="FV16" i="6"/>
  <c r="FX16" i="6"/>
  <c r="FV20" i="6"/>
  <c r="FX20" i="6"/>
  <c r="FV21" i="6"/>
  <c r="FX21" i="6"/>
  <c r="FV22" i="6"/>
  <c r="FX22" i="6"/>
  <c r="FV17" i="6"/>
  <c r="FX17" i="6"/>
  <c r="FV19" i="6"/>
  <c r="FX19" i="6"/>
  <c r="FV13" i="6"/>
  <c r="FX13" i="6"/>
  <c r="FV15" i="6"/>
  <c r="FX15" i="6"/>
  <c r="FV12" i="6"/>
  <c r="FX12" i="6"/>
  <c r="FV18" i="6"/>
  <c r="FX18" i="6"/>
  <c r="FS3" i="6"/>
  <c r="FT3" i="6"/>
  <c r="FR20" i="6"/>
  <c r="FR15" i="6"/>
  <c r="FR21" i="6"/>
  <c r="FR22" i="6"/>
  <c r="FR23" i="6"/>
  <c r="FR14" i="6"/>
  <c r="FR17" i="6"/>
  <c r="FR18" i="6"/>
  <c r="FR13" i="6"/>
  <c r="FR16" i="6"/>
  <c r="FR19" i="6"/>
  <c r="FR12" i="6"/>
  <c r="FU3" i="6"/>
  <c r="FT22" i="6"/>
  <c r="FU22" i="6"/>
  <c r="FT20" i="6"/>
  <c r="FU20" i="6"/>
  <c r="FT17" i="6"/>
  <c r="FU17" i="6"/>
  <c r="FT23" i="6"/>
  <c r="FU23" i="6"/>
  <c r="FT19" i="6"/>
  <c r="FU19" i="6"/>
  <c r="FT18" i="6"/>
  <c r="FU18" i="6"/>
  <c r="FT14" i="6"/>
  <c r="FU14" i="6"/>
  <c r="FT15" i="6"/>
  <c r="FU15" i="6"/>
  <c r="FT13" i="6"/>
  <c r="FU13" i="6"/>
  <c r="FT16" i="6"/>
  <c r="FU16" i="6"/>
  <c r="FT12" i="6"/>
  <c r="FU12" i="6"/>
  <c r="FT21" i="6"/>
  <c r="FU21" i="6"/>
  <c r="GB3" i="6"/>
  <c r="GF3" i="6"/>
  <c r="GA13" i="6"/>
  <c r="GC13" i="6"/>
  <c r="GA19" i="6"/>
  <c r="GC19" i="6"/>
  <c r="GA22" i="6"/>
  <c r="GC22" i="6"/>
  <c r="GA18" i="6"/>
  <c r="GC18" i="6"/>
  <c r="GA12" i="6"/>
  <c r="GC12" i="6"/>
  <c r="GA14" i="6"/>
  <c r="GC14" i="6"/>
  <c r="GA16" i="6"/>
  <c r="GC16" i="6"/>
  <c r="GA20" i="6"/>
  <c r="GC20" i="6"/>
  <c r="GA21" i="6"/>
  <c r="GC21" i="6"/>
  <c r="GA23" i="6"/>
  <c r="GC23" i="6"/>
  <c r="GA15" i="6"/>
  <c r="GC15" i="6"/>
  <c r="GA17" i="6"/>
  <c r="GC17" i="6"/>
  <c r="FX3" i="6"/>
  <c r="FY3" i="6"/>
  <c r="FW13" i="6"/>
  <c r="FW20" i="6"/>
  <c r="FW23" i="6"/>
  <c r="FW12" i="6"/>
  <c r="FW15" i="6"/>
  <c r="FW17" i="6"/>
  <c r="FW18" i="6"/>
  <c r="FW21" i="6"/>
  <c r="FW22" i="6"/>
  <c r="FW14" i="6"/>
  <c r="FW19" i="6"/>
  <c r="FW16" i="6"/>
  <c r="FZ3" i="6"/>
  <c r="FY13" i="6"/>
  <c r="FZ13" i="6"/>
  <c r="FY17" i="6"/>
  <c r="FZ17" i="6"/>
  <c r="FY23" i="6"/>
  <c r="FZ23" i="6"/>
  <c r="FY21" i="6"/>
  <c r="FZ21" i="6"/>
  <c r="FY14" i="6"/>
  <c r="FZ14" i="6"/>
  <c r="FY12" i="6"/>
  <c r="FZ12" i="6"/>
  <c r="FY18" i="6"/>
  <c r="FZ18" i="6"/>
  <c r="FY22" i="6"/>
  <c r="FZ22" i="6"/>
  <c r="FY15" i="6"/>
  <c r="FZ15" i="6"/>
  <c r="FY16" i="6"/>
  <c r="FZ16" i="6"/>
  <c r="FY20" i="6"/>
  <c r="FZ20" i="6"/>
  <c r="FY19" i="6"/>
  <c r="FZ19" i="6"/>
  <c r="GG3" i="6"/>
  <c r="GK3" i="6"/>
  <c r="GF22" i="6"/>
  <c r="GH22" i="6"/>
  <c r="GF19" i="6"/>
  <c r="GH19" i="6"/>
  <c r="GF17" i="6"/>
  <c r="GH17" i="6"/>
  <c r="GF12" i="6"/>
  <c r="GH12" i="6"/>
  <c r="GF16" i="6"/>
  <c r="GH16" i="6"/>
  <c r="GF20" i="6"/>
  <c r="GH20" i="6"/>
  <c r="GF13" i="6"/>
  <c r="GH13" i="6"/>
  <c r="GF14" i="6"/>
  <c r="GH14" i="6"/>
  <c r="GF15" i="6"/>
  <c r="GH15" i="6"/>
  <c r="GF21" i="6"/>
  <c r="GH21" i="6"/>
  <c r="GF23" i="6"/>
  <c r="GH23" i="6"/>
  <c r="GF18" i="6"/>
  <c r="GH18" i="6"/>
  <c r="GC3" i="6"/>
  <c r="GD3" i="6"/>
  <c r="GB22" i="6"/>
  <c r="GB12" i="6"/>
  <c r="GB13" i="6"/>
  <c r="GB23" i="6"/>
  <c r="GB21" i="6"/>
  <c r="GB14" i="6"/>
  <c r="GB17" i="6"/>
  <c r="GB18" i="6"/>
  <c r="GB16" i="6"/>
  <c r="GB20" i="6"/>
  <c r="GB15" i="6"/>
  <c r="GB19" i="6"/>
  <c r="GE3" i="6"/>
  <c r="GD16" i="6"/>
  <c r="GE16" i="6"/>
  <c r="GD22" i="6"/>
  <c r="GE22" i="6"/>
  <c r="GD17" i="6"/>
  <c r="GE17" i="6"/>
  <c r="GD13" i="6"/>
  <c r="GE13" i="6"/>
  <c r="GD15" i="6"/>
  <c r="GE15" i="6"/>
  <c r="GD18" i="6"/>
  <c r="GE18" i="6"/>
  <c r="GD12" i="6"/>
  <c r="GE12" i="6"/>
  <c r="GD23" i="6"/>
  <c r="GE23" i="6"/>
  <c r="GD20" i="6"/>
  <c r="GE20" i="6"/>
  <c r="GD14" i="6"/>
  <c r="GE14" i="6"/>
  <c r="GD21" i="6"/>
  <c r="GE21" i="6"/>
  <c r="GD19" i="6"/>
  <c r="GE19" i="6"/>
  <c r="GL3" i="6"/>
  <c r="GP3" i="6"/>
  <c r="GK22" i="6"/>
  <c r="GM22" i="6"/>
  <c r="GK14" i="6"/>
  <c r="GM14" i="6"/>
  <c r="GK19" i="6"/>
  <c r="GM19" i="6"/>
  <c r="GK13" i="6"/>
  <c r="GM13" i="6"/>
  <c r="GK16" i="6"/>
  <c r="GM16" i="6"/>
  <c r="GK12" i="6"/>
  <c r="GM12" i="6"/>
  <c r="GK21" i="6"/>
  <c r="GM21" i="6"/>
  <c r="GK18" i="6"/>
  <c r="GM18" i="6"/>
  <c r="GK23" i="6"/>
  <c r="GM23" i="6"/>
  <c r="GK20" i="6"/>
  <c r="GM20" i="6"/>
  <c r="GK17" i="6"/>
  <c r="GM17" i="6"/>
  <c r="GK15" i="6"/>
  <c r="GM15" i="6"/>
  <c r="GH3" i="6"/>
  <c r="GI3" i="6"/>
  <c r="GG12" i="6"/>
  <c r="GG22" i="6"/>
  <c r="GG18" i="6"/>
  <c r="GG23" i="6"/>
  <c r="GG20" i="6"/>
  <c r="GG13" i="6"/>
  <c r="GG21" i="6"/>
  <c r="GG14" i="6"/>
  <c r="GG16" i="6"/>
  <c r="GG19" i="6"/>
  <c r="GG17" i="6"/>
  <c r="GG15" i="6"/>
  <c r="GJ3" i="6"/>
  <c r="GI21" i="6"/>
  <c r="GJ21" i="6"/>
  <c r="GI18" i="6"/>
  <c r="GJ18" i="6"/>
  <c r="GI23" i="6"/>
  <c r="GJ23" i="6"/>
  <c r="GI14" i="6"/>
  <c r="GJ14" i="6"/>
  <c r="GI19" i="6"/>
  <c r="GJ19" i="6"/>
  <c r="GI20" i="6"/>
  <c r="GJ20" i="6"/>
  <c r="GI16" i="6"/>
  <c r="GJ16" i="6"/>
  <c r="GI22" i="6"/>
  <c r="GJ22" i="6"/>
  <c r="GI13" i="6"/>
  <c r="GJ13" i="6"/>
  <c r="GI12" i="6"/>
  <c r="GJ12" i="6"/>
  <c r="GI15" i="6"/>
  <c r="GJ15" i="6"/>
  <c r="GI17" i="6"/>
  <c r="GJ17" i="6"/>
  <c r="GU3" i="6"/>
  <c r="GQ3" i="6"/>
  <c r="GP19" i="6"/>
  <c r="GR19" i="6"/>
  <c r="GP20" i="6"/>
  <c r="GR20" i="6"/>
  <c r="GP23" i="6"/>
  <c r="GR23" i="6"/>
  <c r="GP13" i="6"/>
  <c r="GR13" i="6"/>
  <c r="GP14" i="6"/>
  <c r="GR14" i="6"/>
  <c r="GP17" i="6"/>
  <c r="GR17" i="6"/>
  <c r="GP12" i="6"/>
  <c r="GR12" i="6"/>
  <c r="GP16" i="6"/>
  <c r="GR16" i="6"/>
  <c r="GP22" i="6"/>
  <c r="GR22" i="6"/>
  <c r="GP15" i="6"/>
  <c r="GR15" i="6"/>
  <c r="GP21" i="6"/>
  <c r="GR21" i="6"/>
  <c r="GP18" i="6"/>
  <c r="GR18" i="6"/>
  <c r="GM3" i="6"/>
  <c r="GN3" i="6"/>
  <c r="GL22" i="6"/>
  <c r="GL21" i="6"/>
  <c r="GL18" i="6"/>
  <c r="GL14" i="6"/>
  <c r="GL23" i="6"/>
  <c r="GL13" i="6"/>
  <c r="GL16" i="6"/>
  <c r="GL20" i="6"/>
  <c r="GL17" i="6"/>
  <c r="GL12" i="6"/>
  <c r="GL19" i="6"/>
  <c r="GL15" i="6"/>
  <c r="GR3" i="6"/>
  <c r="GS3" i="6"/>
  <c r="GQ12" i="6"/>
  <c r="GQ20" i="6"/>
  <c r="GQ22" i="6"/>
  <c r="GQ18" i="6"/>
  <c r="GQ13" i="6"/>
  <c r="GQ21" i="6"/>
  <c r="GQ23" i="6"/>
  <c r="GQ14" i="6"/>
  <c r="GQ16" i="6"/>
  <c r="GQ15" i="6"/>
  <c r="GQ17" i="6"/>
  <c r="GQ19" i="6"/>
  <c r="GV3" i="6"/>
  <c r="GZ3" i="6"/>
  <c r="GU23" i="6"/>
  <c r="GW23" i="6"/>
  <c r="GU16" i="6"/>
  <c r="GW16" i="6"/>
  <c r="GU15" i="6"/>
  <c r="GW15" i="6"/>
  <c r="GU20" i="6"/>
  <c r="GW20" i="6"/>
  <c r="GU22" i="6"/>
  <c r="GW22" i="6"/>
  <c r="GU18" i="6"/>
  <c r="GW18" i="6"/>
  <c r="GU13" i="6"/>
  <c r="GW13" i="6"/>
  <c r="GU14" i="6"/>
  <c r="GW14" i="6"/>
  <c r="GU12" i="6"/>
  <c r="GW12" i="6"/>
  <c r="GU21" i="6"/>
  <c r="GW21" i="6"/>
  <c r="GU19" i="6"/>
  <c r="GW19" i="6"/>
  <c r="GU17" i="6"/>
  <c r="GW17" i="6"/>
  <c r="GO3" i="6"/>
  <c r="GN16" i="6"/>
  <c r="GO16" i="6"/>
  <c r="GN15" i="6"/>
  <c r="GO15" i="6"/>
  <c r="GN20" i="6"/>
  <c r="GO20" i="6"/>
  <c r="GN21" i="6"/>
  <c r="GO21" i="6"/>
  <c r="GN23" i="6"/>
  <c r="GO23" i="6"/>
  <c r="GN13" i="6"/>
  <c r="GO13" i="6"/>
  <c r="GN22" i="6"/>
  <c r="GO22" i="6"/>
  <c r="GN19" i="6"/>
  <c r="GO19" i="6"/>
  <c r="GN14" i="6"/>
  <c r="GO14" i="6"/>
  <c r="GN17" i="6"/>
  <c r="GO17" i="6"/>
  <c r="GN18" i="6"/>
  <c r="GO18" i="6"/>
  <c r="GN12" i="6"/>
  <c r="GO12" i="6"/>
  <c r="HA3" i="6"/>
  <c r="HE3" i="6"/>
  <c r="GZ20" i="6"/>
  <c r="HB20" i="6"/>
  <c r="GZ22" i="6"/>
  <c r="HB22" i="6"/>
  <c r="GZ12" i="6"/>
  <c r="HB12" i="6"/>
  <c r="GZ17" i="6"/>
  <c r="HB17" i="6"/>
  <c r="GZ21" i="6"/>
  <c r="HB21" i="6"/>
  <c r="GZ16" i="6"/>
  <c r="HB16" i="6"/>
  <c r="GZ14" i="6"/>
  <c r="HB14" i="6"/>
  <c r="GZ15" i="6"/>
  <c r="HB15" i="6"/>
  <c r="GZ18" i="6"/>
  <c r="HB18" i="6"/>
  <c r="GZ23" i="6"/>
  <c r="HB23" i="6"/>
  <c r="GZ19" i="6"/>
  <c r="HB19" i="6"/>
  <c r="GZ13" i="6"/>
  <c r="HB13" i="6"/>
  <c r="GW3" i="6"/>
  <c r="GX3" i="6"/>
  <c r="GV23" i="6"/>
  <c r="GV13" i="6"/>
  <c r="GV12" i="6"/>
  <c r="GV20" i="6"/>
  <c r="GV22" i="6"/>
  <c r="GV19" i="6"/>
  <c r="GV14" i="6"/>
  <c r="GV15" i="6"/>
  <c r="GV16" i="6"/>
  <c r="GV21" i="6"/>
  <c r="GV17" i="6"/>
  <c r="GV18" i="6"/>
  <c r="GT3" i="6"/>
  <c r="GS13" i="6"/>
  <c r="GT13" i="6"/>
  <c r="GS20" i="6"/>
  <c r="GT20" i="6"/>
  <c r="GS14" i="6"/>
  <c r="GT14" i="6"/>
  <c r="GS18" i="6"/>
  <c r="GT18" i="6"/>
  <c r="GS21" i="6"/>
  <c r="GT21" i="6"/>
  <c r="GS23" i="6"/>
  <c r="GT23" i="6"/>
  <c r="GS22" i="6"/>
  <c r="GT22" i="6"/>
  <c r="GS19" i="6"/>
  <c r="GT19" i="6"/>
  <c r="GS12" i="6"/>
  <c r="GT12" i="6"/>
  <c r="GS17" i="6"/>
  <c r="GT17" i="6"/>
  <c r="GS15" i="6"/>
  <c r="GT15" i="6"/>
  <c r="GS16" i="6"/>
  <c r="GT16" i="6"/>
  <c r="HF3" i="6"/>
  <c r="HJ3" i="6"/>
  <c r="HE22" i="6"/>
  <c r="HG22" i="6"/>
  <c r="HE14" i="6"/>
  <c r="HG14" i="6"/>
  <c r="HE20" i="6"/>
  <c r="HG20" i="6"/>
  <c r="HE16" i="6"/>
  <c r="HG16" i="6"/>
  <c r="HE18" i="6"/>
  <c r="HG18" i="6"/>
  <c r="HE23" i="6"/>
  <c r="HG23" i="6"/>
  <c r="HE21" i="6"/>
  <c r="HG21" i="6"/>
  <c r="HE17" i="6"/>
  <c r="HG17" i="6"/>
  <c r="HE15" i="6"/>
  <c r="HG15" i="6"/>
  <c r="HE12" i="6"/>
  <c r="HG12" i="6"/>
  <c r="HE19" i="6"/>
  <c r="HG19" i="6"/>
  <c r="HE13" i="6"/>
  <c r="HG13" i="6"/>
  <c r="GY3" i="6"/>
  <c r="GX23" i="6"/>
  <c r="GY23" i="6"/>
  <c r="GX21" i="6"/>
  <c r="GY21" i="6"/>
  <c r="GX18" i="6"/>
  <c r="GY18" i="6"/>
  <c r="GX15" i="6"/>
  <c r="GY15" i="6"/>
  <c r="GX19" i="6"/>
  <c r="GY19" i="6"/>
  <c r="GX14" i="6"/>
  <c r="GY14" i="6"/>
  <c r="GX17" i="6"/>
  <c r="GY17" i="6"/>
  <c r="GX12" i="6"/>
  <c r="GY12" i="6"/>
  <c r="GX20" i="6"/>
  <c r="GY20" i="6"/>
  <c r="GX13" i="6"/>
  <c r="GY13" i="6"/>
  <c r="GX16" i="6"/>
  <c r="GY16" i="6"/>
  <c r="GX22" i="6"/>
  <c r="GY22" i="6"/>
  <c r="HB3" i="6"/>
  <c r="HC3" i="6"/>
  <c r="HA17" i="6"/>
  <c r="HA19" i="6"/>
  <c r="HA16" i="6"/>
  <c r="HA18" i="6"/>
  <c r="HA14" i="6"/>
  <c r="HA15" i="6"/>
  <c r="HA13" i="6"/>
  <c r="HA20" i="6"/>
  <c r="HA21" i="6"/>
  <c r="HA12" i="6"/>
  <c r="HA22" i="6"/>
  <c r="HA23" i="6"/>
  <c r="HD3" i="6"/>
  <c r="HC20" i="6"/>
  <c r="HD20" i="6"/>
  <c r="HC18" i="6"/>
  <c r="HD18" i="6"/>
  <c r="HC12" i="6"/>
  <c r="HD12" i="6"/>
  <c r="HC14" i="6"/>
  <c r="HD14" i="6"/>
  <c r="HC13" i="6"/>
  <c r="HD13" i="6"/>
  <c r="HC23" i="6"/>
  <c r="HD23" i="6"/>
  <c r="HC17" i="6"/>
  <c r="HD17" i="6"/>
  <c r="HC15" i="6"/>
  <c r="HD15" i="6"/>
  <c r="HC16" i="6"/>
  <c r="HD16" i="6"/>
  <c r="HC19" i="6"/>
  <c r="HD19" i="6"/>
  <c r="HC21" i="6"/>
  <c r="HD21" i="6"/>
  <c r="HC22" i="6"/>
  <c r="HD22" i="6"/>
  <c r="HO3" i="6"/>
  <c r="HK3" i="6"/>
  <c r="HJ23" i="6"/>
  <c r="HL23" i="6"/>
  <c r="HJ14" i="6"/>
  <c r="HL14" i="6"/>
  <c r="HJ17" i="6"/>
  <c r="HL17" i="6"/>
  <c r="HJ13" i="6"/>
  <c r="HL13" i="6"/>
  <c r="HJ18" i="6"/>
  <c r="HL18" i="6"/>
  <c r="HJ16" i="6"/>
  <c r="HL16" i="6"/>
  <c r="HJ12" i="6"/>
  <c r="HL12" i="6"/>
  <c r="HJ21" i="6"/>
  <c r="HL21" i="6"/>
  <c r="HJ22" i="6"/>
  <c r="HL22" i="6"/>
  <c r="HJ15" i="6"/>
  <c r="HL15" i="6"/>
  <c r="HJ19" i="6"/>
  <c r="HL19" i="6"/>
  <c r="HJ20" i="6"/>
  <c r="HL20" i="6"/>
  <c r="HG3" i="6"/>
  <c r="HH3" i="6"/>
  <c r="HF21" i="6"/>
  <c r="HF23" i="6"/>
  <c r="HF14" i="6"/>
  <c r="HF15" i="6"/>
  <c r="HF18" i="6"/>
  <c r="HF16" i="6"/>
  <c r="HF17" i="6"/>
  <c r="HF12" i="6"/>
  <c r="HF19" i="6"/>
  <c r="HF20" i="6"/>
  <c r="HF13" i="6"/>
  <c r="HF22" i="6"/>
  <c r="HI3" i="6"/>
  <c r="HH21" i="6"/>
  <c r="HI21" i="6"/>
  <c r="HH23" i="6"/>
  <c r="HI23" i="6"/>
  <c r="HH12" i="6"/>
  <c r="HI12" i="6"/>
  <c r="HH22" i="6"/>
  <c r="HI22" i="6"/>
  <c r="HH14" i="6"/>
  <c r="HI14" i="6"/>
  <c r="HH15" i="6"/>
  <c r="HI15" i="6"/>
  <c r="HH19" i="6"/>
  <c r="HI19" i="6"/>
  <c r="HH16" i="6"/>
  <c r="HI16" i="6"/>
  <c r="HH17" i="6"/>
  <c r="HI17" i="6"/>
  <c r="HH13" i="6"/>
  <c r="HI13" i="6"/>
  <c r="HH20" i="6"/>
  <c r="HI20" i="6"/>
  <c r="HH18" i="6"/>
  <c r="HI18" i="6"/>
  <c r="HP3" i="6"/>
  <c r="HT3" i="6"/>
  <c r="HO23" i="6"/>
  <c r="HQ23" i="6"/>
  <c r="HO18" i="6"/>
  <c r="HQ18" i="6"/>
  <c r="HO22" i="6"/>
  <c r="HQ22" i="6"/>
  <c r="HO13" i="6"/>
  <c r="HQ13" i="6"/>
  <c r="HO12" i="6"/>
  <c r="HQ12" i="6"/>
  <c r="HO14" i="6"/>
  <c r="HQ14" i="6"/>
  <c r="HO19" i="6"/>
  <c r="HQ19" i="6"/>
  <c r="HO21" i="6"/>
  <c r="HQ21" i="6"/>
  <c r="HO20" i="6"/>
  <c r="HQ20" i="6"/>
  <c r="HO17" i="6"/>
  <c r="HQ17" i="6"/>
  <c r="HO16" i="6"/>
  <c r="HQ16" i="6"/>
  <c r="HO15" i="6"/>
  <c r="HQ15" i="6"/>
  <c r="HL3" i="6"/>
  <c r="HM3" i="6"/>
  <c r="HK20" i="6"/>
  <c r="HK15" i="6"/>
  <c r="HK16" i="6"/>
  <c r="HK22" i="6"/>
  <c r="HK17" i="6"/>
  <c r="HK21" i="6"/>
  <c r="HK23" i="6"/>
  <c r="HK14" i="6"/>
  <c r="HK12" i="6"/>
  <c r="HK18" i="6"/>
  <c r="HK19" i="6"/>
  <c r="HK13" i="6"/>
  <c r="HN3" i="6"/>
  <c r="HM14" i="6"/>
  <c r="HN14" i="6"/>
  <c r="HM16" i="6"/>
  <c r="HN16" i="6"/>
  <c r="HM15" i="6"/>
  <c r="HN15" i="6"/>
  <c r="HM17" i="6"/>
  <c r="HN17" i="6"/>
  <c r="HM19" i="6"/>
  <c r="HN19" i="6"/>
  <c r="HM13" i="6"/>
  <c r="HN13" i="6"/>
  <c r="HM23" i="6"/>
  <c r="HN23" i="6"/>
  <c r="HM18" i="6"/>
  <c r="HN18" i="6"/>
  <c r="HM22" i="6"/>
  <c r="HN22" i="6"/>
  <c r="HM12" i="6"/>
  <c r="HN12" i="6"/>
  <c r="HM20" i="6"/>
  <c r="HN20" i="6"/>
  <c r="HM21" i="6"/>
  <c r="HN21" i="6"/>
  <c r="HY3" i="6"/>
  <c r="HU3" i="6"/>
  <c r="HT23" i="6"/>
  <c r="HV23" i="6"/>
  <c r="HT12" i="6"/>
  <c r="HV12" i="6"/>
  <c r="HT13" i="6"/>
  <c r="HV13" i="6"/>
  <c r="HT15" i="6"/>
  <c r="HV15" i="6"/>
  <c r="HT21" i="6"/>
  <c r="HV21" i="6"/>
  <c r="HT22" i="6"/>
  <c r="HV22" i="6"/>
  <c r="HT16" i="6"/>
  <c r="HV16" i="6"/>
  <c r="HT18" i="6"/>
  <c r="HV18" i="6"/>
  <c r="HT17" i="6"/>
  <c r="HV17" i="6"/>
  <c r="HT14" i="6"/>
  <c r="HV14" i="6"/>
  <c r="HT19" i="6"/>
  <c r="HV19" i="6"/>
  <c r="HT20" i="6"/>
  <c r="HV20" i="6"/>
  <c r="HQ3" i="6"/>
  <c r="HR3" i="6"/>
  <c r="HP21" i="6"/>
  <c r="HP12" i="6"/>
  <c r="HP16" i="6"/>
  <c r="HP22" i="6"/>
  <c r="HP17" i="6"/>
  <c r="HP14" i="6"/>
  <c r="HP23" i="6"/>
  <c r="HP18" i="6"/>
  <c r="HP20" i="6"/>
  <c r="HP19" i="6"/>
  <c r="HP15" i="6"/>
  <c r="HP13" i="6"/>
  <c r="HV3" i="6"/>
  <c r="HW3" i="6"/>
  <c r="HU22" i="6"/>
  <c r="HU13" i="6"/>
  <c r="HU12" i="6"/>
  <c r="HU23" i="6"/>
  <c r="HU20" i="6"/>
  <c r="HU21" i="6"/>
  <c r="HU19" i="6"/>
  <c r="HU17" i="6"/>
  <c r="HU14" i="6"/>
  <c r="HU16" i="6"/>
  <c r="HU15" i="6"/>
  <c r="HU18" i="6"/>
  <c r="HS3" i="6"/>
  <c r="HR16" i="6"/>
  <c r="HS16" i="6"/>
  <c r="HR18" i="6"/>
  <c r="HS18" i="6"/>
  <c r="HR22" i="6"/>
  <c r="HS22" i="6"/>
  <c r="HR23" i="6"/>
  <c r="HS23" i="6"/>
  <c r="HR19" i="6"/>
  <c r="HS19" i="6"/>
  <c r="HR17" i="6"/>
  <c r="HS17" i="6"/>
  <c r="HR15" i="6"/>
  <c r="HS15" i="6"/>
  <c r="HR14" i="6"/>
  <c r="HS14" i="6"/>
  <c r="HR20" i="6"/>
  <c r="HS20" i="6"/>
  <c r="HR12" i="6"/>
  <c r="HS12" i="6"/>
  <c r="HR13" i="6"/>
  <c r="HS13" i="6"/>
  <c r="HR21" i="6"/>
  <c r="HS21" i="6"/>
  <c r="HZ3" i="6"/>
  <c r="ID3" i="6"/>
  <c r="HY16" i="6"/>
  <c r="IA16" i="6"/>
  <c r="HY13" i="6"/>
  <c r="IA13" i="6"/>
  <c r="HY21" i="6"/>
  <c r="IA21" i="6"/>
  <c r="HY17" i="6"/>
  <c r="IA17" i="6"/>
  <c r="HY20" i="6"/>
  <c r="IA20" i="6"/>
  <c r="HY23" i="6"/>
  <c r="IA23" i="6"/>
  <c r="HY22" i="6"/>
  <c r="IA22" i="6"/>
  <c r="HY12" i="6"/>
  <c r="IA12" i="6"/>
  <c r="HY18" i="6"/>
  <c r="IA18" i="6"/>
  <c r="HY19" i="6"/>
  <c r="IA19" i="6"/>
  <c r="HY14" i="6"/>
  <c r="IA14" i="6"/>
  <c r="HY15" i="6"/>
  <c r="IA15" i="6"/>
  <c r="ID20" i="6"/>
  <c r="IF20" i="6"/>
  <c r="ID23" i="6"/>
  <c r="IF23" i="6"/>
  <c r="ID12" i="6"/>
  <c r="IF12" i="6"/>
  <c r="ID18" i="6"/>
  <c r="IF18" i="6"/>
  <c r="ID13" i="6"/>
  <c r="IF13" i="6"/>
  <c r="IE3" i="6"/>
  <c r="ID19" i="6"/>
  <c r="IF19" i="6"/>
  <c r="ID22" i="6"/>
  <c r="IF22" i="6"/>
  <c r="ID17" i="6"/>
  <c r="IF17" i="6"/>
  <c r="ID16" i="6"/>
  <c r="IF16" i="6"/>
  <c r="ID21" i="6"/>
  <c r="IF21" i="6"/>
  <c r="II3" i="6"/>
  <c r="ID15" i="6"/>
  <c r="IF15" i="6"/>
  <c r="ID14" i="6"/>
  <c r="IF14" i="6"/>
  <c r="IA3" i="6"/>
  <c r="IB3" i="6"/>
  <c r="HZ14" i="6"/>
  <c r="HZ15" i="6"/>
  <c r="HZ17" i="6"/>
  <c r="HZ19" i="6"/>
  <c r="HZ12" i="6"/>
  <c r="HZ21" i="6"/>
  <c r="HZ18" i="6"/>
  <c r="HZ22" i="6"/>
  <c r="HZ13" i="6"/>
  <c r="HZ16" i="6"/>
  <c r="HZ23" i="6"/>
  <c r="HZ20" i="6"/>
  <c r="HX3" i="6"/>
  <c r="HW21" i="6"/>
  <c r="HX21" i="6"/>
  <c r="HW22" i="6"/>
  <c r="HX22" i="6"/>
  <c r="HW17" i="6"/>
  <c r="HX17" i="6"/>
  <c r="HW14" i="6"/>
  <c r="HX14" i="6"/>
  <c r="HW18" i="6"/>
  <c r="HX18" i="6"/>
  <c r="HW13" i="6"/>
  <c r="HX13" i="6"/>
  <c r="HW16" i="6"/>
  <c r="HX16" i="6"/>
  <c r="HW20" i="6"/>
  <c r="HX20" i="6"/>
  <c r="HW23" i="6"/>
  <c r="HX23" i="6"/>
  <c r="HW15" i="6"/>
  <c r="HX15" i="6"/>
  <c r="HW12" i="6"/>
  <c r="HX12" i="6"/>
  <c r="HW19" i="6"/>
  <c r="HX19" i="6"/>
  <c r="IE13" i="6"/>
  <c r="IE20" i="6"/>
  <c r="IE18" i="6"/>
  <c r="IF3" i="6"/>
  <c r="IG3" i="6"/>
  <c r="IE19" i="6"/>
  <c r="IE14" i="6"/>
  <c r="IE16" i="6"/>
  <c r="IE22" i="6"/>
  <c r="IE15" i="6"/>
  <c r="IE17" i="6"/>
  <c r="IE21" i="6"/>
  <c r="IE23" i="6"/>
  <c r="IE12" i="6"/>
  <c r="II12" i="6"/>
  <c r="IK12" i="6"/>
  <c r="II21" i="6"/>
  <c r="IK21" i="6"/>
  <c r="II14" i="6"/>
  <c r="IK14" i="6"/>
  <c r="II15" i="6"/>
  <c r="IK15" i="6"/>
  <c r="II18" i="6"/>
  <c r="IK18" i="6"/>
  <c r="II20" i="6"/>
  <c r="IK20" i="6"/>
  <c r="II19" i="6"/>
  <c r="IK19" i="6"/>
  <c r="IJ3" i="6"/>
  <c r="II16" i="6"/>
  <c r="IK16" i="6"/>
  <c r="II17" i="6"/>
  <c r="IK17" i="6"/>
  <c r="II13" i="6"/>
  <c r="IK13" i="6"/>
  <c r="IN3" i="6"/>
  <c r="II22" i="6"/>
  <c r="IK22" i="6"/>
  <c r="II23" i="6"/>
  <c r="IK23" i="6"/>
  <c r="IC3" i="6"/>
  <c r="IB23" i="6"/>
  <c r="IC23" i="6"/>
  <c r="IB12" i="6"/>
  <c r="IC12" i="6"/>
  <c r="IB22" i="6"/>
  <c r="IC22" i="6"/>
  <c r="IB18" i="6"/>
  <c r="IC18" i="6"/>
  <c r="IB20" i="6"/>
  <c r="IC20" i="6"/>
  <c r="IB16" i="6"/>
  <c r="IC16" i="6"/>
  <c r="IB19" i="6"/>
  <c r="IC19" i="6"/>
  <c r="IB17" i="6"/>
  <c r="IC17" i="6"/>
  <c r="IB15" i="6"/>
  <c r="IC15" i="6"/>
  <c r="IB14" i="6"/>
  <c r="IC14" i="6"/>
  <c r="IB13" i="6"/>
  <c r="IC13" i="6"/>
  <c r="IB21" i="6"/>
  <c r="IC21" i="6"/>
  <c r="IJ14" i="6"/>
  <c r="IJ17" i="6"/>
  <c r="IJ18" i="6"/>
  <c r="IK3" i="6"/>
  <c r="IL3" i="6"/>
  <c r="IJ22" i="6"/>
  <c r="IJ21" i="6"/>
  <c r="IJ16" i="6"/>
  <c r="IJ13" i="6"/>
  <c r="IJ15" i="6"/>
  <c r="IJ20" i="6"/>
  <c r="IJ19" i="6"/>
  <c r="IJ23" i="6"/>
  <c r="IJ12" i="6"/>
  <c r="IG13" i="6"/>
  <c r="IH13" i="6"/>
  <c r="IG19" i="6"/>
  <c r="IH19" i="6"/>
  <c r="IG22" i="6"/>
  <c r="IH22" i="6"/>
  <c r="IG14" i="6"/>
  <c r="IH14" i="6"/>
  <c r="IG21" i="6"/>
  <c r="IH21" i="6"/>
  <c r="IG15" i="6"/>
  <c r="IH15" i="6"/>
  <c r="IG12" i="6"/>
  <c r="IH12" i="6"/>
  <c r="IG20" i="6"/>
  <c r="IH20" i="6"/>
  <c r="IG18" i="6"/>
  <c r="IH18" i="6"/>
  <c r="IG23" i="6"/>
  <c r="IH23" i="6"/>
  <c r="IH3" i="6"/>
  <c r="IG17" i="6"/>
  <c r="IH17" i="6"/>
  <c r="IG16" i="6"/>
  <c r="IH16" i="6"/>
  <c r="IO3" i="6"/>
  <c r="IN17" i="6"/>
  <c r="IP17" i="6"/>
  <c r="IN22" i="6"/>
  <c r="IP22" i="6"/>
  <c r="IN19" i="6"/>
  <c r="IP19" i="6"/>
  <c r="IN12" i="6"/>
  <c r="IP12" i="6"/>
  <c r="IN13" i="6"/>
  <c r="IP13" i="6"/>
  <c r="IN15" i="6"/>
  <c r="IP15" i="6"/>
  <c r="IN14" i="6"/>
  <c r="IP14" i="6"/>
  <c r="IN16" i="6"/>
  <c r="IP16" i="6"/>
  <c r="IN18" i="6"/>
  <c r="IP18" i="6"/>
  <c r="IS3" i="6"/>
  <c r="IN23" i="6"/>
  <c r="IP23" i="6"/>
  <c r="IN20" i="6"/>
  <c r="IP20" i="6"/>
  <c r="IN21" i="6"/>
  <c r="IP21" i="6"/>
  <c r="IM3" i="6"/>
  <c r="IL15" i="6"/>
  <c r="IM15" i="6"/>
  <c r="IL20" i="6"/>
  <c r="IM20" i="6"/>
  <c r="IL18" i="6"/>
  <c r="IM18" i="6"/>
  <c r="IL23" i="6"/>
  <c r="IM23" i="6"/>
  <c r="IL12" i="6"/>
  <c r="IM12" i="6"/>
  <c r="IL21" i="6"/>
  <c r="IM21" i="6"/>
  <c r="IL14" i="6"/>
  <c r="IM14" i="6"/>
  <c r="IL16" i="6"/>
  <c r="IM16" i="6"/>
  <c r="IL13" i="6"/>
  <c r="IM13" i="6"/>
  <c r="IL19" i="6"/>
  <c r="IM19" i="6"/>
  <c r="IL17" i="6"/>
  <c r="IM17" i="6"/>
  <c r="IL22" i="6"/>
  <c r="IM22" i="6"/>
  <c r="IP3" i="6"/>
  <c r="IQ3" i="6"/>
  <c r="IO14" i="6"/>
  <c r="IO19" i="6"/>
  <c r="IO12" i="6"/>
  <c r="IO23" i="6"/>
  <c r="IO13" i="6"/>
  <c r="IO16" i="6"/>
  <c r="IO22" i="6"/>
  <c r="IO20" i="6"/>
  <c r="IO21" i="6"/>
  <c r="IO18" i="6"/>
  <c r="IO17" i="6"/>
  <c r="IO15" i="6"/>
  <c r="IS16" i="6"/>
  <c r="IU16" i="6"/>
  <c r="IS23" i="6"/>
  <c r="IU23" i="6"/>
  <c r="IS22" i="6"/>
  <c r="IU22" i="6"/>
  <c r="IS15" i="6"/>
  <c r="IU15" i="6"/>
  <c r="IS18" i="6"/>
  <c r="IU18" i="6"/>
  <c r="IS17" i="6"/>
  <c r="IU17" i="6"/>
  <c r="IT3" i="6"/>
  <c r="IS21" i="6"/>
  <c r="IU21" i="6"/>
  <c r="IS14" i="6"/>
  <c r="IU14" i="6"/>
  <c r="IS20" i="6"/>
  <c r="IU20" i="6"/>
  <c r="IX3" i="6"/>
  <c r="IS19" i="6"/>
  <c r="IU19" i="6"/>
  <c r="IS12" i="6"/>
  <c r="IU12" i="6"/>
  <c r="IS13" i="6"/>
  <c r="IU13" i="6"/>
  <c r="IT22" i="6"/>
  <c r="IT20" i="6"/>
  <c r="IT17" i="6"/>
  <c r="IT16" i="6"/>
  <c r="IU3" i="6"/>
  <c r="IV3" i="6"/>
  <c r="IT15" i="6"/>
  <c r="IT21" i="6"/>
  <c r="IT19" i="6"/>
  <c r="IT14" i="6"/>
  <c r="IT13" i="6"/>
  <c r="IT23" i="6"/>
  <c r="IT12" i="6"/>
  <c r="IT18" i="6"/>
  <c r="IQ21" i="6"/>
  <c r="IQ14" i="6"/>
  <c r="IR14" i="6"/>
  <c r="IR3" i="6"/>
  <c r="IQ23" i="6"/>
  <c r="IR23" i="6"/>
  <c r="IQ17" i="6"/>
  <c r="IR17" i="6"/>
  <c r="IQ15" i="6"/>
  <c r="IR15" i="6"/>
  <c r="IQ19" i="6"/>
  <c r="IR19" i="6"/>
  <c r="IQ20" i="6"/>
  <c r="IR20" i="6"/>
  <c r="IQ12" i="6"/>
  <c r="IR12" i="6"/>
  <c r="IQ16" i="6"/>
  <c r="IR16" i="6"/>
  <c r="IQ13" i="6"/>
  <c r="IR13" i="6"/>
  <c r="IQ22" i="6"/>
  <c r="IR22" i="6"/>
  <c r="IQ18" i="6"/>
  <c r="IR18" i="6"/>
  <c r="IX23" i="6"/>
  <c r="IZ23" i="6"/>
  <c r="IX16" i="6"/>
  <c r="IZ16" i="6"/>
  <c r="IY3" i="6"/>
  <c r="IX12" i="6"/>
  <c r="IZ12" i="6"/>
  <c r="IX13" i="6"/>
  <c r="IZ13" i="6"/>
  <c r="IX22" i="6"/>
  <c r="IZ22" i="6"/>
  <c r="IX19" i="6"/>
  <c r="IZ19" i="6"/>
  <c r="JC3" i="6"/>
  <c r="IX18" i="6"/>
  <c r="IZ18" i="6"/>
  <c r="IX15" i="6"/>
  <c r="IZ15" i="6"/>
  <c r="IX17" i="6"/>
  <c r="IZ17" i="6"/>
  <c r="IX20" i="6"/>
  <c r="IZ20" i="6"/>
  <c r="IX14" i="6"/>
  <c r="IZ14" i="6"/>
  <c r="IX21" i="6"/>
  <c r="IZ21" i="6"/>
  <c r="IR21" i="6"/>
  <c r="IV18" i="6"/>
  <c r="IW18" i="6"/>
  <c r="IV20" i="6"/>
  <c r="IV15" i="6"/>
  <c r="IW15" i="6"/>
  <c r="IV16" i="6"/>
  <c r="IW16" i="6"/>
  <c r="IV21" i="6"/>
  <c r="IW21" i="6"/>
  <c r="IV14" i="6"/>
  <c r="IW14" i="6"/>
  <c r="IV12" i="6"/>
  <c r="IW12" i="6"/>
  <c r="IW3" i="6"/>
  <c r="IV22" i="6"/>
  <c r="IW22" i="6"/>
  <c r="IV17" i="6"/>
  <c r="IW17" i="6"/>
  <c r="IV23" i="6"/>
  <c r="IW23" i="6"/>
  <c r="IV19" i="6"/>
  <c r="IW19" i="6"/>
  <c r="IV13" i="6"/>
  <c r="IW20" i="6"/>
  <c r="JC15" i="6"/>
  <c r="JE15" i="6"/>
  <c r="JC21" i="6"/>
  <c r="JE21" i="6"/>
  <c r="JH3" i="6"/>
  <c r="JC12" i="6"/>
  <c r="JE12" i="6"/>
  <c r="JC16" i="6"/>
  <c r="JE16" i="6"/>
  <c r="JC19" i="6"/>
  <c r="JE19" i="6"/>
  <c r="JC17" i="6"/>
  <c r="JE17" i="6"/>
  <c r="JC23" i="6"/>
  <c r="JE23" i="6"/>
  <c r="JC13" i="6"/>
  <c r="JE13" i="6"/>
  <c r="JC14" i="6"/>
  <c r="JE14" i="6"/>
  <c r="JD3" i="6"/>
  <c r="JC18" i="6"/>
  <c r="JE18" i="6"/>
  <c r="JC22" i="6"/>
  <c r="JE22" i="6"/>
  <c r="JC20" i="6"/>
  <c r="JE20" i="6"/>
  <c r="IY13" i="6"/>
  <c r="IY18" i="6"/>
  <c r="IY20" i="6"/>
  <c r="IY15" i="6"/>
  <c r="IY23" i="6"/>
  <c r="IY21" i="6"/>
  <c r="IY16" i="6"/>
  <c r="IY19" i="6"/>
  <c r="IY22" i="6"/>
  <c r="IZ3" i="6"/>
  <c r="JA3" i="6"/>
  <c r="IY14" i="6"/>
  <c r="IY17" i="6"/>
  <c r="IY12" i="6"/>
  <c r="IW13" i="6"/>
  <c r="JH22" i="6"/>
  <c r="JJ22" i="6"/>
  <c r="JH17" i="6"/>
  <c r="JJ17" i="6"/>
  <c r="JH12" i="6"/>
  <c r="JJ12" i="6"/>
  <c r="JH14" i="6"/>
  <c r="JJ14" i="6"/>
  <c r="JM3" i="6"/>
  <c r="JH20" i="6"/>
  <c r="JJ20" i="6"/>
  <c r="JH19" i="6"/>
  <c r="JJ19" i="6"/>
  <c r="JH21" i="6"/>
  <c r="JJ21" i="6"/>
  <c r="JI3" i="6"/>
  <c r="JH18" i="6"/>
  <c r="JJ18" i="6"/>
  <c r="JH23" i="6"/>
  <c r="JJ23" i="6"/>
  <c r="JH15" i="6"/>
  <c r="JJ15" i="6"/>
  <c r="JH16" i="6"/>
  <c r="JJ16" i="6"/>
  <c r="JH13" i="6"/>
  <c r="JJ13" i="6"/>
  <c r="JE3" i="6"/>
  <c r="JF3" i="6"/>
  <c r="JD15" i="6"/>
  <c r="JD18" i="6"/>
  <c r="JD19" i="6"/>
  <c r="JD23" i="6"/>
  <c r="JD12" i="6"/>
  <c r="JD13" i="6"/>
  <c r="JD21" i="6"/>
  <c r="JD22" i="6"/>
  <c r="JD17" i="6"/>
  <c r="JD20" i="6"/>
  <c r="JD16" i="6"/>
  <c r="JD14" i="6"/>
  <c r="JA18" i="6"/>
  <c r="JB18" i="6"/>
  <c r="JA22" i="6"/>
  <c r="JB22" i="6"/>
  <c r="JA13" i="6"/>
  <c r="JB13" i="6"/>
  <c r="JA21" i="6"/>
  <c r="JB21" i="6"/>
  <c r="JA17" i="6"/>
  <c r="JB17" i="6"/>
  <c r="JA15" i="6"/>
  <c r="JB15" i="6"/>
  <c r="JA20" i="6"/>
  <c r="JB20" i="6"/>
  <c r="JA19" i="6"/>
  <c r="JB19" i="6"/>
  <c r="JB3" i="6"/>
  <c r="JA16" i="6"/>
  <c r="JB16" i="6"/>
  <c r="JA12" i="6"/>
  <c r="JB12" i="6"/>
  <c r="JA23" i="6"/>
  <c r="JB23" i="6"/>
  <c r="JA14" i="6"/>
  <c r="JB14" i="6"/>
  <c r="JM12" i="6"/>
  <c r="JO12" i="6"/>
  <c r="JM19" i="6"/>
  <c r="JO19" i="6"/>
  <c r="JM16" i="6"/>
  <c r="JO16" i="6"/>
  <c r="JR3" i="6"/>
  <c r="JM14" i="6"/>
  <c r="JO14" i="6"/>
  <c r="JM13" i="6"/>
  <c r="JO13" i="6"/>
  <c r="JM23" i="6"/>
  <c r="JO23" i="6"/>
  <c r="JM20" i="6"/>
  <c r="JO20" i="6"/>
  <c r="JM21" i="6"/>
  <c r="JO21" i="6"/>
  <c r="JM22" i="6"/>
  <c r="JO22" i="6"/>
  <c r="JN3" i="6"/>
  <c r="JM17" i="6"/>
  <c r="JO17" i="6"/>
  <c r="JM18" i="6"/>
  <c r="JO18" i="6"/>
  <c r="JM15" i="6"/>
  <c r="JO15" i="6"/>
  <c r="JI13" i="6"/>
  <c r="JI15" i="6"/>
  <c r="JI14" i="6"/>
  <c r="JI23" i="6"/>
  <c r="JI12" i="6"/>
  <c r="JI16" i="6"/>
  <c r="JI20" i="6"/>
  <c r="JI21" i="6"/>
  <c r="JI22" i="6"/>
  <c r="JI18" i="6"/>
  <c r="JI17" i="6"/>
  <c r="JI19" i="6"/>
  <c r="JJ3" i="6"/>
  <c r="JK3" i="6"/>
  <c r="JF17" i="6"/>
  <c r="JG17" i="6"/>
  <c r="JF16" i="6"/>
  <c r="JG16" i="6"/>
  <c r="JF22" i="6"/>
  <c r="JG22" i="6"/>
  <c r="JF12" i="6"/>
  <c r="JG12" i="6"/>
  <c r="JF19" i="6"/>
  <c r="JG19" i="6"/>
  <c r="JG3" i="6"/>
  <c r="JF20" i="6"/>
  <c r="JG20" i="6"/>
  <c r="JF13" i="6"/>
  <c r="JG13" i="6"/>
  <c r="JF21" i="6"/>
  <c r="JG21" i="6"/>
  <c r="JF15" i="6"/>
  <c r="JG15" i="6"/>
  <c r="JF18" i="6"/>
  <c r="JG18" i="6"/>
  <c r="JF14" i="6"/>
  <c r="JG14" i="6"/>
  <c r="JF23" i="6"/>
  <c r="JG23" i="6"/>
  <c r="JR14" i="6"/>
  <c r="JT14" i="6"/>
  <c r="JR18" i="6"/>
  <c r="JT18" i="6"/>
  <c r="JR22" i="6"/>
  <c r="JT22" i="6"/>
  <c r="JR20" i="6"/>
  <c r="JT20" i="6"/>
  <c r="JR17" i="6"/>
  <c r="JT17" i="6"/>
  <c r="JR23" i="6"/>
  <c r="JT23" i="6"/>
  <c r="JR12" i="6"/>
  <c r="JT12" i="6"/>
  <c r="JR13" i="6"/>
  <c r="JT13" i="6"/>
  <c r="JR16" i="6"/>
  <c r="JT16" i="6"/>
  <c r="JW3" i="6"/>
  <c r="JR19" i="6"/>
  <c r="JT19" i="6"/>
  <c r="JS3" i="6"/>
  <c r="JR21" i="6"/>
  <c r="JT21" i="6"/>
  <c r="JR15" i="6"/>
  <c r="JT15" i="6"/>
  <c r="JL3" i="6"/>
  <c r="JK13" i="6"/>
  <c r="JL13" i="6"/>
  <c r="JK22" i="6"/>
  <c r="JL22" i="6"/>
  <c r="JK21" i="6"/>
  <c r="JL21" i="6"/>
  <c r="JK16" i="6"/>
  <c r="JL16" i="6"/>
  <c r="JK12" i="6"/>
  <c r="JL12" i="6"/>
  <c r="JK23" i="6"/>
  <c r="JL23" i="6"/>
  <c r="JK20" i="6"/>
  <c r="JL20" i="6"/>
  <c r="JK18" i="6"/>
  <c r="JL18" i="6"/>
  <c r="JK19" i="6"/>
  <c r="JL19" i="6"/>
  <c r="JK15" i="6"/>
  <c r="JL15" i="6"/>
  <c r="JK14" i="6"/>
  <c r="JL14" i="6"/>
  <c r="JK17" i="6"/>
  <c r="JL17" i="6"/>
  <c r="JN17" i="6"/>
  <c r="JN12" i="6"/>
  <c r="JN21" i="6"/>
  <c r="JN23" i="6"/>
  <c r="JN16" i="6"/>
  <c r="JN18" i="6"/>
  <c r="JN20" i="6"/>
  <c r="JN13" i="6"/>
  <c r="JN19" i="6"/>
  <c r="JO3" i="6"/>
  <c r="JP3" i="6"/>
  <c r="JN15" i="6"/>
  <c r="JN22" i="6"/>
  <c r="JN14" i="6"/>
  <c r="JW16" i="6"/>
  <c r="JY16" i="6"/>
  <c r="JW17" i="6"/>
  <c r="JY17" i="6"/>
  <c r="JW20" i="6"/>
  <c r="JY20" i="6"/>
  <c r="JW14" i="6"/>
  <c r="JY14" i="6"/>
  <c r="JW22" i="6"/>
  <c r="JY22" i="6"/>
  <c r="JW18" i="6"/>
  <c r="JY18" i="6"/>
  <c r="JW19" i="6"/>
  <c r="JY19" i="6"/>
  <c r="KB3" i="6"/>
  <c r="JX3" i="6"/>
  <c r="JW15" i="6"/>
  <c r="JY15" i="6"/>
  <c r="JW21" i="6"/>
  <c r="JY21" i="6"/>
  <c r="JW13" i="6"/>
  <c r="JY13" i="6"/>
  <c r="JW23" i="6"/>
  <c r="JY23" i="6"/>
  <c r="JW12" i="6"/>
  <c r="JY12" i="6"/>
  <c r="JQ14" i="6"/>
  <c r="JP15" i="6"/>
  <c r="JQ15" i="6"/>
  <c r="JP17" i="6"/>
  <c r="JQ17" i="6"/>
  <c r="JQ3" i="6"/>
  <c r="JP12" i="6"/>
  <c r="JQ12" i="6"/>
  <c r="JP13" i="6"/>
  <c r="JQ13" i="6"/>
  <c r="JP20" i="6"/>
  <c r="JQ20" i="6"/>
  <c r="JP18" i="6"/>
  <c r="JQ18" i="6"/>
  <c r="JP16" i="6"/>
  <c r="JQ16" i="6"/>
  <c r="JP23" i="6"/>
  <c r="JQ23" i="6"/>
  <c r="JP21" i="6"/>
  <c r="JQ21" i="6"/>
  <c r="JP14" i="6"/>
  <c r="JP19" i="6"/>
  <c r="JP22" i="6"/>
  <c r="JQ22" i="6"/>
  <c r="JQ19" i="6"/>
  <c r="JS19" i="6"/>
  <c r="JS16" i="6"/>
  <c r="JS22" i="6"/>
  <c r="JT3" i="6"/>
  <c r="JU3" i="6"/>
  <c r="JS23" i="6"/>
  <c r="JS17" i="6"/>
  <c r="JS12" i="6"/>
  <c r="JS20" i="6"/>
  <c r="JS14" i="6"/>
  <c r="JS18" i="6"/>
  <c r="JS21" i="6"/>
  <c r="JS15" i="6"/>
  <c r="JS13" i="6"/>
  <c r="KB19" i="6"/>
  <c r="KD19" i="6"/>
  <c r="KC3" i="6"/>
  <c r="KB15" i="6"/>
  <c r="KD15" i="6"/>
  <c r="KB21" i="6"/>
  <c r="KD21" i="6"/>
  <c r="KG3" i="6"/>
  <c r="KB17" i="6"/>
  <c r="KD17" i="6"/>
  <c r="KB18" i="6"/>
  <c r="KD18" i="6"/>
  <c r="KB20" i="6"/>
  <c r="KD20" i="6"/>
  <c r="KB14" i="6"/>
  <c r="KD14" i="6"/>
  <c r="KB12" i="6"/>
  <c r="KD12" i="6"/>
  <c r="KB13" i="6"/>
  <c r="KD13" i="6"/>
  <c r="KB22" i="6"/>
  <c r="KD22" i="6"/>
  <c r="KB23" i="6"/>
  <c r="KD23" i="6"/>
  <c r="KB16" i="6"/>
  <c r="KD16" i="6"/>
  <c r="JY3" i="6"/>
  <c r="JZ3" i="6"/>
  <c r="JX21" i="6"/>
  <c r="JX20" i="6"/>
  <c r="JX14" i="6"/>
  <c r="JX18" i="6"/>
  <c r="JX23" i="6"/>
  <c r="JX15" i="6"/>
  <c r="JX19" i="6"/>
  <c r="JX16" i="6"/>
  <c r="JX22" i="6"/>
  <c r="JX13" i="6"/>
  <c r="JX12" i="6"/>
  <c r="JX17" i="6"/>
  <c r="JU14" i="6"/>
  <c r="JV14" i="6"/>
  <c r="JU13" i="6"/>
  <c r="JV13" i="6"/>
  <c r="JU18" i="6"/>
  <c r="JV18" i="6"/>
  <c r="JU21" i="6"/>
  <c r="JV21" i="6"/>
  <c r="JU15" i="6"/>
  <c r="JV15" i="6"/>
  <c r="JU19" i="6"/>
  <c r="JV19" i="6"/>
  <c r="JU23" i="6"/>
  <c r="JV23" i="6"/>
  <c r="JU22" i="6"/>
  <c r="JV22" i="6"/>
  <c r="JV3" i="6"/>
  <c r="JU12" i="6"/>
  <c r="JV12" i="6"/>
  <c r="JU16" i="6"/>
  <c r="JV16" i="6"/>
  <c r="JU20" i="6"/>
  <c r="JV20" i="6"/>
  <c r="JU17" i="6"/>
  <c r="JV17" i="6"/>
  <c r="JZ18" i="6"/>
  <c r="KA18" i="6"/>
  <c r="JZ13" i="6"/>
  <c r="KA13" i="6"/>
  <c r="JZ22" i="6"/>
  <c r="KA22" i="6"/>
  <c r="JZ14" i="6"/>
  <c r="KA14" i="6"/>
  <c r="JZ12" i="6"/>
  <c r="KA12" i="6"/>
  <c r="JZ16" i="6"/>
  <c r="KA16" i="6"/>
  <c r="JZ20" i="6"/>
  <c r="KA20" i="6"/>
  <c r="JZ19" i="6"/>
  <c r="KA19" i="6"/>
  <c r="KA3" i="6"/>
  <c r="JZ15" i="6"/>
  <c r="KA15" i="6"/>
  <c r="JZ23" i="6"/>
  <c r="KA23" i="6"/>
  <c r="JZ17" i="6"/>
  <c r="KA17" i="6"/>
  <c r="JZ21" i="6"/>
  <c r="KA21" i="6"/>
  <c r="KG12" i="6"/>
  <c r="KI12" i="6"/>
  <c r="KL3" i="6"/>
  <c r="KG23" i="6"/>
  <c r="KI23" i="6"/>
  <c r="KG19" i="6"/>
  <c r="KI19" i="6"/>
  <c r="KG16" i="6"/>
  <c r="KI16" i="6"/>
  <c r="KG17" i="6"/>
  <c r="KI17" i="6"/>
  <c r="KH3" i="6"/>
  <c r="KG14" i="6"/>
  <c r="KI14" i="6"/>
  <c r="KG21" i="6"/>
  <c r="KI21" i="6"/>
  <c r="KG20" i="6"/>
  <c r="KI20" i="6"/>
  <c r="KG18" i="6"/>
  <c r="KI18" i="6"/>
  <c r="KG13" i="6"/>
  <c r="KI13" i="6"/>
  <c r="KG22" i="6"/>
  <c r="KI22" i="6"/>
  <c r="KG15" i="6"/>
  <c r="KI15" i="6"/>
  <c r="KC13" i="6"/>
  <c r="KC18" i="6"/>
  <c r="KC22" i="6"/>
  <c r="KC17" i="6"/>
  <c r="KC19" i="6"/>
  <c r="KC21" i="6"/>
  <c r="KC20" i="6"/>
  <c r="KC12" i="6"/>
  <c r="KC14" i="6"/>
  <c r="KC15" i="6"/>
  <c r="KD3" i="6"/>
  <c r="KE3" i="6"/>
  <c r="KC16" i="6"/>
  <c r="KC23" i="6"/>
  <c r="KQ3" i="6"/>
  <c r="KL19" i="6"/>
  <c r="KN19" i="6"/>
  <c r="KL18" i="6"/>
  <c r="KN18" i="6"/>
  <c r="KM3" i="6"/>
  <c r="KL21" i="6"/>
  <c r="KN21" i="6"/>
  <c r="KL16" i="6"/>
  <c r="KN16" i="6"/>
  <c r="KL17" i="6"/>
  <c r="KN17" i="6"/>
  <c r="KL14" i="6"/>
  <c r="KN14" i="6"/>
  <c r="KL23" i="6"/>
  <c r="KN23" i="6"/>
  <c r="KL13" i="6"/>
  <c r="KN13" i="6"/>
  <c r="KL12" i="6"/>
  <c r="KN12" i="6"/>
  <c r="KL20" i="6"/>
  <c r="KN20" i="6"/>
  <c r="KL15" i="6"/>
  <c r="KN15" i="6"/>
  <c r="KL22" i="6"/>
  <c r="KN22" i="6"/>
  <c r="KE19" i="6"/>
  <c r="KF19" i="6"/>
  <c r="KE15" i="6"/>
  <c r="KF15" i="6"/>
  <c r="KE16" i="6"/>
  <c r="KF16" i="6"/>
  <c r="KE20" i="6"/>
  <c r="KF20" i="6"/>
  <c r="KE18" i="6"/>
  <c r="KF18" i="6"/>
  <c r="KE22" i="6"/>
  <c r="KF22" i="6"/>
  <c r="KE14" i="6"/>
  <c r="KF14" i="6"/>
  <c r="KF3" i="6"/>
  <c r="KE12" i="6"/>
  <c r="KF12" i="6"/>
  <c r="KE23" i="6"/>
  <c r="KF23" i="6"/>
  <c r="KE17" i="6"/>
  <c r="KF17" i="6"/>
  <c r="KE21" i="6"/>
  <c r="KF21" i="6"/>
  <c r="KE13" i="6"/>
  <c r="KF13" i="6"/>
  <c r="KH18" i="6"/>
  <c r="KH17" i="6"/>
  <c r="KH20" i="6"/>
  <c r="KH15" i="6"/>
  <c r="KH22" i="6"/>
  <c r="KH16" i="6"/>
  <c r="KH14" i="6"/>
  <c r="KH21" i="6"/>
  <c r="KI3" i="6"/>
  <c r="KJ3" i="6"/>
  <c r="KH12" i="6"/>
  <c r="KH23" i="6"/>
  <c r="KH13" i="6"/>
  <c r="KH19" i="6"/>
  <c r="KJ19" i="6"/>
  <c r="KK19" i="6"/>
  <c r="KJ12" i="6"/>
  <c r="KK12" i="6"/>
  <c r="KJ16" i="6"/>
  <c r="KJ21" i="6"/>
  <c r="KK21" i="6"/>
  <c r="KJ23" i="6"/>
  <c r="KK23" i="6"/>
  <c r="KJ18" i="6"/>
  <c r="KK18" i="6"/>
  <c r="KJ22" i="6"/>
  <c r="KK22" i="6"/>
  <c r="KJ14" i="6"/>
  <c r="KK14" i="6"/>
  <c r="KJ17" i="6"/>
  <c r="KK17" i="6"/>
  <c r="KJ20" i="6"/>
  <c r="KK20" i="6"/>
  <c r="KJ15" i="6"/>
  <c r="KK15" i="6"/>
  <c r="KK3" i="6"/>
  <c r="KJ13" i="6"/>
  <c r="KK13" i="6"/>
  <c r="KM17" i="6"/>
  <c r="KM20" i="6"/>
  <c r="KM15" i="6"/>
  <c r="KM21" i="6"/>
  <c r="KM18" i="6"/>
  <c r="KN3" i="6"/>
  <c r="KO3" i="6"/>
  <c r="KM13" i="6"/>
  <c r="KM22" i="6"/>
  <c r="KM14" i="6"/>
  <c r="KM19" i="6"/>
  <c r="KM12" i="6"/>
  <c r="KM23" i="6"/>
  <c r="KM16" i="6"/>
  <c r="KK16" i="6"/>
  <c r="KR3" i="6"/>
  <c r="KQ23" i="6"/>
  <c r="KS23" i="6"/>
  <c r="KQ14" i="6"/>
  <c r="KS14" i="6"/>
  <c r="KQ13" i="6"/>
  <c r="KS13" i="6"/>
  <c r="KQ19" i="6"/>
  <c r="KS19" i="6"/>
  <c r="KQ15" i="6"/>
  <c r="KS15" i="6"/>
  <c r="KQ17" i="6"/>
  <c r="KS17" i="6"/>
  <c r="KQ22" i="6"/>
  <c r="KS22" i="6"/>
  <c r="KQ16" i="6"/>
  <c r="KS16" i="6"/>
  <c r="KQ20" i="6"/>
  <c r="KS20" i="6"/>
  <c r="KQ18" i="6"/>
  <c r="KS18" i="6"/>
  <c r="KQ12" i="6"/>
  <c r="KS12" i="6"/>
  <c r="KV3" i="6"/>
  <c r="KQ21" i="6"/>
  <c r="KS21" i="6"/>
  <c r="KO20" i="6"/>
  <c r="KP20" i="6"/>
  <c r="KP3" i="6"/>
  <c r="KO22" i="6"/>
  <c r="KO12" i="6"/>
  <c r="KP12" i="6"/>
  <c r="KO17" i="6"/>
  <c r="KO23" i="6"/>
  <c r="KP23" i="6"/>
  <c r="KO14" i="6"/>
  <c r="KP14" i="6"/>
  <c r="KO18" i="6"/>
  <c r="KP18" i="6"/>
  <c r="KO21" i="6"/>
  <c r="KP21" i="6"/>
  <c r="KO13" i="6"/>
  <c r="KP13" i="6"/>
  <c r="KO15" i="6"/>
  <c r="KP15" i="6"/>
  <c r="KO16" i="6"/>
  <c r="KP16" i="6"/>
  <c r="KO19" i="6"/>
  <c r="LA3" i="6"/>
  <c r="KV21" i="6"/>
  <c r="KX21" i="6"/>
  <c r="KV15" i="6"/>
  <c r="KX15" i="6"/>
  <c r="KV18" i="6"/>
  <c r="KX18" i="6"/>
  <c r="KW3" i="6"/>
  <c r="KV23" i="6"/>
  <c r="KX23" i="6"/>
  <c r="KV12" i="6"/>
  <c r="KX12" i="6"/>
  <c r="KV22" i="6"/>
  <c r="KX22" i="6"/>
  <c r="KV16" i="6"/>
  <c r="KX16" i="6"/>
  <c r="KV19" i="6"/>
  <c r="KX19" i="6"/>
  <c r="KV20" i="6"/>
  <c r="KX20" i="6"/>
  <c r="KV14" i="6"/>
  <c r="KX14" i="6"/>
  <c r="KV17" i="6"/>
  <c r="KX17" i="6"/>
  <c r="KV13" i="6"/>
  <c r="KX13" i="6"/>
  <c r="KS3" i="6"/>
  <c r="KT3" i="6"/>
  <c r="KR17" i="6"/>
  <c r="KR19" i="6"/>
  <c r="KR23" i="6"/>
  <c r="KR16" i="6"/>
  <c r="KR13" i="6"/>
  <c r="KR14" i="6"/>
  <c r="KR12" i="6"/>
  <c r="KR15" i="6"/>
  <c r="KR20" i="6"/>
  <c r="KR22" i="6"/>
  <c r="KR18" i="6"/>
  <c r="KR21" i="6"/>
  <c r="KP17" i="6"/>
  <c r="KP19" i="6"/>
  <c r="KP22" i="6"/>
  <c r="KW17" i="6"/>
  <c r="KW23" i="6"/>
  <c r="KW20" i="6"/>
  <c r="KW12" i="6"/>
  <c r="KW13" i="6"/>
  <c r="KX3" i="6"/>
  <c r="KY3" i="6"/>
  <c r="KW18" i="6"/>
  <c r="KW21" i="6"/>
  <c r="KW15" i="6"/>
  <c r="KW16" i="6"/>
  <c r="KW19" i="6"/>
  <c r="KW14" i="6"/>
  <c r="KW22" i="6"/>
  <c r="KT16" i="6"/>
  <c r="KU16" i="6"/>
  <c r="KT12" i="6"/>
  <c r="KU12" i="6"/>
  <c r="KT22" i="6"/>
  <c r="KT17" i="6"/>
  <c r="KU17" i="6"/>
  <c r="KU3" i="6"/>
  <c r="KT23" i="6"/>
  <c r="KU23" i="6"/>
  <c r="KT14" i="6"/>
  <c r="KU14" i="6"/>
  <c r="KT18" i="6"/>
  <c r="KU18" i="6"/>
  <c r="KT20" i="6"/>
  <c r="KU20" i="6"/>
  <c r="KT19" i="6"/>
  <c r="KU19" i="6"/>
  <c r="KT13" i="6"/>
  <c r="KU13" i="6"/>
  <c r="KT15" i="6"/>
  <c r="KU15" i="6"/>
  <c r="KT21" i="6"/>
  <c r="KU21" i="6"/>
  <c r="LA16" i="6"/>
  <c r="LC16" i="6"/>
  <c r="LA13" i="6"/>
  <c r="LC13" i="6"/>
  <c r="LF3" i="6"/>
  <c r="LB3" i="6"/>
  <c r="LA12" i="6"/>
  <c r="LC12" i="6"/>
  <c r="LA18" i="6"/>
  <c r="LC18" i="6"/>
  <c r="LA19" i="6"/>
  <c r="LC19" i="6"/>
  <c r="LA21" i="6"/>
  <c r="LC21" i="6"/>
  <c r="LA15" i="6"/>
  <c r="LC15" i="6"/>
  <c r="LA17" i="6"/>
  <c r="LC17" i="6"/>
  <c r="LA22" i="6"/>
  <c r="LC22" i="6"/>
  <c r="LA23" i="6"/>
  <c r="LC23" i="6"/>
  <c r="LA20" i="6"/>
  <c r="LC20" i="6"/>
  <c r="LA14" i="6"/>
  <c r="LC14" i="6"/>
  <c r="KU22" i="6"/>
  <c r="KY18" i="6"/>
  <c r="KY21" i="6"/>
  <c r="KZ3" i="6"/>
  <c r="KY23" i="6"/>
  <c r="KZ23" i="6"/>
  <c r="KY14" i="6"/>
  <c r="KY19" i="6"/>
  <c r="KZ19" i="6"/>
  <c r="KY22" i="6"/>
  <c r="KY13" i="6"/>
  <c r="KZ13" i="6"/>
  <c r="KY15" i="6"/>
  <c r="KZ15" i="6"/>
  <c r="KY20" i="6"/>
  <c r="KZ20" i="6"/>
  <c r="KY16" i="6"/>
  <c r="KZ16" i="6"/>
  <c r="KY17" i="6"/>
  <c r="KZ17" i="6"/>
  <c r="KY12" i="6"/>
  <c r="LF14" i="6"/>
  <c r="LH14" i="6"/>
  <c r="LF13" i="6"/>
  <c r="LH13" i="6"/>
  <c r="LF16" i="6"/>
  <c r="LH16" i="6"/>
  <c r="LF18" i="6"/>
  <c r="LH18" i="6"/>
  <c r="LF23" i="6"/>
  <c r="LH23" i="6"/>
  <c r="LK3" i="6"/>
  <c r="LF12" i="6"/>
  <c r="LH12" i="6"/>
  <c r="LF19" i="6"/>
  <c r="LH19" i="6"/>
  <c r="LF22" i="6"/>
  <c r="LH22" i="6"/>
  <c r="LF20" i="6"/>
  <c r="LH20" i="6"/>
  <c r="LG3" i="6"/>
  <c r="LF17" i="6"/>
  <c r="LH17" i="6"/>
  <c r="LF21" i="6"/>
  <c r="LH21" i="6"/>
  <c r="LF15" i="6"/>
  <c r="LH15" i="6"/>
  <c r="LB15" i="6"/>
  <c r="LB20" i="6"/>
  <c r="LB21" i="6"/>
  <c r="LB23" i="6"/>
  <c r="LB12" i="6"/>
  <c r="LC3" i="6"/>
  <c r="LD3" i="6"/>
  <c r="LB16" i="6"/>
  <c r="LB17" i="6"/>
  <c r="LB14" i="6"/>
  <c r="LB18" i="6"/>
  <c r="LB19" i="6"/>
  <c r="LB22" i="6"/>
  <c r="LB13" i="6"/>
  <c r="KZ21" i="6"/>
  <c r="KZ18" i="6"/>
  <c r="KZ12" i="6"/>
  <c r="KZ22" i="6"/>
  <c r="KZ14" i="6"/>
  <c r="LD19" i="6"/>
  <c r="LE19" i="6"/>
  <c r="LD21" i="6"/>
  <c r="LE21" i="6"/>
  <c r="LD13" i="6"/>
  <c r="LE13" i="6"/>
  <c r="LD17" i="6"/>
  <c r="LE17" i="6"/>
  <c r="LD23" i="6"/>
  <c r="LE23" i="6"/>
  <c r="LD18" i="6"/>
  <c r="LE18" i="6"/>
  <c r="LD20" i="6"/>
  <c r="LE20" i="6"/>
  <c r="LD22" i="6"/>
  <c r="LE22" i="6"/>
  <c r="LE3" i="6"/>
  <c r="LD16" i="6"/>
  <c r="LE16" i="6"/>
  <c r="LD12" i="6"/>
  <c r="LE12" i="6"/>
  <c r="LD15" i="6"/>
  <c r="LE15" i="6"/>
  <c r="LD14" i="6"/>
  <c r="LE14" i="6"/>
  <c r="LG13" i="6"/>
  <c r="LG16" i="6"/>
  <c r="LH3" i="6"/>
  <c r="LI3" i="6"/>
  <c r="LG17" i="6"/>
  <c r="LG23" i="6"/>
  <c r="LG14" i="6"/>
  <c r="LG22" i="6"/>
  <c r="LG21" i="6"/>
  <c r="LG15" i="6"/>
  <c r="LG12" i="6"/>
  <c r="LG18" i="6"/>
  <c r="LG19" i="6"/>
  <c r="LG20" i="6"/>
  <c r="LK12" i="6"/>
  <c r="LM12" i="6"/>
  <c r="LK17" i="6"/>
  <c r="LM17" i="6"/>
  <c r="LK20" i="6"/>
  <c r="LM20" i="6"/>
  <c r="LK16" i="6"/>
  <c r="LM16" i="6"/>
  <c r="LK13" i="6"/>
  <c r="LM13" i="6"/>
  <c r="LK21" i="6"/>
  <c r="LM21" i="6"/>
  <c r="LL3" i="6"/>
  <c r="LK18" i="6"/>
  <c r="LM18" i="6"/>
  <c r="LK15" i="6"/>
  <c r="LM15" i="6"/>
  <c r="LK14" i="6"/>
  <c r="LM14" i="6"/>
  <c r="LK23" i="6"/>
  <c r="LM23" i="6"/>
  <c r="LK19" i="6"/>
  <c r="LM19" i="6"/>
  <c r="LK22" i="6"/>
  <c r="LM22" i="6"/>
  <c r="LI21" i="6"/>
  <c r="LJ21" i="6"/>
  <c r="LI12" i="6"/>
  <c r="LI23" i="6"/>
  <c r="LJ23" i="6"/>
  <c r="LI14" i="6"/>
  <c r="LJ14" i="6"/>
  <c r="LI17" i="6"/>
  <c r="LJ17" i="6"/>
  <c r="LJ3" i="6"/>
  <c r="LI18" i="6"/>
  <c r="LJ18" i="6"/>
  <c r="LI20" i="6"/>
  <c r="LJ20" i="6"/>
  <c r="LI16" i="6"/>
  <c r="LJ16" i="6"/>
  <c r="LI13" i="6"/>
  <c r="LJ13" i="6"/>
  <c r="LI19" i="6"/>
  <c r="LJ19" i="6"/>
  <c r="LI15" i="6"/>
  <c r="LJ15" i="6"/>
  <c r="LI22" i="6"/>
  <c r="LJ22" i="6"/>
  <c r="LJ12" i="6"/>
  <c r="LL14" i="6"/>
  <c r="LL18" i="6"/>
  <c r="LL13" i="6"/>
  <c r="LM3" i="6"/>
  <c r="LN3" i="6"/>
  <c r="LL17" i="6"/>
  <c r="LL21" i="6"/>
  <c r="LL16" i="6"/>
  <c r="LL15" i="6"/>
  <c r="LL19" i="6"/>
  <c r="LL22" i="6"/>
  <c r="LL23" i="6"/>
  <c r="LL12" i="6"/>
  <c r="LL20" i="6"/>
  <c r="LN19" i="6"/>
  <c r="LO19" i="6"/>
  <c r="Q19" i="6"/>
  <c r="L19" i="6"/>
  <c r="LN12" i="6"/>
  <c r="LO12" i="6"/>
  <c r="Q12" i="6"/>
  <c r="L12" i="6"/>
  <c r="LN21" i="6"/>
  <c r="LO3" i="6"/>
  <c r="LN23" i="6"/>
  <c r="LN13" i="6"/>
  <c r="LO13" i="6"/>
  <c r="Q13" i="6"/>
  <c r="L13" i="6"/>
  <c r="LN20" i="6"/>
  <c r="LO20" i="6"/>
  <c r="Q20" i="6"/>
  <c r="L20" i="6"/>
  <c r="LN15" i="6"/>
  <c r="LO15" i="6"/>
  <c r="Q15" i="6"/>
  <c r="L15" i="6"/>
  <c r="LN16" i="6"/>
  <c r="LO16" i="6"/>
  <c r="Q16" i="6"/>
  <c r="L16" i="6"/>
  <c r="LN22" i="6"/>
  <c r="LO22" i="6"/>
  <c r="Q22" i="6"/>
  <c r="L22" i="6"/>
  <c r="LN14" i="6"/>
  <c r="LO14" i="6"/>
  <c r="Q14" i="6"/>
  <c r="L14" i="6"/>
  <c r="LN17" i="6"/>
  <c r="LO17" i="6"/>
  <c r="Q17" i="6"/>
  <c r="L17" i="6"/>
  <c r="LN18" i="6"/>
  <c r="LO18" i="6"/>
  <c r="Q18" i="6"/>
  <c r="L18" i="6"/>
  <c r="LO23" i="6"/>
  <c r="Q23" i="6"/>
  <c r="L23" i="6"/>
  <c r="LO21" i="6"/>
  <c r="Q21" i="6"/>
  <c r="L21" i="6"/>
  <c r="L38" i="6"/>
  <c r="M38" i="6"/>
  <c r="O38" i="6"/>
  <c r="N38" i="6"/>
  <c r="P3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<sst xmlns="http://schemas.openxmlformats.org/spreadsheetml/2006/main" count="17160" uniqueCount="83">
  <si>
    <t>Assignment 2</t>
  </si>
  <si>
    <t>Lat. Φ [°]</t>
  </si>
  <si>
    <t>Long. [°]</t>
  </si>
  <si>
    <r>
      <t>γ</t>
    </r>
    <r>
      <rPr>
        <b/>
        <vertAlign val="subscript"/>
        <sz val="11"/>
        <color theme="1"/>
        <rFont val="Calibri"/>
        <family val="2"/>
      </rPr>
      <t>sup</t>
    </r>
    <r>
      <rPr>
        <b/>
        <sz val="11"/>
        <color theme="1"/>
        <rFont val="Calibri"/>
        <family val="2"/>
      </rPr>
      <t xml:space="preserve"> [°]</t>
    </r>
  </si>
  <si>
    <t>n</t>
  </si>
  <si>
    <r>
      <t>τ</t>
    </r>
    <r>
      <rPr>
        <b/>
        <sz val="9"/>
        <color theme="1"/>
        <rFont val="Aptos Narrow"/>
        <family val="2"/>
        <scheme val="minor"/>
      </rPr>
      <t>sol,sr</t>
    </r>
  </si>
  <si>
    <r>
      <t>τ</t>
    </r>
    <r>
      <rPr>
        <b/>
        <sz val="9"/>
        <color theme="1"/>
        <rFont val="Aptos Narrow"/>
        <family val="2"/>
        <scheme val="minor"/>
      </rPr>
      <t>sol,ss</t>
    </r>
  </si>
  <si>
    <r>
      <t>τ</t>
    </r>
    <r>
      <rPr>
        <b/>
        <sz val="9"/>
        <color theme="1"/>
        <rFont val="Aptos Narrow"/>
        <family val="2"/>
        <scheme val="minor"/>
      </rPr>
      <t>loc,sr</t>
    </r>
  </si>
  <si>
    <r>
      <t>τ</t>
    </r>
    <r>
      <rPr>
        <b/>
        <sz val="9"/>
        <color theme="1"/>
        <rFont val="Aptos Narrow"/>
        <family val="2"/>
        <scheme val="minor"/>
      </rPr>
      <t>loc,ss</t>
    </r>
  </si>
  <si>
    <t>DLS</t>
  </si>
  <si>
    <t>S.L. [°]</t>
  </si>
  <si>
    <t>x giorno</t>
  </si>
  <si>
    <t>si</t>
  </si>
  <si>
    <t>ore di luce</t>
  </si>
  <si>
    <t>sunrise</t>
  </si>
  <si>
    <t>sunset</t>
  </si>
  <si>
    <t>DLS [min]</t>
  </si>
  <si>
    <t>ET [min]</t>
  </si>
  <si>
    <t>ore luce</t>
  </si>
  <si>
    <t xml:space="preserve">ore </t>
  </si>
  <si>
    <t>ω [°]</t>
  </si>
  <si>
    <r>
      <t>ω</t>
    </r>
    <r>
      <rPr>
        <b/>
        <sz val="9"/>
        <color theme="1"/>
        <rFont val="Calibri"/>
        <family val="2"/>
      </rPr>
      <t>sr</t>
    </r>
    <r>
      <rPr>
        <b/>
        <sz val="11"/>
        <color theme="1"/>
        <rFont val="Calibri"/>
        <family val="2"/>
      </rPr>
      <t xml:space="preserve"> [°]</t>
    </r>
  </si>
  <si>
    <r>
      <t>ω</t>
    </r>
    <r>
      <rPr>
        <b/>
        <sz val="9"/>
        <color theme="1"/>
        <rFont val="Calibri"/>
        <family val="2"/>
      </rPr>
      <t>ss</t>
    </r>
    <r>
      <rPr>
        <b/>
        <sz val="11"/>
        <color theme="1"/>
        <rFont val="Calibri"/>
        <family val="2"/>
      </rPr>
      <t xml:space="preserve"> [°]</t>
    </r>
  </si>
  <si>
    <t>δ [°]</t>
  </si>
  <si>
    <t>θ [°]</t>
  </si>
  <si>
    <r>
      <t>τ</t>
    </r>
    <r>
      <rPr>
        <b/>
        <sz val="9"/>
        <color theme="1"/>
        <rFont val="Aptos Narrow"/>
        <family val="2"/>
        <scheme val="minor"/>
      </rPr>
      <t>sol</t>
    </r>
  </si>
  <si>
    <r>
      <t>cos(</t>
    </r>
    <r>
      <rPr>
        <b/>
        <sz val="11"/>
        <color theme="1"/>
        <rFont val="Aptos Narrow"/>
        <family val="2"/>
      </rPr>
      <t>θ</t>
    </r>
    <r>
      <rPr>
        <b/>
        <sz val="11"/>
        <color theme="1"/>
        <rFont val="Aptos Narrow"/>
        <family val="2"/>
        <scheme val="minor"/>
      </rPr>
      <t>)</t>
    </r>
  </si>
  <si>
    <t>cos(Φ)</t>
  </si>
  <si>
    <t>sen(Φ)</t>
  </si>
  <si>
    <t>cos(δ)</t>
  </si>
  <si>
    <t>sen(δ)</t>
  </si>
  <si>
    <t>sen(θ)</t>
  </si>
  <si>
    <r>
      <t>γ</t>
    </r>
    <r>
      <rPr>
        <b/>
        <sz val="9"/>
        <color theme="1"/>
        <rFont val="Aptos Narrow"/>
        <family val="2"/>
        <scheme val="minor"/>
      </rPr>
      <t>sun</t>
    </r>
    <r>
      <rPr>
        <b/>
        <sz val="11"/>
        <color theme="1"/>
        <rFont val="Aptos Narrow"/>
        <family val="2"/>
        <scheme val="minor"/>
      </rPr>
      <t xml:space="preserve"> [°]</t>
    </r>
  </si>
  <si>
    <r>
      <t>cos(γ</t>
    </r>
    <r>
      <rPr>
        <b/>
        <sz val="9"/>
        <color theme="1"/>
        <rFont val="Aptos Narrow"/>
        <family val="2"/>
        <scheme val="minor"/>
      </rPr>
      <t>sun</t>
    </r>
    <r>
      <rPr>
        <b/>
        <sz val="11"/>
        <color theme="1"/>
        <rFont val="Aptos Narrow"/>
        <family val="2"/>
        <scheme val="minor"/>
      </rPr>
      <t>-γ</t>
    </r>
    <r>
      <rPr>
        <b/>
        <sz val="9"/>
        <color theme="1"/>
        <rFont val="Aptos Narrow"/>
        <family val="2"/>
        <scheme val="minor"/>
      </rPr>
      <t>sup</t>
    </r>
    <r>
      <rPr>
        <b/>
        <sz val="11"/>
        <color theme="1"/>
        <rFont val="Aptos Narrow"/>
        <family val="2"/>
        <scheme val="minor"/>
      </rPr>
      <t>)</t>
    </r>
  </si>
  <si>
    <r>
      <t>β</t>
    </r>
    <r>
      <rPr>
        <b/>
        <sz val="9"/>
        <color theme="1"/>
        <rFont val="Aptos Narrow"/>
        <family val="2"/>
        <scheme val="minor"/>
      </rPr>
      <t>ott</t>
    </r>
  </si>
  <si>
    <t>tan(β)</t>
  </si>
  <si>
    <r>
      <rPr>
        <b/>
        <sz val="11"/>
        <color theme="1"/>
        <rFont val="Aptos Narrow"/>
        <family val="2"/>
        <scheme val="minor"/>
      </rPr>
      <t>β</t>
    </r>
    <r>
      <rPr>
        <b/>
        <sz val="9"/>
        <color theme="1"/>
        <rFont val="Aptos Narrow"/>
        <family val="2"/>
        <scheme val="minor"/>
      </rPr>
      <t>tracking</t>
    </r>
  </si>
  <si>
    <t>Orario posizione orizzontale del pannello PV</t>
  </si>
  <si>
    <t>ρ (albedo)</t>
  </si>
  <si>
    <r>
      <t>E</t>
    </r>
    <r>
      <rPr>
        <b/>
        <sz val="9"/>
        <color theme="1"/>
        <rFont val="Aptos Narrow"/>
        <family val="2"/>
        <scheme val="minor"/>
      </rPr>
      <t>h,diff</t>
    </r>
    <r>
      <rPr>
        <b/>
        <sz val="11"/>
        <color theme="1"/>
        <rFont val="Aptos Narrow"/>
        <family val="2"/>
        <scheme val="minor"/>
      </rPr>
      <t xml:space="preserve"> [MJ/(h*m^2)]</t>
    </r>
  </si>
  <si>
    <r>
      <t>E</t>
    </r>
    <r>
      <rPr>
        <b/>
        <sz val="9"/>
        <color theme="1"/>
        <rFont val="Aptos Narrow"/>
        <family val="2"/>
        <scheme val="minor"/>
      </rPr>
      <t>h,dir</t>
    </r>
    <r>
      <rPr>
        <b/>
        <sz val="11"/>
        <color theme="1"/>
        <rFont val="Aptos Narrow"/>
        <family val="2"/>
        <scheme val="minor"/>
      </rPr>
      <t xml:space="preserve"> [MJ/(h*m^2)]</t>
    </r>
  </si>
  <si>
    <t>Orario</t>
  </si>
  <si>
    <t>Rb</t>
  </si>
  <si>
    <r>
      <t>cos(β</t>
    </r>
    <r>
      <rPr>
        <b/>
        <sz val="9"/>
        <color theme="1"/>
        <rFont val="Aptos Narrow"/>
        <family val="2"/>
        <scheme val="minor"/>
      </rPr>
      <t>ott</t>
    </r>
    <r>
      <rPr>
        <b/>
        <sz val="11"/>
        <color theme="1"/>
        <rFont val="Aptos Narrow"/>
        <family val="2"/>
        <scheme val="minor"/>
      </rPr>
      <t>)</t>
    </r>
  </si>
  <si>
    <r>
      <t>sen(β</t>
    </r>
    <r>
      <rPr>
        <b/>
        <sz val="9"/>
        <color theme="1"/>
        <rFont val="Aptos Narrow"/>
        <family val="2"/>
        <scheme val="minor"/>
      </rPr>
      <t>ott</t>
    </r>
    <r>
      <rPr>
        <b/>
        <sz val="11"/>
        <color theme="1"/>
        <rFont val="Aptos Narrow"/>
        <family val="2"/>
        <scheme val="minor"/>
      </rPr>
      <t>)</t>
    </r>
  </si>
  <si>
    <r>
      <t>E</t>
    </r>
    <r>
      <rPr>
        <b/>
        <sz val="9"/>
        <color theme="1"/>
        <rFont val="Aptos Narrow"/>
        <family val="2"/>
        <scheme val="minor"/>
      </rPr>
      <t>h,glob</t>
    </r>
    <r>
      <rPr>
        <b/>
        <sz val="11"/>
        <color theme="1"/>
        <rFont val="Aptos Narrow"/>
        <family val="2"/>
        <scheme val="minor"/>
      </rPr>
      <t xml:space="preserve"> [MJ/(h*m^2)]</t>
    </r>
  </si>
  <si>
    <t>Superficie [m^2]</t>
  </si>
  <si>
    <t>n° pannelli</t>
  </si>
  <si>
    <t>cos(ω)</t>
  </si>
  <si>
    <r>
      <t>cos(Φ-β</t>
    </r>
    <r>
      <rPr>
        <b/>
        <sz val="9"/>
        <color theme="1"/>
        <rFont val="Aptos Narrow"/>
        <family val="2"/>
        <scheme val="minor"/>
      </rPr>
      <t>non-tracking</t>
    </r>
    <r>
      <rPr>
        <b/>
        <sz val="11"/>
        <color theme="1"/>
        <rFont val="Aptos Narrow"/>
        <family val="2"/>
        <scheme val="minor"/>
      </rPr>
      <t>)</t>
    </r>
  </si>
  <si>
    <r>
      <t>sen(Φ-β</t>
    </r>
    <r>
      <rPr>
        <b/>
        <sz val="9"/>
        <color theme="1"/>
        <rFont val="Aptos Narrow"/>
        <family val="2"/>
        <scheme val="minor"/>
      </rPr>
      <t>non-tracking</t>
    </r>
    <r>
      <rPr>
        <b/>
        <sz val="11"/>
        <color theme="1"/>
        <rFont val="Aptos Narrow"/>
        <family val="2"/>
        <scheme val="minor"/>
      </rPr>
      <t>)</t>
    </r>
  </si>
  <si>
    <r>
      <t>β</t>
    </r>
    <r>
      <rPr>
        <b/>
        <sz val="9"/>
        <color theme="1"/>
        <rFont val="Aptos Narrow"/>
        <family val="2"/>
        <scheme val="minor"/>
      </rPr>
      <t>non-tracking</t>
    </r>
    <r>
      <rPr>
        <b/>
        <sz val="11"/>
        <color theme="1"/>
        <rFont val="Aptos Narrow"/>
        <family val="2"/>
        <scheme val="minor"/>
      </rPr>
      <t xml:space="preserve"> [°]</t>
    </r>
  </si>
  <si>
    <r>
      <t>R</t>
    </r>
    <r>
      <rPr>
        <b/>
        <sz val="9"/>
        <color theme="1"/>
        <rFont val="Aptos Narrow"/>
        <family val="2"/>
        <scheme val="minor"/>
      </rPr>
      <t>b</t>
    </r>
  </si>
  <si>
    <t>Non-tracking</t>
  </si>
  <si>
    <t>Confronto tracking/non-tracking</t>
  </si>
  <si>
    <t>tan(θ)</t>
  </si>
  <si>
    <r>
      <t>E</t>
    </r>
    <r>
      <rPr>
        <b/>
        <sz val="9"/>
        <color theme="1"/>
        <rFont val="Aptos Narrow"/>
        <family val="2"/>
        <scheme val="minor"/>
      </rPr>
      <t>h,diff</t>
    </r>
    <r>
      <rPr>
        <b/>
        <sz val="11"/>
        <color theme="1"/>
        <rFont val="Aptos Narrow"/>
        <family val="2"/>
        <scheme val="minor"/>
      </rPr>
      <t xml:space="preserve"> [W/(m^2)]</t>
    </r>
  </si>
  <si>
    <r>
      <t>E</t>
    </r>
    <r>
      <rPr>
        <b/>
        <sz val="9"/>
        <color theme="1"/>
        <rFont val="Aptos Narrow"/>
        <family val="2"/>
        <scheme val="minor"/>
      </rPr>
      <t>h,dir</t>
    </r>
    <r>
      <rPr>
        <b/>
        <sz val="11"/>
        <color theme="1"/>
        <rFont val="Aptos Narrow"/>
        <family val="2"/>
        <scheme val="minor"/>
      </rPr>
      <t xml:space="preserve"> [W/(m^2)]</t>
    </r>
  </si>
  <si>
    <r>
      <t>E</t>
    </r>
    <r>
      <rPr>
        <b/>
        <sz val="9"/>
        <color theme="1"/>
        <rFont val="Aptos Narrow"/>
        <family val="2"/>
        <scheme val="minor"/>
      </rPr>
      <t>h,glob</t>
    </r>
    <r>
      <rPr>
        <b/>
        <sz val="11"/>
        <color theme="1"/>
        <rFont val="Aptos Narrow"/>
        <family val="2"/>
        <scheme val="minor"/>
      </rPr>
      <t xml:space="preserve"> [W/(m^2)]</t>
    </r>
  </si>
  <si>
    <r>
      <t>E</t>
    </r>
    <r>
      <rPr>
        <b/>
        <sz val="9"/>
        <color theme="1"/>
        <rFont val="Aptos Narrow"/>
        <family val="2"/>
        <scheme val="minor"/>
      </rPr>
      <t>t,diff</t>
    </r>
    <r>
      <rPr>
        <b/>
        <sz val="11"/>
        <color theme="1"/>
        <rFont val="Aptos Narrow"/>
        <family val="2"/>
        <scheme val="minor"/>
      </rPr>
      <t xml:space="preserve"> [W/(m^2)]</t>
    </r>
  </si>
  <si>
    <r>
      <t>E</t>
    </r>
    <r>
      <rPr>
        <b/>
        <sz val="9"/>
        <color theme="1"/>
        <rFont val="Aptos Narrow"/>
        <family val="2"/>
        <scheme val="minor"/>
      </rPr>
      <t>t,dir</t>
    </r>
    <r>
      <rPr>
        <b/>
        <sz val="11"/>
        <color theme="1"/>
        <rFont val="Aptos Narrow"/>
        <family val="2"/>
        <scheme val="minor"/>
      </rPr>
      <t xml:space="preserve"> [W/(m^2)]</t>
    </r>
  </si>
  <si>
    <r>
      <t>E</t>
    </r>
    <r>
      <rPr>
        <b/>
        <sz val="9"/>
        <color theme="1"/>
        <rFont val="Aptos Narrow"/>
        <family val="2"/>
        <scheme val="minor"/>
      </rPr>
      <t>t,rifl</t>
    </r>
    <r>
      <rPr>
        <b/>
        <sz val="11"/>
        <color theme="1"/>
        <rFont val="Aptos Narrow"/>
        <family val="2"/>
        <scheme val="minor"/>
      </rPr>
      <t xml:space="preserve"> [W/(m^2)]</t>
    </r>
  </si>
  <si>
    <t>Produzione energetica giornaliera [kWh]</t>
  </si>
  <si>
    <r>
      <t>E</t>
    </r>
    <r>
      <rPr>
        <b/>
        <sz val="9"/>
        <color theme="1"/>
        <rFont val="Aptos Narrow"/>
        <family val="2"/>
        <scheme val="minor"/>
      </rPr>
      <t>t,glob</t>
    </r>
    <r>
      <rPr>
        <b/>
        <sz val="11"/>
        <color theme="1"/>
        <rFont val="Aptos Narrow"/>
        <family val="2"/>
        <scheme val="minor"/>
      </rPr>
      <t xml:space="preserve"> [W/(m^2)]</t>
    </r>
  </si>
  <si>
    <t>Etot [W/m^2]</t>
  </si>
  <si>
    <t>-</t>
  </si>
  <si>
    <t>Risultati del confronto tracking/non-tracking</t>
  </si>
  <si>
    <t>tracking</t>
  </si>
  <si>
    <t>non tracking</t>
  </si>
  <si>
    <t>confronto</t>
  </si>
  <si>
    <t>giorno</t>
  </si>
  <si>
    <r>
      <t>η</t>
    </r>
    <r>
      <rPr>
        <b/>
        <sz val="9"/>
        <color theme="1"/>
        <rFont val="Aptos Narrow"/>
        <family val="2"/>
      </rPr>
      <t>pannelli</t>
    </r>
  </si>
  <si>
    <t>Produzione energetica giornaliera effettiva [kWh]</t>
  </si>
  <si>
    <t>beta</t>
  </si>
  <si>
    <t>Etdiff</t>
  </si>
  <si>
    <t>Etdir</t>
  </si>
  <si>
    <t>Etrifl</t>
  </si>
  <si>
    <t>Etglob</t>
  </si>
  <si>
    <t>Orario [W/(m^2)]</t>
  </si>
  <si>
    <r>
      <t>E</t>
    </r>
    <r>
      <rPr>
        <b/>
        <sz val="9"/>
        <color theme="1"/>
        <rFont val="Aptos Narrow"/>
        <family val="2"/>
        <scheme val="minor"/>
      </rPr>
      <t>h,diff</t>
    </r>
    <r>
      <rPr>
        <b/>
        <sz val="11"/>
        <color theme="1"/>
        <rFont val="Aptos Narrow"/>
        <family val="2"/>
        <scheme val="minor"/>
      </rPr>
      <t xml:space="preserve"> </t>
    </r>
  </si>
  <si>
    <r>
      <t>E</t>
    </r>
    <r>
      <rPr>
        <b/>
        <sz val="9"/>
        <color theme="1"/>
        <rFont val="Aptos Narrow"/>
        <family val="2"/>
        <scheme val="minor"/>
      </rPr>
      <t>h,dir</t>
    </r>
    <r>
      <rPr>
        <b/>
        <sz val="11"/>
        <color theme="1"/>
        <rFont val="Aptos Narrow"/>
        <family val="2"/>
        <scheme val="minor"/>
      </rPr>
      <t xml:space="preserve"> </t>
    </r>
  </si>
  <si>
    <r>
      <t>E</t>
    </r>
    <r>
      <rPr>
        <b/>
        <sz val="9"/>
        <color theme="1"/>
        <rFont val="Aptos Narrow"/>
        <family val="2"/>
        <scheme val="minor"/>
      </rPr>
      <t>h,glob</t>
    </r>
  </si>
  <si>
    <r>
      <t>E</t>
    </r>
    <r>
      <rPr>
        <b/>
        <sz val="9"/>
        <color theme="1"/>
        <rFont val="Aptos Narrow"/>
        <family val="2"/>
        <scheme val="minor"/>
      </rPr>
      <t>h,diff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</si>
</sst>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9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4" fillId="3" borderId="1" xfId="0" applyFont="1" applyFill="1" applyBorder="1"/>
    <xf numFmtId="16" fontId="1" fillId="3" borderId="1" xfId="0" applyNumberFormat="1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3" borderId="1" xfId="0" applyFill="1" applyBorder="1" applyAlignment="1">
      <alignment horizontal="left"/>
    </xf>
    <xf numFmtId="16" fontId="2" fillId="2" borderId="1" xfId="0" applyNumberFormat="1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16" fontId="0" fillId="0" borderId="0" xfId="0" applyNumberFormat="1"/>
    <xf numFmtId="0" fontId="8" fillId="3" borderId="1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Border="1"/>
    <xf numFmtId="0" fontId="0" fillId="0" borderId="10" xfId="0" applyBorder="1"/>
    <xf numFmtId="0" fontId="0" fillId="7" borderId="11" xfId="0" applyFill="1" applyBorder="1"/>
    <xf numFmtId="0" fontId="0" fillId="7" borderId="12" xfId="0" applyFill="1" applyBorder="1"/>
    <xf numFmtId="0" fontId="0" fillId="0" borderId="13" xfId="0" applyBorder="1"/>
    <xf numFmtId="0" fontId="0" fillId="7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16" fontId="2" fillId="2" borderId="0" xfId="0" applyNumberFormat="1" applyFont="1" applyFill="1"/>
    <xf numFmtId="0" fontId="1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22 dicembre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30308743790236398"/>
                  <c:y val="-0.661839775849921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</c:trendlineLbl>
          </c:trendline>
          <c:xVal>
            <c:numRef>
              <c:f>Foglio1!$B$104:$B$111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xVal>
          <c:yVal>
            <c:numRef>
              <c:f>Foglio1!$L$104:$L$111</c:f>
              <c:numCache>
                <c:formatCode>General</c:formatCode>
                <c:ptCount val="8"/>
                <c:pt idx="0">
                  <c:v>60</c:v>
                </c:pt>
                <c:pt idx="1">
                  <c:v>14.814405434393326</c:v>
                </c:pt>
                <c:pt idx="2">
                  <c:v>-24.88953135843316</c:v>
                </c:pt>
                <c:pt idx="3">
                  <c:v>-45.116920273844499</c:v>
                </c:pt>
                <c:pt idx="4">
                  <c:v>-57.490079347291783</c:v>
                </c:pt>
                <c:pt idx="5">
                  <c:v>-60</c:v>
                </c:pt>
                <c:pt idx="6">
                  <c:v>-60</c:v>
                </c:pt>
                <c:pt idx="7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9-4F34-A21E-35325B7AA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Ore [h]</a:t>
                </a:r>
                <a:endParaRPr lang="it-IT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β</a:t>
                </a:r>
                <a:r>
                  <a:rPr lang="it-IT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ott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[°]</a:t>
                </a:r>
                <a:endParaRPr lang="it-IT"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21 settembre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9497496629758368"/>
                  <c:y val="-0.65558192443202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</c:trendlineLbl>
          </c:trendline>
          <c:xVal>
            <c:numRef>
              <c:f>Foglio1!$B$76:$B$87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</c:numCache>
            </c:numRef>
          </c:xVal>
          <c:yVal>
            <c:numRef>
              <c:f>Foglio1!$L$76:$L$87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43.240041164150504</c:v>
                </c:pt>
                <c:pt idx="3">
                  <c:v>19.227259575265638</c:v>
                </c:pt>
                <c:pt idx="4">
                  <c:v>-3.2691579049270367</c:v>
                </c:pt>
                <c:pt idx="5">
                  <c:v>-21.399760149212675</c:v>
                </c:pt>
                <c:pt idx="6">
                  <c:v>-35.467752713562042</c:v>
                </c:pt>
                <c:pt idx="7">
                  <c:v>-46.838121050065482</c:v>
                </c:pt>
                <c:pt idx="8">
                  <c:v>-56.725982012602195</c:v>
                </c:pt>
                <c:pt idx="9">
                  <c:v>-60</c:v>
                </c:pt>
                <c:pt idx="10">
                  <c:v>-60</c:v>
                </c:pt>
                <c:pt idx="11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B-473F-A375-829D2721A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Ore [h]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β</a:t>
                </a:r>
                <a:r>
                  <a:rPr lang="it-IT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ott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[°]</a:t>
                </a:r>
                <a:endParaRPr lang="it-IT"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21 giugno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2684996054422915"/>
                  <c:y val="-0.6569638974984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</c:trendlineLbl>
          </c:trendline>
          <c:xVal>
            <c:numRef>
              <c:f>Foglio1!$B$47:$B$62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xVal>
          <c:yVal>
            <c:numRef>
              <c:f>Foglio1!$L$47:$L$62</c:f>
              <c:numCache>
                <c:formatCode>General</c:formatCode>
                <c:ptCount val="1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54.408873950197723</c:v>
                </c:pt>
                <c:pt idx="4">
                  <c:v>39.871759683469428</c:v>
                </c:pt>
                <c:pt idx="5">
                  <c:v>24.371623083294871</c:v>
                </c:pt>
                <c:pt idx="6">
                  <c:v>9.0918706160623941</c:v>
                </c:pt>
                <c:pt idx="7">
                  <c:v>-4.9031462408864233</c:v>
                </c:pt>
                <c:pt idx="8">
                  <c:v>-17.146525272566709</c:v>
                </c:pt>
                <c:pt idx="9">
                  <c:v>-27.730653007740145</c:v>
                </c:pt>
                <c:pt idx="10">
                  <c:v>-37.034971380581645</c:v>
                </c:pt>
                <c:pt idx="11">
                  <c:v>-45.538035417227846</c:v>
                </c:pt>
                <c:pt idx="12">
                  <c:v>-53.779539063611864</c:v>
                </c:pt>
                <c:pt idx="13">
                  <c:v>-60</c:v>
                </c:pt>
                <c:pt idx="14">
                  <c:v>-60</c:v>
                </c:pt>
                <c:pt idx="15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F-4F00-9881-AC13865A7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Ore [h]</a:t>
                </a:r>
                <a:endParaRPr lang="it-I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β</a:t>
                </a:r>
                <a:r>
                  <a:rPr lang="it-IT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ott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[°]</a:t>
                </a:r>
                <a:endParaRPr lang="it-IT"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21 marzo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23331669185738263"/>
                  <c:y val="-0.655418355815536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</c:trendlineLbl>
          </c:trendline>
          <c:xVal>
            <c:numRef>
              <c:f>Foglio1!$B$21:$B$32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Foglio1!$L$21:$L$32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49.525182239874177</c:v>
                </c:pt>
                <c:pt idx="3">
                  <c:v>25.829584877144267</c:v>
                </c:pt>
                <c:pt idx="4">
                  <c:v>2.3907148412312749</c:v>
                </c:pt>
                <c:pt idx="5">
                  <c:v>-17.051221074805497</c:v>
                </c:pt>
                <c:pt idx="6">
                  <c:v>-32.1150577038431</c:v>
                </c:pt>
                <c:pt idx="7">
                  <c:v>-44.087665663252899</c:v>
                </c:pt>
                <c:pt idx="8">
                  <c:v>-54.275060091869165</c:v>
                </c:pt>
                <c:pt idx="9">
                  <c:v>-60</c:v>
                </c:pt>
                <c:pt idx="10">
                  <c:v>-60</c:v>
                </c:pt>
                <c:pt idx="11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6C-46E4-9412-B570F07B7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</a:t>
                </a:r>
                <a:r>
                  <a:rPr lang="it-IT" baseline="0"/>
                  <a:t> [h]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β</a:t>
                </a:r>
                <a:r>
                  <a:rPr lang="it-IT" sz="900"/>
                  <a:t>ott [°]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Irradianze orarie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Irradianza diretta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Foglio2!$B$20:$B$31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Foglio2!$K$21:$K$31</c:f>
              <c:numCache>
                <c:formatCode>General</c:formatCode>
                <c:ptCount val="11"/>
                <c:pt idx="0">
                  <c:v>70.650000000000006</c:v>
                </c:pt>
                <c:pt idx="1">
                  <c:v>148.12</c:v>
                </c:pt>
                <c:pt idx="2">
                  <c:v>231.96</c:v>
                </c:pt>
                <c:pt idx="3">
                  <c:v>280.82</c:v>
                </c:pt>
                <c:pt idx="4">
                  <c:v>316.67</c:v>
                </c:pt>
                <c:pt idx="5">
                  <c:v>306.43</c:v>
                </c:pt>
                <c:pt idx="6">
                  <c:v>269.63</c:v>
                </c:pt>
                <c:pt idx="7">
                  <c:v>207.35</c:v>
                </c:pt>
                <c:pt idx="8">
                  <c:v>139.80000000000001</c:v>
                </c:pt>
                <c:pt idx="9">
                  <c:v>66.48</c:v>
                </c:pt>
                <c:pt idx="10">
                  <c:v>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5-43F6-9DB8-5593C6932C41}"/>
            </c:ext>
          </c:extLst>
        </c:ser>
        <c:ser>
          <c:idx val="1"/>
          <c:order val="1"/>
          <c:tx>
            <c:v>Irradianza diffusa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Foglio2!$B$20:$B$31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Foglio2!$J$21:$J$31</c:f>
              <c:numCache>
                <c:formatCode>General</c:formatCode>
                <c:ptCount val="11"/>
                <c:pt idx="0">
                  <c:v>80.349999999999994</c:v>
                </c:pt>
                <c:pt idx="1">
                  <c:v>126.27</c:v>
                </c:pt>
                <c:pt idx="2">
                  <c:v>157.37</c:v>
                </c:pt>
                <c:pt idx="3">
                  <c:v>175.3</c:v>
                </c:pt>
                <c:pt idx="4">
                  <c:v>183.36</c:v>
                </c:pt>
                <c:pt idx="5">
                  <c:v>180.21</c:v>
                </c:pt>
                <c:pt idx="6">
                  <c:v>170.98</c:v>
                </c:pt>
                <c:pt idx="7">
                  <c:v>149.93</c:v>
                </c:pt>
                <c:pt idx="8">
                  <c:v>118.17</c:v>
                </c:pt>
                <c:pt idx="9">
                  <c:v>75.06</c:v>
                </c:pt>
                <c:pt idx="10">
                  <c:v>14.07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65-43F6-9DB8-5593C6932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701776"/>
        <c:axId val="1404298832"/>
      </c:scatterChart>
      <c:valAx>
        <c:axId val="1730701776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4298832"/>
        <c:crosses val="autoZero"/>
        <c:crossBetween val="midCat"/>
        <c:majorUnit val="2"/>
      </c:valAx>
      <c:valAx>
        <c:axId val="14042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</a:t>
                </a:r>
                <a:r>
                  <a:rPr lang="it-IT" sz="800"/>
                  <a:t>h,dir</a:t>
                </a:r>
                <a:r>
                  <a:rPr lang="it-IT"/>
                  <a:t>/E</a:t>
                </a:r>
                <a:r>
                  <a:rPr lang="it-IT" sz="800"/>
                  <a:t>h,diff</a:t>
                </a:r>
                <a:r>
                  <a:rPr lang="it-IT"/>
                  <a:t> [W/(m^2)]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3070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Irradianze orarie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Irradianza diretta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Foglio2!$B$46:$B$61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xVal>
          <c:yVal>
            <c:numRef>
              <c:f>Foglio2!$K$46:$K$61</c:f>
              <c:numCache>
                <c:formatCode>General</c:formatCode>
                <c:ptCount val="16"/>
                <c:pt idx="0">
                  <c:v>2.23</c:v>
                </c:pt>
                <c:pt idx="1">
                  <c:v>41.71</c:v>
                </c:pt>
                <c:pt idx="2">
                  <c:v>117.87</c:v>
                </c:pt>
                <c:pt idx="3">
                  <c:v>225.3</c:v>
                </c:pt>
                <c:pt idx="4">
                  <c:v>339.98</c:v>
                </c:pt>
                <c:pt idx="5">
                  <c:v>428.03</c:v>
                </c:pt>
                <c:pt idx="6">
                  <c:v>509.11</c:v>
                </c:pt>
                <c:pt idx="7">
                  <c:v>532.01</c:v>
                </c:pt>
                <c:pt idx="8">
                  <c:v>528.17999999999995</c:v>
                </c:pt>
                <c:pt idx="9">
                  <c:v>479.79</c:v>
                </c:pt>
                <c:pt idx="10">
                  <c:v>388.37</c:v>
                </c:pt>
                <c:pt idx="11">
                  <c:v>300.55</c:v>
                </c:pt>
                <c:pt idx="12">
                  <c:v>193.4</c:v>
                </c:pt>
                <c:pt idx="13">
                  <c:v>98.76</c:v>
                </c:pt>
                <c:pt idx="14">
                  <c:v>26.59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9B-48DA-8740-B34371C27471}"/>
            </c:ext>
          </c:extLst>
        </c:ser>
        <c:ser>
          <c:idx val="1"/>
          <c:order val="1"/>
          <c:tx>
            <c:v>Irradianza diffusa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Foglio2!$B$46:$B$61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xVal>
          <c:yVal>
            <c:numRef>
              <c:f>Foglio2!$J$46:$J$61</c:f>
              <c:numCache>
                <c:formatCode>General</c:formatCode>
                <c:ptCount val="16"/>
                <c:pt idx="0">
                  <c:v>11.81</c:v>
                </c:pt>
                <c:pt idx="1">
                  <c:v>71.680000000000007</c:v>
                </c:pt>
                <c:pt idx="2">
                  <c:v>127.2</c:v>
                </c:pt>
                <c:pt idx="3">
                  <c:v>170.03</c:v>
                </c:pt>
                <c:pt idx="4">
                  <c:v>200.81</c:v>
                </c:pt>
                <c:pt idx="5">
                  <c:v>224.77</c:v>
                </c:pt>
                <c:pt idx="6">
                  <c:v>233.63</c:v>
                </c:pt>
                <c:pt idx="7">
                  <c:v>243.62</c:v>
                </c:pt>
                <c:pt idx="8">
                  <c:v>238.76</c:v>
                </c:pt>
                <c:pt idx="9">
                  <c:v>223.63</c:v>
                </c:pt>
                <c:pt idx="10">
                  <c:v>209.42</c:v>
                </c:pt>
                <c:pt idx="11">
                  <c:v>185.12</c:v>
                </c:pt>
                <c:pt idx="12">
                  <c:v>146.27000000000001</c:v>
                </c:pt>
                <c:pt idx="13">
                  <c:v>102.88</c:v>
                </c:pt>
                <c:pt idx="14">
                  <c:v>48.75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9B-48DA-8740-B34371C27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701776"/>
        <c:axId val="1404298832"/>
      </c:scatterChart>
      <c:valAx>
        <c:axId val="1730701776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4298832"/>
        <c:crosses val="autoZero"/>
        <c:crossBetween val="midCat"/>
        <c:majorUnit val="2"/>
      </c:valAx>
      <c:valAx>
        <c:axId val="14042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</a:t>
                </a:r>
                <a:r>
                  <a:rPr lang="it-I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h,dir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/E</a:t>
                </a:r>
                <a:r>
                  <a:rPr lang="it-I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h,diff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[W/(m^2)]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3070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Irradianze orarie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Irradianza diretta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Foglio2!$B$75:$B$86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</c:numCache>
            </c:numRef>
          </c:xVal>
          <c:yVal>
            <c:numRef>
              <c:f>Foglio2!$K$75:$K$86</c:f>
              <c:numCache>
                <c:formatCode>General</c:formatCode>
                <c:ptCount val="12"/>
                <c:pt idx="0">
                  <c:v>41.27</c:v>
                </c:pt>
                <c:pt idx="1">
                  <c:v>125.79</c:v>
                </c:pt>
                <c:pt idx="2">
                  <c:v>236.27</c:v>
                </c:pt>
                <c:pt idx="3">
                  <c:v>319.48</c:v>
                </c:pt>
                <c:pt idx="4">
                  <c:v>366.93</c:v>
                </c:pt>
                <c:pt idx="5">
                  <c:v>404.42</c:v>
                </c:pt>
                <c:pt idx="6">
                  <c:v>391.88</c:v>
                </c:pt>
                <c:pt idx="7">
                  <c:v>342.79</c:v>
                </c:pt>
                <c:pt idx="8">
                  <c:v>261.49</c:v>
                </c:pt>
                <c:pt idx="9">
                  <c:v>170.21</c:v>
                </c:pt>
                <c:pt idx="10">
                  <c:v>82.07</c:v>
                </c:pt>
                <c:pt idx="11">
                  <c:v>11.18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5-40D6-8256-85777D1CC4AF}"/>
            </c:ext>
          </c:extLst>
        </c:ser>
        <c:ser>
          <c:idx val="1"/>
          <c:order val="1"/>
          <c:tx>
            <c:v>Irradianza diffusa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Foglio2!$B$75:$B$86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</c:numCache>
            </c:numRef>
          </c:xVal>
          <c:yVal>
            <c:numRef>
              <c:f>Foglio2!$J$75:$J$86</c:f>
              <c:numCache>
                <c:formatCode>General</c:formatCode>
                <c:ptCount val="12"/>
                <c:pt idx="0">
                  <c:v>59.99</c:v>
                </c:pt>
                <c:pt idx="1">
                  <c:v>115.01</c:v>
                </c:pt>
                <c:pt idx="2">
                  <c:v>153.22</c:v>
                </c:pt>
                <c:pt idx="3">
                  <c:v>178.49</c:v>
                </c:pt>
                <c:pt idx="4">
                  <c:v>197.92</c:v>
                </c:pt>
                <c:pt idx="5">
                  <c:v>202.97</c:v>
                </c:pt>
                <c:pt idx="6">
                  <c:v>198.65</c:v>
                </c:pt>
                <c:pt idx="7">
                  <c:v>190.86</c:v>
                </c:pt>
                <c:pt idx="8">
                  <c:v>161.79</c:v>
                </c:pt>
                <c:pt idx="9">
                  <c:v>130.83000000000001</c:v>
                </c:pt>
                <c:pt idx="10">
                  <c:v>83.4</c:v>
                </c:pt>
                <c:pt idx="11">
                  <c:v>21.32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F5-40D6-8256-85777D1CC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701776"/>
        <c:axId val="1404298832"/>
      </c:scatterChart>
      <c:valAx>
        <c:axId val="1730701776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4298832"/>
        <c:crosses val="autoZero"/>
        <c:crossBetween val="midCat"/>
        <c:majorUnit val="2"/>
      </c:valAx>
      <c:valAx>
        <c:axId val="14042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</a:t>
                </a:r>
                <a:r>
                  <a:rPr lang="it-I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h,dir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/E</a:t>
                </a:r>
                <a:r>
                  <a:rPr lang="it-I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h,diff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[W/(m^2)]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3070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Irradianze orarie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Irradianza diretta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Foglio2!$B$103:$B$110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xVal>
          <c:yVal>
            <c:numRef>
              <c:f>Foglio2!$K$103:$K$110</c:f>
              <c:numCache>
                <c:formatCode>General</c:formatCode>
                <c:ptCount val="8"/>
                <c:pt idx="0">
                  <c:v>42.39</c:v>
                </c:pt>
                <c:pt idx="1">
                  <c:v>90.51</c:v>
                </c:pt>
                <c:pt idx="2">
                  <c:v>125.89</c:v>
                </c:pt>
                <c:pt idx="3">
                  <c:v>148.97</c:v>
                </c:pt>
                <c:pt idx="4">
                  <c:v>144.72</c:v>
                </c:pt>
                <c:pt idx="5">
                  <c:v>111.24</c:v>
                </c:pt>
                <c:pt idx="6">
                  <c:v>65.09</c:v>
                </c:pt>
                <c:pt idx="7">
                  <c:v>17.899999999999999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0-4D7A-8AB3-0958A65D9E71}"/>
            </c:ext>
          </c:extLst>
        </c:ser>
        <c:ser>
          <c:idx val="1"/>
          <c:order val="1"/>
          <c:tx>
            <c:v>Irradianza diffusa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Foglio2!$B$103:$B$110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xVal>
          <c:yVal>
            <c:numRef>
              <c:f>Foglio2!$J$103:$J$110</c:f>
              <c:numCache>
                <c:formatCode>General</c:formatCode>
                <c:ptCount val="8"/>
                <c:pt idx="0">
                  <c:v>51.54</c:v>
                </c:pt>
                <c:pt idx="1">
                  <c:v>81.84</c:v>
                </c:pt>
                <c:pt idx="2">
                  <c:v>98.72</c:v>
                </c:pt>
                <c:pt idx="3">
                  <c:v>105.78</c:v>
                </c:pt>
                <c:pt idx="4">
                  <c:v>101.64</c:v>
                </c:pt>
                <c:pt idx="5">
                  <c:v>86.72</c:v>
                </c:pt>
                <c:pt idx="6">
                  <c:v>62.16</c:v>
                </c:pt>
                <c:pt idx="7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E0-4D7A-8AB3-0958A65D9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701776"/>
        <c:axId val="1404298832"/>
      </c:scatterChart>
      <c:valAx>
        <c:axId val="1730701776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4298832"/>
        <c:crosses val="autoZero"/>
        <c:crossBetween val="midCat"/>
        <c:majorUnit val="2"/>
      </c:valAx>
      <c:valAx>
        <c:axId val="14042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</a:t>
                </a:r>
                <a:r>
                  <a:rPr lang="it-I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h,dir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/E</a:t>
                </a:r>
                <a:r>
                  <a:rPr lang="it-I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h,diff</a:t>
                </a: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[W/(m^2)]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3070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21 marzo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beta2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Foglio3!$B$13:$B$24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Foglio3!$M$13:$M$24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45.580838805625291</c:v>
                </c:pt>
                <c:pt idx="3">
                  <c:v>23.995206370340401</c:v>
                </c:pt>
                <c:pt idx="4">
                  <c:v>2.2376417311526242</c:v>
                </c:pt>
                <c:pt idx="5">
                  <c:v>-16.244300383057375</c:v>
                </c:pt>
                <c:pt idx="6">
                  <c:v>-30.730368635868281</c:v>
                </c:pt>
                <c:pt idx="7">
                  <c:v>-42.102163762182506</c:v>
                </c:pt>
                <c:pt idx="8">
                  <c:v>-51.57258889618933</c:v>
                </c:pt>
                <c:pt idx="9">
                  <c:v>-60</c:v>
                </c:pt>
                <c:pt idx="10">
                  <c:v>-60</c:v>
                </c:pt>
                <c:pt idx="11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F-4A55-83E1-36E61B7F1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Beta1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4"/>
                  <c:dispRSqr val="0"/>
                  <c:dispEq val="1"/>
                  <c:trendlineLbl>
                    <c:layout>
                      <c:manualLayout>
                        <c:x val="0.23331669185738263"/>
                        <c:y val="-0.65541835581553676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IT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Foglio1!$B$21:$B$32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12</c:v>
                      </c:pt>
                      <c:pt idx="6">
                        <c:v>13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16</c:v>
                      </c:pt>
                      <c:pt idx="10">
                        <c:v>17</c:v>
                      </c:pt>
                      <c:pt idx="11">
                        <c:v>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Foglio1!$L$21:$L$32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60</c:v>
                      </c:pt>
                      <c:pt idx="1">
                        <c:v>60</c:v>
                      </c:pt>
                      <c:pt idx="2">
                        <c:v>49.525182239874177</c:v>
                      </c:pt>
                      <c:pt idx="3">
                        <c:v>25.829584877144267</c:v>
                      </c:pt>
                      <c:pt idx="4">
                        <c:v>2.3907148412312749</c:v>
                      </c:pt>
                      <c:pt idx="5">
                        <c:v>-17.051221074805497</c:v>
                      </c:pt>
                      <c:pt idx="6">
                        <c:v>-32.1150577038431</c:v>
                      </c:pt>
                      <c:pt idx="7">
                        <c:v>-44.087665663252899</c:v>
                      </c:pt>
                      <c:pt idx="8">
                        <c:v>-54.275060091869165</c:v>
                      </c:pt>
                      <c:pt idx="9">
                        <c:v>-60</c:v>
                      </c:pt>
                      <c:pt idx="10">
                        <c:v>-60</c:v>
                      </c:pt>
                      <c:pt idx="11">
                        <c:v>-60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2CF-4A55-83E1-36E61B7F112E}"/>
                  </c:ext>
                </c:extLst>
              </c15:ser>
            </c15:filteredScatterSeries>
          </c:ext>
        </c:extLst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</a:t>
                </a:r>
                <a:r>
                  <a:rPr lang="it-IT" baseline="0"/>
                  <a:t> [h]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β</a:t>
                </a:r>
                <a:r>
                  <a:rPr lang="it-IT" sz="900"/>
                  <a:t>ott [°]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21 giugno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Foglio3!$B$39:$B$54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xVal>
          <c:yVal>
            <c:numRef>
              <c:f>Foglio3!$M$39:$M$54</c:f>
              <c:numCache>
                <c:formatCode>General</c:formatCode>
                <c:ptCount val="1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51.43169679387649</c:v>
                </c:pt>
                <c:pt idx="4">
                  <c:v>38.324665594536555</c:v>
                </c:pt>
                <c:pt idx="5">
                  <c:v>23.663701312731106</c:v>
                </c:pt>
                <c:pt idx="6">
                  <c:v>8.9979480756555308</c:v>
                </c:pt>
                <c:pt idx="7">
                  <c:v>-4.8535263444902785</c:v>
                </c:pt>
                <c:pt idx="8">
                  <c:v>-17.014914675683983</c:v>
                </c:pt>
                <c:pt idx="9">
                  <c:v>-27.423848865383899</c:v>
                </c:pt>
                <c:pt idx="10">
                  <c:v>-35.993864279588728</c:v>
                </c:pt>
                <c:pt idx="11">
                  <c:v>-43.718852669232447</c:v>
                </c:pt>
                <c:pt idx="12">
                  <c:v>-50.769933380783371</c:v>
                </c:pt>
                <c:pt idx="13">
                  <c:v>-57.652900331178493</c:v>
                </c:pt>
                <c:pt idx="14">
                  <c:v>-60</c:v>
                </c:pt>
                <c:pt idx="15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90-4EF1-822A-D8D4BD834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</a:t>
                </a:r>
                <a:r>
                  <a:rPr lang="it-IT" baseline="0"/>
                  <a:t> [h]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β</a:t>
                </a:r>
                <a:r>
                  <a:rPr lang="it-IT" sz="900"/>
                  <a:t>ott [°]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21 settembre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Foglio3!$B$68:$B$79</c:f>
              <c:numCache>
                <c:formatCode>General</c:formatCod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</c:numCache>
            </c:numRef>
          </c:xVal>
          <c:yVal>
            <c:numRef>
              <c:f>Foglio3!$M$68:$M$79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41.126415499894954</c:v>
                </c:pt>
                <c:pt idx="3">
                  <c:v>18.447606742801945</c:v>
                </c:pt>
                <c:pt idx="4">
                  <c:v>-3.1473386282200821</c:v>
                </c:pt>
                <c:pt idx="5">
                  <c:v>-20.91122621686047</c:v>
                </c:pt>
                <c:pt idx="6">
                  <c:v>-34.738604171424861</c:v>
                </c:pt>
                <c:pt idx="7">
                  <c:v>-45.581795760562962</c:v>
                </c:pt>
                <c:pt idx="8">
                  <c:v>-55.011733898607709</c:v>
                </c:pt>
                <c:pt idx="9">
                  <c:v>-60</c:v>
                </c:pt>
                <c:pt idx="10">
                  <c:v>-60</c:v>
                </c:pt>
                <c:pt idx="11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5-4D93-9644-9E58C3F1A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</a:t>
                </a:r>
                <a:r>
                  <a:rPr lang="it-IT" baseline="0"/>
                  <a:t> [h]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β</a:t>
                </a:r>
                <a:r>
                  <a:rPr lang="it-IT" sz="900"/>
                  <a:t>ott [°]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Tracking 22 dicembre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Foglio3!$B$96:$B$103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</c:numCache>
            </c:numRef>
          </c:xVal>
          <c:yVal>
            <c:numRef>
              <c:f>Foglio3!$M$96:$M$103</c:f>
              <c:numCache>
                <c:formatCode>General</c:formatCode>
                <c:ptCount val="8"/>
                <c:pt idx="0">
                  <c:v>58.014889303980567</c:v>
                </c:pt>
                <c:pt idx="1">
                  <c:v>12.77496921747168</c:v>
                </c:pt>
                <c:pt idx="2">
                  <c:v>-22.421458746829348</c:v>
                </c:pt>
                <c:pt idx="3">
                  <c:v>-42.428345481172926</c:v>
                </c:pt>
                <c:pt idx="4">
                  <c:v>-55.070460794094799</c:v>
                </c:pt>
                <c:pt idx="5">
                  <c:v>-60</c:v>
                </c:pt>
                <c:pt idx="6">
                  <c:v>-60</c:v>
                </c:pt>
                <c:pt idx="7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A8-409D-A248-F387A4295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77952"/>
        <c:axId val="902507200"/>
      </c:scatterChart>
      <c:valAx>
        <c:axId val="1438977952"/>
        <c:scaling>
          <c:orientation val="minMax"/>
          <c:max val="2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Ore</a:t>
                </a:r>
                <a:r>
                  <a:rPr lang="it-IT" baseline="0"/>
                  <a:t> [h]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02507200"/>
        <c:crosses val="autoZero"/>
        <c:crossBetween val="midCat"/>
        <c:majorUnit val="1"/>
      </c:valAx>
      <c:valAx>
        <c:axId val="9025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β</a:t>
                </a:r>
                <a:r>
                  <a:rPr lang="it-IT" sz="900"/>
                  <a:t>ott [°]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3897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730249</xdr:colOff>
      <xdr:row>93</xdr:row>
      <xdr:rowOff>182561</xdr:rowOff>
    </xdr:from>
    <xdr:to>
      <xdr:col>20</xdr:col>
      <xdr:colOff>611186</xdr:colOff>
      <xdr:row>109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7F85F76-E5AB-1338-DFF3-7E870C977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67</xdr:row>
      <xdr:rowOff>0</xdr:rowOff>
    </xdr:from>
    <xdr:to>
      <xdr:col>21</xdr:col>
      <xdr:colOff>7937</xdr:colOff>
      <xdr:row>82</xdr:row>
      <xdr:rowOff>7939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416B3F3-E6BE-4A34-A867-306859ACB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7937</xdr:colOff>
      <xdr:row>55</xdr:row>
      <xdr:rowOff>7939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24AB8D9-FB7C-4630-A795-7C923F03F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13</xdr:row>
      <xdr:rowOff>0</xdr:rowOff>
    </xdr:from>
    <xdr:to>
      <xdr:col>21</xdr:col>
      <xdr:colOff>7937</xdr:colOff>
      <xdr:row>28</xdr:row>
      <xdr:rowOff>7939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8DE92DD-978A-4648-A375-8E474C1E5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4232</xdr:colOff>
      <xdr:row>15</xdr:row>
      <xdr:rowOff>4233</xdr:rowOff>
    </xdr:from>
    <xdr:to>
      <xdr:col>24</xdr:col>
      <xdr:colOff>609599</xdr:colOff>
      <xdr:row>31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CD4839A-FBFE-425E-8CB3-3F7977403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42</xdr:row>
      <xdr:rowOff>0</xdr:rowOff>
    </xdr:from>
    <xdr:to>
      <xdr:col>24</xdr:col>
      <xdr:colOff>605367</xdr:colOff>
      <xdr:row>57</xdr:row>
      <xdr:rowOff>182925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A93ED76-302C-49C2-A6EC-6CFA6CEC5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69</xdr:row>
      <xdr:rowOff>0</xdr:rowOff>
    </xdr:from>
    <xdr:to>
      <xdr:col>24</xdr:col>
      <xdr:colOff>605367</xdr:colOff>
      <xdr:row>84</xdr:row>
      <xdr:rowOff>182924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C134697-CAEC-4D0E-8829-4EF2B24F2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96</xdr:row>
      <xdr:rowOff>0</xdr:rowOff>
    </xdr:from>
    <xdr:to>
      <xdr:col>24</xdr:col>
      <xdr:colOff>605367</xdr:colOff>
      <xdr:row>111</xdr:row>
      <xdr:rowOff>182924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595F173-77EA-4055-B8D1-E11711259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9</xdr:row>
      <xdr:rowOff>0</xdr:rowOff>
    </xdr:from>
    <xdr:to>
      <xdr:col>28</xdr:col>
      <xdr:colOff>0</xdr:colOff>
      <xdr:row>24</xdr:row>
      <xdr:rowOff>7939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FAF09FF-7B38-4E73-8384-1FD026228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36</xdr:row>
      <xdr:rowOff>0</xdr:rowOff>
    </xdr:from>
    <xdr:to>
      <xdr:col>28</xdr:col>
      <xdr:colOff>0</xdr:colOff>
      <xdr:row>51</xdr:row>
      <xdr:rowOff>7939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DAB99C3-1BE9-4E03-9B3A-586EB9537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63</xdr:row>
      <xdr:rowOff>0</xdr:rowOff>
    </xdr:from>
    <xdr:to>
      <xdr:col>28</xdr:col>
      <xdr:colOff>0</xdr:colOff>
      <xdr:row>78</xdr:row>
      <xdr:rowOff>7939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4D90B39-9ED0-4A3F-9ECF-085D86673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90</xdr:row>
      <xdr:rowOff>0</xdr:rowOff>
    </xdr:from>
    <xdr:to>
      <xdr:col>28</xdr:col>
      <xdr:colOff>0</xdr:colOff>
      <xdr:row>105</xdr:row>
      <xdr:rowOff>7939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729CBC4-B547-43F0-89D1-3C38497DE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selection activeCell="R12" sqref="R12"/>
    </sheetView>
  </sheetViews>
  <sheetFormatPr defaultRowHeight="15" x14ac:dyDescent="0.2"/>
  <cols>
    <col min="3" max="3" width="12.77734375" bestFit="1" customWidth="1"/>
    <col min="8" max="8" width="9.81640625" bestFit="1" customWidth="1"/>
    <col min="12" max="12" width="9.81640625" bestFit="1" customWidth="1"/>
    <col min="13" max="13" width="10.4921875" bestFit="1" customWidth="1"/>
    <col min="14" max="14" width="9.01171875" bestFit="1" customWidth="1"/>
    <col min="16" max="16" width="11.97265625" bestFit="1" customWidth="1"/>
    <col min="23" max="23" width="9.01171875" bestFit="1" customWidth="1"/>
  </cols>
  <sheetData>
    <row r="1" spans="1:22" ht="18.75" x14ac:dyDescent="0.25">
      <c r="A1" s="33" t="s">
        <v>0</v>
      </c>
      <c r="B1" s="34"/>
      <c r="C1" s="34"/>
      <c r="D1" s="35"/>
    </row>
    <row r="2" spans="1:22" ht="18" x14ac:dyDescent="0.3">
      <c r="A2" s="2" t="s">
        <v>1</v>
      </c>
      <c r="B2" s="2" t="s">
        <v>2</v>
      </c>
      <c r="C2" s="3" t="s">
        <v>3</v>
      </c>
      <c r="D2" s="2" t="s">
        <v>10</v>
      </c>
      <c r="E2" s="2" t="s">
        <v>9</v>
      </c>
      <c r="G2" s="2" t="s">
        <v>27</v>
      </c>
      <c r="H2" s="2" t="s">
        <v>28</v>
      </c>
    </row>
    <row r="3" spans="1:22" x14ac:dyDescent="0.2">
      <c r="A3" s="1">
        <v>44.299210199999997</v>
      </c>
      <c r="B3" s="1">
        <v>8.4495032000000005</v>
      </c>
      <c r="C3" s="1">
        <v>-30</v>
      </c>
      <c r="D3" s="1">
        <v>15</v>
      </c>
      <c r="E3" s="7" t="s">
        <v>12</v>
      </c>
      <c r="G3" s="1">
        <f>COS(RADIANS(A3))</f>
        <v>0.71570236101836882</v>
      </c>
      <c r="H3" s="1">
        <f>SIN(RADIANS(A3))</f>
        <v>0.69840541981912807</v>
      </c>
    </row>
    <row r="5" spans="1:22" x14ac:dyDescent="0.2">
      <c r="B5" s="2" t="s">
        <v>4</v>
      </c>
      <c r="C5" s="2" t="s">
        <v>23</v>
      </c>
      <c r="E5" s="3" t="s">
        <v>21</v>
      </c>
      <c r="F5" s="3" t="s">
        <v>22</v>
      </c>
      <c r="H5" s="2" t="s">
        <v>5</v>
      </c>
      <c r="I5" s="2" t="s">
        <v>6</v>
      </c>
      <c r="K5" s="2" t="s">
        <v>17</v>
      </c>
      <c r="L5" s="2" t="s">
        <v>16</v>
      </c>
      <c r="N5" s="2" t="s">
        <v>7</v>
      </c>
      <c r="O5" s="2" t="s">
        <v>8</v>
      </c>
      <c r="P5" s="2" t="s">
        <v>13</v>
      </c>
      <c r="R5" s="2" t="s">
        <v>14</v>
      </c>
      <c r="S5" s="2" t="s">
        <v>15</v>
      </c>
      <c r="U5" s="2" t="s">
        <v>29</v>
      </c>
      <c r="V5" s="2" t="s">
        <v>30</v>
      </c>
    </row>
    <row r="6" spans="1:22" x14ac:dyDescent="0.2">
      <c r="A6" s="4">
        <v>45372</v>
      </c>
      <c r="B6" s="1">
        <v>80</v>
      </c>
      <c r="C6" s="1">
        <f>23.45*SIN(RADIANS(360*((284+B6)/365)))</f>
        <v>-0.40365320185431652</v>
      </c>
      <c r="E6" s="1">
        <f>-ACOS(-TAN(RADIANS($A$3))*TAN(RADIANS(C6)))*(180/PI())</f>
        <v>-89.60609258223262</v>
      </c>
      <c r="F6" s="1">
        <f>ACOS(-TAN(RADIANS($A$3))*TAN(RADIANS(C6)))*(180/PI())</f>
        <v>89.60609258223262</v>
      </c>
      <c r="H6" s="1">
        <f>(E6/15)+12</f>
        <v>6.0262604945178255</v>
      </c>
      <c r="I6" s="1">
        <f>(F6/15)+12</f>
        <v>17.973739505482175</v>
      </c>
      <c r="K6" s="1">
        <f>IF(AND(1&lt;=B6,B6&lt;=106),-14.2*SIN(RADIANS(180*((7+B6)/111))),IF(B6&lt;=166,4*SIN(RADIANS(180*((B6-106)/59))),IF(B6&lt;=246,-6.5*SIN(RADIANS(180*((B6-166)/80))),IF(B6&lt;=365,16.4*SIN(RADIANS(180*((B6-247)/113))),0))))</f>
        <v>-8.9207239615981244</v>
      </c>
      <c r="L6" s="1">
        <f>IF($E$3="si",IF(AND(91&lt;B6,B6&lt;274),60,0),0)</f>
        <v>0</v>
      </c>
      <c r="N6" s="1">
        <f>H6+(-IF(AND(1&lt;=B6,B6&lt;=106),-14.2*SIN(RADIANS(180*((7+B6)/111))),IF(B6&lt;=166,4*SIN(RADIANS(180*((B6-106)/59))),IF(B6&lt;=246,-6.5*SIN(RADIANS(180*((B6-166)/80))),IF(B6&lt;=365,16.4*SIN(RADIANS(180*((B6-247)/113))),0))))+4*($D$3-$B$3)+60*(IF($E$3="si",IF(AND(91&lt;B6,B6&lt;274),1,0),0)))/60</f>
        <v>6.6116390138777943</v>
      </c>
      <c r="O6" s="1">
        <f>I6+(-IF(AND(1&lt;=B6,B6&lt;=106),-14.2*SIN(RADIANS(180*((7+B6)/111))),IF(B6&lt;=166,4*SIN(RADIANS(180*((B6-106)/59))),IF(B6&lt;=246,-6.5*SIN(RADIANS(180*((B6-166)/80))),IF(B6&lt;=365,16.4*SIN(RADIANS(180*((B6-247)/113))),0))))+4*($D$3-$B$3)+60*(IF($E$3="si",IF(AND(91&lt;B6,B6&lt;274),1,0),0)))/60</f>
        <v>18.559118024842142</v>
      </c>
      <c r="P6" s="1">
        <f>O6-N6</f>
        <v>11.947479010964347</v>
      </c>
      <c r="R6" s="1" t="str">
        <f>TEXT(N6/24,"h:mm")</f>
        <v>6:36</v>
      </c>
      <c r="S6" s="1" t="str">
        <f>TEXT(O6/24,"h:mm")</f>
        <v>18:33</v>
      </c>
      <c r="U6" s="1">
        <f>COS(RADIANS(C6))</f>
        <v>0.99997518354479697</v>
      </c>
      <c r="V6" s="1">
        <f>SIN(RADIANS(C6))</f>
        <v>-7.0450191305293829E-3</v>
      </c>
    </row>
    <row r="7" spans="1:22" x14ac:dyDescent="0.2">
      <c r="A7" s="4">
        <v>45464</v>
      </c>
      <c r="B7" s="1">
        <v>172</v>
      </c>
      <c r="C7" s="1">
        <f t="shared" ref="C7:C10" si="0">23.45*SIN(RADIANS(360*((284+B7)/365)))</f>
        <v>23.449782846813658</v>
      </c>
      <c r="E7" s="1">
        <f>-ACOS(-TAN(RADIANS($A$3))*TAN(RADIANS(C7)))*(180/PI())</f>
        <v>-115.04230553658846</v>
      </c>
      <c r="F7" s="1">
        <f>ACOS(-TAN(RADIANS($A$3))*TAN(RADIANS(C7)))*(180/PI())</f>
        <v>115.04230553658846</v>
      </c>
      <c r="H7" s="1">
        <f t="shared" ref="H7:H8" si="1">(E7/15)+12</f>
        <v>4.3305129642274363</v>
      </c>
      <c r="I7" s="1">
        <f t="shared" ref="I7:I10" si="2">(F7/15)+12</f>
        <v>19.669487035772562</v>
      </c>
      <c r="K7" s="1">
        <f t="shared" ref="K7:K10" si="3">IF(AND(1&lt;=B7,B7&lt;=106),-14.2*SIN(RADIANS(180*((7+B7)/111))),IF(B7&lt;=166,4*SIN(RADIANS(180*((B7-106)/59))),IF(B7&lt;=246,-6.5*SIN(RADIANS(180*((B7-166)/80))),IF(B7&lt;=365,16.4*SIN(RADIANS(180*((B7-247)/113))),0))))</f>
        <v>-1.5173948650633851</v>
      </c>
      <c r="L7" s="1">
        <f t="shared" ref="L7:L10" si="4">IF($E$3="si",IF(AND(91&lt;B7,B7&lt;274),60,0),0)</f>
        <v>60</v>
      </c>
      <c r="N7" s="1">
        <f>H7+(-IF(AND(1&lt;=B7,B7&lt;=106),-14.2*SIN(RADIANS(180*((7+B7)/111))),IF(B7&lt;=166,4*SIN(RADIANS(180*((B7-106)/59))),IF(B7&lt;=246,-6.5*SIN(RADIANS(180*((B7-166)/80))),IF(B7&lt;=365,16.4*SIN(RADIANS(180*((B7-247)/113))),0))))+4*($D$3-$B$3)+60*(IF($E$3="si",IF(AND(91&lt;B7,B7&lt;274),1,0),0)))/60</f>
        <v>5.7925026653118259</v>
      </c>
      <c r="O7" s="1">
        <f>I7+(-IF(AND(1&lt;=B7,B7&lt;=106),-14.2*SIN(RADIANS(180*((7+B7)/111))),IF(B7&lt;=166,4*SIN(RADIANS(180*((B7-106)/59))),IF(B7&lt;=246,-6.5*SIN(RADIANS(180*((B7-166)/80))),IF(B7&lt;=365,16.4*SIN(RADIANS(180*((B7-247)/113))),0))))+4*($D$3-$B$3)+60*(IF($E$3="si",IF(AND(91&lt;B7,B7&lt;274),1,0),0)))/60</f>
        <v>21.131476736856953</v>
      </c>
      <c r="P7" s="1">
        <f t="shared" ref="P7:P10" si="5">O7-N7</f>
        <v>15.338974071545127</v>
      </c>
      <c r="R7" s="1" t="str">
        <f t="shared" ref="R7:S10" si="6">TEXT(N7/24,"h:mm")</f>
        <v>5:47</v>
      </c>
      <c r="S7" s="1" t="str">
        <f t="shared" si="6"/>
        <v>21:07</v>
      </c>
      <c r="U7" s="1">
        <f>COS(RADIANS(C7))</f>
        <v>0.9174092075913669</v>
      </c>
      <c r="V7" s="1">
        <f t="shared" ref="V7:V10" si="7">SIN(RADIANS(C7))</f>
        <v>0.39794515429463417</v>
      </c>
    </row>
    <row r="8" spans="1:22" x14ac:dyDescent="0.2">
      <c r="A8" s="4">
        <v>45556</v>
      </c>
      <c r="B8" s="1">
        <v>264</v>
      </c>
      <c r="C8" s="1">
        <f t="shared" si="0"/>
        <v>-0.20183407703972808</v>
      </c>
      <c r="E8" s="1">
        <f>-ACOS(-TAN(RADIANS($A$3))*TAN(RADIANS(C8)))*(180/PI())</f>
        <v>-89.803042603062806</v>
      </c>
      <c r="F8" s="1">
        <f>ACOS(-TAN(RADIANS($A$3))*TAN(RADIANS(C8)))*(180/PI())</f>
        <v>89.803042603062806</v>
      </c>
      <c r="H8" s="1">
        <f t="shared" si="1"/>
        <v>6.0131304931291458</v>
      </c>
      <c r="I8" s="1">
        <f t="shared" si="2"/>
        <v>17.986869506870853</v>
      </c>
      <c r="K8" s="1">
        <f t="shared" si="3"/>
        <v>7.4657496260021565</v>
      </c>
      <c r="L8" s="1">
        <f t="shared" si="4"/>
        <v>60</v>
      </c>
      <c r="N8" s="1">
        <f>H8+(-IF(AND(1&lt;=B8,B8&lt;=106),-14.2*SIN(RADIANS(180*((7+B8)/111))),IF(B8&lt;=166,4*SIN(RADIANS(180*((B8-106)/59))),IF(B8&lt;=246,-6.5*SIN(RADIANS(180*((B8-166)/80))),IF(B8&lt;=365,16.4*SIN(RADIANS(180*((B8-247)/113))),0))))+4*($D$3-$B$3)+60*(IF($E$3="si",IF(AND(91&lt;B8,B8&lt;274),1,0),0)))/60</f>
        <v>7.3254011193624429</v>
      </c>
      <c r="O8" s="1">
        <f>I8+(-IF(AND(1&lt;=B8,B8&lt;=106),-14.2*SIN(RADIANS(180*((7+B8)/111))),IF(B8&lt;=166,4*SIN(RADIANS(180*((B8-106)/59))),IF(B8&lt;=246,-6.5*SIN(RADIANS(180*((B8-166)/80))),IF(B8&lt;=365,16.4*SIN(RADIANS(180*((B8-247)/113))),0))))+4*($D$3-$B$3)+60*(IF($E$3="si",IF(AND(91&lt;B8,B8&lt;274),1,0),0)))/60</f>
        <v>19.299140133104149</v>
      </c>
      <c r="P8" s="1">
        <f t="shared" si="5"/>
        <v>11.973739013741707</v>
      </c>
      <c r="R8" s="1" t="str">
        <f t="shared" si="6"/>
        <v>7:19</v>
      </c>
      <c r="S8" s="1" t="str">
        <f t="shared" si="6"/>
        <v>19:17</v>
      </c>
      <c r="U8" s="1">
        <f t="shared" ref="U8:U10" si="8">COS(RADIANS(C8))</f>
        <v>0.99999379540731537</v>
      </c>
      <c r="V8" s="1">
        <f t="shared" si="7"/>
        <v>-3.5226619014883088E-3</v>
      </c>
    </row>
    <row r="9" spans="1:22" x14ac:dyDescent="0.2">
      <c r="A9" s="4">
        <v>45648</v>
      </c>
      <c r="B9" s="1">
        <v>356</v>
      </c>
      <c r="C9" s="1">
        <f t="shared" si="0"/>
        <v>-23.444571371428442</v>
      </c>
      <c r="E9" s="1">
        <f>-ACOS(-TAN(RADIANS($A$3))*TAN(RADIANS(C9)))*(180/PI())</f>
        <v>-64.964363370634743</v>
      </c>
      <c r="F9" s="1">
        <f>ACOS(-TAN(RADIANS($A$3))*TAN(RADIANS(C9)))*(180/PI())</f>
        <v>64.964363370634743</v>
      </c>
      <c r="H9" s="1">
        <f>(E9/15)+12</f>
        <v>7.6690424419576839</v>
      </c>
      <c r="I9" s="1">
        <f t="shared" si="2"/>
        <v>16.330957558042314</v>
      </c>
      <c r="K9" s="1">
        <f t="shared" si="3"/>
        <v>1.8200350393428166</v>
      </c>
      <c r="L9" s="1">
        <f t="shared" si="4"/>
        <v>0</v>
      </c>
      <c r="N9" s="1">
        <f>H9+(-IF(AND(1&lt;=B9,B9&lt;=106),-14.2*SIN(RADIANS(180*((7+B9)/111))),IF(B9&lt;=166,4*SIN(RADIANS(180*((B9-106)/59))),IF(B9&lt;=246,-6.5*SIN(RADIANS(180*((B9-166)/80))),IF(B9&lt;=365,16.4*SIN(RADIANS(180*((B9-247)/113))),0))))+4*($D$3-$B$3)+60*(IF($E$3="si",IF(AND(91&lt;B9,B9&lt;274),1,0),0)))/60</f>
        <v>8.0754083113019703</v>
      </c>
      <c r="O9" s="1">
        <f>I9+(-IF(AND(1&lt;=B9,B9&lt;=106),-14.2*SIN(RADIANS(180*((7+B9)/111))),IF(B9&lt;=166,4*SIN(RADIANS(180*((B9-106)/59))),IF(B9&lt;=246,-6.5*SIN(RADIANS(180*((B9-166)/80))),IF(B9&lt;=365,16.4*SIN(RADIANS(180*((B9-247)/113))),0))))+4*($D$3-$B$3)+60*(IF($E$3="si",IF(AND(91&lt;B9,B9&lt;274),1,0),0)))/60</f>
        <v>16.737323427386599</v>
      </c>
      <c r="P9" s="1">
        <f t="shared" si="5"/>
        <v>8.6619151160846286</v>
      </c>
      <c r="R9" s="1" t="str">
        <f t="shared" si="6"/>
        <v>8:04</v>
      </c>
      <c r="S9" s="1" t="str">
        <f t="shared" si="6"/>
        <v>16:44</v>
      </c>
      <c r="U9" s="1">
        <f t="shared" si="8"/>
        <v>0.91744539985465123</v>
      </c>
      <c r="V9" s="1">
        <f t="shared" si="7"/>
        <v>-0.39786170748834221</v>
      </c>
    </row>
    <row r="10" spans="1:22" x14ac:dyDescent="0.2">
      <c r="A10" s="6" t="s">
        <v>11</v>
      </c>
      <c r="B10" s="5">
        <v>27</v>
      </c>
      <c r="C10" s="5">
        <f t="shared" si="0"/>
        <v>-18.791917517696163</v>
      </c>
      <c r="E10" s="5">
        <f>-ACOS(-TAN(RADIANS($A$3))*TAN(RADIANS(C10)))*(180/PI())</f>
        <v>-70.606946076440352</v>
      </c>
      <c r="F10" s="5">
        <f>ACOS(-TAN(RADIANS($A$3))*TAN(RADIANS(C10)))*(180/PI())</f>
        <v>70.606946076440352</v>
      </c>
      <c r="H10" s="5">
        <f>(E10/15)+12</f>
        <v>7.2928702615706431</v>
      </c>
      <c r="I10" s="5">
        <f t="shared" si="2"/>
        <v>16.707129738429359</v>
      </c>
      <c r="K10" s="5">
        <f t="shared" si="3"/>
        <v>-11.651136566520641</v>
      </c>
      <c r="L10" s="5">
        <f t="shared" si="4"/>
        <v>0</v>
      </c>
      <c r="N10" s="5">
        <f>H10+(-IF(AND(1&lt;=B10,B10&lt;=106),-14.2*SIN(RADIANS(180*((7+B10)/111))),IF(B10&lt;=166,4*SIN(RADIANS(180*((B10-106)/59))),IF(B10&lt;=246,-6.5*SIN(RADIANS(180*((B10-166)/80))),IF(B10&lt;=365,16.4*SIN(RADIANS(180*((B10-247)/113))),0))))+4*($D$3-$B$3)+60*(IF($E$3="si",IF(AND(91&lt;B10,B10&lt;274),1,0),0)))/60</f>
        <v>7.9237556576793207</v>
      </c>
      <c r="O10" s="5">
        <f>I10+(-IF(AND(1&lt;=B10,B10&lt;=106),-14.2*SIN(RADIANS(180*((7+B10)/111))),IF(B10&lt;=166,4*SIN(RADIANS(180*((B10-106)/59))),IF(B10&lt;=246,-6.5*SIN(RADIANS(180*((B10-166)/80))),IF(B10&lt;=365,16.4*SIN(RADIANS(180*((B10-247)/113))),0))))+4*($D$3-$B$3)+60*(IF($E$3="si",IF(AND(91&lt;B10,B10&lt;274),1,0),0)))/60</f>
        <v>17.338015134538036</v>
      </c>
      <c r="P10" s="5">
        <f t="shared" si="5"/>
        <v>9.4142594768587156</v>
      </c>
      <c r="R10" s="5" t="str">
        <f t="shared" si="6"/>
        <v>7:55</v>
      </c>
      <c r="S10" s="5" t="str">
        <f t="shared" si="6"/>
        <v>17:20</v>
      </c>
      <c r="U10" s="5">
        <f t="shared" si="8"/>
        <v>0.94669471140591632</v>
      </c>
      <c r="V10" s="5">
        <f t="shared" si="7"/>
        <v>-0.32213215206816709</v>
      </c>
    </row>
    <row r="13" spans="1:22" x14ac:dyDescent="0.2">
      <c r="A13" s="8">
        <v>45372</v>
      </c>
      <c r="D13" s="17"/>
    </row>
    <row r="14" spans="1:22" x14ac:dyDescent="0.2">
      <c r="A14" s="2" t="s">
        <v>19</v>
      </c>
      <c r="B14" s="9" t="s">
        <v>18</v>
      </c>
      <c r="C14" s="2" t="s">
        <v>25</v>
      </c>
      <c r="D14" s="2" t="s">
        <v>20</v>
      </c>
      <c r="E14" s="2" t="s">
        <v>26</v>
      </c>
      <c r="F14" s="2" t="s">
        <v>31</v>
      </c>
      <c r="G14" s="2" t="s">
        <v>24</v>
      </c>
      <c r="H14" s="2" t="s">
        <v>32</v>
      </c>
      <c r="I14" s="2" t="s">
        <v>33</v>
      </c>
      <c r="J14" s="2" t="s">
        <v>35</v>
      </c>
      <c r="K14" s="2" t="s">
        <v>34</v>
      </c>
      <c r="L14" s="2" t="s">
        <v>36</v>
      </c>
    </row>
    <row r="15" spans="1:22" x14ac:dyDescent="0.2">
      <c r="A15" s="1">
        <v>1</v>
      </c>
      <c r="B15" s="10">
        <f>IF(AND(A15&gt;$N$6,A15&lt;$O$6),A15,0)</f>
        <v>0</v>
      </c>
      <c r="C15" s="1" t="str">
        <f>IF(B15=0,"-",B15+($K$6/60)-($L$6/60)-(($D$3-$B$3)/15))</f>
        <v>-</v>
      </c>
      <c r="D15" s="1" t="str">
        <f>IF(B15=0,"-",(C15-12)*15)</f>
        <v>-</v>
      </c>
      <c r="E15" s="1" t="str">
        <f>IF(B15=0,"-",SIN(RADIANS($A$3))*SIN(RADIANS($C$6))+COS(RADIANS($A$3))*COS(RADIANS($C$6))*COS(RADIANS(D15)))</f>
        <v>-</v>
      </c>
      <c r="F15" s="1" t="str">
        <f>IF(B15=0,"-",SIN(RADIANS(G15)))</f>
        <v>-</v>
      </c>
      <c r="G15" s="1" t="str">
        <f>IF(B15=0,"-",DEGREES(ACOS(E15)))</f>
        <v>-</v>
      </c>
      <c r="H15" s="1" t="str">
        <f>IF(B15=0,"-",IF(D15&lt;0,-ACOS((E15*$H$3-$V$6)/(F15*$G$3))*(180/PI()),ACOS((E15*$H$3-$V$6)/(F15*$G$3))*(180/PI())))</f>
        <v>-</v>
      </c>
      <c r="I15" s="1" t="str">
        <f>IF(B15=0,"-",COS(RADIANS(H15-($C$3+IF(B15&lt;=12,-90,90)))))</f>
        <v>-</v>
      </c>
      <c r="J15" s="1" t="str">
        <f>IF(B15=0,"-",TAN(RADIANS(G15))*ABS(I15))</f>
        <v>-</v>
      </c>
      <c r="K15" s="1" t="str">
        <f>IF(B15=0,"-",IF(H15&lt;=$C$3,DEGREES(ATAN(J15)),-DEGREES(ATAN(J15))))</f>
        <v>-</v>
      </c>
      <c r="L15" s="1" cm="1">
        <f t="array" ref="L15">_xlfn.IFS(K15&gt;60,60,AND(K15&lt;=60,K15&gt;=-60),K15,K15&lt;-60,-60)</f>
        <v>60</v>
      </c>
    </row>
    <row r="16" spans="1:22" x14ac:dyDescent="0.2">
      <c r="A16" s="1">
        <v>2</v>
      </c>
      <c r="B16" s="10">
        <f t="shared" ref="B16:B20" si="9">IF(AND(A16&gt;$N$6,A16&lt;$O$6),A16,0)</f>
        <v>0</v>
      </c>
      <c r="C16" s="1" t="str">
        <f t="shared" ref="C16:C38" si="10">IF(B16=0,"-",B16+($K$6/60)-($L$6/60)-(($D$3-$B$3)/15))</f>
        <v>-</v>
      </c>
      <c r="D16" s="1" t="str">
        <f t="shared" ref="D16:D38" si="11">IF(B16=0,"-",(C16-12)*15)</f>
        <v>-</v>
      </c>
      <c r="E16" s="1" t="str">
        <f t="shared" ref="E16:E38" si="12">IF(B16=0,"-",SIN(RADIANS($A$3))*SIN(RADIANS($C$6))+COS(RADIANS($A$3))*COS(RADIANS($C$6))*COS(RADIANS(D16)))</f>
        <v>-</v>
      </c>
      <c r="F16" s="1" t="str">
        <f t="shared" ref="F16:F38" si="13">IF(B16=0,"-",SIN(RADIANS(G16)))</f>
        <v>-</v>
      </c>
      <c r="G16" s="1" t="str">
        <f t="shared" ref="G16:G38" si="14">IF(B16=0,"-",DEGREES(ACOS(E16)))</f>
        <v>-</v>
      </c>
      <c r="H16" s="1" t="str">
        <f t="shared" ref="H16:H20" si="15">IF(B16=0,"-",IF(D16&lt;0,-ACOS((E16*$H$3-$V$6)/(F16*$G$3))*(180/PI()),ACOS((E16*$H$3-$V$6)/(F16*$G$3))*(180/PI())))</f>
        <v>-</v>
      </c>
      <c r="I16" s="1" t="str">
        <f t="shared" ref="I16:I38" si="16">IF(B16=0,"-",COS(RADIANS(H16-($C$3+IF(B16&lt;=12,-90,90)))))</f>
        <v>-</v>
      </c>
      <c r="J16" s="1" t="str">
        <f t="shared" ref="J16:J38" si="17">IF(B16=0,"-",TAN(RADIANS(G16))*ABS(I16))</f>
        <v>-</v>
      </c>
      <c r="K16" s="1" t="str">
        <f t="shared" ref="K16:K38" si="18">IF(B16=0,"-",IF(H16&lt;=$C$3,DEGREES(ATAN(J16)),-DEGREES(ATAN(J16))))</f>
        <v>-</v>
      </c>
      <c r="L16" s="1" cm="1">
        <f t="array" ref="L16">_xlfn.IFS(K16&gt;60,60,AND(K16&lt;=60,K16&gt;=-60),K16,K16&lt;-60,-60)</f>
        <v>60</v>
      </c>
    </row>
    <row r="17" spans="1:18" x14ac:dyDescent="0.2">
      <c r="A17" s="1">
        <v>3</v>
      </c>
      <c r="B17" s="10">
        <f t="shared" si="9"/>
        <v>0</v>
      </c>
      <c r="C17" s="1" t="str">
        <f t="shared" si="10"/>
        <v>-</v>
      </c>
      <c r="D17" s="1" t="str">
        <f t="shared" si="11"/>
        <v>-</v>
      </c>
      <c r="E17" s="1" t="str">
        <f t="shared" si="12"/>
        <v>-</v>
      </c>
      <c r="F17" s="1" t="str">
        <f t="shared" si="13"/>
        <v>-</v>
      </c>
      <c r="G17" s="1" t="str">
        <f t="shared" si="14"/>
        <v>-</v>
      </c>
      <c r="H17" s="1" t="str">
        <f t="shared" si="15"/>
        <v>-</v>
      </c>
      <c r="I17" s="1" t="str">
        <f t="shared" si="16"/>
        <v>-</v>
      </c>
      <c r="J17" s="1" t="str">
        <f>IF(B17=0,"-",TAN(RADIANS(G17))*ABS(I17))</f>
        <v>-</v>
      </c>
      <c r="K17" s="1" t="str">
        <f t="shared" si="18"/>
        <v>-</v>
      </c>
      <c r="L17" s="1" cm="1">
        <f t="array" ref="L17">_xlfn.IFS(K17&gt;60,60,AND(K17&lt;=60,K17&gt;=-60),K17,K17&lt;-60,-60)</f>
        <v>60</v>
      </c>
    </row>
    <row r="18" spans="1:18" x14ac:dyDescent="0.2">
      <c r="A18" s="1">
        <v>4</v>
      </c>
      <c r="B18" s="10">
        <f t="shared" si="9"/>
        <v>0</v>
      </c>
      <c r="C18" s="1" t="str">
        <f t="shared" si="10"/>
        <v>-</v>
      </c>
      <c r="D18" s="1" t="str">
        <f t="shared" si="11"/>
        <v>-</v>
      </c>
      <c r="E18" s="1" t="str">
        <f t="shared" si="12"/>
        <v>-</v>
      </c>
      <c r="F18" s="1" t="str">
        <f t="shared" si="13"/>
        <v>-</v>
      </c>
      <c r="G18" s="1" t="str">
        <f t="shared" si="14"/>
        <v>-</v>
      </c>
      <c r="H18" s="1" t="str">
        <f t="shared" si="15"/>
        <v>-</v>
      </c>
      <c r="I18" s="1" t="str">
        <f t="shared" si="16"/>
        <v>-</v>
      </c>
      <c r="J18" s="1" t="str">
        <f t="shared" si="17"/>
        <v>-</v>
      </c>
      <c r="K18" s="1" t="str">
        <f t="shared" si="18"/>
        <v>-</v>
      </c>
      <c r="L18" s="1" cm="1">
        <f t="array" ref="L18">_xlfn.IFS(K18&gt;60,60,AND(K18&lt;=60,K18&gt;=-60),K18,K18&lt;-60,-60)</f>
        <v>60</v>
      </c>
    </row>
    <row r="19" spans="1:18" x14ac:dyDescent="0.2">
      <c r="A19" s="1">
        <v>5</v>
      </c>
      <c r="B19" s="10">
        <f t="shared" si="9"/>
        <v>0</v>
      </c>
      <c r="C19" s="1" t="str">
        <f t="shared" si="10"/>
        <v>-</v>
      </c>
      <c r="D19" s="1" t="str">
        <f t="shared" si="11"/>
        <v>-</v>
      </c>
      <c r="E19" s="1" t="str">
        <f t="shared" si="12"/>
        <v>-</v>
      </c>
      <c r="F19" s="1" t="str">
        <f t="shared" si="13"/>
        <v>-</v>
      </c>
      <c r="G19" s="1" t="str">
        <f t="shared" si="14"/>
        <v>-</v>
      </c>
      <c r="H19" s="1" t="str">
        <f t="shared" si="15"/>
        <v>-</v>
      </c>
      <c r="I19" s="1" t="str">
        <f t="shared" si="16"/>
        <v>-</v>
      </c>
      <c r="J19" s="1" t="str">
        <f t="shared" si="17"/>
        <v>-</v>
      </c>
      <c r="K19" s="1" t="str">
        <f t="shared" si="18"/>
        <v>-</v>
      </c>
      <c r="L19" s="1" cm="1">
        <f t="array" ref="L19">_xlfn.IFS(K19&gt;60,60,AND(K19&lt;=60,K19&gt;=-60),K19,K19&lt;-60,-60)</f>
        <v>60</v>
      </c>
    </row>
    <row r="20" spans="1:18" x14ac:dyDescent="0.2">
      <c r="A20" s="1">
        <v>6</v>
      </c>
      <c r="B20" s="10">
        <f t="shared" si="9"/>
        <v>0</v>
      </c>
      <c r="C20" s="1" t="str">
        <f t="shared" si="10"/>
        <v>-</v>
      </c>
      <c r="D20" s="1" t="str">
        <f t="shared" si="11"/>
        <v>-</v>
      </c>
      <c r="E20" s="1" t="str">
        <f t="shared" si="12"/>
        <v>-</v>
      </c>
      <c r="F20" s="1" t="str">
        <f t="shared" si="13"/>
        <v>-</v>
      </c>
      <c r="G20" s="1" t="str">
        <f t="shared" si="14"/>
        <v>-</v>
      </c>
      <c r="H20" s="1" t="str">
        <f t="shared" si="15"/>
        <v>-</v>
      </c>
      <c r="I20" s="1" t="str">
        <f t="shared" si="16"/>
        <v>-</v>
      </c>
      <c r="J20" s="1" t="str">
        <f t="shared" si="17"/>
        <v>-</v>
      </c>
      <c r="K20" s="1" t="str">
        <f t="shared" si="18"/>
        <v>-</v>
      </c>
      <c r="L20" s="1" cm="1">
        <f t="array" ref="L20">_xlfn.IFS(K20&gt;60,60,AND(K20&lt;=60,K20&gt;=-60),K20,K20&lt;-60,-60)</f>
        <v>60</v>
      </c>
    </row>
    <row r="21" spans="1:18" x14ac:dyDescent="0.2">
      <c r="A21" s="1">
        <v>7</v>
      </c>
      <c r="B21" s="10">
        <f>IF(AND(A21&gt;$N$6,A21&lt;$O$6),A21,0)</f>
        <v>7</v>
      </c>
      <c r="C21" s="1">
        <f t="shared" si="10"/>
        <v>6.4146214806400312</v>
      </c>
      <c r="D21" s="1">
        <f t="shared" si="11"/>
        <v>-83.780677790399537</v>
      </c>
      <c r="E21" s="1">
        <f t="shared" si="12"/>
        <v>7.2613134771634849E-2</v>
      </c>
      <c r="F21" s="1">
        <f t="shared" si="13"/>
        <v>0.99736018200980747</v>
      </c>
      <c r="G21" s="1">
        <f t="shared" ref="G21:G33" si="19">IF(B21=0,"-",DEGREES(ACOS(E21)))</f>
        <v>85.835909047716683</v>
      </c>
      <c r="H21" s="1">
        <f t="shared" ref="H21:H33" si="20">IF(B21=0,"-",IF(D21&lt;0,-ACOS((E21*$H$3-$V$6)/(F21*$G$3))*(180/PI()),ACOS((E21*$H$3-$V$6)/(F21*$G$3))*(180/PI())))</f>
        <v>-85.358818450798935</v>
      </c>
      <c r="I21" s="1">
        <f>IF(B21=0,"-",COS(RADIANS(H21-($C$3+IF(B21&lt;=12,-90,90)))))</f>
        <v>0.82272801620070002</v>
      </c>
      <c r="J21" s="1">
        <f t="shared" si="17"/>
        <v>11.300382039187697</v>
      </c>
      <c r="K21" s="1">
        <f t="shared" si="18"/>
        <v>84.94292155446233</v>
      </c>
      <c r="L21" s="1" cm="1">
        <f t="array" ref="L21">_xlfn.IFS(K21&gt;60,60,AND(K21&lt;=60,K21&gt;=-60),K21,K21&lt;-60,-60)</f>
        <v>60</v>
      </c>
    </row>
    <row r="22" spans="1:18" x14ac:dyDescent="0.2">
      <c r="A22" s="1">
        <v>8</v>
      </c>
      <c r="B22" s="10">
        <f t="shared" ref="B22:B30" si="21">IF(AND(A22&gt;$N$6,A22&lt;$O$6),A22,0)</f>
        <v>8</v>
      </c>
      <c r="C22" s="1">
        <f t="shared" si="10"/>
        <v>7.4146214806400312</v>
      </c>
      <c r="D22" s="1">
        <f t="shared" si="11"/>
        <v>-68.780677790399537</v>
      </c>
      <c r="E22" s="1">
        <f t="shared" si="12"/>
        <v>0.25411386222723503</v>
      </c>
      <c r="F22" s="1">
        <f t="shared" si="13"/>
        <v>0.96717430953471761</v>
      </c>
      <c r="G22" s="1">
        <f t="shared" si="19"/>
        <v>75.278916320180727</v>
      </c>
      <c r="H22" s="1">
        <f t="shared" si="20"/>
        <v>-74.539961532550052</v>
      </c>
      <c r="I22" s="1">
        <f t="shared" si="16"/>
        <v>0.70140655766502491</v>
      </c>
      <c r="J22" s="1">
        <f t="shared" si="17"/>
        <v>2.6696001436795549</v>
      </c>
      <c r="K22" s="1">
        <f t="shared" si="18"/>
        <v>69.464656494544599</v>
      </c>
      <c r="L22" s="1" cm="1">
        <f t="array" ref="L22">_xlfn.IFS(K22&gt;60,60,AND(K22&lt;=60,K22&gt;=-60),K22,K22&lt;-60,-60)</f>
        <v>60</v>
      </c>
    </row>
    <row r="23" spans="1:18" x14ac:dyDescent="0.2">
      <c r="A23" s="1">
        <v>9</v>
      </c>
      <c r="B23" s="10">
        <f t="shared" si="21"/>
        <v>9</v>
      </c>
      <c r="C23" s="1">
        <f t="shared" si="10"/>
        <v>8.4146214806400312</v>
      </c>
      <c r="D23" s="1">
        <f t="shared" si="11"/>
        <v>-53.78067779039953</v>
      </c>
      <c r="E23" s="1">
        <f t="shared" si="12"/>
        <v>0.4179618409953198</v>
      </c>
      <c r="F23" s="1">
        <f t="shared" si="13"/>
        <v>0.90846458349888526</v>
      </c>
      <c r="G23" s="1">
        <f t="shared" si="19"/>
        <v>65.294023289310701</v>
      </c>
      <c r="H23" s="1">
        <f t="shared" si="20"/>
        <v>-62.626357207506686</v>
      </c>
      <c r="I23" s="1">
        <f t="shared" si="16"/>
        <v>0.53915827298228014</v>
      </c>
      <c r="J23" s="1">
        <f t="shared" si="17"/>
        <v>1.1718921390967605</v>
      </c>
      <c r="K23" s="1">
        <f t="shared" si="18"/>
        <v>49.525182239874177</v>
      </c>
      <c r="L23" s="1" cm="1">
        <f t="array" ref="L23">_xlfn.IFS(K23&gt;60,60,AND(K23&lt;=60,K23&gt;=-60),K23,K23&lt;-60,-60)</f>
        <v>49.525182239874177</v>
      </c>
    </row>
    <row r="24" spans="1:18" x14ac:dyDescent="0.2">
      <c r="A24" s="1">
        <v>10</v>
      </c>
      <c r="B24" s="10">
        <f t="shared" si="21"/>
        <v>10</v>
      </c>
      <c r="C24" s="1">
        <f t="shared" si="10"/>
        <v>9.4146214806400312</v>
      </c>
      <c r="D24" s="1">
        <f t="shared" si="11"/>
        <v>-38.78067779039953</v>
      </c>
      <c r="E24" s="1">
        <f t="shared" si="12"/>
        <v>0.55299110209443114</v>
      </c>
      <c r="F24" s="1">
        <f t="shared" si="13"/>
        <v>0.83318715844904045</v>
      </c>
      <c r="G24" s="1">
        <f t="shared" si="19"/>
        <v>56.427541942793795</v>
      </c>
      <c r="H24" s="1">
        <f t="shared" si="20"/>
        <v>-48.739794484612261</v>
      </c>
      <c r="I24" s="1">
        <f t="shared" si="16"/>
        <v>0.3212707931566996</v>
      </c>
      <c r="J24" s="1">
        <f t="shared" si="17"/>
        <v>0.4840560693093936</v>
      </c>
      <c r="K24" s="1">
        <f t="shared" si="18"/>
        <v>25.829584877144267</v>
      </c>
      <c r="L24" s="1" cm="1">
        <f t="array" ref="L24">_xlfn.IFS(K24&gt;60,60,AND(K24&lt;=60,K24&gt;=-60),K24,K24&lt;-60,-60)</f>
        <v>25.829584877144267</v>
      </c>
    </row>
    <row r="25" spans="1:18" x14ac:dyDescent="0.2">
      <c r="A25" s="1">
        <v>11</v>
      </c>
      <c r="B25" s="10">
        <f t="shared" si="21"/>
        <v>11</v>
      </c>
      <c r="C25" s="1">
        <f t="shared" si="10"/>
        <v>10.414621480640031</v>
      </c>
      <c r="D25" s="1">
        <f t="shared" si="11"/>
        <v>-23.78067779039953</v>
      </c>
      <c r="E25" s="1">
        <f t="shared" si="12"/>
        <v>0.6499996245270695</v>
      </c>
      <c r="F25" s="1">
        <f t="shared" si="13"/>
        <v>0.75993452883433887</v>
      </c>
      <c r="G25" s="1">
        <f t="shared" si="19"/>
        <v>49.458426435537859</v>
      </c>
      <c r="H25" s="1">
        <f t="shared" si="20"/>
        <v>-32.046487977478236</v>
      </c>
      <c r="I25" s="1">
        <f t="shared" si="16"/>
        <v>3.5710359132001865E-2</v>
      </c>
      <c r="J25" s="1">
        <f t="shared" si="17"/>
        <v>4.175007787308762E-2</v>
      </c>
      <c r="K25" s="1">
        <f t="shared" si="18"/>
        <v>2.3907148412312749</v>
      </c>
      <c r="L25" s="1" cm="1">
        <f t="array" ref="L25">_xlfn.IFS(K25&gt;60,60,AND(K25&lt;=60,K25&gt;=-60),K25,K25&lt;-60,-60)</f>
        <v>2.3907148412312749</v>
      </c>
    </row>
    <row r="26" spans="1:18" x14ac:dyDescent="0.2">
      <c r="A26" s="1">
        <v>12</v>
      </c>
      <c r="B26" s="10">
        <f t="shared" si="21"/>
        <v>12</v>
      </c>
      <c r="C26" s="1">
        <f t="shared" si="10"/>
        <v>11.414621480640031</v>
      </c>
      <c r="D26" s="1">
        <f t="shared" si="11"/>
        <v>-8.7806777903995314</v>
      </c>
      <c r="E26" s="1">
        <f t="shared" si="12"/>
        <v>0.70237643780361392</v>
      </c>
      <c r="F26" s="1">
        <f t="shared" si="13"/>
        <v>0.71180568950964851</v>
      </c>
      <c r="G26" s="1">
        <f t="shared" si="19"/>
        <v>45.382021742727773</v>
      </c>
      <c r="H26" s="1">
        <f t="shared" si="20"/>
        <v>-12.383430374017347</v>
      </c>
      <c r="I26" s="1">
        <f>IF(B26=0,"-",COS(RADIANS(H26-($C$3+IF(B26&lt;=12,-90,90)))))</f>
        <v>-0.30264553562891028</v>
      </c>
      <c r="J26" s="1">
        <f t="shared" si="17"/>
        <v>0.30670848646205107</v>
      </c>
      <c r="K26" s="1">
        <f t="shared" si="18"/>
        <v>-17.051221074805497</v>
      </c>
      <c r="L26" s="1" cm="1">
        <f t="array" ref="L26">_xlfn.IFS(K26&gt;60,60,AND(K26&lt;=60,K26&gt;=-60),K26,K26&lt;-60,-60)</f>
        <v>-17.051221074805497</v>
      </c>
    </row>
    <row r="27" spans="1:18" x14ac:dyDescent="0.2">
      <c r="A27" s="1">
        <v>13</v>
      </c>
      <c r="B27" s="10">
        <f t="shared" si="21"/>
        <v>13</v>
      </c>
      <c r="C27" s="1">
        <f t="shared" si="10"/>
        <v>12.414621480640031</v>
      </c>
      <c r="D27" s="1">
        <f t="shared" si="11"/>
        <v>6.2193222096004686</v>
      </c>
      <c r="E27" s="1">
        <f t="shared" si="12"/>
        <v>0.70655214865604421</v>
      </c>
      <c r="F27" s="1">
        <f t="shared" si="13"/>
        <v>0.70766097902140057</v>
      </c>
      <c r="G27" s="1">
        <f t="shared" si="19"/>
        <v>45.044923417742936</v>
      </c>
      <c r="H27" s="1">
        <f t="shared" si="20"/>
        <v>8.8057202002356831</v>
      </c>
      <c r="I27" s="1">
        <f t="shared" si="16"/>
        <v>0.62668161448223847</v>
      </c>
      <c r="J27" s="1">
        <f t="shared" si="17"/>
        <v>0.62766509971382434</v>
      </c>
      <c r="K27" s="1">
        <f t="shared" si="18"/>
        <v>-32.1150577038431</v>
      </c>
      <c r="L27" s="1" cm="1">
        <f t="array" ref="L27">_xlfn.IFS(K27&gt;60,60,AND(K27&lt;=60,K27&gt;=-60),K27,K27&lt;-60,-60)</f>
        <v>-32.1150577038431</v>
      </c>
    </row>
    <row r="28" spans="1:18" x14ac:dyDescent="0.2">
      <c r="A28" s="1">
        <v>14</v>
      </c>
      <c r="B28" s="10">
        <f t="shared" si="21"/>
        <v>14</v>
      </c>
      <c r="C28" s="1">
        <f t="shared" si="10"/>
        <v>13.414621480640031</v>
      </c>
      <c r="D28" s="1">
        <f t="shared" si="11"/>
        <v>21.21932220960047</v>
      </c>
      <c r="E28" s="1">
        <f t="shared" si="12"/>
        <v>0.66224218929045575</v>
      </c>
      <c r="F28" s="1">
        <f t="shared" si="13"/>
        <v>0.74928985227599609</v>
      </c>
      <c r="G28" s="1">
        <f t="shared" si="19"/>
        <v>48.528900097020397</v>
      </c>
      <c r="H28" s="1">
        <f t="shared" si="20"/>
        <v>28.883527767998881</v>
      </c>
      <c r="I28" s="1">
        <f t="shared" si="16"/>
        <v>0.85611854862983294</v>
      </c>
      <c r="J28" s="1">
        <f t="shared" si="17"/>
        <v>0.96865006670880904</v>
      </c>
      <c r="K28" s="1">
        <f t="shared" si="18"/>
        <v>-44.087665663252899</v>
      </c>
      <c r="L28" s="1" cm="1">
        <f t="array" ref="L28">_xlfn.IFS(K28&gt;60,60,AND(K28&lt;=60,K28&gt;=-60),K28,K28&lt;-60,-60)</f>
        <v>-44.087665663252899</v>
      </c>
    </row>
    <row r="29" spans="1:18" x14ac:dyDescent="0.2">
      <c r="A29" s="1">
        <v>15</v>
      </c>
      <c r="B29" s="10">
        <f t="shared" si="21"/>
        <v>15</v>
      </c>
      <c r="C29" s="1">
        <f t="shared" si="10"/>
        <v>14.414621480640031</v>
      </c>
      <c r="D29" s="1">
        <f t="shared" si="11"/>
        <v>36.21932220960047</v>
      </c>
      <c r="E29" s="1">
        <f t="shared" si="12"/>
        <v>0.57246621021194344</v>
      </c>
      <c r="F29" s="1">
        <f t="shared" si="13"/>
        <v>0.81992831282105083</v>
      </c>
      <c r="G29" s="1">
        <f t="shared" si="19"/>
        <v>55.07761823521524</v>
      </c>
      <c r="H29" s="1">
        <f t="shared" si="20"/>
        <v>46.106334147587894</v>
      </c>
      <c r="I29" s="1">
        <f t="shared" si="16"/>
        <v>0.97074303327210343</v>
      </c>
      <c r="J29" s="1">
        <f t="shared" si="17"/>
        <v>1.3903697427991515</v>
      </c>
      <c r="K29" s="1">
        <f t="shared" si="18"/>
        <v>-54.275060091869165</v>
      </c>
      <c r="L29" s="1" cm="1">
        <f t="array" ref="L29">_xlfn.IFS(K29&gt;60,60,AND(K29&lt;=60,K29&gt;=-60),K29,K29&lt;-60,-60)</f>
        <v>-54.275060091869165</v>
      </c>
    </row>
    <row r="30" spans="1:18" x14ac:dyDescent="0.2">
      <c r="A30" s="1">
        <v>16</v>
      </c>
      <c r="B30" s="10">
        <f t="shared" si="21"/>
        <v>16</v>
      </c>
      <c r="C30" s="1">
        <f t="shared" si="10"/>
        <v>15.414621480640031</v>
      </c>
      <c r="D30" s="1">
        <f t="shared" si="11"/>
        <v>51.21932220960047</v>
      </c>
      <c r="E30" s="1">
        <f t="shared" si="12"/>
        <v>0.44334229603288755</v>
      </c>
      <c r="F30" s="1">
        <f t="shared" si="13"/>
        <v>0.89635239083090945</v>
      </c>
      <c r="G30" s="1">
        <f t="shared" si="19"/>
        <v>63.682671968097992</v>
      </c>
      <c r="H30" s="1">
        <f t="shared" si="20"/>
        <v>60.420198060712693</v>
      </c>
      <c r="I30" s="1">
        <f t="shared" si="16"/>
        <v>0.99997310751838298</v>
      </c>
      <c r="J30" s="1">
        <f t="shared" si="17"/>
        <v>2.0217522526301579</v>
      </c>
      <c r="K30" s="1">
        <f t="shared" si="18"/>
        <v>-63.68205964471553</v>
      </c>
      <c r="L30" s="1" cm="1">
        <f t="array" ref="L30">_xlfn.IFS(K30&gt;60,60,AND(K30&lt;=60,K30&gt;=-60),K30,K30&lt;-60,-60)</f>
        <v>-60</v>
      </c>
      <c r="N30" s="32" t="s">
        <v>37</v>
      </c>
      <c r="O30" s="32"/>
      <c r="P30" s="32"/>
      <c r="Q30" s="32"/>
      <c r="R30" s="1" t="str">
        <f>TEXT(INTERCEPT(B24:B27,L24:L27)/24,"h:mm")</f>
        <v>11:13</v>
      </c>
    </row>
    <row r="31" spans="1:18" x14ac:dyDescent="0.2">
      <c r="A31" s="1">
        <v>17</v>
      </c>
      <c r="B31" s="10">
        <f>IF(AND(A31&gt;$N$6,A31&lt;$O$6),A31,0)</f>
        <v>17</v>
      </c>
      <c r="C31" s="1">
        <f t="shared" si="10"/>
        <v>16.414621480640033</v>
      </c>
      <c r="D31" s="1">
        <f t="shared" si="11"/>
        <v>66.219322209600492</v>
      </c>
      <c r="E31" s="1">
        <f t="shared" si="12"/>
        <v>0.28367002811723302</v>
      </c>
      <c r="F31" s="1">
        <f t="shared" si="13"/>
        <v>0.95892195466991381</v>
      </c>
      <c r="G31" s="1">
        <f t="shared" si="19"/>
        <v>73.520633835002158</v>
      </c>
      <c r="H31" s="1">
        <f t="shared" si="20"/>
        <v>72.606194144018218</v>
      </c>
      <c r="I31" s="1">
        <f t="shared" si="16"/>
        <v>0.97589317316103907</v>
      </c>
      <c r="J31" s="1">
        <f t="shared" si="17"/>
        <v>3.2989223266473022</v>
      </c>
      <c r="K31" s="1">
        <f t="shared" si="18"/>
        <v>-73.136406563754704</v>
      </c>
      <c r="L31" s="1" cm="1">
        <f t="array" ref="L31">_xlfn.IFS(K31&gt;60,60,AND(K31&lt;=60,K31&gt;=-60),K31,K31&lt;-60,-60)</f>
        <v>-60</v>
      </c>
    </row>
    <row r="32" spans="1:18" x14ac:dyDescent="0.2">
      <c r="A32" s="1">
        <v>18</v>
      </c>
      <c r="B32" s="10">
        <f t="shared" ref="B32" si="22">IF(AND(A32&gt;$N$6,A32&lt;$O$6),A32,0)</f>
        <v>18</v>
      </c>
      <c r="C32" s="1">
        <f t="shared" si="10"/>
        <v>17.414621480640033</v>
      </c>
      <c r="D32" s="1">
        <f t="shared" si="11"/>
        <v>81.219322209600492</v>
      </c>
      <c r="E32" s="1">
        <f t="shared" si="12"/>
        <v>0.10433080765253329</v>
      </c>
      <c r="F32" s="1">
        <f t="shared" si="13"/>
        <v>0.99454264995251462</v>
      </c>
      <c r="G32" s="1">
        <f t="shared" si="19"/>
        <v>84.011387094031519</v>
      </c>
      <c r="H32" s="1">
        <f t="shared" si="20"/>
        <v>83.554069463220685</v>
      </c>
      <c r="I32" s="1">
        <f t="shared" si="16"/>
        <v>0.91668337052471938</v>
      </c>
      <c r="J32" s="1">
        <f t="shared" si="17"/>
        <v>8.7383652921134054</v>
      </c>
      <c r="K32" s="1">
        <f t="shared" si="18"/>
        <v>-83.471592339997926</v>
      </c>
      <c r="L32" s="1" cm="1">
        <f t="array" ref="L32">_xlfn.IFS(K32&gt;60,60,AND(K32&lt;=60,K32&gt;=-60),K32,K32&lt;-60,-60)</f>
        <v>-60</v>
      </c>
    </row>
    <row r="33" spans="1:12" x14ac:dyDescent="0.2">
      <c r="A33" s="1">
        <v>19</v>
      </c>
      <c r="B33" s="10">
        <f>IF(AND(A33&gt;$N$6,A33&lt;$O$6),A33,0)</f>
        <v>0</v>
      </c>
      <c r="C33" s="1" t="str">
        <f t="shared" si="10"/>
        <v>-</v>
      </c>
      <c r="D33" s="1" t="str">
        <f t="shared" si="11"/>
        <v>-</v>
      </c>
      <c r="E33" s="1" t="str">
        <f t="shared" si="12"/>
        <v>-</v>
      </c>
      <c r="F33" s="1" t="str">
        <f t="shared" si="13"/>
        <v>-</v>
      </c>
      <c r="G33" s="1" t="str">
        <f t="shared" si="19"/>
        <v>-</v>
      </c>
      <c r="H33" s="1" t="str">
        <f t="shared" si="20"/>
        <v>-</v>
      </c>
      <c r="I33" s="1" t="str">
        <f t="shared" si="16"/>
        <v>-</v>
      </c>
      <c r="J33" s="1" t="str">
        <f t="shared" si="17"/>
        <v>-</v>
      </c>
      <c r="K33" s="1" t="str">
        <f t="shared" si="18"/>
        <v>-</v>
      </c>
      <c r="L33" s="1" cm="1">
        <f t="array" ref="L33">_xlfn.IFS(K33&gt;60,60,AND(K33&lt;=60,K33&gt;=-60),K33,K33&lt;-60,-60)</f>
        <v>60</v>
      </c>
    </row>
    <row r="34" spans="1:12" x14ac:dyDescent="0.2">
      <c r="A34" s="1">
        <v>20</v>
      </c>
      <c r="B34" s="10">
        <f t="shared" ref="B34:B38" si="23">IF(AND(A34&gt;$N$6,A34&lt;$O$6),A34,0)</f>
        <v>0</v>
      </c>
      <c r="C34" s="1" t="str">
        <f t="shared" si="10"/>
        <v>-</v>
      </c>
      <c r="D34" s="1" t="str">
        <f t="shared" si="11"/>
        <v>-</v>
      </c>
      <c r="E34" s="1" t="str">
        <f t="shared" si="12"/>
        <v>-</v>
      </c>
      <c r="F34" s="1" t="str">
        <f t="shared" si="13"/>
        <v>-</v>
      </c>
      <c r="G34" s="1" t="str">
        <f t="shared" si="14"/>
        <v>-</v>
      </c>
      <c r="H34" s="1" t="str">
        <f t="shared" ref="H34:H38" si="24">IF(B34=0,"-",IF(D34&lt;0,-ACOS((E34*$H$3-$V$6)/(F34*$G$3))*(180/PI()),ACOS((E34*$H$3-$V$6)/(F34*$G$3))*(180/PI())))</f>
        <v>-</v>
      </c>
      <c r="I34" s="1" t="str">
        <f t="shared" si="16"/>
        <v>-</v>
      </c>
      <c r="J34" s="1" t="str">
        <f t="shared" si="17"/>
        <v>-</v>
      </c>
      <c r="K34" s="1" t="str">
        <f t="shared" si="18"/>
        <v>-</v>
      </c>
      <c r="L34" s="1" cm="1">
        <f t="array" ref="L34">_xlfn.IFS(K34&gt;60,60,AND(K34&lt;=60,K34&gt;=-60),K34,K34&lt;-60,-60)</f>
        <v>60</v>
      </c>
    </row>
    <row r="35" spans="1:12" x14ac:dyDescent="0.2">
      <c r="A35" s="1">
        <v>21</v>
      </c>
      <c r="B35" s="10">
        <f t="shared" si="23"/>
        <v>0</v>
      </c>
      <c r="C35" s="1" t="str">
        <f t="shared" si="10"/>
        <v>-</v>
      </c>
      <c r="D35" s="1" t="str">
        <f t="shared" si="11"/>
        <v>-</v>
      </c>
      <c r="E35" s="1" t="str">
        <f t="shared" si="12"/>
        <v>-</v>
      </c>
      <c r="F35" s="1" t="str">
        <f t="shared" si="13"/>
        <v>-</v>
      </c>
      <c r="G35" s="1" t="str">
        <f t="shared" si="14"/>
        <v>-</v>
      </c>
      <c r="H35" s="1" t="str">
        <f t="shared" si="24"/>
        <v>-</v>
      </c>
      <c r="I35" s="1" t="str">
        <f t="shared" si="16"/>
        <v>-</v>
      </c>
      <c r="J35" s="1" t="str">
        <f t="shared" si="17"/>
        <v>-</v>
      </c>
      <c r="K35" s="1" t="str">
        <f t="shared" si="18"/>
        <v>-</v>
      </c>
      <c r="L35" s="1" cm="1">
        <f t="array" ref="L35">_xlfn.IFS(K35&gt;60,60,AND(K35&lt;=60,K35&gt;=-60),K35,K35&lt;-60,-60)</f>
        <v>60</v>
      </c>
    </row>
    <row r="36" spans="1:12" x14ac:dyDescent="0.2">
      <c r="A36" s="1">
        <v>22</v>
      </c>
      <c r="B36" s="10">
        <f t="shared" si="23"/>
        <v>0</v>
      </c>
      <c r="C36" s="1" t="str">
        <f t="shared" si="10"/>
        <v>-</v>
      </c>
      <c r="D36" s="1" t="str">
        <f t="shared" si="11"/>
        <v>-</v>
      </c>
      <c r="E36" s="1" t="str">
        <f t="shared" si="12"/>
        <v>-</v>
      </c>
      <c r="F36" s="1" t="str">
        <f t="shared" si="13"/>
        <v>-</v>
      </c>
      <c r="G36" s="1" t="str">
        <f t="shared" si="14"/>
        <v>-</v>
      </c>
      <c r="H36" s="1" t="str">
        <f t="shared" si="24"/>
        <v>-</v>
      </c>
      <c r="I36" s="1" t="str">
        <f t="shared" si="16"/>
        <v>-</v>
      </c>
      <c r="J36" s="1" t="str">
        <f t="shared" si="17"/>
        <v>-</v>
      </c>
      <c r="K36" s="1" t="str">
        <f t="shared" si="18"/>
        <v>-</v>
      </c>
      <c r="L36" s="1" cm="1">
        <f t="array" ref="L36">_xlfn.IFS(K36&gt;60,60,AND(K36&lt;=60,K36&gt;=-60),K36,K36&lt;-60,-60)</f>
        <v>60</v>
      </c>
    </row>
    <row r="37" spans="1:12" x14ac:dyDescent="0.2">
      <c r="A37" s="1">
        <v>23</v>
      </c>
      <c r="B37" s="10">
        <f t="shared" si="23"/>
        <v>0</v>
      </c>
      <c r="C37" s="1" t="str">
        <f t="shared" si="10"/>
        <v>-</v>
      </c>
      <c r="D37" s="1" t="str">
        <f t="shared" si="11"/>
        <v>-</v>
      </c>
      <c r="E37" s="1" t="str">
        <f t="shared" si="12"/>
        <v>-</v>
      </c>
      <c r="F37" s="1" t="str">
        <f t="shared" si="13"/>
        <v>-</v>
      </c>
      <c r="G37" s="1" t="str">
        <f t="shared" si="14"/>
        <v>-</v>
      </c>
      <c r="H37" s="1" t="str">
        <f t="shared" si="24"/>
        <v>-</v>
      </c>
      <c r="I37" s="1" t="str">
        <f t="shared" si="16"/>
        <v>-</v>
      </c>
      <c r="J37" s="1" t="str">
        <f t="shared" si="17"/>
        <v>-</v>
      </c>
      <c r="K37" s="1" t="str">
        <f t="shared" si="18"/>
        <v>-</v>
      </c>
      <c r="L37" s="1" cm="1">
        <f t="array" ref="L37">_xlfn.IFS(K37&gt;60,60,AND(K37&lt;=60,K37&gt;=-60),K37,K37&lt;-60,-60)</f>
        <v>60</v>
      </c>
    </row>
    <row r="38" spans="1:12" x14ac:dyDescent="0.2">
      <c r="A38" s="1">
        <v>24</v>
      </c>
      <c r="B38" s="10">
        <f t="shared" si="23"/>
        <v>0</v>
      </c>
      <c r="C38" s="1" t="str">
        <f t="shared" si="10"/>
        <v>-</v>
      </c>
      <c r="D38" s="1" t="str">
        <f t="shared" si="11"/>
        <v>-</v>
      </c>
      <c r="E38" s="1" t="str">
        <f t="shared" si="12"/>
        <v>-</v>
      </c>
      <c r="F38" s="1" t="str">
        <f t="shared" si="13"/>
        <v>-</v>
      </c>
      <c r="G38" s="1" t="str">
        <f t="shared" si="14"/>
        <v>-</v>
      </c>
      <c r="H38" s="1" t="str">
        <f t="shared" si="24"/>
        <v>-</v>
      </c>
      <c r="I38" s="1" t="str">
        <f t="shared" si="16"/>
        <v>-</v>
      </c>
      <c r="J38" s="1" t="str">
        <f t="shared" si="17"/>
        <v>-</v>
      </c>
      <c r="K38" s="1" t="str">
        <f t="shared" si="18"/>
        <v>-</v>
      </c>
      <c r="L38" s="1" cm="1">
        <f t="array" ref="L38">_xlfn.IFS(K38&gt;60,60,AND(K38&lt;=60,K38&gt;=-60),K38,K38&lt;-60,-60)</f>
        <v>60</v>
      </c>
    </row>
    <row r="40" spans="1:12" x14ac:dyDescent="0.2">
      <c r="A40" s="8">
        <v>45464</v>
      </c>
    </row>
    <row r="41" spans="1:12" x14ac:dyDescent="0.2">
      <c r="A41" s="2" t="s">
        <v>19</v>
      </c>
      <c r="B41" s="11" t="s">
        <v>18</v>
      </c>
      <c r="C41" s="12" t="s">
        <v>25</v>
      </c>
      <c r="D41" s="12" t="s">
        <v>20</v>
      </c>
      <c r="E41" s="12" t="s">
        <v>26</v>
      </c>
      <c r="F41" s="12" t="s">
        <v>31</v>
      </c>
      <c r="G41" s="12" t="s">
        <v>24</v>
      </c>
      <c r="H41" s="12" t="s">
        <v>32</v>
      </c>
      <c r="I41" s="12" t="s">
        <v>33</v>
      </c>
      <c r="J41" s="2" t="s">
        <v>35</v>
      </c>
      <c r="K41" s="2" t="s">
        <v>34</v>
      </c>
      <c r="L41" s="2" t="s">
        <v>36</v>
      </c>
    </row>
    <row r="42" spans="1:12" x14ac:dyDescent="0.2">
      <c r="A42" s="1">
        <v>1</v>
      </c>
      <c r="B42" s="1">
        <f>IF(AND(A15&gt;$N$7,A15&lt;$O$7),A42,0)</f>
        <v>0</v>
      </c>
      <c r="C42" s="1" t="str">
        <f>IF(B42=0,"-",B42+($K$7/60)-(($D$3-$B$3)/15)-($L$7/60))</f>
        <v>-</v>
      </c>
      <c r="D42" s="1" t="str">
        <f>IF(B42=0,"-",(C42-12)*15)</f>
        <v>-</v>
      </c>
      <c r="E42" s="1" t="str">
        <f>IF(B42=0,"-",SIN(RADIANS($A$3))*SIN(RADIANS($C$7))+COS(RADIANS($A$3))*COS(RADIANS($C$7))*COS(RADIANS(D42)))</f>
        <v>-</v>
      </c>
      <c r="F42" s="1" t="str">
        <f>IF(B42=0,"-",SIN(RADIANS(G42)))</f>
        <v>-</v>
      </c>
      <c r="G42" s="1" t="str">
        <f>IF(B42=0,"-",DEGREES(ACOS(E42)))</f>
        <v>-</v>
      </c>
      <c r="H42" s="1" t="str">
        <f>IF(B42=0,"-",IF(D42&lt;0,-ABS(ACOS((E42*$H$3-$V$7)/(F42*$G$3))*(180/PI())),ABS(ACOS((E42*$H$3-$V$7)/(F42*$G$3))*(180/PI()))))</f>
        <v>-</v>
      </c>
      <c r="I42" s="1" t="str">
        <f t="shared" ref="I42:I46" si="25">IF(B42=0,"-",COS(RADIANS(H42-($C$3+IF(B42&lt;=12,-90,90)))))</f>
        <v>-</v>
      </c>
      <c r="J42" s="1" t="str">
        <f t="shared" ref="J42:J65" si="26">IF(B42=0,"-",TAN(RADIANS(G42))*ABS(I42))</f>
        <v>-</v>
      </c>
      <c r="K42" s="1" t="str">
        <f>IF(B42=0,"-",IF(H42&lt;=$C$3,DEGREES(ATAN(J42)),-DEGREES(ATAN(J42))))</f>
        <v>-</v>
      </c>
      <c r="L42" s="1" cm="1">
        <f t="array" ref="L42">_xlfn.IFS(K42&gt;60,60,AND(K42&lt;=60,K42&gt;=-60),K42,K42&lt;-60,-60)</f>
        <v>60</v>
      </c>
    </row>
    <row r="43" spans="1:12" x14ac:dyDescent="0.2">
      <c r="A43" s="1">
        <v>2</v>
      </c>
      <c r="B43" s="1">
        <f t="shared" ref="B43:B65" si="27">IF(AND(A16&gt;$N$7,A16&lt;$O$7),A43,0)</f>
        <v>0</v>
      </c>
      <c r="C43" s="1" t="str">
        <f t="shared" ref="C43:C65" si="28">IF(B43=0,"-",B43+($K$7/60)-(($D$3-$B$3)/15)-($L$7/60))</f>
        <v>-</v>
      </c>
      <c r="D43" s="1" t="str">
        <f t="shared" ref="D43:D65" si="29">IF(B43=0,"-",(C43-12)*15)</f>
        <v>-</v>
      </c>
      <c r="E43" s="1" t="str">
        <f t="shared" ref="E43:E65" si="30">IF(B43=0,"-",SIN(RADIANS($A$3))*SIN(RADIANS($C$7))+COS(RADIANS($A$3))*COS(RADIANS($C$7))*COS(RADIANS(D43)))</f>
        <v>-</v>
      </c>
      <c r="F43" s="1" t="str">
        <f t="shared" ref="F43:F65" si="31">IF(B43=0,"-",SIN(RADIANS(G43)))</f>
        <v>-</v>
      </c>
      <c r="G43" s="1" t="str">
        <f t="shared" ref="G43:G65" si="32">IF(B43=0,"-",DEGREES(ACOS(E43)))</f>
        <v>-</v>
      </c>
      <c r="H43" s="1" t="str">
        <f t="shared" ref="H43:H65" si="33">IF(B43=0,"-",IF(D43&lt;0,-ABS(ACOS((E43*$H$3-$V$7)/(F43*$G$3))*(180/PI())),ABS(ACOS((E43*$H$3-$V$7)/(F43*$G$3))*(180/PI()))))</f>
        <v>-</v>
      </c>
      <c r="I43" s="1" t="str">
        <f t="shared" si="25"/>
        <v>-</v>
      </c>
      <c r="J43" s="1" t="str">
        <f t="shared" si="26"/>
        <v>-</v>
      </c>
      <c r="K43" s="1" t="str">
        <f t="shared" ref="K43:K65" si="34">IF(B43=0,"-",IF(H43&lt;=$C$3,DEGREES(ATAN(J43)),-DEGREES(ATAN(J43))))</f>
        <v>-</v>
      </c>
      <c r="L43" s="1" cm="1">
        <f t="array" ref="L43">_xlfn.IFS(K43&gt;60,60,AND(K43&lt;=60,K43&gt;=-60),K43,K43&lt;-60,-60)</f>
        <v>60</v>
      </c>
    </row>
    <row r="44" spans="1:12" x14ac:dyDescent="0.2">
      <c r="A44" s="1">
        <v>3</v>
      </c>
      <c r="B44" s="1">
        <f t="shared" si="27"/>
        <v>0</v>
      </c>
      <c r="C44" s="1" t="str">
        <f t="shared" si="28"/>
        <v>-</v>
      </c>
      <c r="D44" s="1" t="str">
        <f t="shared" si="29"/>
        <v>-</v>
      </c>
      <c r="E44" s="1" t="str">
        <f t="shared" si="30"/>
        <v>-</v>
      </c>
      <c r="F44" s="1" t="str">
        <f t="shared" si="31"/>
        <v>-</v>
      </c>
      <c r="G44" s="1" t="str">
        <f t="shared" si="32"/>
        <v>-</v>
      </c>
      <c r="H44" s="1" t="str">
        <f t="shared" si="33"/>
        <v>-</v>
      </c>
      <c r="I44" s="1" t="str">
        <f t="shared" si="25"/>
        <v>-</v>
      </c>
      <c r="J44" s="1" t="str">
        <f t="shared" si="26"/>
        <v>-</v>
      </c>
      <c r="K44" s="1" t="str">
        <f t="shared" si="34"/>
        <v>-</v>
      </c>
      <c r="L44" s="1" cm="1">
        <f t="array" ref="L44">_xlfn.IFS(K44&gt;60,60,AND(K44&lt;=60,K44&gt;=-60),K44,K44&lt;-60,-60)</f>
        <v>60</v>
      </c>
    </row>
    <row r="45" spans="1:12" x14ac:dyDescent="0.2">
      <c r="A45" s="1">
        <v>4</v>
      </c>
      <c r="B45" s="1">
        <f t="shared" si="27"/>
        <v>0</v>
      </c>
      <c r="C45" s="1" t="str">
        <f t="shared" si="28"/>
        <v>-</v>
      </c>
      <c r="D45" s="1" t="str">
        <f t="shared" si="29"/>
        <v>-</v>
      </c>
      <c r="E45" s="1" t="str">
        <f t="shared" si="30"/>
        <v>-</v>
      </c>
      <c r="F45" s="1" t="str">
        <f t="shared" si="31"/>
        <v>-</v>
      </c>
      <c r="G45" s="1" t="str">
        <f t="shared" si="32"/>
        <v>-</v>
      </c>
      <c r="H45" s="1" t="str">
        <f t="shared" si="33"/>
        <v>-</v>
      </c>
      <c r="I45" s="1" t="str">
        <f t="shared" si="25"/>
        <v>-</v>
      </c>
      <c r="J45" s="1" t="str">
        <f t="shared" si="26"/>
        <v>-</v>
      </c>
      <c r="K45" s="1" t="str">
        <f t="shared" si="34"/>
        <v>-</v>
      </c>
      <c r="L45" s="1" cm="1">
        <f t="array" ref="L45">_xlfn.IFS(K45&gt;60,60,AND(K45&lt;=60,K45&gt;=-60),K45,K45&lt;-60,-60)</f>
        <v>60</v>
      </c>
    </row>
    <row r="46" spans="1:12" x14ac:dyDescent="0.2">
      <c r="A46" s="1">
        <v>5</v>
      </c>
      <c r="B46" s="1">
        <f t="shared" si="27"/>
        <v>0</v>
      </c>
      <c r="C46" s="1" t="str">
        <f t="shared" si="28"/>
        <v>-</v>
      </c>
      <c r="D46" s="1" t="str">
        <f t="shared" si="29"/>
        <v>-</v>
      </c>
      <c r="E46" s="1" t="str">
        <f t="shared" si="30"/>
        <v>-</v>
      </c>
      <c r="F46" s="1" t="str">
        <f t="shared" si="31"/>
        <v>-</v>
      </c>
      <c r="G46" s="1" t="str">
        <f t="shared" si="32"/>
        <v>-</v>
      </c>
      <c r="H46" s="1" t="str">
        <f t="shared" si="33"/>
        <v>-</v>
      </c>
      <c r="I46" s="1" t="str">
        <f t="shared" si="25"/>
        <v>-</v>
      </c>
      <c r="J46" s="1" t="str">
        <f t="shared" si="26"/>
        <v>-</v>
      </c>
      <c r="K46" s="1" t="str">
        <f t="shared" si="34"/>
        <v>-</v>
      </c>
      <c r="L46" s="1" cm="1">
        <f t="array" ref="L46">_xlfn.IFS(K46&gt;60,60,AND(K46&lt;=60,K46&gt;=-60),K46,K46&lt;-60,-60)</f>
        <v>60</v>
      </c>
    </row>
    <row r="47" spans="1:12" x14ac:dyDescent="0.2">
      <c r="A47" s="1">
        <v>6</v>
      </c>
      <c r="B47" s="1">
        <f t="shared" si="27"/>
        <v>6</v>
      </c>
      <c r="C47" s="1">
        <f t="shared" si="28"/>
        <v>4.5380102989156104</v>
      </c>
      <c r="D47" s="1">
        <f t="shared" si="29"/>
        <v>-111.92984551626584</v>
      </c>
      <c r="E47" s="1">
        <f t="shared" si="30"/>
        <v>3.2708976639489712E-2</v>
      </c>
      <c r="F47" s="1">
        <f t="shared" si="31"/>
        <v>0.99946491826736839</v>
      </c>
      <c r="G47" s="1">
        <f t="shared" si="32"/>
        <v>88.125579351688316</v>
      </c>
      <c r="H47" s="1">
        <f>IF(B47=0,"-",IF(D47&lt;0,-ABS(ACOS((E47*$H$3-$V$7)/(F47*$G$3))*(180/PI())),ABS(ACOS((E47*$H$3-$V$7)/(F47*$G$3))*(180/PI()))))</f>
        <v>-121.62668760259592</v>
      </c>
      <c r="I47" s="1">
        <f>IF(B47=0,"-",COS(RADIANS(H47-($C$3+IF(B47&lt;=12,-90,90)))))</f>
        <v>0.99959700108122684</v>
      </c>
      <c r="J47" s="1">
        <f t="shared" si="26"/>
        <v>30.543974089968277</v>
      </c>
      <c r="K47" s="1">
        <f t="shared" si="34"/>
        <v>88.124824197052405</v>
      </c>
      <c r="L47" s="1" cm="1">
        <f t="array" ref="L47">_xlfn.IFS(K47&gt;60,60,AND(K47&lt;=60,K47&gt;=-60),K47,K47&lt;-60,-60)</f>
        <v>60</v>
      </c>
    </row>
    <row r="48" spans="1:12" x14ac:dyDescent="0.2">
      <c r="A48" s="1">
        <v>7</v>
      </c>
      <c r="B48" s="1">
        <f t="shared" si="27"/>
        <v>7</v>
      </c>
      <c r="C48" s="1">
        <f t="shared" si="28"/>
        <v>5.5380102989156104</v>
      </c>
      <c r="D48" s="1">
        <f t="shared" si="29"/>
        <v>-96.929845516265843</v>
      </c>
      <c r="E48" s="1">
        <f t="shared" si="30"/>
        <v>0.19870664042368175</v>
      </c>
      <c r="F48" s="1">
        <f t="shared" si="31"/>
        <v>0.98005901406575191</v>
      </c>
      <c r="G48" s="1">
        <f t="shared" si="32"/>
        <v>78.538662926683315</v>
      </c>
      <c r="H48" s="1">
        <f t="shared" si="33"/>
        <v>-111.68379724430507</v>
      </c>
      <c r="I48" s="1">
        <f t="shared" ref="I48:I65" si="35">IF(B48=0,"-",COS(RADIANS(H48-($C$3+IF(B48&lt;=12,-90,90)))))</f>
        <v>0.98948492680563316</v>
      </c>
      <c r="J48" s="1">
        <f t="shared" si="26"/>
        <v>4.8803282050883903</v>
      </c>
      <c r="K48" s="1">
        <f t="shared" si="34"/>
        <v>78.420138585548131</v>
      </c>
      <c r="L48" s="1" cm="1">
        <f t="array" ref="L48">_xlfn.IFS(K48&gt;60,60,AND(K48&lt;=60,K48&gt;=-60),K48,K48&lt;-60,-60)</f>
        <v>60</v>
      </c>
    </row>
    <row r="49" spans="1:18" x14ac:dyDescent="0.2">
      <c r="A49" s="1">
        <v>8</v>
      </c>
      <c r="B49" s="1">
        <f t="shared" si="27"/>
        <v>8</v>
      </c>
      <c r="C49" s="1">
        <f t="shared" si="28"/>
        <v>6.5380102989156104</v>
      </c>
      <c r="D49" s="1">
        <f t="shared" si="29"/>
        <v>-81.929845516265843</v>
      </c>
      <c r="E49" s="1">
        <f t="shared" si="30"/>
        <v>0.37010304437637015</v>
      </c>
      <c r="F49" s="1">
        <f t="shared" si="31"/>
        <v>0.92899070853445165</v>
      </c>
      <c r="G49" s="1">
        <f t="shared" si="32"/>
        <v>68.2780275644363</v>
      </c>
      <c r="H49" s="1">
        <f t="shared" si="33"/>
        <v>-102.10809203713282</v>
      </c>
      <c r="I49" s="1">
        <f t="shared" si="35"/>
        <v>0.95163780319100078</v>
      </c>
      <c r="J49" s="1">
        <f t="shared" si="26"/>
        <v>2.3886933395650307</v>
      </c>
      <c r="K49" s="1">
        <f t="shared" si="34"/>
        <v>67.283916962170309</v>
      </c>
      <c r="L49" s="1" cm="1">
        <f t="array" ref="L49">_xlfn.IFS(K49&gt;60,60,AND(K49&lt;=60,K49&gt;=-60),K49,K49&lt;-60,-60)</f>
        <v>60</v>
      </c>
    </row>
    <row r="50" spans="1:18" x14ac:dyDescent="0.2">
      <c r="A50" s="1">
        <v>9</v>
      </c>
      <c r="B50" s="1">
        <f t="shared" si="27"/>
        <v>9</v>
      </c>
      <c r="C50" s="1">
        <f t="shared" si="28"/>
        <v>7.5380102989156104</v>
      </c>
      <c r="D50" s="1">
        <f t="shared" si="29"/>
        <v>-66.929845516265843</v>
      </c>
      <c r="E50" s="1">
        <f t="shared" si="30"/>
        <v>0.53521780681412923</v>
      </c>
      <c r="F50" s="1">
        <f t="shared" si="31"/>
        <v>0.84471409321087665</v>
      </c>
      <c r="G50" s="1">
        <f t="shared" si="32"/>
        <v>57.641316260604256</v>
      </c>
      <c r="H50" s="1">
        <f t="shared" si="33"/>
        <v>-92.288988643394546</v>
      </c>
      <c r="I50" s="1">
        <f t="shared" si="35"/>
        <v>0.88530427400141309</v>
      </c>
      <c r="J50" s="1">
        <f t="shared" si="26"/>
        <v>1.3972423703169572</v>
      </c>
      <c r="K50" s="1">
        <f t="shared" si="34"/>
        <v>54.408873950197723</v>
      </c>
      <c r="L50" s="1" cm="1">
        <f t="array" ref="L50">_xlfn.IFS(K50&gt;60,60,AND(K50&lt;=60,K50&gt;=-60),K50,K50&lt;-60,-60)</f>
        <v>54.408873950197723</v>
      </c>
    </row>
    <row r="51" spans="1:18" x14ac:dyDescent="0.2">
      <c r="A51" s="1">
        <v>10</v>
      </c>
      <c r="B51" s="1">
        <f t="shared" si="27"/>
        <v>10</v>
      </c>
      <c r="C51" s="1">
        <f t="shared" si="28"/>
        <v>8.5380102989156104</v>
      </c>
      <c r="D51" s="1">
        <f t="shared" si="29"/>
        <v>-51.929845516265843</v>
      </c>
      <c r="E51" s="1">
        <f t="shared" si="30"/>
        <v>0.6827986295418722</v>
      </c>
      <c r="F51" s="1">
        <f t="shared" si="31"/>
        <v>0.73060661884200107</v>
      </c>
      <c r="G51" s="1">
        <f t="shared" si="32"/>
        <v>46.937273182562073</v>
      </c>
      <c r="H51" s="1">
        <f t="shared" si="33"/>
        <v>-81.318700023654586</v>
      </c>
      <c r="I51" s="1">
        <f t="shared" si="35"/>
        <v>0.78063443058002979</v>
      </c>
      <c r="J51" s="1">
        <f t="shared" si="26"/>
        <v>0.83529265760301419</v>
      </c>
      <c r="K51" s="1">
        <f t="shared" si="34"/>
        <v>39.871759683469428</v>
      </c>
      <c r="L51" s="1" cm="1">
        <f t="array" ref="L51">_xlfn.IFS(K51&gt;60,60,AND(K51&lt;=60,K51&gt;=-60),K51,K51&lt;-60,-60)</f>
        <v>39.871759683469428</v>
      </c>
    </row>
    <row r="52" spans="1:18" x14ac:dyDescent="0.2">
      <c r="A52" s="1">
        <v>11</v>
      </c>
      <c r="B52" s="1">
        <f t="shared" si="27"/>
        <v>11</v>
      </c>
      <c r="C52" s="1">
        <f t="shared" si="28"/>
        <v>9.5380102989156104</v>
      </c>
      <c r="D52" s="1">
        <f t="shared" si="29"/>
        <v>-36.929845516265843</v>
      </c>
      <c r="E52" s="1">
        <f t="shared" si="30"/>
        <v>0.80278812337954442</v>
      </c>
      <c r="F52" s="1">
        <f t="shared" si="31"/>
        <v>0.5962643951811557</v>
      </c>
      <c r="G52" s="1">
        <f t="shared" si="32"/>
        <v>36.602820545166807</v>
      </c>
      <c r="H52" s="1">
        <f t="shared" si="33"/>
        <v>-67.584683833914397</v>
      </c>
      <c r="I52" s="1">
        <f t="shared" si="35"/>
        <v>0.60993334919560172</v>
      </c>
      <c r="J52" s="1">
        <f t="shared" si="26"/>
        <v>0.45302306918532936</v>
      </c>
      <c r="K52" s="1">
        <f t="shared" si="34"/>
        <v>24.371623083294871</v>
      </c>
      <c r="L52" s="1" cm="1">
        <f t="array" ref="L52">_xlfn.IFS(K52&gt;60,60,AND(K52&lt;=60,K52&gt;=-60),K52,K52&lt;-60,-60)</f>
        <v>24.371623083294871</v>
      </c>
    </row>
    <row r="53" spans="1:18" x14ac:dyDescent="0.2">
      <c r="A53" s="1">
        <v>12</v>
      </c>
      <c r="B53" s="1">
        <f t="shared" si="27"/>
        <v>12</v>
      </c>
      <c r="C53" s="1">
        <f t="shared" si="28"/>
        <v>10.53801029891561</v>
      </c>
      <c r="D53" s="1">
        <f t="shared" si="29"/>
        <v>-21.929845516265843</v>
      </c>
      <c r="E53" s="1">
        <f t="shared" si="30"/>
        <v>0.88700920261412231</v>
      </c>
      <c r="F53" s="1">
        <f t="shared" si="31"/>
        <v>0.46175174550602283</v>
      </c>
      <c r="G53" s="1">
        <f t="shared" si="32"/>
        <v>27.500202326810673</v>
      </c>
      <c r="H53" s="1">
        <f t="shared" si="33"/>
        <v>-47.903171471659277</v>
      </c>
      <c r="I53" s="1">
        <f t="shared" si="35"/>
        <v>0.30740929057481808</v>
      </c>
      <c r="J53" s="1">
        <f t="shared" si="26"/>
        <v>0.16002852742604731</v>
      </c>
      <c r="K53" s="1">
        <f t="shared" si="34"/>
        <v>9.0918706160623941</v>
      </c>
      <c r="L53" s="1" cm="1">
        <f t="array" ref="L53">_xlfn.IFS(K53&gt;60,60,AND(K53&lt;=60,K53&gt;=-60),K53,K53&lt;-60,-60)</f>
        <v>9.0918706160623941</v>
      </c>
    </row>
    <row r="54" spans="1:18" x14ac:dyDescent="0.2">
      <c r="A54" s="1">
        <v>13</v>
      </c>
      <c r="B54" s="1">
        <f t="shared" si="27"/>
        <v>13</v>
      </c>
      <c r="C54" s="1">
        <f t="shared" si="28"/>
        <v>11.53801029891561</v>
      </c>
      <c r="D54" s="1">
        <f t="shared" si="29"/>
        <v>-6.9298455162658446</v>
      </c>
      <c r="E54" s="1">
        <f t="shared" si="30"/>
        <v>0.92972233987768393</v>
      </c>
      <c r="F54" s="1">
        <f t="shared" si="31"/>
        <v>0.36826128052289753</v>
      </c>
      <c r="G54" s="1">
        <f t="shared" si="32"/>
        <v>21.60842584888924</v>
      </c>
      <c r="H54" s="1">
        <f t="shared" si="33"/>
        <v>-17.4919648020872</v>
      </c>
      <c r="I54" s="1">
        <f t="shared" si="35"/>
        <v>0.21657652820527776</v>
      </c>
      <c r="J54" s="1">
        <f t="shared" si="26"/>
        <v>8.578555788879072E-2</v>
      </c>
      <c r="K54" s="1">
        <f t="shared" si="34"/>
        <v>-4.9031462408864233</v>
      </c>
      <c r="L54" s="1" cm="1">
        <f t="array" ref="L54">_xlfn.IFS(K54&gt;60,60,AND(K54&lt;=60,K54&gt;=-60),K54,K54&lt;-60,-60)</f>
        <v>-4.9031462408864233</v>
      </c>
    </row>
    <row r="55" spans="1:18" x14ac:dyDescent="0.2">
      <c r="A55" s="1">
        <v>14</v>
      </c>
      <c r="B55" s="1">
        <f t="shared" si="27"/>
        <v>14</v>
      </c>
      <c r="C55" s="1">
        <f t="shared" si="28"/>
        <v>12.53801029891561</v>
      </c>
      <c r="D55" s="1">
        <f t="shared" si="29"/>
        <v>8.0701544837341554</v>
      </c>
      <c r="E55" s="1">
        <f t="shared" si="30"/>
        <v>0.92801670545251413</v>
      </c>
      <c r="F55" s="1">
        <f t="shared" si="31"/>
        <v>0.37253858109068599</v>
      </c>
      <c r="G55" s="1">
        <f t="shared" si="32"/>
        <v>21.872263590586478</v>
      </c>
      <c r="H55" s="1">
        <f t="shared" si="33"/>
        <v>20.225248359662302</v>
      </c>
      <c r="I55" s="1">
        <f t="shared" si="35"/>
        <v>0.7685655242142192</v>
      </c>
      <c r="J55" s="1">
        <f t="shared" si="26"/>
        <v>0.30852926265629094</v>
      </c>
      <c r="K55" s="1">
        <f t="shared" si="34"/>
        <v>-17.146525272566709</v>
      </c>
      <c r="L55" s="1" cm="1">
        <f t="array" ref="L55">_xlfn.IFS(K55&gt;60,60,AND(K55&lt;=60,K55&gt;=-60),K55,K55&lt;-60,-60)</f>
        <v>-17.146525272566709</v>
      </c>
    </row>
    <row r="56" spans="1:18" x14ac:dyDescent="0.2">
      <c r="A56" s="1">
        <v>15</v>
      </c>
      <c r="B56" s="1">
        <f t="shared" si="27"/>
        <v>15</v>
      </c>
      <c r="C56" s="1">
        <f t="shared" si="28"/>
        <v>13.53801029891561</v>
      </c>
      <c r="D56" s="1">
        <f t="shared" si="29"/>
        <v>23.070154483734157</v>
      </c>
      <c r="E56" s="1">
        <f t="shared" si="30"/>
        <v>0.88200853550599434</v>
      </c>
      <c r="F56" s="1">
        <f t="shared" si="31"/>
        <v>0.47123342760734943</v>
      </c>
      <c r="G56" s="1">
        <f t="shared" si="32"/>
        <v>28.114390814806622</v>
      </c>
      <c r="H56" s="1">
        <f t="shared" si="33"/>
        <v>49.718662664517247</v>
      </c>
      <c r="I56" s="1">
        <f t="shared" si="35"/>
        <v>0.98394322608034623</v>
      </c>
      <c r="J56" s="1">
        <f t="shared" si="26"/>
        <v>0.52569438994246953</v>
      </c>
      <c r="K56" s="1">
        <f t="shared" si="34"/>
        <v>-27.730653007740145</v>
      </c>
      <c r="L56" s="1" cm="1">
        <f t="array" ref="L56">_xlfn.IFS(K56&gt;60,60,AND(K56&lt;=60,K56&gt;=-60),K56,K56&lt;-60,-60)</f>
        <v>-27.730653007740145</v>
      </c>
    </row>
    <row r="57" spans="1:18" x14ac:dyDescent="0.2">
      <c r="A57" s="1">
        <v>16</v>
      </c>
      <c r="B57" s="1">
        <f t="shared" si="27"/>
        <v>16</v>
      </c>
      <c r="C57" s="1">
        <f t="shared" si="28"/>
        <v>14.53801029891561</v>
      </c>
      <c r="D57" s="1">
        <f t="shared" si="29"/>
        <v>38.070154483734157</v>
      </c>
      <c r="E57" s="1">
        <f t="shared" si="30"/>
        <v>0.79483321078788371</v>
      </c>
      <c r="F57" s="1">
        <f t="shared" si="31"/>
        <v>0.60682795504872999</v>
      </c>
      <c r="G57" s="1">
        <f t="shared" si="32"/>
        <v>37.360495175579707</v>
      </c>
      <c r="H57" s="1">
        <f t="shared" si="33"/>
        <v>68.783846584290728</v>
      </c>
      <c r="I57" s="1">
        <f t="shared" si="35"/>
        <v>0.98827147351259303</v>
      </c>
      <c r="J57" s="1">
        <f t="shared" si="26"/>
        <v>0.7545114486474146</v>
      </c>
      <c r="K57" s="1">
        <f t="shared" si="34"/>
        <v>-37.034971380581645</v>
      </c>
      <c r="L57" s="1" cm="1">
        <f t="array" ref="L57">_xlfn.IFS(K57&gt;60,60,AND(K57&lt;=60,K57&gt;=-60),K57,K57&lt;-60,-60)</f>
        <v>-37.034971380581645</v>
      </c>
      <c r="N57" s="32" t="s">
        <v>37</v>
      </c>
      <c r="O57" s="32"/>
      <c r="P57" s="32"/>
      <c r="Q57" s="32"/>
      <c r="R57" s="1" t="str">
        <f>TEXT(INTERCEPT(B52:B55,L52:L55)/24,"h:mm")</f>
        <v>12:42</v>
      </c>
    </row>
    <row r="58" spans="1:18" x14ac:dyDescent="0.2">
      <c r="A58" s="1">
        <v>17</v>
      </c>
      <c r="B58" s="1">
        <f t="shared" si="27"/>
        <v>17</v>
      </c>
      <c r="C58" s="1">
        <f t="shared" si="28"/>
        <v>15.538010298915612</v>
      </c>
      <c r="D58" s="1">
        <f t="shared" si="29"/>
        <v>53.070154483734186</v>
      </c>
      <c r="E58" s="1">
        <f t="shared" si="30"/>
        <v>0.67243158561368599</v>
      </c>
      <c r="F58" s="1">
        <f t="shared" si="31"/>
        <v>0.74015928195832559</v>
      </c>
      <c r="G58" s="1">
        <f t="shared" si="32"/>
        <v>47.744985716160997</v>
      </c>
      <c r="H58" s="1">
        <f t="shared" si="33"/>
        <v>82.222751313024617</v>
      </c>
      <c r="I58" s="1">
        <f t="shared" si="35"/>
        <v>0.9257204767895213</v>
      </c>
      <c r="J58" s="1">
        <f t="shared" si="26"/>
        <v>1.018959576042713</v>
      </c>
      <c r="K58" s="1">
        <f t="shared" si="34"/>
        <v>-45.538035417227846</v>
      </c>
      <c r="L58" s="1" cm="1">
        <f t="array" ref="L58">_xlfn.IFS(K58&gt;60,60,AND(K58&lt;=60,K58&gt;=-60),K58,K58&lt;-60,-60)</f>
        <v>-45.538035417227846</v>
      </c>
    </row>
    <row r="59" spans="1:18" x14ac:dyDescent="0.2">
      <c r="A59" s="1">
        <v>18</v>
      </c>
      <c r="B59" s="1">
        <f t="shared" si="27"/>
        <v>18</v>
      </c>
      <c r="C59" s="1">
        <f t="shared" si="28"/>
        <v>16.538010298915612</v>
      </c>
      <c r="D59" s="1">
        <f t="shared" si="29"/>
        <v>68.070154483734186</v>
      </c>
      <c r="E59" s="1">
        <f t="shared" si="30"/>
        <v>0.52314512846077332</v>
      </c>
      <c r="F59" s="1">
        <f t="shared" si="31"/>
        <v>0.8522436122188074</v>
      </c>
      <c r="G59" s="1">
        <f t="shared" si="32"/>
        <v>58.456542055830838</v>
      </c>
      <c r="H59" s="1">
        <f t="shared" si="33"/>
        <v>93.061641685610908</v>
      </c>
      <c r="I59" s="1">
        <f t="shared" si="35"/>
        <v>0.83808413258964642</v>
      </c>
      <c r="J59" s="1">
        <f t="shared" si="26"/>
        <v>1.3653034495475043</v>
      </c>
      <c r="K59" s="1">
        <f t="shared" si="34"/>
        <v>-53.779539063611864</v>
      </c>
      <c r="L59" s="1" cm="1">
        <f t="array" ref="L59">_xlfn.IFS(K59&gt;60,60,AND(K59&lt;=60,K59&gt;=-60),K59,K59&lt;-60,-60)</f>
        <v>-53.779539063611864</v>
      </c>
    </row>
    <row r="60" spans="1:18" x14ac:dyDescent="0.2">
      <c r="A60" s="1">
        <v>19</v>
      </c>
      <c r="B60" s="1">
        <f>IF(AND(A33&gt;$N$7,A33&lt;$O$7),A60,0)</f>
        <v>19</v>
      </c>
      <c r="C60" s="1">
        <f t="shared" si="28"/>
        <v>17.538010298915612</v>
      </c>
      <c r="D60" s="1">
        <f t="shared" si="29"/>
        <v>83.070154483734186</v>
      </c>
      <c r="E60" s="1">
        <f>IF(B60=0,"-",SIN(RADIANS($A$3))*SIN(RADIANS($C$7))+COS(RADIANS($A$3))*COS(RADIANS($C$7))*COS(RADIANS(D60)))</f>
        <v>0.35714746467658143</v>
      </c>
      <c r="F60" s="1">
        <f t="shared" si="31"/>
        <v>0.9340480118682819</v>
      </c>
      <c r="G60" s="1">
        <f t="shared" si="32"/>
        <v>69.074884940222816</v>
      </c>
      <c r="H60" s="1">
        <f t="shared" si="33"/>
        <v>102.83570229990289</v>
      </c>
      <c r="I60" s="1">
        <f t="shared" si="35"/>
        <v>0.73330634679425077</v>
      </c>
      <c r="J60" s="1">
        <f t="shared" si="26"/>
        <v>1.9178165969449632</v>
      </c>
      <c r="K60" s="1">
        <f t="shared" si="34"/>
        <v>-62.461279260563245</v>
      </c>
      <c r="L60" s="1" cm="1">
        <f t="array" ref="L60">_xlfn.IFS(K60&gt;60,60,AND(K60&lt;=60,K60&gt;=-60),K60,K60&lt;-60,-60)</f>
        <v>-60</v>
      </c>
    </row>
    <row r="61" spans="1:18" x14ac:dyDescent="0.2">
      <c r="A61" s="1">
        <v>20</v>
      </c>
      <c r="B61" s="1">
        <f t="shared" si="27"/>
        <v>20</v>
      </c>
      <c r="C61" s="1">
        <f t="shared" si="28"/>
        <v>18.538010298915612</v>
      </c>
      <c r="D61" s="1">
        <f>IF(B61=0,"-",(C61-12)*15)</f>
        <v>98.070154483734186</v>
      </c>
      <c r="E61" s="1">
        <f>IF(B61=0,"-",SIN(RADIANS($A$3))*SIN(RADIANS($C$7))+COS(RADIANS($A$3))*COS(RADIANS($C$7))*COS(RADIANS(D61)))</f>
        <v>0.18575106072389283</v>
      </c>
      <c r="F61" s="1">
        <f t="shared" si="31"/>
        <v>0.98259683667308273</v>
      </c>
      <c r="G61" s="1">
        <f t="shared" si="32"/>
        <v>79.29507598436291</v>
      </c>
      <c r="H61" s="1">
        <f t="shared" si="33"/>
        <v>112.42018634675424</v>
      </c>
      <c r="I61" s="1">
        <f t="shared" si="35"/>
        <v>0.60986598796619551</v>
      </c>
      <c r="J61" s="1">
        <f t="shared" si="26"/>
        <v>3.2261048105713863</v>
      </c>
      <c r="K61" s="1">
        <f t="shared" si="34"/>
        <v>-72.778062452179185</v>
      </c>
      <c r="L61" s="1" cm="1">
        <f t="array" ref="L61">_xlfn.IFS(K61&gt;60,60,AND(K61&lt;=60,K61&gt;=-60),K61,K61&lt;-60,-60)</f>
        <v>-60</v>
      </c>
    </row>
    <row r="62" spans="1:18" x14ac:dyDescent="0.2">
      <c r="A62" s="1">
        <v>21</v>
      </c>
      <c r="B62" s="1">
        <f>IF(AND(A35&gt;$N$7,A35&lt;$O$7),A62,0)</f>
        <v>21</v>
      </c>
      <c r="C62" s="1">
        <f t="shared" si="28"/>
        <v>19.538010298915612</v>
      </c>
      <c r="D62" s="1">
        <f>IF(B62=0,"-",(C62-12)*15)</f>
        <v>113.07015448373419</v>
      </c>
      <c r="E62" s="1">
        <f t="shared" si="30"/>
        <v>2.0636298286133781E-2</v>
      </c>
      <c r="F62" s="1">
        <f t="shared" si="31"/>
        <v>0.99978704892244219</v>
      </c>
      <c r="G62" s="1">
        <f t="shared" si="32"/>
        <v>88.817543267094663</v>
      </c>
      <c r="H62" s="1">
        <f t="shared" si="33"/>
        <v>122.41155310376341</v>
      </c>
      <c r="I62" s="1">
        <f t="shared" si="35"/>
        <v>0.46311733187918735</v>
      </c>
      <c r="J62" s="1">
        <f t="shared" si="26"/>
        <v>22.437101079094326</v>
      </c>
      <c r="K62" s="1">
        <f t="shared" si="34"/>
        <v>-87.448071075041938</v>
      </c>
      <c r="L62" s="1" cm="1">
        <f t="array" ref="L62">_xlfn.IFS(K62&gt;60,60,AND(K62&lt;=60,K62&gt;=-60),K62,K62&lt;-60,-60)</f>
        <v>-60</v>
      </c>
    </row>
    <row r="63" spans="1:18" x14ac:dyDescent="0.2">
      <c r="A63" s="1">
        <v>22</v>
      </c>
      <c r="B63" s="1">
        <f t="shared" si="27"/>
        <v>0</v>
      </c>
      <c r="C63" s="1" t="str">
        <f t="shared" si="28"/>
        <v>-</v>
      </c>
      <c r="D63" s="1" t="str">
        <f t="shared" si="29"/>
        <v>-</v>
      </c>
      <c r="E63" s="1" t="str">
        <f t="shared" si="30"/>
        <v>-</v>
      </c>
      <c r="F63" s="1" t="str">
        <f t="shared" si="31"/>
        <v>-</v>
      </c>
      <c r="G63" s="1" t="str">
        <f t="shared" si="32"/>
        <v>-</v>
      </c>
      <c r="H63" s="1" t="str">
        <f t="shared" si="33"/>
        <v>-</v>
      </c>
      <c r="I63" s="1" t="str">
        <f>IF(B63=0,"-",COS(RADIANS(H63-($C$3+IF(B63&lt;=12,-90,90)))))</f>
        <v>-</v>
      </c>
      <c r="J63" s="1" t="str">
        <f t="shared" si="26"/>
        <v>-</v>
      </c>
      <c r="K63" s="1" t="str">
        <f t="shared" si="34"/>
        <v>-</v>
      </c>
      <c r="L63" s="1" cm="1">
        <f t="array" ref="L63">_xlfn.IFS(K63&gt;60,60,AND(K63&lt;=60,K63&gt;=-60),K63,K63&lt;-60,-60)</f>
        <v>60</v>
      </c>
    </row>
    <row r="64" spans="1:18" x14ac:dyDescent="0.2">
      <c r="A64" s="1">
        <v>23</v>
      </c>
      <c r="B64" s="1">
        <f t="shared" si="27"/>
        <v>0</v>
      </c>
      <c r="C64" s="1" t="str">
        <f t="shared" si="28"/>
        <v>-</v>
      </c>
      <c r="D64" s="1" t="str">
        <f t="shared" si="29"/>
        <v>-</v>
      </c>
      <c r="E64" s="1" t="str">
        <f t="shared" si="30"/>
        <v>-</v>
      </c>
      <c r="F64" s="1" t="str">
        <f t="shared" si="31"/>
        <v>-</v>
      </c>
      <c r="G64" s="1" t="str">
        <f t="shared" si="32"/>
        <v>-</v>
      </c>
      <c r="H64" s="1" t="str">
        <f t="shared" si="33"/>
        <v>-</v>
      </c>
      <c r="I64" s="1" t="str">
        <f t="shared" si="35"/>
        <v>-</v>
      </c>
      <c r="J64" s="1" t="str">
        <f t="shared" si="26"/>
        <v>-</v>
      </c>
      <c r="K64" s="1" t="str">
        <f t="shared" si="34"/>
        <v>-</v>
      </c>
      <c r="L64" s="1" cm="1">
        <f t="array" ref="L64">_xlfn.IFS(K64&gt;60,60,AND(K64&lt;=60,K64&gt;=-60),K64,K64&lt;-60,-60)</f>
        <v>60</v>
      </c>
    </row>
    <row r="65" spans="1:12" x14ac:dyDescent="0.2">
      <c r="A65" s="1">
        <v>24</v>
      </c>
      <c r="B65" s="1">
        <f t="shared" si="27"/>
        <v>0</v>
      </c>
      <c r="C65" s="1" t="str">
        <f t="shared" si="28"/>
        <v>-</v>
      </c>
      <c r="D65" s="1" t="str">
        <f t="shared" si="29"/>
        <v>-</v>
      </c>
      <c r="E65" s="1" t="str">
        <f t="shared" si="30"/>
        <v>-</v>
      </c>
      <c r="F65" s="1" t="str">
        <f t="shared" si="31"/>
        <v>-</v>
      </c>
      <c r="G65" s="1" t="str">
        <f t="shared" si="32"/>
        <v>-</v>
      </c>
      <c r="H65" s="1" t="str">
        <f t="shared" si="33"/>
        <v>-</v>
      </c>
      <c r="I65" s="1" t="str">
        <f t="shared" si="35"/>
        <v>-</v>
      </c>
      <c r="J65" s="1" t="str">
        <f t="shared" si="26"/>
        <v>-</v>
      </c>
      <c r="K65" s="1" t="str">
        <f t="shared" si="34"/>
        <v>-</v>
      </c>
      <c r="L65" s="1" cm="1">
        <f t="array" ref="L65">_xlfn.IFS(K65&gt;60,60,AND(K65&lt;=60,K65&gt;=-60),K65,K65&lt;-60,-60)</f>
        <v>60</v>
      </c>
    </row>
    <row r="67" spans="1:12" x14ac:dyDescent="0.2">
      <c r="A67" s="8">
        <v>45556</v>
      </c>
    </row>
    <row r="68" spans="1:12" x14ac:dyDescent="0.2">
      <c r="A68" s="2" t="s">
        <v>19</v>
      </c>
      <c r="B68" s="2" t="s">
        <v>18</v>
      </c>
      <c r="C68" s="2" t="s">
        <v>25</v>
      </c>
      <c r="D68" s="2" t="s">
        <v>20</v>
      </c>
      <c r="E68" s="2" t="s">
        <v>26</v>
      </c>
      <c r="F68" s="2" t="s">
        <v>31</v>
      </c>
      <c r="G68" s="2" t="s">
        <v>24</v>
      </c>
      <c r="H68" s="2" t="s">
        <v>32</v>
      </c>
      <c r="I68" s="2" t="s">
        <v>33</v>
      </c>
      <c r="J68" s="2" t="s">
        <v>35</v>
      </c>
      <c r="K68" s="2" t="s">
        <v>34</v>
      </c>
      <c r="L68" s="2" t="s">
        <v>36</v>
      </c>
    </row>
    <row r="69" spans="1:12" x14ac:dyDescent="0.2">
      <c r="A69" s="1">
        <v>1</v>
      </c>
      <c r="B69" s="1">
        <f>IF(AND(A69&gt;$N$8,A69&lt;$O$8),A69,0)</f>
        <v>0</v>
      </c>
      <c r="C69" s="1" t="str">
        <f>IF(B69=0,"-",B69+($K$8/60)-($L$8/60)-(($D$3-$B$3)/15))</f>
        <v>-</v>
      </c>
      <c r="D69" s="1" t="str">
        <f>IF(B69=0,"-",(C69-12)*15)</f>
        <v>-</v>
      </c>
      <c r="E69" s="1" t="str">
        <f>IF(B69=0,"-",SIN(RADIANS($A$3))*SIN(RADIANS($C$8))+COS(RADIANS($A$3))*COS(RADIANS($C$8))*COS(RADIANS(D69)))</f>
        <v>-</v>
      </c>
      <c r="F69" s="1" t="str">
        <f>IF(B69=0,"-",SIN(RADIANS(G69)))</f>
        <v>-</v>
      </c>
      <c r="G69" s="1" t="str">
        <f>IF(B69=0,"-",DEGREES(ACOS(E69)))</f>
        <v>-</v>
      </c>
      <c r="H69" s="1" t="str">
        <f>IF(B69=0,"-",IF(D69&lt;0,-ACOS((E69*$H$3-$V$8)/(F69*$G$3))*(180/PI()),ACOS((E69*$H$3-$V$8)/(F69*$G$3))*(180/PI())))</f>
        <v>-</v>
      </c>
      <c r="I69" s="1" t="str">
        <f>IF(B69=0,"-",COS(RADIANS(H69-($C$3+IF(B69&lt;=12,-90,90)))))</f>
        <v>-</v>
      </c>
      <c r="J69" s="1" t="str">
        <f t="shared" ref="J69:J92" si="36">IF(B69=0,"-",TAN(RADIANS(G69))*ABS(I69))</f>
        <v>-</v>
      </c>
      <c r="K69" s="1" t="str">
        <f>IF(B69=0,"-",IF(H69&lt;=$C$3,DEGREES(ATAN(J69)),-DEGREES(ATAN(J69))))</f>
        <v>-</v>
      </c>
      <c r="L69" s="1" cm="1">
        <f t="array" ref="L69">_xlfn.IFS(K69&gt;60,60,AND(K69&lt;=60,K69&gt;=-60),K69,K69&lt;-60,-60)</f>
        <v>60</v>
      </c>
    </row>
    <row r="70" spans="1:12" x14ac:dyDescent="0.2">
      <c r="A70" s="1">
        <v>2</v>
      </c>
      <c r="B70" s="1">
        <f t="shared" ref="B70:B92" si="37">IF(AND(A70&gt;$N$8,A70&lt;$O$8),A70,0)</f>
        <v>0</v>
      </c>
      <c r="C70" s="1" t="str">
        <f t="shared" ref="C70:C92" si="38">IF(B70=0,"-",B70+($K$8/60)-($L$8/60)-(($D$3-$B$3)/15))</f>
        <v>-</v>
      </c>
      <c r="D70" s="1" t="str">
        <f t="shared" ref="D70:D92" si="39">IF(B70=0,"-",(C70-12)*15)</f>
        <v>-</v>
      </c>
      <c r="E70" s="1" t="str">
        <f t="shared" ref="E70:E92" si="40">IF(B70=0,"-",SIN(RADIANS($A$3))*SIN(RADIANS($C$8))+COS(RADIANS($A$3))*COS(RADIANS($C$8))*COS(RADIANS(D70)))</f>
        <v>-</v>
      </c>
      <c r="F70" s="1" t="str">
        <f t="shared" ref="F70:F92" si="41">IF(B70=0,"-",SIN(RADIANS(G70)))</f>
        <v>-</v>
      </c>
      <c r="G70" s="1" t="str">
        <f t="shared" ref="G70:G92" si="42">IF(B70=0,"-",DEGREES(ACOS(E70)))</f>
        <v>-</v>
      </c>
      <c r="H70" s="1" t="str">
        <f t="shared" ref="H70:H92" si="43">IF(B70=0,"-",IF(D70&lt;0,-ACOS((E70*$H$3-$V$8)/(F70*$G$3))*(180/PI()),ACOS((E70*$H$3-$V$8)/(F70*$G$3))*(180/PI())))</f>
        <v>-</v>
      </c>
      <c r="I70" s="1" t="str">
        <f t="shared" ref="I70:I92" si="44">IF(B70=0,"-",COS(RADIANS(H70-($C$3+IF(B70&lt;=12,-90,90)))))</f>
        <v>-</v>
      </c>
      <c r="J70" s="1" t="str">
        <f t="shared" si="36"/>
        <v>-</v>
      </c>
      <c r="K70" s="1" t="str">
        <f t="shared" ref="K70:K92" si="45">IF(B70=0,"-",IF(H70&lt;=$C$3,DEGREES(ATAN(J70)),-DEGREES(ATAN(J70))))</f>
        <v>-</v>
      </c>
      <c r="L70" s="1" cm="1">
        <f t="array" ref="L70">_xlfn.IFS(K70&gt;60,60,AND(K70&lt;=60,K70&gt;=-60),K70,K70&lt;-60,-60)</f>
        <v>60</v>
      </c>
    </row>
    <row r="71" spans="1:12" x14ac:dyDescent="0.2">
      <c r="A71" s="1">
        <v>3</v>
      </c>
      <c r="B71" s="1">
        <f t="shared" si="37"/>
        <v>0</v>
      </c>
      <c r="C71" s="1" t="str">
        <f t="shared" si="38"/>
        <v>-</v>
      </c>
      <c r="D71" s="1" t="str">
        <f t="shared" si="39"/>
        <v>-</v>
      </c>
      <c r="E71" s="1" t="str">
        <f t="shared" si="40"/>
        <v>-</v>
      </c>
      <c r="F71" s="1" t="str">
        <f t="shared" si="41"/>
        <v>-</v>
      </c>
      <c r="G71" s="1" t="str">
        <f t="shared" si="42"/>
        <v>-</v>
      </c>
      <c r="H71" s="1" t="str">
        <f t="shared" si="43"/>
        <v>-</v>
      </c>
      <c r="I71" s="1" t="str">
        <f t="shared" si="44"/>
        <v>-</v>
      </c>
      <c r="J71" s="1" t="str">
        <f t="shared" si="36"/>
        <v>-</v>
      </c>
      <c r="K71" s="1" t="str">
        <f t="shared" si="45"/>
        <v>-</v>
      </c>
      <c r="L71" s="1" cm="1">
        <f t="array" ref="L71">_xlfn.IFS(K71&gt;60,60,AND(K71&lt;=60,K71&gt;=-60),K71,K71&lt;-60,-60)</f>
        <v>60</v>
      </c>
    </row>
    <row r="72" spans="1:12" x14ac:dyDescent="0.2">
      <c r="A72" s="1">
        <v>4</v>
      </c>
      <c r="B72" s="1">
        <f t="shared" si="37"/>
        <v>0</v>
      </c>
      <c r="C72" s="1" t="str">
        <f t="shared" si="38"/>
        <v>-</v>
      </c>
      <c r="D72" s="1" t="str">
        <f t="shared" si="39"/>
        <v>-</v>
      </c>
      <c r="E72" s="1" t="str">
        <f t="shared" si="40"/>
        <v>-</v>
      </c>
      <c r="F72" s="1" t="str">
        <f t="shared" si="41"/>
        <v>-</v>
      </c>
      <c r="G72" s="1" t="str">
        <f t="shared" si="42"/>
        <v>-</v>
      </c>
      <c r="H72" s="1" t="str">
        <f t="shared" si="43"/>
        <v>-</v>
      </c>
      <c r="I72" s="1" t="str">
        <f t="shared" si="44"/>
        <v>-</v>
      </c>
      <c r="J72" s="1" t="str">
        <f t="shared" si="36"/>
        <v>-</v>
      </c>
      <c r="K72" s="1" t="str">
        <f t="shared" si="45"/>
        <v>-</v>
      </c>
      <c r="L72" s="1" cm="1">
        <f t="array" ref="L72">_xlfn.IFS(K72&gt;60,60,AND(K72&lt;=60,K72&gt;=-60),K72,K72&lt;-60,-60)</f>
        <v>60</v>
      </c>
    </row>
    <row r="73" spans="1:12" x14ac:dyDescent="0.2">
      <c r="A73" s="1">
        <v>5</v>
      </c>
      <c r="B73" s="1">
        <f t="shared" si="37"/>
        <v>0</v>
      </c>
      <c r="C73" s="1" t="str">
        <f t="shared" si="38"/>
        <v>-</v>
      </c>
      <c r="D73" s="1" t="str">
        <f t="shared" si="39"/>
        <v>-</v>
      </c>
      <c r="E73" s="1" t="str">
        <f t="shared" si="40"/>
        <v>-</v>
      </c>
      <c r="F73" s="1" t="str">
        <f t="shared" si="41"/>
        <v>-</v>
      </c>
      <c r="G73" s="1" t="str">
        <f t="shared" si="42"/>
        <v>-</v>
      </c>
      <c r="H73" s="1" t="str">
        <f t="shared" si="43"/>
        <v>-</v>
      </c>
      <c r="I73" s="1" t="str">
        <f t="shared" si="44"/>
        <v>-</v>
      </c>
      <c r="J73" s="1" t="str">
        <f t="shared" si="36"/>
        <v>-</v>
      </c>
      <c r="K73" s="1" t="str">
        <f t="shared" si="45"/>
        <v>-</v>
      </c>
      <c r="L73" s="1" cm="1">
        <f t="array" ref="L73">_xlfn.IFS(K73&gt;60,60,AND(K73&lt;=60,K73&gt;=-60),K73,K73&lt;-60,-60)</f>
        <v>60</v>
      </c>
    </row>
    <row r="74" spans="1:12" x14ac:dyDescent="0.2">
      <c r="A74" s="1">
        <v>6</v>
      </c>
      <c r="B74" s="1">
        <f t="shared" si="37"/>
        <v>0</v>
      </c>
      <c r="C74" s="1" t="str">
        <f t="shared" si="38"/>
        <v>-</v>
      </c>
      <c r="D74" s="1" t="str">
        <f t="shared" si="39"/>
        <v>-</v>
      </c>
      <c r="E74" s="1" t="str">
        <f t="shared" si="40"/>
        <v>-</v>
      </c>
      <c r="F74" s="1" t="str">
        <f t="shared" si="41"/>
        <v>-</v>
      </c>
      <c r="G74" s="1" t="str">
        <f t="shared" si="42"/>
        <v>-</v>
      </c>
      <c r="H74" s="1" t="str">
        <f t="shared" si="43"/>
        <v>-</v>
      </c>
      <c r="I74" s="1" t="str">
        <f t="shared" si="44"/>
        <v>-</v>
      </c>
      <c r="J74" s="1" t="str">
        <f t="shared" si="36"/>
        <v>-</v>
      </c>
      <c r="K74" s="1" t="str">
        <f t="shared" si="45"/>
        <v>-</v>
      </c>
      <c r="L74" s="1" cm="1">
        <f t="array" ref="L74">_xlfn.IFS(K74&gt;60,60,AND(K74&lt;=60,K74&gt;=-60),K74,K74&lt;-60,-60)</f>
        <v>60</v>
      </c>
    </row>
    <row r="75" spans="1:12" x14ac:dyDescent="0.2">
      <c r="A75" s="1">
        <v>7</v>
      </c>
      <c r="B75" s="1">
        <f t="shared" si="37"/>
        <v>0</v>
      </c>
      <c r="C75" s="1" t="str">
        <f t="shared" si="38"/>
        <v>-</v>
      </c>
      <c r="D75" s="1" t="str">
        <f t="shared" si="39"/>
        <v>-</v>
      </c>
      <c r="E75" s="1" t="str">
        <f t="shared" si="40"/>
        <v>-</v>
      </c>
      <c r="F75" s="1" t="str">
        <f t="shared" si="41"/>
        <v>-</v>
      </c>
      <c r="G75" s="1" t="str">
        <f t="shared" si="42"/>
        <v>-</v>
      </c>
      <c r="H75" s="1" t="str">
        <f t="shared" si="43"/>
        <v>-</v>
      </c>
      <c r="I75" s="1" t="str">
        <f t="shared" si="44"/>
        <v>-</v>
      </c>
      <c r="J75" s="1" t="str">
        <f t="shared" si="36"/>
        <v>-</v>
      </c>
      <c r="K75" s="1" t="str">
        <f t="shared" si="45"/>
        <v>-</v>
      </c>
      <c r="L75" s="1" cm="1">
        <f t="array" ref="L75">_xlfn.IFS(K75&gt;60,60,AND(K75&lt;=60,K75&gt;=-60),K75,K75&lt;-60,-60)</f>
        <v>60</v>
      </c>
    </row>
    <row r="76" spans="1:12" x14ac:dyDescent="0.2">
      <c r="A76" s="1">
        <v>8</v>
      </c>
      <c r="B76" s="1">
        <f t="shared" si="37"/>
        <v>8</v>
      </c>
      <c r="C76" s="1">
        <f t="shared" si="38"/>
        <v>6.6877293737667021</v>
      </c>
      <c r="D76" s="1">
        <f t="shared" si="39"/>
        <v>-79.684059393499467</v>
      </c>
      <c r="E76" s="1">
        <f t="shared" si="40"/>
        <v>0.12570403226991428</v>
      </c>
      <c r="F76" s="1">
        <f t="shared" si="41"/>
        <v>0.99206778814307062</v>
      </c>
      <c r="G76" s="1">
        <f t="shared" si="42"/>
        <v>82.778585436827584</v>
      </c>
      <c r="H76" s="1">
        <f t="shared" si="43"/>
        <v>-82.610829607939635</v>
      </c>
      <c r="I76" s="1">
        <f t="shared" si="44"/>
        <v>0.79452940785793424</v>
      </c>
      <c r="J76" s="1">
        <f t="shared" si="36"/>
        <v>6.2704991879317626</v>
      </c>
      <c r="K76" s="1">
        <f t="shared" si="45"/>
        <v>80.938946735152371</v>
      </c>
      <c r="L76" s="1" cm="1">
        <f t="array" ref="L76">_xlfn.IFS(K76&gt;60,60,AND(K76&lt;=60,K76&gt;=-60),K76,K76&lt;-60,-60)</f>
        <v>60</v>
      </c>
    </row>
    <row r="77" spans="1:12" x14ac:dyDescent="0.2">
      <c r="A77" s="1">
        <v>9</v>
      </c>
      <c r="B77" s="1">
        <f t="shared" si="37"/>
        <v>9</v>
      </c>
      <c r="C77" s="1">
        <f t="shared" si="38"/>
        <v>7.6877293737667021</v>
      </c>
      <c r="D77" s="1">
        <f t="shared" si="39"/>
        <v>-64.684059393499467</v>
      </c>
      <c r="E77" s="1">
        <f t="shared" si="40"/>
        <v>0.30357889578606534</v>
      </c>
      <c r="F77" s="1">
        <f t="shared" si="41"/>
        <v>0.95280630457260995</v>
      </c>
      <c r="G77" s="1">
        <f t="shared" si="42"/>
        <v>72.327312710707389</v>
      </c>
      <c r="H77" s="1">
        <f t="shared" si="43"/>
        <v>-71.573910993790761</v>
      </c>
      <c r="I77" s="1">
        <f t="shared" si="44"/>
        <v>0.66358564215958682</v>
      </c>
      <c r="J77" s="1">
        <f t="shared" si="36"/>
        <v>2.0827158680986946</v>
      </c>
      <c r="K77" s="1">
        <f t="shared" si="45"/>
        <v>64.352367802062247</v>
      </c>
      <c r="L77" s="1" cm="1">
        <f t="array" ref="L77">_xlfn.IFS(K77&gt;60,60,AND(K77&lt;=60,K77&gt;=-60),K77,K77&lt;-60,-60)</f>
        <v>60</v>
      </c>
    </row>
    <row r="78" spans="1:12" x14ac:dyDescent="0.2">
      <c r="A78" s="1">
        <v>10</v>
      </c>
      <c r="B78" s="1">
        <f t="shared" si="37"/>
        <v>10</v>
      </c>
      <c r="C78" s="1">
        <f t="shared" si="38"/>
        <v>8.6877293737667021</v>
      </c>
      <c r="D78" s="1">
        <f t="shared" si="39"/>
        <v>-49.684059393499467</v>
      </c>
      <c r="E78" s="1">
        <f t="shared" si="40"/>
        <v>0.46059769753190122</v>
      </c>
      <c r="F78" s="1">
        <f t="shared" si="41"/>
        <v>0.88760901360244826</v>
      </c>
      <c r="G78" s="1">
        <f t="shared" si="42"/>
        <v>62.574317441269642</v>
      </c>
      <c r="H78" s="1">
        <f t="shared" si="43"/>
        <v>-59.207952490237389</v>
      </c>
      <c r="I78" s="1">
        <f t="shared" si="44"/>
        <v>0.48798081352547151</v>
      </c>
      <c r="J78" s="1">
        <f t="shared" si="36"/>
        <v>0.94037849270895413</v>
      </c>
      <c r="K78" s="1">
        <f t="shared" si="45"/>
        <v>43.240041164150504</v>
      </c>
      <c r="L78" s="1" cm="1">
        <f t="array" ref="L78">_xlfn.IFS(K78&gt;60,60,AND(K78&lt;=60,K78&gt;=-60),K78,K78&lt;-60,-60)</f>
        <v>43.240041164150504</v>
      </c>
    </row>
    <row r="79" spans="1:12" x14ac:dyDescent="0.2">
      <c r="A79" s="1">
        <v>11</v>
      </c>
      <c r="B79" s="1">
        <f t="shared" si="37"/>
        <v>11</v>
      </c>
      <c r="C79" s="1">
        <f t="shared" si="38"/>
        <v>9.6877293737667021</v>
      </c>
      <c r="D79" s="1">
        <f t="shared" si="39"/>
        <v>-34.684059393499467</v>
      </c>
      <c r="E79" s="1">
        <f t="shared" si="40"/>
        <v>0.58605986565428225</v>
      </c>
      <c r="F79" s="1">
        <f t="shared" si="41"/>
        <v>0.8102677544301542</v>
      </c>
      <c r="G79" s="1">
        <f t="shared" si="42"/>
        <v>54.122100001321314</v>
      </c>
      <c r="H79" s="1">
        <f t="shared" si="43"/>
        <v>-44.611447683628541</v>
      </c>
      <c r="I79" s="1">
        <f t="shared" si="44"/>
        <v>0.25226270128122957</v>
      </c>
      <c r="J79" s="1">
        <f t="shared" si="36"/>
        <v>0.34877039782519892</v>
      </c>
      <c r="K79" s="1">
        <f t="shared" si="45"/>
        <v>19.227259575265638</v>
      </c>
      <c r="L79" s="1" cm="1">
        <f t="array" ref="L79">_xlfn.IFS(K79&gt;60,60,AND(K79&lt;=60,K79&gt;=-60),K79,K79&lt;-60,-60)</f>
        <v>19.227259575265638</v>
      </c>
    </row>
    <row r="80" spans="1:12" x14ac:dyDescent="0.2">
      <c r="A80" s="1">
        <v>12</v>
      </c>
      <c r="B80" s="1">
        <f t="shared" si="37"/>
        <v>12</v>
      </c>
      <c r="C80" s="1">
        <f t="shared" si="38"/>
        <v>10.687729373766702</v>
      </c>
      <c r="D80" s="1">
        <f t="shared" si="39"/>
        <v>-19.684059393499467</v>
      </c>
      <c r="E80" s="1">
        <f t="shared" si="40"/>
        <v>0.67141536073170427</v>
      </c>
      <c r="F80" s="1">
        <f t="shared" si="41"/>
        <v>0.74108124613534465</v>
      </c>
      <c r="G80" s="1">
        <f t="shared" si="42"/>
        <v>47.823602776029638</v>
      </c>
      <c r="H80" s="1">
        <f t="shared" si="43"/>
        <v>-27.033618301972691</v>
      </c>
      <c r="I80" s="1">
        <f t="shared" si="44"/>
        <v>-5.1750001329777619E-2</v>
      </c>
      <c r="J80" s="1">
        <f t="shared" si="36"/>
        <v>5.7119568177860437E-2</v>
      </c>
      <c r="K80" s="1">
        <f t="shared" si="45"/>
        <v>-3.2691579049270367</v>
      </c>
      <c r="L80" s="1" cm="1">
        <f t="array" ref="L80">_xlfn.IFS(K80&gt;60,60,AND(K80&lt;=60,K80&gt;=-60),K80,K80&lt;-60,-60)</f>
        <v>-3.2691579049270367</v>
      </c>
    </row>
    <row r="81" spans="1:18" x14ac:dyDescent="0.2">
      <c r="A81" s="1">
        <v>13</v>
      </c>
      <c r="B81" s="1">
        <f t="shared" si="37"/>
        <v>13</v>
      </c>
      <c r="C81" s="1">
        <f t="shared" si="38"/>
        <v>11.687729373766702</v>
      </c>
      <c r="D81" s="1">
        <f t="shared" si="39"/>
        <v>-4.684059393499469</v>
      </c>
      <c r="E81" s="1">
        <f t="shared" si="40"/>
        <v>0.71084734683126571</v>
      </c>
      <c r="F81" s="1">
        <f t="shared" si="41"/>
        <v>0.70334632259147423</v>
      </c>
      <c r="G81" s="1">
        <f t="shared" si="42"/>
        <v>44.696100322075957</v>
      </c>
      <c r="H81" s="1">
        <f t="shared" si="43"/>
        <v>-6.6672566938947009</v>
      </c>
      <c r="I81" s="1">
        <f t="shared" si="44"/>
        <v>0.39607031030415907</v>
      </c>
      <c r="J81" s="1">
        <f t="shared" si="36"/>
        <v>0.39189088554932711</v>
      </c>
      <c r="K81" s="1">
        <f t="shared" si="45"/>
        <v>-21.399760149212675</v>
      </c>
      <c r="L81" s="1" cm="1">
        <f t="array" ref="L81">_xlfn.IFS(K81&gt;60,60,AND(K81&lt;=60,K81&gt;=-60),K81,K81&lt;-60,-60)</f>
        <v>-21.399760149212675</v>
      </c>
    </row>
    <row r="82" spans="1:18" x14ac:dyDescent="0.2">
      <c r="A82" s="1">
        <v>14</v>
      </c>
      <c r="B82" s="1">
        <f t="shared" si="37"/>
        <v>14</v>
      </c>
      <c r="C82" s="1">
        <f t="shared" si="38"/>
        <v>12.687729373766702</v>
      </c>
      <c r="D82" s="1">
        <f t="shared" si="39"/>
        <v>10.315940606500531</v>
      </c>
      <c r="E82" s="1">
        <f t="shared" si="40"/>
        <v>0.70166859926471969</v>
      </c>
      <c r="F82" s="1">
        <f t="shared" si="41"/>
        <v>0.71250345739925092</v>
      </c>
      <c r="G82" s="1">
        <f t="shared" si="42"/>
        <v>45.438970274729442</v>
      </c>
      <c r="H82" s="1">
        <f t="shared" si="43"/>
        <v>14.556339670179625</v>
      </c>
      <c r="I82" s="1">
        <f t="shared" si="44"/>
        <v>0.70161027358729056</v>
      </c>
      <c r="J82" s="1">
        <f t="shared" si="36"/>
        <v>0.71244423108234445</v>
      </c>
      <c r="K82" s="1">
        <f t="shared" si="45"/>
        <v>-35.467752713562042</v>
      </c>
      <c r="L82" s="1" cm="1">
        <f t="array" ref="L82">_xlfn.IFS(K82&gt;60,60,AND(K82&lt;=60,K82&gt;=-60),K82,K82&lt;-60,-60)</f>
        <v>-35.467752713562042</v>
      </c>
    </row>
    <row r="83" spans="1:18" x14ac:dyDescent="0.2">
      <c r="A83" s="1">
        <v>15</v>
      </c>
      <c r="B83" s="1">
        <f t="shared" si="37"/>
        <v>15</v>
      </c>
      <c r="C83" s="1">
        <f t="shared" si="38"/>
        <v>13.687729373766702</v>
      </c>
      <c r="D83" s="1">
        <f t="shared" si="39"/>
        <v>25.315940606500533</v>
      </c>
      <c r="E83" s="1">
        <f t="shared" si="40"/>
        <v>0.64450463451012885</v>
      </c>
      <c r="F83" s="1">
        <f t="shared" si="41"/>
        <v>0.76460040288700171</v>
      </c>
      <c r="G83" s="1">
        <f t="shared" si="42"/>
        <v>49.871455178250429</v>
      </c>
      <c r="H83" s="1">
        <f t="shared" si="43"/>
        <v>34.00430303436444</v>
      </c>
      <c r="I83" s="1">
        <f t="shared" si="44"/>
        <v>0.89882696636575798</v>
      </c>
      <c r="J83" s="1">
        <f t="shared" si="36"/>
        <v>1.0663126745881601</v>
      </c>
      <c r="K83" s="1">
        <f t="shared" si="45"/>
        <v>-46.838121050065482</v>
      </c>
      <c r="L83" s="1" cm="1">
        <f t="array" ref="L83">_xlfn.IFS(K83&gt;60,60,AND(K83&lt;=60,K83&gt;=-60),K83,K83&lt;-60,-60)</f>
        <v>-46.838121050065482</v>
      </c>
    </row>
    <row r="84" spans="1:18" x14ac:dyDescent="0.2">
      <c r="A84" s="1">
        <v>16</v>
      </c>
      <c r="B84" s="1">
        <f t="shared" si="37"/>
        <v>16</v>
      </c>
      <c r="C84" s="1">
        <f t="shared" si="38"/>
        <v>14.687729373766702</v>
      </c>
      <c r="D84" s="1">
        <f t="shared" si="39"/>
        <v>40.315940606500533</v>
      </c>
      <c r="E84" s="1">
        <f t="shared" si="40"/>
        <v>0.54325108229760011</v>
      </c>
      <c r="F84" s="1">
        <f t="shared" si="41"/>
        <v>0.83957028388484911</v>
      </c>
      <c r="G84" s="1">
        <f t="shared" si="42"/>
        <v>57.09477044329455</v>
      </c>
      <c r="H84" s="1">
        <f t="shared" si="43"/>
        <v>50.410483076357835</v>
      </c>
      <c r="I84" s="1">
        <f t="shared" si="44"/>
        <v>0.98602653327680823</v>
      </c>
      <c r="J84" s="1">
        <f t="shared" si="36"/>
        <v>1.5238599672180726</v>
      </c>
      <c r="K84" s="1">
        <f t="shared" si="45"/>
        <v>-56.725982012602195</v>
      </c>
      <c r="L84" s="1" cm="1">
        <f t="array" ref="L84">_xlfn.IFS(K84&gt;60,60,AND(K84&lt;=60,K84&gt;=-60),K84,K84&lt;-60,-60)</f>
        <v>-56.725982012602195</v>
      </c>
      <c r="N84" s="32" t="s">
        <v>37</v>
      </c>
      <c r="O84" s="32"/>
      <c r="P84" s="32"/>
      <c r="Q84" s="32"/>
      <c r="R84" s="1" t="str">
        <f>TEXT(INTERCEPT(B78:B81,L78:L81)/24,"h:mm")</f>
        <v>11:56</v>
      </c>
    </row>
    <row r="85" spans="1:18" x14ac:dyDescent="0.2">
      <c r="A85" s="1">
        <v>17</v>
      </c>
      <c r="B85" s="1">
        <f t="shared" si="37"/>
        <v>17</v>
      </c>
      <c r="C85" s="1">
        <f t="shared" si="38"/>
        <v>15.687729373766702</v>
      </c>
      <c r="D85" s="1">
        <f t="shared" si="39"/>
        <v>55.315940606500533</v>
      </c>
      <c r="E85" s="1">
        <f t="shared" si="40"/>
        <v>0.40480820488101071</v>
      </c>
      <c r="F85" s="1">
        <f t="shared" si="41"/>
        <v>0.91440161704855571</v>
      </c>
      <c r="G85" s="1">
        <f t="shared" si="42"/>
        <v>66.120891168187342</v>
      </c>
      <c r="H85" s="1">
        <f t="shared" si="43"/>
        <v>64.062756866722509</v>
      </c>
      <c r="I85" s="1">
        <f t="shared" si="44"/>
        <v>0.9974870466410819</v>
      </c>
      <c r="J85" s="1">
        <f t="shared" si="36"/>
        <v>2.2531751022726847</v>
      </c>
      <c r="K85" s="1">
        <f t="shared" si="45"/>
        <v>-66.067483119954773</v>
      </c>
      <c r="L85" s="1" cm="1">
        <f t="array" ref="L85">_xlfn.IFS(K85&gt;60,60,AND(K85&lt;=60,K85&gt;=-60),K85,K85&lt;-60,-60)</f>
        <v>-60</v>
      </c>
    </row>
    <row r="86" spans="1:18" x14ac:dyDescent="0.2">
      <c r="A86" s="1">
        <v>18</v>
      </c>
      <c r="B86" s="1">
        <f t="shared" si="37"/>
        <v>18</v>
      </c>
      <c r="C86" s="1">
        <f t="shared" si="38"/>
        <v>16.687729373766704</v>
      </c>
      <c r="D86" s="1">
        <f t="shared" si="39"/>
        <v>70.315940606500561</v>
      </c>
      <c r="E86" s="1">
        <f t="shared" si="40"/>
        <v>0.23861065556862843</v>
      </c>
      <c r="F86" s="1">
        <f t="shared" si="41"/>
        <v>0.97111531501110071</v>
      </c>
      <c r="G86" s="1">
        <f t="shared" si="42"/>
        <v>76.195445364976933</v>
      </c>
      <c r="H86" s="1">
        <f t="shared" si="43"/>
        <v>75.827739895373497</v>
      </c>
      <c r="I86" s="1">
        <f t="shared" si="44"/>
        <v>0.96208605559613236</v>
      </c>
      <c r="J86" s="1">
        <f t="shared" si="36"/>
        <v>3.9155690709684423</v>
      </c>
      <c r="K86" s="1">
        <f t="shared" si="45"/>
        <v>-75.67343038403925</v>
      </c>
      <c r="L86" s="1" cm="1">
        <f t="array" ref="L86">_xlfn.IFS(K86&gt;60,60,AND(K86&lt;=60,K86&gt;=-60),K86,K86&lt;-60,-60)</f>
        <v>-60</v>
      </c>
    </row>
    <row r="87" spans="1:18" x14ac:dyDescent="0.2">
      <c r="A87" s="1">
        <v>19</v>
      </c>
      <c r="B87" s="1">
        <f t="shared" si="37"/>
        <v>19</v>
      </c>
      <c r="C87" s="1">
        <f t="shared" si="38"/>
        <v>17.687729373766704</v>
      </c>
      <c r="D87" s="1">
        <f t="shared" si="39"/>
        <v>85.315940606500561</v>
      </c>
      <c r="E87" s="1">
        <f t="shared" si="40"/>
        <v>5.5984522691656533E-2</v>
      </c>
      <c r="F87" s="1">
        <f t="shared" si="41"/>
        <v>0.99843163672781687</v>
      </c>
      <c r="G87" s="1">
        <f t="shared" si="42"/>
        <v>86.790645144792862</v>
      </c>
      <c r="H87" s="1">
        <f t="shared" si="43"/>
        <v>86.580448137689189</v>
      </c>
      <c r="I87" s="1">
        <f t="shared" si="44"/>
        <v>0.8943069800441269</v>
      </c>
      <c r="J87" s="1">
        <f t="shared" si="36"/>
        <v>15.949129132356392</v>
      </c>
      <c r="K87" s="1">
        <f t="shared" si="45"/>
        <v>-86.412288402103655</v>
      </c>
      <c r="L87" s="1" cm="1">
        <f t="array" ref="L87">_xlfn.IFS(K87&gt;60,60,AND(K87&lt;=60,K87&gt;=-60),K87,K87&lt;-60,-60)</f>
        <v>-60</v>
      </c>
    </row>
    <row r="88" spans="1:18" x14ac:dyDescent="0.2">
      <c r="A88" s="1">
        <v>20</v>
      </c>
      <c r="B88" s="1">
        <f t="shared" si="37"/>
        <v>0</v>
      </c>
      <c r="C88" s="1" t="str">
        <f t="shared" si="38"/>
        <v>-</v>
      </c>
      <c r="D88" s="1" t="str">
        <f t="shared" si="39"/>
        <v>-</v>
      </c>
      <c r="E88" s="1" t="str">
        <f t="shared" si="40"/>
        <v>-</v>
      </c>
      <c r="F88" s="1" t="str">
        <f t="shared" si="41"/>
        <v>-</v>
      </c>
      <c r="G88" s="1" t="str">
        <f t="shared" si="42"/>
        <v>-</v>
      </c>
      <c r="H88" s="1" t="str">
        <f t="shared" si="43"/>
        <v>-</v>
      </c>
      <c r="I88" s="1" t="str">
        <f t="shared" si="44"/>
        <v>-</v>
      </c>
      <c r="J88" s="1" t="str">
        <f t="shared" si="36"/>
        <v>-</v>
      </c>
      <c r="K88" s="1" t="str">
        <f t="shared" si="45"/>
        <v>-</v>
      </c>
      <c r="L88" s="1" cm="1">
        <f t="array" ref="L88">_xlfn.IFS(K88&gt;60,60,AND(K88&lt;=60,K88&gt;=-60),K88,K88&lt;-60,-60)</f>
        <v>60</v>
      </c>
    </row>
    <row r="89" spans="1:18" x14ac:dyDescent="0.2">
      <c r="A89" s="1">
        <v>21</v>
      </c>
      <c r="B89" s="1">
        <f t="shared" si="37"/>
        <v>0</v>
      </c>
      <c r="C89" s="1" t="str">
        <f t="shared" si="38"/>
        <v>-</v>
      </c>
      <c r="D89" s="1" t="str">
        <f t="shared" si="39"/>
        <v>-</v>
      </c>
      <c r="E89" s="1" t="str">
        <f t="shared" si="40"/>
        <v>-</v>
      </c>
      <c r="F89" s="1" t="str">
        <f t="shared" si="41"/>
        <v>-</v>
      </c>
      <c r="G89" s="1" t="str">
        <f t="shared" si="42"/>
        <v>-</v>
      </c>
      <c r="H89" s="1" t="str">
        <f t="shared" si="43"/>
        <v>-</v>
      </c>
      <c r="I89" s="1" t="str">
        <f t="shared" si="44"/>
        <v>-</v>
      </c>
      <c r="J89" s="1" t="str">
        <f t="shared" si="36"/>
        <v>-</v>
      </c>
      <c r="K89" s="1" t="str">
        <f t="shared" si="45"/>
        <v>-</v>
      </c>
      <c r="L89" s="1" cm="1">
        <f t="array" ref="L89">_xlfn.IFS(K89&gt;60,60,AND(K89&lt;=60,K89&gt;=-60),K89,K89&lt;-60,-60)</f>
        <v>60</v>
      </c>
    </row>
    <row r="90" spans="1:18" x14ac:dyDescent="0.2">
      <c r="A90" s="1">
        <v>22</v>
      </c>
      <c r="B90" s="1">
        <f t="shared" si="37"/>
        <v>0</v>
      </c>
      <c r="C90" s="1" t="str">
        <f t="shared" si="38"/>
        <v>-</v>
      </c>
      <c r="D90" s="1" t="str">
        <f t="shared" si="39"/>
        <v>-</v>
      </c>
      <c r="E90" s="1" t="str">
        <f t="shared" si="40"/>
        <v>-</v>
      </c>
      <c r="F90" s="1" t="str">
        <f t="shared" si="41"/>
        <v>-</v>
      </c>
      <c r="G90" s="1" t="str">
        <f t="shared" si="42"/>
        <v>-</v>
      </c>
      <c r="H90" s="1" t="str">
        <f t="shared" si="43"/>
        <v>-</v>
      </c>
      <c r="I90" s="1" t="str">
        <f t="shared" si="44"/>
        <v>-</v>
      </c>
      <c r="J90" s="1" t="str">
        <f t="shared" si="36"/>
        <v>-</v>
      </c>
      <c r="K90" s="1" t="str">
        <f t="shared" si="45"/>
        <v>-</v>
      </c>
      <c r="L90" s="1" cm="1">
        <f t="array" ref="L90">_xlfn.IFS(K90&gt;60,60,AND(K90&lt;=60,K90&gt;=-60),K90,K90&lt;-60,-60)</f>
        <v>60</v>
      </c>
    </row>
    <row r="91" spans="1:18" x14ac:dyDescent="0.2">
      <c r="A91" s="1">
        <v>23</v>
      </c>
      <c r="B91" s="1">
        <f t="shared" si="37"/>
        <v>0</v>
      </c>
      <c r="C91" s="1" t="str">
        <f t="shared" si="38"/>
        <v>-</v>
      </c>
      <c r="D91" s="1" t="str">
        <f t="shared" si="39"/>
        <v>-</v>
      </c>
      <c r="E91" s="1" t="str">
        <f t="shared" si="40"/>
        <v>-</v>
      </c>
      <c r="F91" s="1" t="str">
        <f t="shared" si="41"/>
        <v>-</v>
      </c>
      <c r="G91" s="1" t="str">
        <f t="shared" si="42"/>
        <v>-</v>
      </c>
      <c r="H91" s="1" t="str">
        <f t="shared" si="43"/>
        <v>-</v>
      </c>
      <c r="I91" s="1" t="str">
        <f t="shared" si="44"/>
        <v>-</v>
      </c>
      <c r="J91" s="1" t="str">
        <f t="shared" si="36"/>
        <v>-</v>
      </c>
      <c r="K91" s="1" t="str">
        <f t="shared" si="45"/>
        <v>-</v>
      </c>
      <c r="L91" s="1" cm="1">
        <f t="array" ref="L91">_xlfn.IFS(K91&gt;60,60,AND(K91&lt;=60,K91&gt;=-60),K91,K91&lt;-60,-60)</f>
        <v>60</v>
      </c>
    </row>
    <row r="92" spans="1:18" x14ac:dyDescent="0.2">
      <c r="A92" s="1">
        <v>24</v>
      </c>
      <c r="B92" s="1">
        <f t="shared" si="37"/>
        <v>0</v>
      </c>
      <c r="C92" s="1" t="str">
        <f t="shared" si="38"/>
        <v>-</v>
      </c>
      <c r="D92" s="1" t="str">
        <f t="shared" si="39"/>
        <v>-</v>
      </c>
      <c r="E92" s="1" t="str">
        <f t="shared" si="40"/>
        <v>-</v>
      </c>
      <c r="F92" s="1" t="str">
        <f t="shared" si="41"/>
        <v>-</v>
      </c>
      <c r="G92" s="1" t="str">
        <f t="shared" si="42"/>
        <v>-</v>
      </c>
      <c r="H92" s="1" t="str">
        <f t="shared" si="43"/>
        <v>-</v>
      </c>
      <c r="I92" s="1" t="str">
        <f t="shared" si="44"/>
        <v>-</v>
      </c>
      <c r="J92" s="1" t="str">
        <f t="shared" si="36"/>
        <v>-</v>
      </c>
      <c r="K92" s="1" t="str">
        <f t="shared" si="45"/>
        <v>-</v>
      </c>
      <c r="L92" s="1" cm="1">
        <f t="array" ref="L92">_xlfn.IFS(K92&gt;60,60,AND(K92&lt;=60,K92&gt;=-60),K92,K92&lt;-60,-60)</f>
        <v>60</v>
      </c>
    </row>
    <row r="94" spans="1:18" x14ac:dyDescent="0.2">
      <c r="A94" s="8">
        <v>45648</v>
      </c>
    </row>
    <row r="95" spans="1:18" x14ac:dyDescent="0.2">
      <c r="A95" s="2" t="s">
        <v>19</v>
      </c>
      <c r="B95" s="9" t="s">
        <v>18</v>
      </c>
      <c r="C95" s="2" t="s">
        <v>25</v>
      </c>
      <c r="D95" s="2" t="s">
        <v>20</v>
      </c>
      <c r="E95" s="2" t="s">
        <v>26</v>
      </c>
      <c r="F95" s="2" t="s">
        <v>31</v>
      </c>
      <c r="G95" s="2" t="s">
        <v>24</v>
      </c>
      <c r="H95" s="2" t="s">
        <v>32</v>
      </c>
      <c r="I95" s="2" t="s">
        <v>33</v>
      </c>
      <c r="J95" s="2" t="s">
        <v>35</v>
      </c>
      <c r="K95" s="2" t="s">
        <v>34</v>
      </c>
      <c r="L95" s="2" t="s">
        <v>36</v>
      </c>
    </row>
    <row r="96" spans="1:18" x14ac:dyDescent="0.2">
      <c r="A96" s="1">
        <v>1</v>
      </c>
      <c r="B96" s="1">
        <f>IF(AND(A96&gt;$N$9,A96&lt;$O$9),A96,0)</f>
        <v>0</v>
      </c>
      <c r="C96" s="1" t="str">
        <f>IF(B96=0,"-",B96+($K$9/60)-(($L$9/60))-(($D$3-$B$3)/15))</f>
        <v>-</v>
      </c>
      <c r="D96" s="1" t="str">
        <f>IF(B96=0,"-",(C96-12)*15)</f>
        <v>-</v>
      </c>
      <c r="E96" s="1" t="str">
        <f>IF(B96=0,"-",SIN(RADIANS($A$3))*SIN(RADIANS($C$9))+COS(RADIANS($A$3))*COS(RADIANS($C$9))*COS(RADIANS(D96)))</f>
        <v>-</v>
      </c>
      <c r="F96" s="1" t="str">
        <f>IF(B96=0,"-",SIN(RADIANS(G96)))</f>
        <v>-</v>
      </c>
      <c r="G96" s="1" t="str">
        <f>IF(B96=0,"-",DEGREES(ACOS(E96)))</f>
        <v>-</v>
      </c>
      <c r="H96" s="1" t="str">
        <f>IF(B96=0,"-",IF(D96&lt;0,-ACOS((E96*$H$3-$V$9)/(F96*$G$3))*(180/PI()),ACOS((E96*$H$3-$V$9)/(F96*$G$3))*(180/PI())))</f>
        <v>-</v>
      </c>
      <c r="I96" s="1" t="str">
        <f>IF(B96=0,"-",COS(RADIANS(H96-($C$3+IF(B96&lt;=12,-90,90)))))</f>
        <v>-</v>
      </c>
      <c r="J96" s="1" t="str">
        <f t="shared" ref="J96:J119" si="46">IF(B96=0,"-",TAN(RADIANS(G96))*ABS(I96))</f>
        <v>-</v>
      </c>
      <c r="K96" s="1" t="str">
        <f>IF(B96=0,"-",IF(H96&lt;=$C$3,DEGREES(ATAN(J96)),-DEGREES(ATAN(J96))))</f>
        <v>-</v>
      </c>
      <c r="L96" s="1" cm="1">
        <f t="array" ref="L96">_xlfn.IFS(K96&gt;60,60,AND(K96&lt;=60,K96&gt;=-60),K96,K96&lt;-60,-60)</f>
        <v>60</v>
      </c>
    </row>
    <row r="97" spans="1:18" x14ac:dyDescent="0.2">
      <c r="A97" s="1">
        <v>2</v>
      </c>
      <c r="B97" s="1">
        <f t="shared" ref="B97:B119" si="47">IF(AND(A97&gt;$N$9,A97&lt;$O$9),A97,0)</f>
        <v>0</v>
      </c>
      <c r="C97" s="1" t="str">
        <f t="shared" ref="C97:C119" si="48">IF(B97=0,"-",B97+($K$9/60)-(($L$9/60))-(($D$3-$B$3)/15))</f>
        <v>-</v>
      </c>
      <c r="D97" s="1" t="str">
        <f t="shared" ref="D97:D119" si="49">IF(B97=0,"-",(C97-12)*15)</f>
        <v>-</v>
      </c>
      <c r="E97" s="1" t="str">
        <f t="shared" ref="E97:E119" si="50">IF(B97=0,"-",SIN(RADIANS($A$3))*SIN(RADIANS($C$9))+COS(RADIANS($A$3))*COS(RADIANS($C$9))*COS(RADIANS(D97)))</f>
        <v>-</v>
      </c>
      <c r="F97" s="1" t="str">
        <f t="shared" ref="F97:F119" si="51">IF(B97=0,"-",SIN(RADIANS(G97)))</f>
        <v>-</v>
      </c>
      <c r="G97" s="1" t="str">
        <f t="shared" ref="G97:G119" si="52">IF(B97=0,"-",DEGREES(ACOS(E97)))</f>
        <v>-</v>
      </c>
      <c r="H97" s="1" t="str">
        <f t="shared" ref="H97:H119" si="53">IF(B97=0,"-",IF(D97&lt;0,-ACOS((E97*$H$3-$V$9)/(F97*$G$3))*(180/PI()),ACOS((E97*$H$3-$V$9)/(F97*$G$3))*(180/PI())))</f>
        <v>-</v>
      </c>
      <c r="I97" s="1" t="str">
        <f t="shared" ref="I97:I119" si="54">IF(B97=0,"-",COS(RADIANS(H97-($C$3+IF(B97&lt;=12,-90,90)))))</f>
        <v>-</v>
      </c>
      <c r="J97" s="1" t="str">
        <f t="shared" si="46"/>
        <v>-</v>
      </c>
      <c r="K97" s="1" t="str">
        <f t="shared" ref="K97:K119" si="55">IF(B97=0,"-",IF(H97&lt;=$C$3,DEGREES(ATAN(J97)),-DEGREES(ATAN(J97))))</f>
        <v>-</v>
      </c>
      <c r="L97" s="1" cm="1">
        <f t="array" ref="L97">_xlfn.IFS(K97&gt;60,60,AND(K97&lt;=60,K97&gt;=-60),K97,K97&lt;-60,-60)</f>
        <v>60</v>
      </c>
    </row>
    <row r="98" spans="1:18" x14ac:dyDescent="0.2">
      <c r="A98" s="1">
        <v>3</v>
      </c>
      <c r="B98" s="1">
        <f t="shared" si="47"/>
        <v>0</v>
      </c>
      <c r="C98" s="1" t="str">
        <f t="shared" si="48"/>
        <v>-</v>
      </c>
      <c r="D98" s="1" t="str">
        <f t="shared" si="49"/>
        <v>-</v>
      </c>
      <c r="E98" s="1" t="str">
        <f t="shared" si="50"/>
        <v>-</v>
      </c>
      <c r="F98" s="1" t="str">
        <f t="shared" si="51"/>
        <v>-</v>
      </c>
      <c r="G98" s="1" t="str">
        <f t="shared" si="52"/>
        <v>-</v>
      </c>
      <c r="H98" s="1" t="str">
        <f t="shared" si="53"/>
        <v>-</v>
      </c>
      <c r="I98" s="1" t="str">
        <f t="shared" si="54"/>
        <v>-</v>
      </c>
      <c r="J98" s="1" t="str">
        <f t="shared" si="46"/>
        <v>-</v>
      </c>
      <c r="K98" s="1" t="str">
        <f t="shared" si="55"/>
        <v>-</v>
      </c>
      <c r="L98" s="1" cm="1">
        <f t="array" ref="L98">_xlfn.IFS(K98&gt;60,60,AND(K98&lt;=60,K98&gt;=-60),K98,K98&lt;-60,-60)</f>
        <v>60</v>
      </c>
    </row>
    <row r="99" spans="1:18" x14ac:dyDescent="0.2">
      <c r="A99" s="1">
        <v>4</v>
      </c>
      <c r="B99" s="1">
        <f t="shared" si="47"/>
        <v>0</v>
      </c>
      <c r="C99" s="1" t="str">
        <f t="shared" si="48"/>
        <v>-</v>
      </c>
      <c r="D99" s="1" t="str">
        <f t="shared" si="49"/>
        <v>-</v>
      </c>
      <c r="E99" s="1" t="str">
        <f t="shared" si="50"/>
        <v>-</v>
      </c>
      <c r="F99" s="1" t="str">
        <f t="shared" si="51"/>
        <v>-</v>
      </c>
      <c r="G99" s="1" t="str">
        <f t="shared" si="52"/>
        <v>-</v>
      </c>
      <c r="H99" s="1" t="str">
        <f t="shared" si="53"/>
        <v>-</v>
      </c>
      <c r="I99" s="1" t="str">
        <f t="shared" si="54"/>
        <v>-</v>
      </c>
      <c r="J99" s="1" t="str">
        <f t="shared" si="46"/>
        <v>-</v>
      </c>
      <c r="K99" s="1" t="str">
        <f t="shared" si="55"/>
        <v>-</v>
      </c>
      <c r="L99" s="1" cm="1">
        <f t="array" ref="L99">_xlfn.IFS(K99&gt;60,60,AND(K99&lt;=60,K99&gt;=-60),K99,K99&lt;-60,-60)</f>
        <v>60</v>
      </c>
    </row>
    <row r="100" spans="1:18" x14ac:dyDescent="0.2">
      <c r="A100" s="1">
        <v>5</v>
      </c>
      <c r="B100" s="1">
        <f t="shared" si="47"/>
        <v>0</v>
      </c>
      <c r="C100" s="1" t="str">
        <f t="shared" si="48"/>
        <v>-</v>
      </c>
      <c r="D100" s="1" t="str">
        <f t="shared" si="49"/>
        <v>-</v>
      </c>
      <c r="E100" s="1" t="str">
        <f t="shared" si="50"/>
        <v>-</v>
      </c>
      <c r="F100" s="1" t="str">
        <f t="shared" si="51"/>
        <v>-</v>
      </c>
      <c r="G100" s="1" t="str">
        <f t="shared" si="52"/>
        <v>-</v>
      </c>
      <c r="H100" s="1" t="str">
        <f t="shared" si="53"/>
        <v>-</v>
      </c>
      <c r="I100" s="1" t="str">
        <f t="shared" si="54"/>
        <v>-</v>
      </c>
      <c r="J100" s="1" t="str">
        <f t="shared" si="46"/>
        <v>-</v>
      </c>
      <c r="K100" s="1" t="str">
        <f t="shared" si="55"/>
        <v>-</v>
      </c>
      <c r="L100" s="1" cm="1">
        <f t="array" ref="L100">_xlfn.IFS(K100&gt;60,60,AND(K100&lt;=60,K100&gt;=-60),K100,K100&lt;-60,-60)</f>
        <v>60</v>
      </c>
    </row>
    <row r="101" spans="1:18" x14ac:dyDescent="0.2">
      <c r="A101" s="1">
        <v>6</v>
      </c>
      <c r="B101" s="1">
        <f t="shared" si="47"/>
        <v>0</v>
      </c>
      <c r="C101" s="1" t="str">
        <f t="shared" si="48"/>
        <v>-</v>
      </c>
      <c r="D101" s="1" t="str">
        <f t="shared" si="49"/>
        <v>-</v>
      </c>
      <c r="E101" s="1" t="str">
        <f t="shared" si="50"/>
        <v>-</v>
      </c>
      <c r="F101" s="1" t="str">
        <f t="shared" si="51"/>
        <v>-</v>
      </c>
      <c r="G101" s="1" t="str">
        <f t="shared" si="52"/>
        <v>-</v>
      </c>
      <c r="H101" s="1" t="str">
        <f t="shared" si="53"/>
        <v>-</v>
      </c>
      <c r="I101" s="1" t="str">
        <f t="shared" si="54"/>
        <v>-</v>
      </c>
      <c r="J101" s="1" t="str">
        <f t="shared" si="46"/>
        <v>-</v>
      </c>
      <c r="K101" s="1" t="str">
        <f t="shared" si="55"/>
        <v>-</v>
      </c>
      <c r="L101" s="1" cm="1">
        <f t="array" ref="L101">_xlfn.IFS(K101&gt;60,60,AND(K101&lt;=60,K101&gt;=-60),K101,K101&lt;-60,-60)</f>
        <v>60</v>
      </c>
    </row>
    <row r="102" spans="1:18" x14ac:dyDescent="0.2">
      <c r="A102" s="1">
        <v>7</v>
      </c>
      <c r="B102" s="1">
        <f t="shared" si="47"/>
        <v>0</v>
      </c>
      <c r="C102" s="1" t="str">
        <f t="shared" si="48"/>
        <v>-</v>
      </c>
      <c r="D102" s="1" t="str">
        <f t="shared" si="49"/>
        <v>-</v>
      </c>
      <c r="E102" s="1" t="str">
        <f t="shared" si="50"/>
        <v>-</v>
      </c>
      <c r="F102" s="1" t="str">
        <f t="shared" si="51"/>
        <v>-</v>
      </c>
      <c r="G102" s="1" t="str">
        <f t="shared" si="52"/>
        <v>-</v>
      </c>
      <c r="H102" s="1" t="str">
        <f t="shared" si="53"/>
        <v>-</v>
      </c>
      <c r="I102" s="1" t="str">
        <f t="shared" si="54"/>
        <v>-</v>
      </c>
      <c r="J102" s="1" t="str">
        <f t="shared" si="46"/>
        <v>-</v>
      </c>
      <c r="K102" s="1" t="str">
        <f t="shared" si="55"/>
        <v>-</v>
      </c>
      <c r="L102" s="1" cm="1">
        <f t="array" ref="L102">_xlfn.IFS(K102&gt;60,60,AND(K102&lt;=60,K102&gt;=-60),K102,K102&lt;-60,-60)</f>
        <v>60</v>
      </c>
    </row>
    <row r="103" spans="1:18" x14ac:dyDescent="0.2">
      <c r="A103" s="1">
        <v>8</v>
      </c>
      <c r="B103" s="1">
        <f t="shared" si="47"/>
        <v>0</v>
      </c>
      <c r="C103" s="1" t="str">
        <f t="shared" si="48"/>
        <v>-</v>
      </c>
      <c r="D103" s="1" t="str">
        <f t="shared" si="49"/>
        <v>-</v>
      </c>
      <c r="E103" s="1" t="str">
        <f t="shared" si="50"/>
        <v>-</v>
      </c>
      <c r="F103" s="1" t="str">
        <f t="shared" si="51"/>
        <v>-</v>
      </c>
      <c r="G103" s="1" t="str">
        <f t="shared" si="52"/>
        <v>-</v>
      </c>
      <c r="H103" s="1" t="str">
        <f t="shared" si="53"/>
        <v>-</v>
      </c>
      <c r="I103" s="1" t="str">
        <f t="shared" si="54"/>
        <v>-</v>
      </c>
      <c r="J103" s="1" t="str">
        <f t="shared" si="46"/>
        <v>-</v>
      </c>
      <c r="K103" s="1" t="str">
        <f t="shared" si="55"/>
        <v>-</v>
      </c>
      <c r="L103" s="1" cm="1">
        <f t="array" ref="L103">_xlfn.IFS(K103&gt;60,60,AND(K103&lt;=60,K103&gt;=-60),K103,K103&lt;-60,-60)</f>
        <v>60</v>
      </c>
    </row>
    <row r="104" spans="1:18" x14ac:dyDescent="0.2">
      <c r="A104" s="1">
        <v>9</v>
      </c>
      <c r="B104" s="1">
        <f t="shared" si="47"/>
        <v>9</v>
      </c>
      <c r="C104" s="1">
        <f t="shared" si="48"/>
        <v>8.5936341306557136</v>
      </c>
      <c r="D104" s="1">
        <f t="shared" si="49"/>
        <v>-51.095488040164298</v>
      </c>
      <c r="E104" s="1">
        <f t="shared" si="50"/>
        <v>0.13450321278921906</v>
      </c>
      <c r="F104" s="1">
        <f t="shared" si="51"/>
        <v>0.99091315752157516</v>
      </c>
      <c r="G104" s="1">
        <f t="shared" si="52"/>
        <v>82.2701059185394</v>
      </c>
      <c r="H104" s="1">
        <f t="shared" si="53"/>
        <v>-46.095551309831365</v>
      </c>
      <c r="I104" s="1">
        <f t="shared" si="54"/>
        <v>0.27724005345045616</v>
      </c>
      <c r="J104" s="1">
        <f t="shared" si="46"/>
        <v>2.0424851649198792</v>
      </c>
      <c r="K104" s="1">
        <f t="shared" si="55"/>
        <v>63.913646601784414</v>
      </c>
      <c r="L104" s="1" cm="1">
        <f t="array" ref="L104">_xlfn.IFS(K104&gt;60,60,AND(K104&lt;=60,K104&gt;=-60),K104,K104&lt;-60,-60)</f>
        <v>60</v>
      </c>
    </row>
    <row r="105" spans="1:18" x14ac:dyDescent="0.2">
      <c r="A105" s="1">
        <v>10</v>
      </c>
      <c r="B105" s="1">
        <f t="shared" si="47"/>
        <v>10</v>
      </c>
      <c r="C105" s="1">
        <f t="shared" si="48"/>
        <v>9.5936341306557136</v>
      </c>
      <c r="D105" s="1">
        <f t="shared" si="49"/>
        <v>-36.095488040164298</v>
      </c>
      <c r="E105" s="1">
        <f t="shared" si="50"/>
        <v>0.25270226282091879</v>
      </c>
      <c r="F105" s="1">
        <f t="shared" si="51"/>
        <v>0.96754409014017917</v>
      </c>
      <c r="G105" s="1">
        <f t="shared" si="52"/>
        <v>75.362524016274477</v>
      </c>
      <c r="H105" s="1">
        <f t="shared" si="53"/>
        <v>-33.960960009422834</v>
      </c>
      <c r="I105" s="1">
        <f t="shared" si="54"/>
        <v>6.9076741026757052E-2</v>
      </c>
      <c r="J105" s="1">
        <f t="shared" si="46"/>
        <v>0.26448038810774671</v>
      </c>
      <c r="K105" s="1">
        <f t="shared" si="55"/>
        <v>14.814405434393326</v>
      </c>
      <c r="L105" s="1" cm="1">
        <f t="array" ref="L105">_xlfn.IFS(K105&gt;60,60,AND(K105&lt;=60,K105&gt;=-60),K105,K105&lt;-60,-60)</f>
        <v>14.814405434393326</v>
      </c>
    </row>
    <row r="106" spans="1:18" x14ac:dyDescent="0.2">
      <c r="A106" s="1">
        <v>11</v>
      </c>
      <c r="B106" s="1">
        <f t="shared" si="47"/>
        <v>11</v>
      </c>
      <c r="C106" s="1">
        <f t="shared" si="48"/>
        <v>10.593634130655714</v>
      </c>
      <c r="D106" s="1">
        <f t="shared" si="49"/>
        <v>-21.095488040164298</v>
      </c>
      <c r="E106" s="1">
        <f t="shared" si="50"/>
        <v>0.33474377358185126</v>
      </c>
      <c r="F106" s="1">
        <f t="shared" si="51"/>
        <v>0.94230918813740872</v>
      </c>
      <c r="G106" s="1">
        <f t="shared" si="52"/>
        <v>70.443042293805377</v>
      </c>
      <c r="H106" s="1">
        <f t="shared" si="53"/>
        <v>-20.513397498074564</v>
      </c>
      <c r="I106" s="1">
        <f t="shared" si="54"/>
        <v>-0.16481697774172516</v>
      </c>
      <c r="J106" s="1">
        <f t="shared" si="46"/>
        <v>0.46396248338011414</v>
      </c>
      <c r="K106" s="1">
        <f t="shared" si="55"/>
        <v>-24.88953135843316</v>
      </c>
      <c r="L106" s="1" cm="1">
        <f t="array" ref="L106">_xlfn.IFS(K106&gt;60,60,AND(K106&lt;=60,K106&gt;=-60),K106,K106&lt;-60,-60)</f>
        <v>-24.88953135843316</v>
      </c>
    </row>
    <row r="107" spans="1:18" x14ac:dyDescent="0.2">
      <c r="A107" s="1">
        <v>12</v>
      </c>
      <c r="B107" s="1">
        <f t="shared" si="47"/>
        <v>12</v>
      </c>
      <c r="C107" s="1">
        <f t="shared" si="48"/>
        <v>11.593634130655714</v>
      </c>
      <c r="D107" s="1">
        <f t="shared" si="49"/>
        <v>-6.0954880401642964</v>
      </c>
      <c r="E107" s="1">
        <f t="shared" si="50"/>
        <v>0.3750367516936659</v>
      </c>
      <c r="F107" s="1">
        <f t="shared" si="51"/>
        <v>0.92700994324713881</v>
      </c>
      <c r="G107" s="1">
        <f t="shared" si="52"/>
        <v>67.973415666232071</v>
      </c>
      <c r="H107" s="1">
        <f t="shared" si="53"/>
        <v>-6.0323624182844098</v>
      </c>
      <c r="I107" s="1">
        <f t="shared" si="54"/>
        <v>-0.40622057965316138</v>
      </c>
      <c r="J107" s="1">
        <f t="shared" si="46"/>
        <v>1.0040896386540912</v>
      </c>
      <c r="K107" s="1">
        <f t="shared" si="55"/>
        <v>-45.116920273844499</v>
      </c>
      <c r="L107" s="1" cm="1">
        <f t="array" ref="L107">_xlfn.IFS(K107&gt;60,60,AND(K107&lt;=60,K107&gt;=-60),K107,K107&lt;-60,-60)</f>
        <v>-45.116920273844499</v>
      </c>
    </row>
    <row r="108" spans="1:18" x14ac:dyDescent="0.2">
      <c r="A108" s="1">
        <v>13</v>
      </c>
      <c r="B108" s="1">
        <f t="shared" si="47"/>
        <v>13</v>
      </c>
      <c r="C108" s="1">
        <f t="shared" si="48"/>
        <v>12.593634130655714</v>
      </c>
      <c r="D108" s="1">
        <f t="shared" si="49"/>
        <v>8.9045119598357036</v>
      </c>
      <c r="E108" s="1">
        <f t="shared" si="50"/>
        <v>0.37083529728533715</v>
      </c>
      <c r="F108" s="1">
        <f t="shared" si="51"/>
        <v>0.92869864987911743</v>
      </c>
      <c r="G108" s="1">
        <f t="shared" si="52"/>
        <v>68.232858549652349</v>
      </c>
      <c r="H108" s="1">
        <f t="shared" si="53"/>
        <v>8.7957529268803327</v>
      </c>
      <c r="I108" s="1">
        <f t="shared" si="54"/>
        <v>0.62654604089725408</v>
      </c>
      <c r="J108" s="1">
        <f t="shared" si="46"/>
        <v>1.5690859703160018</v>
      </c>
      <c r="K108" s="1">
        <f t="shared" si="55"/>
        <v>-57.490079347291783</v>
      </c>
      <c r="L108" s="1" cm="1">
        <f t="array" ref="L108">_xlfn.IFS(K108&gt;60,60,AND(K108&lt;=60,K108&gt;=-60),K108,K108&lt;-60,-60)</f>
        <v>-57.490079347291783</v>
      </c>
    </row>
    <row r="109" spans="1:18" x14ac:dyDescent="0.2">
      <c r="A109" s="1">
        <v>14</v>
      </c>
      <c r="B109" s="1">
        <f t="shared" si="47"/>
        <v>14</v>
      </c>
      <c r="C109" s="1">
        <f t="shared" si="48"/>
        <v>13.593634130655714</v>
      </c>
      <c r="D109" s="1">
        <f t="shared" si="49"/>
        <v>23.904511959835702</v>
      </c>
      <c r="E109" s="1">
        <f t="shared" si="50"/>
        <v>0.32242573253156104</v>
      </c>
      <c r="F109" s="1">
        <f t="shared" si="51"/>
        <v>0.94659476387812658</v>
      </c>
      <c r="G109" s="1">
        <f t="shared" si="52"/>
        <v>71.190313491787876</v>
      </c>
      <c r="H109" s="1">
        <f t="shared" si="53"/>
        <v>23.124815571210146</v>
      </c>
      <c r="I109" s="1">
        <f t="shared" si="54"/>
        <v>0.79994463353290102</v>
      </c>
      <c r="J109" s="1">
        <f t="shared" si="46"/>
        <v>2.3485203725807748</v>
      </c>
      <c r="K109" s="1">
        <f t="shared" si="55"/>
        <v>-66.935694618511917</v>
      </c>
      <c r="L109" s="1" cm="1">
        <f t="array" ref="L109">_xlfn.IFS(K109&gt;60,60,AND(K109&lt;=60,K109&gt;=-60),K109,K109&lt;-60,-60)</f>
        <v>-60</v>
      </c>
    </row>
    <row r="110" spans="1:18" x14ac:dyDescent="0.2">
      <c r="A110" s="1">
        <v>15</v>
      </c>
      <c r="B110" s="1">
        <f t="shared" si="47"/>
        <v>15</v>
      </c>
      <c r="C110" s="1">
        <f t="shared" si="48"/>
        <v>14.593634130655714</v>
      </c>
      <c r="D110" s="1">
        <f t="shared" si="49"/>
        <v>38.904511959835702</v>
      </c>
      <c r="E110" s="1">
        <f t="shared" si="50"/>
        <v>0.23310708926971901</v>
      </c>
      <c r="F110" s="1">
        <f t="shared" si="51"/>
        <v>0.97245107071368853</v>
      </c>
      <c r="G110" s="1">
        <f t="shared" si="52"/>
        <v>76.519931609128179</v>
      </c>
      <c r="H110" s="1">
        <f t="shared" si="53"/>
        <v>36.334674516888171</v>
      </c>
      <c r="I110" s="1">
        <f t="shared" si="54"/>
        <v>0.91590567820351043</v>
      </c>
      <c r="J110" s="1">
        <f t="shared" si="46"/>
        <v>3.8208767491030171</v>
      </c>
      <c r="K110" s="1">
        <f t="shared" si="55"/>
        <v>-75.33351193190741</v>
      </c>
      <c r="L110" s="1" cm="1">
        <f t="array" ref="L110">_xlfn.IFS(K110&gt;60,60,AND(K110&lt;=60,K110&gt;=-60),K110,K110&lt;-60,-60)</f>
        <v>-60</v>
      </c>
    </row>
    <row r="111" spans="1:18" x14ac:dyDescent="0.2">
      <c r="A111" s="1">
        <v>16</v>
      </c>
      <c r="B111" s="1">
        <f t="shared" si="47"/>
        <v>16</v>
      </c>
      <c r="C111" s="1">
        <f t="shared" si="48"/>
        <v>15.593634130655714</v>
      </c>
      <c r="D111" s="1">
        <f t="shared" si="49"/>
        <v>53.904511959835702</v>
      </c>
      <c r="E111" s="1">
        <f t="shared" si="50"/>
        <v>0.10896628543206865</v>
      </c>
      <c r="F111" s="1">
        <f t="shared" si="51"/>
        <v>0.99404544596267674</v>
      </c>
      <c r="G111" s="1">
        <f t="shared" si="52"/>
        <v>83.744270105565548</v>
      </c>
      <c r="H111" s="1">
        <f t="shared" si="53"/>
        <v>48.225269753349728</v>
      </c>
      <c r="I111" s="1">
        <f t="shared" si="54"/>
        <v>0.97895748457568255</v>
      </c>
      <c r="J111" s="1">
        <f t="shared" si="46"/>
        <v>8.9305442089259603</v>
      </c>
      <c r="K111" s="1">
        <f t="shared" si="55"/>
        <v>-83.610904687651683</v>
      </c>
      <c r="L111" s="1" cm="1">
        <f t="array" ref="L111">_xlfn.IFS(K111&gt;60,60,AND(K111&lt;=60,K111&gt;=-60),K111,K111&lt;-60,-60)</f>
        <v>-60</v>
      </c>
      <c r="N111" s="32" t="s">
        <v>37</v>
      </c>
      <c r="O111" s="32"/>
      <c r="P111" s="32"/>
      <c r="Q111" s="32"/>
      <c r="R111" s="1" t="str">
        <f>TEXT(INTERCEPT(B105:B108,L105:L108)/24,"h:mm")</f>
        <v>10:23</v>
      </c>
    </row>
    <row r="112" spans="1:18" x14ac:dyDescent="0.2">
      <c r="A112" s="1">
        <v>17</v>
      </c>
      <c r="B112" s="1">
        <f t="shared" si="47"/>
        <v>0</v>
      </c>
      <c r="C112" s="1" t="str">
        <f t="shared" si="48"/>
        <v>-</v>
      </c>
      <c r="D112" s="1" t="str">
        <f t="shared" si="49"/>
        <v>-</v>
      </c>
      <c r="E112" s="1" t="str">
        <f t="shared" si="50"/>
        <v>-</v>
      </c>
      <c r="F112" s="1" t="str">
        <f t="shared" si="51"/>
        <v>-</v>
      </c>
      <c r="G112" s="1" t="str">
        <f t="shared" si="52"/>
        <v>-</v>
      </c>
      <c r="H112" s="1" t="str">
        <f t="shared" si="53"/>
        <v>-</v>
      </c>
      <c r="I112" s="1" t="str">
        <f t="shared" si="54"/>
        <v>-</v>
      </c>
      <c r="J112" s="1" t="str">
        <f t="shared" si="46"/>
        <v>-</v>
      </c>
      <c r="K112" s="1" t="str">
        <f t="shared" si="55"/>
        <v>-</v>
      </c>
      <c r="L112" s="1" cm="1">
        <f t="array" ref="L112">_xlfn.IFS(K112&gt;60,60,AND(K112&lt;=60,K112&gt;=-60),K112,K112&lt;-60,-60)</f>
        <v>60</v>
      </c>
    </row>
    <row r="113" spans="1:12" x14ac:dyDescent="0.2">
      <c r="A113" s="1">
        <v>18</v>
      </c>
      <c r="B113" s="1">
        <f t="shared" si="47"/>
        <v>0</v>
      </c>
      <c r="C113" s="1" t="str">
        <f t="shared" si="48"/>
        <v>-</v>
      </c>
      <c r="D113" s="1" t="str">
        <f t="shared" si="49"/>
        <v>-</v>
      </c>
      <c r="E113" s="1" t="str">
        <f t="shared" si="50"/>
        <v>-</v>
      </c>
      <c r="F113" s="1" t="str">
        <f t="shared" si="51"/>
        <v>-</v>
      </c>
      <c r="G113" s="1" t="str">
        <f t="shared" si="52"/>
        <v>-</v>
      </c>
      <c r="H113" s="1" t="str">
        <f t="shared" si="53"/>
        <v>-</v>
      </c>
      <c r="I113" s="1" t="str">
        <f t="shared" si="54"/>
        <v>-</v>
      </c>
      <c r="J113" s="1" t="str">
        <f t="shared" si="46"/>
        <v>-</v>
      </c>
      <c r="K113" s="1" t="str">
        <f t="shared" si="55"/>
        <v>-</v>
      </c>
      <c r="L113" s="1" cm="1">
        <f t="array" ref="L113">_xlfn.IFS(K113&gt;60,60,AND(K113&lt;=60,K113&gt;=-60),K113,K113&lt;-60,-60)</f>
        <v>60</v>
      </c>
    </row>
    <row r="114" spans="1:12" x14ac:dyDescent="0.2">
      <c r="A114" s="1">
        <v>19</v>
      </c>
      <c r="B114" s="1">
        <f t="shared" si="47"/>
        <v>0</v>
      </c>
      <c r="C114" s="1" t="str">
        <f t="shared" si="48"/>
        <v>-</v>
      </c>
      <c r="D114" s="1" t="str">
        <f t="shared" si="49"/>
        <v>-</v>
      </c>
      <c r="E114" s="1" t="str">
        <f t="shared" si="50"/>
        <v>-</v>
      </c>
      <c r="F114" s="1" t="str">
        <f t="shared" si="51"/>
        <v>-</v>
      </c>
      <c r="G114" s="1" t="str">
        <f t="shared" si="52"/>
        <v>-</v>
      </c>
      <c r="H114" s="1" t="str">
        <f t="shared" si="53"/>
        <v>-</v>
      </c>
      <c r="I114" s="1" t="str">
        <f t="shared" si="54"/>
        <v>-</v>
      </c>
      <c r="J114" s="1" t="str">
        <f t="shared" si="46"/>
        <v>-</v>
      </c>
      <c r="K114" s="1" t="str">
        <f t="shared" si="55"/>
        <v>-</v>
      </c>
      <c r="L114" s="1" cm="1">
        <f t="array" ref="L114">_xlfn.IFS(K114&gt;60,60,AND(K114&lt;=60,K114&gt;=-60),K114,K114&lt;-60,-60)</f>
        <v>60</v>
      </c>
    </row>
    <row r="115" spans="1:12" x14ac:dyDescent="0.2">
      <c r="A115" s="1">
        <v>20</v>
      </c>
      <c r="B115" s="1">
        <f t="shared" si="47"/>
        <v>0</v>
      </c>
      <c r="C115" s="1" t="str">
        <f t="shared" si="48"/>
        <v>-</v>
      </c>
      <c r="D115" s="1" t="str">
        <f t="shared" si="49"/>
        <v>-</v>
      </c>
      <c r="E115" s="1" t="str">
        <f t="shared" si="50"/>
        <v>-</v>
      </c>
      <c r="F115" s="1" t="str">
        <f t="shared" si="51"/>
        <v>-</v>
      </c>
      <c r="G115" s="1" t="str">
        <f t="shared" si="52"/>
        <v>-</v>
      </c>
      <c r="H115" s="1" t="str">
        <f t="shared" si="53"/>
        <v>-</v>
      </c>
      <c r="I115" s="1" t="str">
        <f t="shared" si="54"/>
        <v>-</v>
      </c>
      <c r="J115" s="1" t="str">
        <f t="shared" si="46"/>
        <v>-</v>
      </c>
      <c r="K115" s="1" t="str">
        <f t="shared" si="55"/>
        <v>-</v>
      </c>
      <c r="L115" s="1" cm="1">
        <f t="array" ref="L115">_xlfn.IFS(K115&gt;60,60,AND(K115&lt;=60,K115&gt;=-60),K115,K115&lt;-60,-60)</f>
        <v>60</v>
      </c>
    </row>
    <row r="116" spans="1:12" x14ac:dyDescent="0.2">
      <c r="A116" s="1">
        <v>21</v>
      </c>
      <c r="B116" s="1">
        <f t="shared" si="47"/>
        <v>0</v>
      </c>
      <c r="C116" s="1" t="str">
        <f t="shared" si="48"/>
        <v>-</v>
      </c>
      <c r="D116" s="1" t="str">
        <f t="shared" si="49"/>
        <v>-</v>
      </c>
      <c r="E116" s="1" t="str">
        <f t="shared" si="50"/>
        <v>-</v>
      </c>
      <c r="F116" s="1" t="str">
        <f t="shared" si="51"/>
        <v>-</v>
      </c>
      <c r="G116" s="1" t="str">
        <f t="shared" si="52"/>
        <v>-</v>
      </c>
      <c r="H116" s="1" t="str">
        <f t="shared" si="53"/>
        <v>-</v>
      </c>
      <c r="I116" s="1" t="str">
        <f t="shared" si="54"/>
        <v>-</v>
      </c>
      <c r="J116" s="1" t="str">
        <f t="shared" si="46"/>
        <v>-</v>
      </c>
      <c r="K116" s="1" t="str">
        <f t="shared" si="55"/>
        <v>-</v>
      </c>
      <c r="L116" s="1" cm="1">
        <f t="array" ref="L116">_xlfn.IFS(K116&gt;60,60,AND(K116&lt;=60,K116&gt;=-60),K116,K116&lt;-60,-60)</f>
        <v>60</v>
      </c>
    </row>
    <row r="117" spans="1:12" x14ac:dyDescent="0.2">
      <c r="A117" s="1">
        <v>22</v>
      </c>
      <c r="B117" s="1">
        <f t="shared" si="47"/>
        <v>0</v>
      </c>
      <c r="C117" s="1" t="str">
        <f t="shared" si="48"/>
        <v>-</v>
      </c>
      <c r="D117" s="1" t="str">
        <f t="shared" si="49"/>
        <v>-</v>
      </c>
      <c r="E117" s="1" t="str">
        <f t="shared" si="50"/>
        <v>-</v>
      </c>
      <c r="F117" s="1" t="str">
        <f t="shared" si="51"/>
        <v>-</v>
      </c>
      <c r="G117" s="1" t="str">
        <f t="shared" si="52"/>
        <v>-</v>
      </c>
      <c r="H117" s="1" t="str">
        <f t="shared" si="53"/>
        <v>-</v>
      </c>
      <c r="I117" s="1" t="str">
        <f t="shared" si="54"/>
        <v>-</v>
      </c>
      <c r="J117" s="1" t="str">
        <f t="shared" si="46"/>
        <v>-</v>
      </c>
      <c r="K117" s="1" t="str">
        <f t="shared" si="55"/>
        <v>-</v>
      </c>
      <c r="L117" s="1" cm="1">
        <f t="array" ref="L117">_xlfn.IFS(K117&gt;60,60,AND(K117&lt;=60,K117&gt;=-60),K117,K117&lt;-60,-60)</f>
        <v>60</v>
      </c>
    </row>
    <row r="118" spans="1:12" x14ac:dyDescent="0.2">
      <c r="A118" s="1">
        <v>23</v>
      </c>
      <c r="B118" s="1">
        <f t="shared" si="47"/>
        <v>0</v>
      </c>
      <c r="C118" s="1" t="str">
        <f t="shared" si="48"/>
        <v>-</v>
      </c>
      <c r="D118" s="1" t="str">
        <f t="shared" si="49"/>
        <v>-</v>
      </c>
      <c r="E118" s="1" t="str">
        <f t="shared" si="50"/>
        <v>-</v>
      </c>
      <c r="F118" s="1" t="str">
        <f t="shared" si="51"/>
        <v>-</v>
      </c>
      <c r="G118" s="1" t="str">
        <f t="shared" si="52"/>
        <v>-</v>
      </c>
      <c r="H118" s="1" t="str">
        <f t="shared" si="53"/>
        <v>-</v>
      </c>
      <c r="I118" s="1" t="str">
        <f t="shared" si="54"/>
        <v>-</v>
      </c>
      <c r="J118" s="1" t="str">
        <f t="shared" si="46"/>
        <v>-</v>
      </c>
      <c r="K118" s="1" t="str">
        <f t="shared" si="55"/>
        <v>-</v>
      </c>
      <c r="L118" s="1" cm="1">
        <f t="array" ref="L118">_xlfn.IFS(K118&gt;60,60,AND(K118&lt;=60,K118&gt;=-60),K118,K118&lt;-60,-60)</f>
        <v>60</v>
      </c>
    </row>
    <row r="119" spans="1:12" x14ac:dyDescent="0.2">
      <c r="A119" s="1">
        <v>24</v>
      </c>
      <c r="B119" s="1">
        <f t="shared" si="47"/>
        <v>0</v>
      </c>
      <c r="C119" s="1" t="str">
        <f t="shared" si="48"/>
        <v>-</v>
      </c>
      <c r="D119" s="1" t="str">
        <f t="shared" si="49"/>
        <v>-</v>
      </c>
      <c r="E119" s="1" t="str">
        <f t="shared" si="50"/>
        <v>-</v>
      </c>
      <c r="F119" s="1" t="str">
        <f t="shared" si="51"/>
        <v>-</v>
      </c>
      <c r="G119" s="1" t="str">
        <f t="shared" si="52"/>
        <v>-</v>
      </c>
      <c r="H119" s="1" t="str">
        <f t="shared" si="53"/>
        <v>-</v>
      </c>
      <c r="I119" s="1" t="str">
        <f t="shared" si="54"/>
        <v>-</v>
      </c>
      <c r="J119" s="1" t="str">
        <f t="shared" si="46"/>
        <v>-</v>
      </c>
      <c r="K119" s="1" t="str">
        <f t="shared" si="55"/>
        <v>-</v>
      </c>
      <c r="L119" s="1" cm="1">
        <f t="array" ref="L119">_xlfn.IFS(K119&gt;60,60,AND(K119&lt;=60,K119&gt;=-60),K119,K119&lt;-60,-60)</f>
        <v>60</v>
      </c>
    </row>
  </sheetData>
  <mergeCells count="5">
    <mergeCell ref="N57:Q57"/>
    <mergeCell ref="N84:Q84"/>
    <mergeCell ref="N111:Q111"/>
    <mergeCell ref="A1:D1"/>
    <mergeCell ref="N30:Q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837B-30B7-482B-9C4D-C43AFC5BF2D2}">
  <dimension ref="A1:AM118"/>
  <sheetViews>
    <sheetView zoomScale="90" zoomScaleNormal="90" workbookViewId="0">
      <selection activeCell="Y13" sqref="Y13"/>
    </sheetView>
  </sheetViews>
  <sheetFormatPr defaultRowHeight="15" x14ac:dyDescent="0.2"/>
  <cols>
    <col min="1" max="1" width="8.0703125" customWidth="1"/>
    <col min="2" max="2" width="7.6640625" customWidth="1"/>
    <col min="3" max="3" width="6.3203125" customWidth="1"/>
    <col min="4" max="4" width="6.45703125" customWidth="1"/>
    <col min="5" max="5" width="12.23828125" customWidth="1"/>
    <col min="6" max="6" width="9.01171875" customWidth="1"/>
    <col min="7" max="8" width="7.93359375" customWidth="1"/>
    <col min="9" max="9" width="8.609375" customWidth="1"/>
    <col min="10" max="10" width="8.0703125" customWidth="1"/>
    <col min="11" max="11" width="5.91796875" customWidth="1"/>
    <col min="12" max="12" width="6.3203125" customWidth="1"/>
    <col min="13" max="13" width="14.390625" customWidth="1"/>
    <col min="14" max="15" width="13.71875" customWidth="1"/>
    <col min="16" max="16" width="14.9296875" bestFit="1" customWidth="1"/>
    <col min="30" max="30" width="13.71875" bestFit="1" customWidth="1"/>
    <col min="31" max="31" width="13.85546875" bestFit="1" customWidth="1"/>
    <col min="32" max="32" width="14.9296875" bestFit="1" customWidth="1"/>
    <col min="33" max="33" width="11.97265625" bestFit="1" customWidth="1"/>
    <col min="38" max="38" width="8.875" customWidth="1"/>
  </cols>
  <sheetData>
    <row r="1" spans="1:39" ht="18.75" x14ac:dyDescent="0.25">
      <c r="A1" s="33" t="s">
        <v>0</v>
      </c>
      <c r="B1" s="34"/>
      <c r="C1" s="34"/>
      <c r="D1" s="35"/>
    </row>
    <row r="2" spans="1:39" x14ac:dyDescent="0.2">
      <c r="A2" s="13" t="s">
        <v>38</v>
      </c>
      <c r="B2" s="2" t="s">
        <v>47</v>
      </c>
      <c r="C2" s="2" t="s">
        <v>46</v>
      </c>
      <c r="D2" s="18" t="s">
        <v>71</v>
      </c>
      <c r="E2" s="2" t="s">
        <v>1</v>
      </c>
      <c r="F2" s="2" t="s">
        <v>51</v>
      </c>
      <c r="G2" s="2" t="s">
        <v>49</v>
      </c>
      <c r="H2" s="2" t="s">
        <v>50</v>
      </c>
      <c r="J2" s="36" t="s">
        <v>66</v>
      </c>
      <c r="K2" s="36"/>
      <c r="L2" s="36"/>
      <c r="M2" s="36"/>
    </row>
    <row r="3" spans="1:39" x14ac:dyDescent="0.2">
      <c r="A3" s="14">
        <v>0.3</v>
      </c>
      <c r="B3" s="15">
        <v>2</v>
      </c>
      <c r="C3" s="15">
        <f>2*B3</f>
        <v>4</v>
      </c>
      <c r="D3" s="15">
        <v>0.18</v>
      </c>
      <c r="E3" s="1">
        <f>Foglio1!A3</f>
        <v>44.299210199999997</v>
      </c>
      <c r="F3" s="1">
        <v>45</v>
      </c>
      <c r="G3" s="1">
        <f>COS(RADIANS(E3-F3))</f>
        <v>0.99992520115885419</v>
      </c>
      <c r="H3" s="1">
        <f>SIN(RADIANS(E3-F3))</f>
        <v>-1.2230784415768161E-2</v>
      </c>
      <c r="K3" s="32" t="s">
        <v>72</v>
      </c>
      <c r="L3" s="32"/>
      <c r="M3" s="32"/>
    </row>
    <row r="4" spans="1:39" x14ac:dyDescent="0.2">
      <c r="J4" s="2" t="s">
        <v>70</v>
      </c>
      <c r="K4" s="2" t="s">
        <v>67</v>
      </c>
      <c r="L4" s="2" t="s">
        <v>68</v>
      </c>
      <c r="M4" s="2" t="s">
        <v>69</v>
      </c>
    </row>
    <row r="5" spans="1:39" x14ac:dyDescent="0.2">
      <c r="J5" s="4">
        <v>45372</v>
      </c>
      <c r="K5" s="1">
        <f>R14*$D$3</f>
        <v>3.2439780885069545</v>
      </c>
      <c r="L5" s="1">
        <f>AI14*$D$3</f>
        <v>3.0935705422388518</v>
      </c>
      <c r="M5" s="1">
        <f>K5/L5</f>
        <v>1.0486194008555729</v>
      </c>
    </row>
    <row r="6" spans="1:39" x14ac:dyDescent="0.2">
      <c r="B6" s="2" t="s">
        <v>7</v>
      </c>
      <c r="C6" s="2" t="s">
        <v>8</v>
      </c>
      <c r="E6" s="2" t="s">
        <v>23</v>
      </c>
      <c r="F6" s="2" t="s">
        <v>29</v>
      </c>
      <c r="G6" s="2" t="s">
        <v>30</v>
      </c>
      <c r="J6" s="4">
        <v>45464</v>
      </c>
      <c r="K6" s="1">
        <f>R41*$D$3</f>
        <v>5.6946451071267781</v>
      </c>
      <c r="L6" s="1">
        <f>AI41*$D$3</f>
        <v>4.334554754197991</v>
      </c>
      <c r="M6" s="1">
        <f t="shared" ref="M6:M8" si="0">K6/L6</f>
        <v>1.3137785609032964</v>
      </c>
    </row>
    <row r="7" spans="1:39" x14ac:dyDescent="0.2">
      <c r="A7" s="4">
        <v>45372</v>
      </c>
      <c r="B7" s="1">
        <f>Foglio1!N6</f>
        <v>6.6116390138777943</v>
      </c>
      <c r="C7" s="1">
        <f>Foglio1!O6</f>
        <v>18.559118024842142</v>
      </c>
      <c r="E7" s="1">
        <f>Foglio1!C6</f>
        <v>-0.40365320185431652</v>
      </c>
      <c r="F7" s="1">
        <f>Foglio1!U6</f>
        <v>0.99997518354479697</v>
      </c>
      <c r="G7" s="1">
        <f>Foglio1!V6</f>
        <v>-7.0450191305293829E-3</v>
      </c>
      <c r="J7" s="4">
        <v>45556</v>
      </c>
      <c r="K7" s="1">
        <f>R68*$D$3</f>
        <v>4.3115527786442209</v>
      </c>
      <c r="L7" s="1">
        <f>AI68*$D$3</f>
        <v>3.9658176489810737</v>
      </c>
      <c r="M7" s="1">
        <f t="shared" si="0"/>
        <v>1.0871787762989999</v>
      </c>
    </row>
    <row r="8" spans="1:39" x14ac:dyDescent="0.2">
      <c r="A8" s="4">
        <v>45464</v>
      </c>
      <c r="B8" s="1">
        <f>Foglio1!N7</f>
        <v>5.7925026653118259</v>
      </c>
      <c r="C8" s="1">
        <f>Foglio1!O7</f>
        <v>21.131476736856953</v>
      </c>
      <c r="E8" s="1">
        <f>Foglio1!C7</f>
        <v>23.449782846813658</v>
      </c>
      <c r="F8" s="1">
        <f>Foglio1!U7</f>
        <v>0.9174092075913669</v>
      </c>
      <c r="G8" s="1">
        <f>Foglio1!V7</f>
        <v>0.39794515429463417</v>
      </c>
      <c r="J8" s="4">
        <v>45648</v>
      </c>
      <c r="K8" s="1">
        <f>R95*$D$3</f>
        <v>1.4847705540895386</v>
      </c>
      <c r="L8" s="1">
        <f>AI95*$D$3</f>
        <v>1.9118414498194272</v>
      </c>
      <c r="M8" s="1">
        <f t="shared" si="0"/>
        <v>0.77661803714412336</v>
      </c>
    </row>
    <row r="9" spans="1:39" x14ac:dyDescent="0.2">
      <c r="A9" s="4">
        <v>45556</v>
      </c>
      <c r="B9" s="1">
        <f>Foglio1!N8</f>
        <v>7.3254011193624429</v>
      </c>
      <c r="C9" s="1">
        <f>Foglio1!O8</f>
        <v>19.299140133104149</v>
      </c>
      <c r="E9" s="1">
        <f>Foglio1!C8</f>
        <v>-0.20183407703972808</v>
      </c>
      <c r="F9" s="1">
        <f>Foglio1!U8</f>
        <v>0.99999379540731537</v>
      </c>
      <c r="G9" s="1">
        <f>Foglio1!V8</f>
        <v>-3.5226619014883088E-3</v>
      </c>
    </row>
    <row r="10" spans="1:39" x14ac:dyDescent="0.2">
      <c r="A10" s="4">
        <v>45648</v>
      </c>
      <c r="B10" s="1">
        <f>Foglio1!N9</f>
        <v>8.0754083113019703</v>
      </c>
      <c r="C10" s="1">
        <f>Foglio1!O9</f>
        <v>16.737323427386599</v>
      </c>
      <c r="E10" s="1">
        <f>Foglio1!C9</f>
        <v>-23.444571371428442</v>
      </c>
      <c r="F10" s="1">
        <f>Foglio1!U9</f>
        <v>0.91744539985465123</v>
      </c>
      <c r="G10" s="1">
        <f>Foglio1!V9</f>
        <v>-0.39786170748834221</v>
      </c>
    </row>
    <row r="12" spans="1:39" x14ac:dyDescent="0.2">
      <c r="A12" s="8">
        <v>45372</v>
      </c>
      <c r="F12" s="16"/>
      <c r="J12" s="32" t="s">
        <v>78</v>
      </c>
      <c r="K12" s="32"/>
      <c r="L12" s="32"/>
      <c r="AA12" s="32" t="s">
        <v>53</v>
      </c>
      <c r="AB12" s="32"/>
    </row>
    <row r="13" spans="1:39" x14ac:dyDescent="0.2">
      <c r="A13" s="2" t="s">
        <v>19</v>
      </c>
      <c r="B13" s="9" t="s">
        <v>18</v>
      </c>
      <c r="C13" s="2" t="s">
        <v>26</v>
      </c>
      <c r="D13" s="2" t="s">
        <v>31</v>
      </c>
      <c r="E13" s="2" t="s">
        <v>33</v>
      </c>
      <c r="F13" s="2" t="s">
        <v>34</v>
      </c>
      <c r="G13" s="2" t="s">
        <v>43</v>
      </c>
      <c r="H13" s="2" t="s">
        <v>44</v>
      </c>
      <c r="I13" s="2" t="s">
        <v>42</v>
      </c>
      <c r="J13" s="2" t="s">
        <v>79</v>
      </c>
      <c r="K13" s="2" t="s">
        <v>80</v>
      </c>
      <c r="L13" s="2" t="s">
        <v>81</v>
      </c>
      <c r="M13" s="2" t="s">
        <v>59</v>
      </c>
      <c r="N13" s="2" t="s">
        <v>60</v>
      </c>
      <c r="O13" s="2" t="s">
        <v>61</v>
      </c>
      <c r="P13" s="2" t="s">
        <v>63</v>
      </c>
      <c r="R13" s="38" t="s">
        <v>62</v>
      </c>
      <c r="S13" s="39"/>
      <c r="T13" s="39"/>
      <c r="U13" s="39"/>
      <c r="V13" s="40"/>
      <c r="AA13" s="2" t="s">
        <v>20</v>
      </c>
      <c r="AB13" s="2" t="s">
        <v>48</v>
      </c>
      <c r="AC13" s="9" t="s">
        <v>52</v>
      </c>
      <c r="AD13" s="2" t="s">
        <v>60</v>
      </c>
      <c r="AE13" s="2" t="s">
        <v>61</v>
      </c>
      <c r="AF13" s="2" t="s">
        <v>63</v>
      </c>
      <c r="AG13" s="2" t="s">
        <v>64</v>
      </c>
      <c r="AI13" s="32" t="s">
        <v>62</v>
      </c>
      <c r="AJ13" s="32"/>
      <c r="AK13" s="32"/>
      <c r="AL13" s="32"/>
      <c r="AM13" s="32"/>
    </row>
    <row r="14" spans="1:39" x14ac:dyDescent="0.2">
      <c r="A14" s="1">
        <f>Foglio1!A15</f>
        <v>1</v>
      </c>
      <c r="B14" s="1">
        <f>Foglio1!B15</f>
        <v>0</v>
      </c>
      <c r="C14" s="1" t="str">
        <f>Foglio1!E15</f>
        <v>-</v>
      </c>
      <c r="D14" s="1" t="str">
        <f>Foglio1!F15</f>
        <v>-</v>
      </c>
      <c r="E14" s="1" t="str">
        <f>Foglio1!I15</f>
        <v>-</v>
      </c>
      <c r="F14" s="1" t="str">
        <f>IF(Foglio1!C15="-",Foglio1!K15,Foglio1!L15)</f>
        <v>-</v>
      </c>
      <c r="G14" s="1" t="str">
        <f>IF(F14="-","-",COS(RADIANS(F14)))</f>
        <v>-</v>
      </c>
      <c r="H14" s="1" t="str">
        <f>IF(F14="-","-",SIN(RADIANS(ABS(F14))))</f>
        <v>-</v>
      </c>
      <c r="I14" s="1" t="str">
        <f>IF(B14=0,"-",((C14*G14+D14*H14*ABS(E14))/(C14)))</f>
        <v>-</v>
      </c>
      <c r="J14" s="1" t="s">
        <v>65</v>
      </c>
      <c r="K14" s="1" t="s">
        <v>65</v>
      </c>
      <c r="L14" s="1" t="s">
        <v>65</v>
      </c>
      <c r="M14" s="1" t="s">
        <v>65</v>
      </c>
      <c r="N14" s="1" t="str">
        <f>IF(B14=0,"-",K14*I14)</f>
        <v>-</v>
      </c>
      <c r="O14" s="1" t="str">
        <f>IF(B14=0,"-",L14*$A$3*((1-G14/2)))</f>
        <v>-</v>
      </c>
      <c r="P14" s="1" t="str">
        <f t="shared" ref="P14:P37" si="1">IF(B14=0,"-",M14+N14+O14)</f>
        <v>-</v>
      </c>
      <c r="R14" s="41">
        <f>(SUM(P14:P37)*$C$3)/1000</f>
        <v>18.022100491705302</v>
      </c>
      <c r="S14" s="42"/>
      <c r="T14" s="42"/>
      <c r="U14" s="42"/>
      <c r="V14" s="43"/>
      <c r="AA14" s="1" t="str">
        <f>Foglio1!D15</f>
        <v>-</v>
      </c>
      <c r="AB14" s="1" t="str">
        <f>IF(AA14="-","-",COS(RADIANS(AA14)))</f>
        <v>-</v>
      </c>
      <c r="AC14" s="10" t="str">
        <f t="shared" ref="AC14:AC37" si="2">IF(AA14="-","-",($G$3*$F$7*AB14+$H$3*$G$7)/C14)</f>
        <v>-</v>
      </c>
      <c r="AD14" s="1" t="str">
        <f t="shared" ref="AD14:AD37" si="3">IF(AA14="-","-",AC14*K14)</f>
        <v>-</v>
      </c>
      <c r="AE14" s="1" t="str">
        <f t="shared" ref="AE14:AE19" si="4">IF(AA14="-","-",((1+COS(RADIANS($F$3)))/2)*J14)</f>
        <v>-</v>
      </c>
      <c r="AF14" s="1" t="str">
        <f t="shared" ref="AF14:AF19" si="5">IF(AA14="-","-",$A$3*((1-COS(RADIANS($F$3)))/2)*L14)</f>
        <v>-</v>
      </c>
      <c r="AG14" s="1" t="str">
        <f t="shared" ref="AG14:AG37" si="6">IF(AA14="-","-",SUM(AD14:AF14))</f>
        <v>-</v>
      </c>
      <c r="AI14" s="37">
        <f>(SUM(AG20:AG31)/1000)*$C$3</f>
        <v>17.186503012438067</v>
      </c>
      <c r="AJ14" s="37"/>
      <c r="AK14" s="37"/>
      <c r="AL14" s="37"/>
      <c r="AM14" s="37"/>
    </row>
    <row r="15" spans="1:39" x14ac:dyDescent="0.2">
      <c r="A15" s="1">
        <f>Foglio1!A16</f>
        <v>2</v>
      </c>
      <c r="B15" s="1">
        <f>Foglio1!B16</f>
        <v>0</v>
      </c>
      <c r="C15" s="1" t="str">
        <f>Foglio1!E16</f>
        <v>-</v>
      </c>
      <c r="D15" s="1" t="str">
        <f>Foglio1!F16</f>
        <v>-</v>
      </c>
      <c r="E15" s="1" t="str">
        <f>Foglio1!I16</f>
        <v>-</v>
      </c>
      <c r="F15" s="1" t="str">
        <f>IF(Foglio1!C16="-",Foglio1!K16,Foglio1!L16)</f>
        <v>-</v>
      </c>
      <c r="G15" s="1" t="str">
        <f t="shared" ref="G15:G37" si="7">IF(F15="-","-",COS(RADIANS(F15)))</f>
        <v>-</v>
      </c>
      <c r="H15" s="1" t="str">
        <f t="shared" ref="H15:H37" si="8">IF(F15="-","-",SIN(RADIANS(ABS(F15))))</f>
        <v>-</v>
      </c>
      <c r="I15" s="1" t="str">
        <f t="shared" ref="I15:I37" si="9">IF(B15=0,"-",((C15*G15+D15*H15*ABS(E15))/(C15)))</f>
        <v>-</v>
      </c>
      <c r="J15" s="1" t="s">
        <v>65</v>
      </c>
      <c r="K15" s="1" t="s">
        <v>65</v>
      </c>
      <c r="L15" s="1" t="s">
        <v>65</v>
      </c>
      <c r="M15" s="1" t="s">
        <v>65</v>
      </c>
      <c r="N15" s="1" t="str">
        <f t="shared" ref="N15:N37" si="10">IF(B15=0,"-",K15*I15)</f>
        <v>-</v>
      </c>
      <c r="O15" s="1" t="str">
        <f t="shared" ref="O15:O37" si="11">IF(B15=0,"-",L15*$A$3*((1-G15/2)))</f>
        <v>-</v>
      </c>
      <c r="P15" s="1" t="str">
        <f t="shared" si="1"/>
        <v>-</v>
      </c>
      <c r="AA15" s="1" t="str">
        <f>Foglio1!D16</f>
        <v>-</v>
      </c>
      <c r="AB15" s="1" t="str">
        <f t="shared" ref="AB15:AB37" si="12">IF(AA15="-","-",COS(RADIANS(AA15)))</f>
        <v>-</v>
      </c>
      <c r="AC15" s="1" t="str">
        <f t="shared" si="2"/>
        <v>-</v>
      </c>
      <c r="AD15" s="1" t="str">
        <f t="shared" si="3"/>
        <v>-</v>
      </c>
      <c r="AE15" s="1" t="str">
        <f t="shared" si="4"/>
        <v>-</v>
      </c>
      <c r="AF15" s="1" t="str">
        <f t="shared" si="5"/>
        <v>-</v>
      </c>
      <c r="AG15" s="1" t="str">
        <f t="shared" si="6"/>
        <v>-</v>
      </c>
    </row>
    <row r="16" spans="1:39" x14ac:dyDescent="0.2">
      <c r="A16" s="1">
        <f>Foglio1!A17</f>
        <v>3</v>
      </c>
      <c r="B16" s="1">
        <f>Foglio1!B17</f>
        <v>0</v>
      </c>
      <c r="C16" s="1" t="str">
        <f>Foglio1!E17</f>
        <v>-</v>
      </c>
      <c r="D16" s="1" t="str">
        <f>Foglio1!F17</f>
        <v>-</v>
      </c>
      <c r="E16" s="1" t="str">
        <f>Foglio1!I17</f>
        <v>-</v>
      </c>
      <c r="F16" s="1" t="str">
        <f>IF(Foglio1!C17="-",Foglio1!K17,Foglio1!L17)</f>
        <v>-</v>
      </c>
      <c r="G16" s="1" t="str">
        <f t="shared" si="7"/>
        <v>-</v>
      </c>
      <c r="H16" s="1" t="str">
        <f t="shared" si="8"/>
        <v>-</v>
      </c>
      <c r="I16" s="1" t="str">
        <f t="shared" si="9"/>
        <v>-</v>
      </c>
      <c r="J16" s="1" t="s">
        <v>65</v>
      </c>
      <c r="K16" s="1" t="s">
        <v>65</v>
      </c>
      <c r="L16" s="1" t="s">
        <v>65</v>
      </c>
      <c r="M16" s="1" t="s">
        <v>65</v>
      </c>
      <c r="N16" s="1" t="str">
        <f t="shared" si="10"/>
        <v>-</v>
      </c>
      <c r="O16" s="1" t="str">
        <f t="shared" si="11"/>
        <v>-</v>
      </c>
      <c r="P16" s="1" t="str">
        <f t="shared" si="1"/>
        <v>-</v>
      </c>
      <c r="AA16" s="1" t="str">
        <f>Foglio1!D17</f>
        <v>-</v>
      </c>
      <c r="AB16" s="1" t="str">
        <f t="shared" si="12"/>
        <v>-</v>
      </c>
      <c r="AC16" s="1" t="str">
        <f t="shared" si="2"/>
        <v>-</v>
      </c>
      <c r="AD16" s="1" t="str">
        <f t="shared" si="3"/>
        <v>-</v>
      </c>
      <c r="AE16" s="1" t="str">
        <f t="shared" si="4"/>
        <v>-</v>
      </c>
      <c r="AF16" s="1" t="str">
        <f t="shared" si="5"/>
        <v>-</v>
      </c>
      <c r="AG16" s="1" t="str">
        <f t="shared" si="6"/>
        <v>-</v>
      </c>
      <c r="AI16" s="32" t="s">
        <v>54</v>
      </c>
      <c r="AJ16" s="32"/>
      <c r="AK16" s="32"/>
      <c r="AL16" s="32"/>
      <c r="AM16" s="32"/>
    </row>
    <row r="17" spans="1:39" x14ac:dyDescent="0.2">
      <c r="A17" s="1">
        <f>Foglio1!A18</f>
        <v>4</v>
      </c>
      <c r="B17" s="1">
        <f>Foglio1!B18</f>
        <v>0</v>
      </c>
      <c r="C17" s="1" t="str">
        <f>Foglio1!E18</f>
        <v>-</v>
      </c>
      <c r="D17" s="1" t="str">
        <f>Foglio1!F18</f>
        <v>-</v>
      </c>
      <c r="E17" s="1" t="str">
        <f>Foglio1!I18</f>
        <v>-</v>
      </c>
      <c r="F17" s="1" t="str">
        <f>IF(Foglio1!C18="-",Foglio1!K18,Foglio1!L18)</f>
        <v>-</v>
      </c>
      <c r="G17" s="1" t="str">
        <f t="shared" si="7"/>
        <v>-</v>
      </c>
      <c r="H17" s="1" t="str">
        <f t="shared" si="8"/>
        <v>-</v>
      </c>
      <c r="I17" s="1" t="str">
        <f t="shared" si="9"/>
        <v>-</v>
      </c>
      <c r="J17" s="1" t="s">
        <v>65</v>
      </c>
      <c r="K17" s="1" t="s">
        <v>65</v>
      </c>
      <c r="L17" s="1" t="s">
        <v>65</v>
      </c>
      <c r="M17" s="1" t="s">
        <v>65</v>
      </c>
      <c r="N17" s="1" t="str">
        <f t="shared" si="10"/>
        <v>-</v>
      </c>
      <c r="O17" s="1" t="str">
        <f t="shared" si="11"/>
        <v>-</v>
      </c>
      <c r="P17" s="1" t="str">
        <f t="shared" si="1"/>
        <v>-</v>
      </c>
      <c r="AA17" s="1" t="str">
        <f>Foglio1!D18</f>
        <v>-</v>
      </c>
      <c r="AB17" s="1" t="str">
        <f t="shared" si="12"/>
        <v>-</v>
      </c>
      <c r="AC17" s="1" t="str">
        <f t="shared" si="2"/>
        <v>-</v>
      </c>
      <c r="AD17" s="1" t="str">
        <f t="shared" si="3"/>
        <v>-</v>
      </c>
      <c r="AE17" s="1" t="str">
        <f t="shared" si="4"/>
        <v>-</v>
      </c>
      <c r="AF17" s="1" t="str">
        <f t="shared" si="5"/>
        <v>-</v>
      </c>
      <c r="AG17" s="1" t="str">
        <f t="shared" si="6"/>
        <v>-</v>
      </c>
      <c r="AI17" s="37">
        <f>R14/AI14</f>
        <v>1.0486194008555727</v>
      </c>
      <c r="AJ17" s="37"/>
      <c r="AK17" s="37"/>
      <c r="AL17" s="37"/>
      <c r="AM17" s="37"/>
    </row>
    <row r="18" spans="1:39" x14ac:dyDescent="0.2">
      <c r="A18" s="1">
        <f>Foglio1!A19</f>
        <v>5</v>
      </c>
      <c r="B18" s="1">
        <f>Foglio1!B19</f>
        <v>0</v>
      </c>
      <c r="C18" s="1" t="str">
        <f>Foglio1!E19</f>
        <v>-</v>
      </c>
      <c r="D18" s="1" t="str">
        <f>Foglio1!F19</f>
        <v>-</v>
      </c>
      <c r="E18" s="1" t="str">
        <f>Foglio1!I19</f>
        <v>-</v>
      </c>
      <c r="F18" s="1" t="str">
        <f>IF(Foglio1!C19="-",Foglio1!K19,Foglio1!L19)</f>
        <v>-</v>
      </c>
      <c r="G18" s="1" t="str">
        <f t="shared" si="7"/>
        <v>-</v>
      </c>
      <c r="H18" s="1" t="str">
        <f t="shared" si="8"/>
        <v>-</v>
      </c>
      <c r="I18" s="1" t="str">
        <f t="shared" si="9"/>
        <v>-</v>
      </c>
      <c r="J18" s="1" t="s">
        <v>65</v>
      </c>
      <c r="K18" s="1" t="s">
        <v>65</v>
      </c>
      <c r="L18" s="1" t="s">
        <v>65</v>
      </c>
      <c r="M18" s="1" t="s">
        <v>65</v>
      </c>
      <c r="N18" s="1" t="str">
        <f t="shared" si="10"/>
        <v>-</v>
      </c>
      <c r="O18" s="1" t="str">
        <f t="shared" si="11"/>
        <v>-</v>
      </c>
      <c r="P18" s="1" t="str">
        <f t="shared" si="1"/>
        <v>-</v>
      </c>
      <c r="AA18" s="1" t="str">
        <f>Foglio1!D19</f>
        <v>-</v>
      </c>
      <c r="AB18" s="1" t="str">
        <f t="shared" si="12"/>
        <v>-</v>
      </c>
      <c r="AC18" s="1" t="str">
        <f t="shared" si="2"/>
        <v>-</v>
      </c>
      <c r="AD18" s="1" t="str">
        <f t="shared" si="3"/>
        <v>-</v>
      </c>
      <c r="AE18" s="1" t="str">
        <f t="shared" si="4"/>
        <v>-</v>
      </c>
      <c r="AF18" s="1" t="str">
        <f t="shared" si="5"/>
        <v>-</v>
      </c>
      <c r="AG18" s="1" t="str">
        <f t="shared" si="6"/>
        <v>-</v>
      </c>
    </row>
    <row r="19" spans="1:39" x14ac:dyDescent="0.2">
      <c r="A19" s="1">
        <f>Foglio1!A20</f>
        <v>6</v>
      </c>
      <c r="B19" s="1">
        <f>Foglio1!B20</f>
        <v>0</v>
      </c>
      <c r="C19" s="1" t="str">
        <f>Foglio1!E20</f>
        <v>-</v>
      </c>
      <c r="D19" s="1" t="str">
        <f>Foglio1!F20</f>
        <v>-</v>
      </c>
      <c r="E19" s="1" t="str">
        <f>Foglio1!I20</f>
        <v>-</v>
      </c>
      <c r="F19" s="1" t="str">
        <f>IF(Foglio1!C20="-",Foglio1!K20,Foglio1!L20)</f>
        <v>-</v>
      </c>
      <c r="G19" s="1" t="str">
        <f t="shared" si="7"/>
        <v>-</v>
      </c>
      <c r="H19" s="1" t="str">
        <f t="shared" si="8"/>
        <v>-</v>
      </c>
      <c r="I19" s="1" t="str">
        <f t="shared" si="9"/>
        <v>-</v>
      </c>
      <c r="J19" s="1" t="s">
        <v>65</v>
      </c>
      <c r="K19" s="1" t="s">
        <v>65</v>
      </c>
      <c r="L19" s="1" t="s">
        <v>65</v>
      </c>
      <c r="M19" s="1" t="s">
        <v>65</v>
      </c>
      <c r="N19" s="1" t="str">
        <f t="shared" si="10"/>
        <v>-</v>
      </c>
      <c r="O19" s="1" t="str">
        <f t="shared" si="11"/>
        <v>-</v>
      </c>
      <c r="P19" s="1" t="str">
        <f t="shared" si="1"/>
        <v>-</v>
      </c>
      <c r="AA19" s="1" t="str">
        <f>Foglio1!D20</f>
        <v>-</v>
      </c>
      <c r="AB19" s="1" t="str">
        <f t="shared" si="12"/>
        <v>-</v>
      </c>
      <c r="AC19" s="1" t="str">
        <f t="shared" si="2"/>
        <v>-</v>
      </c>
      <c r="AD19" s="1" t="str">
        <f t="shared" si="3"/>
        <v>-</v>
      </c>
      <c r="AE19" s="1" t="str">
        <f t="shared" si="4"/>
        <v>-</v>
      </c>
      <c r="AF19" s="1" t="str">
        <f t="shared" si="5"/>
        <v>-</v>
      </c>
      <c r="AG19" s="1" t="str">
        <f t="shared" si="6"/>
        <v>-</v>
      </c>
    </row>
    <row r="20" spans="1:39" x14ac:dyDescent="0.2">
      <c r="A20" s="1">
        <f>Foglio1!A21</f>
        <v>7</v>
      </c>
      <c r="B20" s="1">
        <f>Foglio1!B21</f>
        <v>7</v>
      </c>
      <c r="C20" s="1">
        <f>Foglio1!E21</f>
        <v>7.2613134771634849E-2</v>
      </c>
      <c r="D20" s="1">
        <f>Foglio1!F21</f>
        <v>0.99736018200980747</v>
      </c>
      <c r="E20" s="1">
        <f>Foglio1!I21</f>
        <v>0.82272801620070002</v>
      </c>
      <c r="F20" s="1">
        <f>IF(Foglio1!C21="-",Foglio1!K21,Foglio1!L21)</f>
        <v>60</v>
      </c>
      <c r="G20" s="1">
        <f t="shared" si="7"/>
        <v>0.50000000000000011</v>
      </c>
      <c r="H20" s="1">
        <f t="shared" si="8"/>
        <v>0.8660254037844386</v>
      </c>
      <c r="I20" s="1">
        <f>IF(B20=0,"-",((C20*G20+D20*H20*ABS(E20))/(C20)))</f>
        <v>10.286417918405942</v>
      </c>
      <c r="J20" s="1">
        <v>22.49</v>
      </c>
      <c r="K20" s="1">
        <v>12.5</v>
      </c>
      <c r="L20" s="1">
        <f>J20+K20</f>
        <v>34.989999999999995</v>
      </c>
      <c r="M20" s="1">
        <f>IF(B20=0,"-",J20*(((1+G20)/2)))</f>
        <v>16.8675</v>
      </c>
      <c r="N20" s="1">
        <f>IF(B20=0,"-",K20*I20)</f>
        <v>128.58022398007427</v>
      </c>
      <c r="O20" s="1">
        <f>IF(B20=0,"-",L20*$A$3*((1-G20)/2))</f>
        <v>2.6242499999999991</v>
      </c>
      <c r="P20" s="1">
        <f t="shared" si="1"/>
        <v>148.07197398007426</v>
      </c>
      <c r="AA20" s="1">
        <f>Foglio1!D21</f>
        <v>-83.780677790399537</v>
      </c>
      <c r="AB20" s="1">
        <f t="shared" si="12"/>
        <v>0.10833461322812343</v>
      </c>
      <c r="AC20" s="1">
        <f t="shared" si="2"/>
        <v>1.4929804104416136</v>
      </c>
      <c r="AD20" s="1">
        <f>IF(AA20="-","-",AC20*K20)</f>
        <v>18.662255130520169</v>
      </c>
      <c r="AE20" s="1">
        <f>IF(AA20="-","-",((1+COS(RADIANS($F$3)))/2)*J20)</f>
        <v>19.196415754442725</v>
      </c>
      <c r="AF20" s="1">
        <f>IF(AA20="-","-",$A$3*((1-COS(RADIANS($F$3)))/2)*L20)</f>
        <v>1.5372500589424047</v>
      </c>
      <c r="AG20" s="1">
        <f>IF(AA20="-","-",SUM(AD20:AF20))</f>
        <v>39.395920943905296</v>
      </c>
    </row>
    <row r="21" spans="1:39" x14ac:dyDescent="0.2">
      <c r="A21" s="1">
        <f>Foglio1!A22</f>
        <v>8</v>
      </c>
      <c r="B21" s="1">
        <f>Foglio1!B22</f>
        <v>8</v>
      </c>
      <c r="C21" s="1">
        <f>Foglio1!E22</f>
        <v>0.25411386222723503</v>
      </c>
      <c r="D21" s="1">
        <f>Foglio1!F22</f>
        <v>0.96717430953471761</v>
      </c>
      <c r="E21" s="1">
        <f>Foglio1!I22</f>
        <v>0.70140655766502491</v>
      </c>
      <c r="F21" s="1">
        <f>IF(Foglio1!C22="-",Foglio1!K22,Foglio1!L22)</f>
        <v>60</v>
      </c>
      <c r="G21" s="1">
        <f t="shared" si="7"/>
        <v>0.50000000000000011</v>
      </c>
      <c r="H21" s="1">
        <f t="shared" si="8"/>
        <v>0.8660254037844386</v>
      </c>
      <c r="I21" s="1">
        <f t="shared" si="9"/>
        <v>2.8119415423730829</v>
      </c>
      <c r="J21" s="1">
        <v>80.349999999999994</v>
      </c>
      <c r="K21" s="1">
        <v>70.650000000000006</v>
      </c>
      <c r="L21" s="1">
        <f t="shared" ref="L21:L31" si="13">J21+K21</f>
        <v>151</v>
      </c>
      <c r="M21" s="1">
        <f t="shared" ref="M21:M31" si="14">IF(B21=0,"-",J21*(((1+G21)/2)))</f>
        <v>60.262499999999996</v>
      </c>
      <c r="N21" s="1">
        <f t="shared" ref="N21:N31" si="15">IF(B21=0,"-",K21*I21)</f>
        <v>198.66366996865833</v>
      </c>
      <c r="O21" s="1">
        <f t="shared" ref="O21:O31" si="16">IF(B21=0,"-",L21*$A$3*((1-G21)/2))</f>
        <v>11.324999999999998</v>
      </c>
      <c r="P21" s="1">
        <f t="shared" si="1"/>
        <v>270.2511699686583</v>
      </c>
      <c r="AA21" s="1">
        <f>Foglio1!D22</f>
        <v>-68.780677790399537</v>
      </c>
      <c r="AB21" s="1">
        <f t="shared" si="12"/>
        <v>0.36193896282645482</v>
      </c>
      <c r="AC21" s="1">
        <f t="shared" si="2"/>
        <v>1.4245152616969383</v>
      </c>
      <c r="AD21" s="1">
        <f t="shared" ref="AD21:AD31" si="17">IF(AA21="-","-",AC21*K21)</f>
        <v>100.64200323888871</v>
      </c>
      <c r="AE21" s="1">
        <f t="shared" ref="AE21:AE31" si="18">IF(AA21="-","-",((1+COS(RADIANS($F$3)))/2)*J21)</f>
        <v>68.58301493416954</v>
      </c>
      <c r="AF21" s="1">
        <f t="shared" ref="AF21:AF31" si="19">IF(AA21="-","-",$A$3*((1-COS(RADIANS($F$3)))/2)*L21)</f>
        <v>6.6340314061246968</v>
      </c>
      <c r="AG21" s="1">
        <f t="shared" si="6"/>
        <v>175.85904957918294</v>
      </c>
    </row>
    <row r="22" spans="1:39" x14ac:dyDescent="0.2">
      <c r="A22" s="1">
        <f>Foglio1!A23</f>
        <v>9</v>
      </c>
      <c r="B22" s="1">
        <f>Foglio1!B23</f>
        <v>9</v>
      </c>
      <c r="C22" s="1">
        <f>Foglio1!E23</f>
        <v>0.4179618409953198</v>
      </c>
      <c r="D22" s="1">
        <f>Foglio1!F23</f>
        <v>0.90846458349888526</v>
      </c>
      <c r="E22" s="1">
        <f>Foglio1!I23</f>
        <v>0.53915827298228014</v>
      </c>
      <c r="F22" s="1">
        <f>IF(Foglio1!C23="-",Foglio1!K23,Foglio1!L23)</f>
        <v>49.525182239874177</v>
      </c>
      <c r="G22" s="1">
        <f t="shared" si="7"/>
        <v>0.64911377730719044</v>
      </c>
      <c r="H22" s="1">
        <f t="shared" si="8"/>
        <v>0.76069133300570158</v>
      </c>
      <c r="I22" s="1">
        <f t="shared" si="9"/>
        <v>1.5405619707356082</v>
      </c>
      <c r="J22" s="1">
        <v>126.27</v>
      </c>
      <c r="K22" s="1">
        <v>148.12</v>
      </c>
      <c r="L22" s="1">
        <f t="shared" si="13"/>
        <v>274.39</v>
      </c>
      <c r="M22" s="1">
        <f t="shared" si="14"/>
        <v>104.11679833028947</v>
      </c>
      <c r="N22" s="1">
        <f t="shared" si="15"/>
        <v>228.18803910535829</v>
      </c>
      <c r="O22" s="1">
        <f t="shared" si="16"/>
        <v>14.441950596702</v>
      </c>
      <c r="P22" s="1">
        <f t="shared" si="1"/>
        <v>346.74678803234974</v>
      </c>
      <c r="AA22" s="1">
        <f>Foglio1!D23</f>
        <v>-53.78067779039953</v>
      </c>
      <c r="AB22" s="1">
        <f t="shared" si="12"/>
        <v>0.59087777024058041</v>
      </c>
      <c r="AC22" s="1">
        <f t="shared" si="2"/>
        <v>1.4137775725559871</v>
      </c>
      <c r="AD22" s="1">
        <f t="shared" si="17"/>
        <v>209.40873404699283</v>
      </c>
      <c r="AE22" s="1">
        <f t="shared" si="18"/>
        <v>107.77818663021267</v>
      </c>
      <c r="AF22" s="1">
        <f t="shared" si="19"/>
        <v>12.05504554653348</v>
      </c>
      <c r="AG22" s="1">
        <f t="shared" si="6"/>
        <v>329.24196622373904</v>
      </c>
    </row>
    <row r="23" spans="1:39" x14ac:dyDescent="0.2">
      <c r="A23" s="1">
        <f>Foglio1!A24</f>
        <v>10</v>
      </c>
      <c r="B23" s="1">
        <f>Foglio1!B24</f>
        <v>10</v>
      </c>
      <c r="C23" s="1">
        <f>Foglio1!E24</f>
        <v>0.55299110209443114</v>
      </c>
      <c r="D23" s="1">
        <f>Foglio1!F24</f>
        <v>0.83318715844904045</v>
      </c>
      <c r="E23" s="1">
        <f>Foglio1!I24</f>
        <v>0.3212707931566996</v>
      </c>
      <c r="F23" s="1">
        <f>IF(Foglio1!C24="-",Foglio1!K24,Foglio1!L24)</f>
        <v>25.829584877144267</v>
      </c>
      <c r="G23" s="1">
        <f t="shared" si="7"/>
        <v>0.90009391828227525</v>
      </c>
      <c r="H23" s="1">
        <f t="shared" si="8"/>
        <v>0.43569592409300872</v>
      </c>
      <c r="I23" s="1">
        <f t="shared" si="9"/>
        <v>1.110995174712861</v>
      </c>
      <c r="J23" s="1">
        <v>157.37</v>
      </c>
      <c r="K23" s="1">
        <v>231.96</v>
      </c>
      <c r="L23" s="1">
        <f t="shared" si="13"/>
        <v>389.33000000000004</v>
      </c>
      <c r="M23" s="1">
        <f t="shared" si="14"/>
        <v>149.50888996004082</v>
      </c>
      <c r="N23" s="1">
        <f t="shared" si="15"/>
        <v>257.70644072639527</v>
      </c>
      <c r="O23" s="1">
        <f t="shared" si="16"/>
        <v>5.834465219274267</v>
      </c>
      <c r="P23" s="1">
        <f t="shared" si="1"/>
        <v>413.04979590571037</v>
      </c>
      <c r="AA23" s="1">
        <f>Foglio1!D24</f>
        <v>-38.78067779039953</v>
      </c>
      <c r="AB23" s="1">
        <f t="shared" si="12"/>
        <v>0.77954923408449461</v>
      </c>
      <c r="AC23" s="1">
        <f t="shared" si="2"/>
        <v>1.4097111936542963</v>
      </c>
      <c r="AD23" s="1">
        <f t="shared" si="17"/>
        <v>326.99660848005061</v>
      </c>
      <c r="AE23" s="1">
        <f t="shared" si="18"/>
        <v>134.3236970776635</v>
      </c>
      <c r="AF23" s="1">
        <f t="shared" si="19"/>
        <v>17.104817532096217</v>
      </c>
      <c r="AG23" s="1">
        <f t="shared" si="6"/>
        <v>478.42512308981031</v>
      </c>
    </row>
    <row r="24" spans="1:39" x14ac:dyDescent="0.2">
      <c r="A24" s="1">
        <f>Foglio1!A25</f>
        <v>11</v>
      </c>
      <c r="B24" s="1">
        <f>Foglio1!B25</f>
        <v>11</v>
      </c>
      <c r="C24" s="1">
        <f>Foglio1!E25</f>
        <v>0.6499996245270695</v>
      </c>
      <c r="D24" s="1">
        <f>Foglio1!F25</f>
        <v>0.75993452883433887</v>
      </c>
      <c r="E24" s="1">
        <f>Foglio1!I25</f>
        <v>3.5710359132001865E-2</v>
      </c>
      <c r="F24" s="1">
        <f>IF(Foglio1!C25="-",Foglio1!K25,Foglio1!L25)</f>
        <v>2.3907148412312749</v>
      </c>
      <c r="G24" s="1">
        <f t="shared" si="7"/>
        <v>0.99912960320491206</v>
      </c>
      <c r="H24" s="1">
        <f t="shared" si="8"/>
        <v>4.1713738739112209E-2</v>
      </c>
      <c r="I24" s="1">
        <f t="shared" si="9"/>
        <v>1.0008711550456475</v>
      </c>
      <c r="J24" s="1">
        <v>175.3</v>
      </c>
      <c r="K24" s="1">
        <v>280.82</v>
      </c>
      <c r="L24" s="1">
        <f t="shared" si="13"/>
        <v>456.12</v>
      </c>
      <c r="M24" s="1">
        <f t="shared" si="14"/>
        <v>175.22370972091056</v>
      </c>
      <c r="N24" s="1">
        <f t="shared" si="15"/>
        <v>281.0646377599187</v>
      </c>
      <c r="O24" s="1">
        <f t="shared" si="16"/>
        <v>5.955080792632636E-2</v>
      </c>
      <c r="P24" s="1">
        <f t="shared" si="1"/>
        <v>456.34789828875557</v>
      </c>
      <c r="AA24" s="1">
        <f>Foglio1!D25</f>
        <v>-23.78067779039953</v>
      </c>
      <c r="AB24" s="1">
        <f t="shared" si="12"/>
        <v>0.91509570589157119</v>
      </c>
      <c r="AC24" s="1">
        <f t="shared" si="2"/>
        <v>1.4078326842669762</v>
      </c>
      <c r="AD24" s="1">
        <f t="shared" si="17"/>
        <v>395.34757439585223</v>
      </c>
      <c r="AE24" s="1">
        <f t="shared" si="18"/>
        <v>149.6279093710009</v>
      </c>
      <c r="AF24" s="1">
        <f t="shared" si="19"/>
        <v>20.039168244778786</v>
      </c>
      <c r="AG24" s="1">
        <f t="shared" si="6"/>
        <v>565.01465201163194</v>
      </c>
    </row>
    <row r="25" spans="1:39" x14ac:dyDescent="0.2">
      <c r="A25" s="1">
        <f>Foglio1!A26</f>
        <v>12</v>
      </c>
      <c r="B25" s="1">
        <f>Foglio1!B26</f>
        <v>12</v>
      </c>
      <c r="C25" s="1">
        <f>Foglio1!E26</f>
        <v>0.70237643780361392</v>
      </c>
      <c r="D25" s="1">
        <f>Foglio1!F26</f>
        <v>0.71180568950964851</v>
      </c>
      <c r="E25" s="1">
        <f>Foglio1!I26</f>
        <v>-0.30264553562891028</v>
      </c>
      <c r="F25" s="1">
        <f>IF(Foglio1!C26="-",Foglio1!K26,Foglio1!L26)</f>
        <v>-17.051221074805497</v>
      </c>
      <c r="G25" s="1">
        <f t="shared" si="7"/>
        <v>0.95604300045689006</v>
      </c>
      <c r="H25" s="1">
        <f t="shared" si="8"/>
        <v>0.29322650166277076</v>
      </c>
      <c r="I25" s="1">
        <f t="shared" si="9"/>
        <v>1.0459780569724406</v>
      </c>
      <c r="J25" s="1">
        <v>183.36</v>
      </c>
      <c r="K25" s="1">
        <v>316.67</v>
      </c>
      <c r="L25" s="1">
        <f t="shared" si="13"/>
        <v>500.03000000000003</v>
      </c>
      <c r="M25" s="1">
        <f t="shared" si="14"/>
        <v>179.33002228188769</v>
      </c>
      <c r="N25" s="1">
        <f t="shared" si="15"/>
        <v>331.22987130146277</v>
      </c>
      <c r="O25" s="1">
        <f t="shared" si="16"/>
        <v>3.2969727722311899</v>
      </c>
      <c r="P25" s="1">
        <f t="shared" si="1"/>
        <v>513.8568663555817</v>
      </c>
      <c r="AA25" s="1">
        <f>Foglio1!D26</f>
        <v>-8.7806777903995314</v>
      </c>
      <c r="AB25" s="1">
        <f t="shared" si="12"/>
        <v>0.98827991760929357</v>
      </c>
      <c r="AC25" s="1">
        <f t="shared" si="2"/>
        <v>1.4070341551426366</v>
      </c>
      <c r="AD25" s="1">
        <f t="shared" si="17"/>
        <v>445.56550590901878</v>
      </c>
      <c r="AE25" s="1">
        <f t="shared" si="18"/>
        <v>156.50754969918268</v>
      </c>
      <c r="AF25" s="1">
        <f t="shared" si="19"/>
        <v>21.968309430493591</v>
      </c>
      <c r="AG25" s="1">
        <f t="shared" si="6"/>
        <v>624.04136503869506</v>
      </c>
    </row>
    <row r="26" spans="1:39" x14ac:dyDescent="0.2">
      <c r="A26" s="1">
        <f>Foglio1!A27</f>
        <v>13</v>
      </c>
      <c r="B26" s="1">
        <f>Foglio1!B27</f>
        <v>13</v>
      </c>
      <c r="C26" s="1">
        <f>Foglio1!E27</f>
        <v>0.70655214865604421</v>
      </c>
      <c r="D26" s="1">
        <f>Foglio1!F27</f>
        <v>0.70766097902140057</v>
      </c>
      <c r="E26" s="1">
        <f>Foglio1!I27</f>
        <v>0.62668161448223847</v>
      </c>
      <c r="F26" s="1">
        <f>IF(Foglio1!C27="-",Foglio1!K27,Foglio1!L27)</f>
        <v>-32.1150577038431</v>
      </c>
      <c r="G26" s="1">
        <f t="shared" si="7"/>
        <v>0.84698223712352561</v>
      </c>
      <c r="H26" s="1">
        <f t="shared" si="8"/>
        <v>0.53162119031997568</v>
      </c>
      <c r="I26" s="1">
        <f t="shared" si="9"/>
        <v>1.1806623045556952</v>
      </c>
      <c r="J26" s="1">
        <v>180.21</v>
      </c>
      <c r="K26" s="1">
        <v>306.43</v>
      </c>
      <c r="L26" s="1">
        <f t="shared" si="13"/>
        <v>486.64</v>
      </c>
      <c r="M26" s="1">
        <f t="shared" si="14"/>
        <v>166.42233447601529</v>
      </c>
      <c r="N26" s="1">
        <f t="shared" si="15"/>
        <v>361.79034998500168</v>
      </c>
      <c r="O26" s="1">
        <f t="shared" si="16"/>
        <v>11.169684618931123</v>
      </c>
      <c r="P26" s="1">
        <f t="shared" si="1"/>
        <v>539.38236907994815</v>
      </c>
      <c r="AA26" s="1">
        <f>Foglio1!D27</f>
        <v>6.2193222096004686</v>
      </c>
      <c r="AB26" s="1">
        <f t="shared" si="12"/>
        <v>0.99411448615172737</v>
      </c>
      <c r="AC26" s="1">
        <f t="shared" si="2"/>
        <v>1.4069755884105728</v>
      </c>
      <c r="AD26" s="1">
        <f t="shared" si="17"/>
        <v>431.13952955665184</v>
      </c>
      <c r="AE26" s="1">
        <f t="shared" si="18"/>
        <v>153.81885651881387</v>
      </c>
      <c r="AF26" s="1">
        <f t="shared" si="19"/>
        <v>21.380033400506772</v>
      </c>
      <c r="AG26" s="1">
        <f t="shared" si="6"/>
        <v>606.3384194759725</v>
      </c>
    </row>
    <row r="27" spans="1:39" x14ac:dyDescent="0.2">
      <c r="A27" s="1">
        <f>Foglio1!A28</f>
        <v>14</v>
      </c>
      <c r="B27" s="1">
        <f>Foglio1!B28</f>
        <v>14</v>
      </c>
      <c r="C27" s="1">
        <f>Foglio1!E28</f>
        <v>0.66224218929045575</v>
      </c>
      <c r="D27" s="1">
        <f>Foglio1!F28</f>
        <v>0.74928985227599609</v>
      </c>
      <c r="E27" s="1">
        <f>Foglio1!I28</f>
        <v>0.85611854862983294</v>
      </c>
      <c r="F27" s="1">
        <f>IF(Foglio1!C28="-",Foglio1!K28,Foglio1!L28)</f>
        <v>-44.087665663252899</v>
      </c>
      <c r="G27" s="1">
        <f t="shared" si="7"/>
        <v>0.71827609360114064</v>
      </c>
      <c r="H27" s="1">
        <f t="shared" si="8"/>
        <v>0.69575818598208772</v>
      </c>
      <c r="I27" s="1">
        <f t="shared" si="9"/>
        <v>1.3922223068658899</v>
      </c>
      <c r="J27" s="1">
        <v>170.98</v>
      </c>
      <c r="K27" s="1">
        <v>269.63</v>
      </c>
      <c r="L27" s="1">
        <f t="shared" si="13"/>
        <v>440.61</v>
      </c>
      <c r="M27" s="1">
        <f t="shared" si="14"/>
        <v>146.89542324196148</v>
      </c>
      <c r="N27" s="1">
        <f t="shared" si="15"/>
        <v>375.38490060024986</v>
      </c>
      <c r="O27" s="1">
        <f t="shared" si="16"/>
        <v>18.619555559760212</v>
      </c>
      <c r="P27" s="1">
        <f t="shared" si="1"/>
        <v>540.89987940197159</v>
      </c>
      <c r="AA27" s="1">
        <f>Foglio1!D28</f>
        <v>21.21932220960047</v>
      </c>
      <c r="AB27" s="1">
        <f t="shared" si="12"/>
        <v>0.93220179531478586</v>
      </c>
      <c r="AC27" s="1">
        <f t="shared" si="2"/>
        <v>1.4076347243839153</v>
      </c>
      <c r="AD27" s="1">
        <f t="shared" si="17"/>
        <v>379.54055073563507</v>
      </c>
      <c r="AE27" s="1">
        <f t="shared" si="18"/>
        <v>145.94055872363793</v>
      </c>
      <c r="AF27" s="1">
        <f t="shared" si="19"/>
        <v>19.357752171209288</v>
      </c>
      <c r="AG27" s="1">
        <f t="shared" si="6"/>
        <v>544.83886163048237</v>
      </c>
    </row>
    <row r="28" spans="1:39" x14ac:dyDescent="0.2">
      <c r="A28" s="1">
        <f>Foglio1!A29</f>
        <v>15</v>
      </c>
      <c r="B28" s="1">
        <f>Foglio1!B29</f>
        <v>15</v>
      </c>
      <c r="C28" s="1">
        <f>Foglio1!E29</f>
        <v>0.57246621021194344</v>
      </c>
      <c r="D28" s="1">
        <f>Foglio1!F29</f>
        <v>0.81992831282105083</v>
      </c>
      <c r="E28" s="1">
        <f>Foglio1!I29</f>
        <v>0.97074303327210343</v>
      </c>
      <c r="F28" s="1">
        <f>IF(Foglio1!C29="-",Foglio1!K29,Foglio1!L29)</f>
        <v>-54.275060091869165</v>
      </c>
      <c r="G28" s="1">
        <f t="shared" si="7"/>
        <v>0.58389464263231816</v>
      </c>
      <c r="H28" s="1">
        <f t="shared" si="8"/>
        <v>0.81182944409849866</v>
      </c>
      <c r="I28" s="1">
        <f t="shared" si="9"/>
        <v>1.7126377380203262</v>
      </c>
      <c r="J28" s="1">
        <v>149.93</v>
      </c>
      <c r="K28" s="1">
        <v>207.35</v>
      </c>
      <c r="L28" s="1">
        <f t="shared" si="13"/>
        <v>357.28</v>
      </c>
      <c r="M28" s="1">
        <f t="shared" si="14"/>
        <v>118.73666188493173</v>
      </c>
      <c r="N28" s="1">
        <f t="shared" si="15"/>
        <v>355.1154349785146</v>
      </c>
      <c r="O28" s="1">
        <f t="shared" si="16"/>
        <v>22.299918312048803</v>
      </c>
      <c r="P28" s="1">
        <f t="shared" si="1"/>
        <v>496.15201517549514</v>
      </c>
      <c r="AA28" s="1">
        <f>Foglio1!D29</f>
        <v>36.21932220960047</v>
      </c>
      <c r="AB28" s="1">
        <f t="shared" si="12"/>
        <v>0.80676109266344764</v>
      </c>
      <c r="AC28" s="1">
        <f t="shared" si="2"/>
        <v>1.409282993710957</v>
      </c>
      <c r="AD28" s="1">
        <f t="shared" si="17"/>
        <v>292.21482874596694</v>
      </c>
      <c r="AE28" s="1">
        <f t="shared" si="18"/>
        <v>127.97325985164953</v>
      </c>
      <c r="AF28" s="1">
        <f t="shared" si="19"/>
        <v>15.696733382650541</v>
      </c>
      <c r="AG28" s="1">
        <f t="shared" si="6"/>
        <v>435.88482198026702</v>
      </c>
    </row>
    <row r="29" spans="1:39" x14ac:dyDescent="0.2">
      <c r="A29" s="1">
        <f>Foglio1!A30</f>
        <v>16</v>
      </c>
      <c r="B29" s="1">
        <f>Foglio1!B30</f>
        <v>16</v>
      </c>
      <c r="C29" s="1">
        <f>Foglio1!E30</f>
        <v>0.44334229603288755</v>
      </c>
      <c r="D29" s="1">
        <f>Foglio1!F30</f>
        <v>0.89635239083090945</v>
      </c>
      <c r="E29" s="1">
        <f>Foglio1!I30</f>
        <v>0.99997310751838298</v>
      </c>
      <c r="F29" s="1">
        <f>IF(Foglio1!C30="-",Foglio1!K30,Foglio1!L30)</f>
        <v>-60</v>
      </c>
      <c r="G29" s="1">
        <f t="shared" si="7"/>
        <v>0.50000000000000011</v>
      </c>
      <c r="H29" s="1">
        <f t="shared" si="8"/>
        <v>0.8660254037844386</v>
      </c>
      <c r="I29" s="1">
        <f t="shared" si="9"/>
        <v>2.2508888109361309</v>
      </c>
      <c r="J29" s="1">
        <v>118.17</v>
      </c>
      <c r="K29" s="1">
        <v>139.80000000000001</v>
      </c>
      <c r="L29" s="1">
        <f t="shared" si="13"/>
        <v>257.97000000000003</v>
      </c>
      <c r="M29" s="1">
        <f t="shared" si="14"/>
        <v>88.627499999999998</v>
      </c>
      <c r="N29" s="1">
        <f t="shared" si="15"/>
        <v>314.67425576887115</v>
      </c>
      <c r="O29" s="1">
        <f t="shared" si="16"/>
        <v>19.347749999999998</v>
      </c>
      <c r="P29" s="1">
        <f t="shared" si="1"/>
        <v>422.64950576887117</v>
      </c>
      <c r="AA29" s="1">
        <f>Foglio1!D30</f>
        <v>51.21932220960047</v>
      </c>
      <c r="AB29" s="1">
        <f t="shared" si="12"/>
        <v>0.62634095478283858</v>
      </c>
      <c r="AC29" s="1">
        <f t="shared" si="2"/>
        <v>1.4128242094667616</v>
      </c>
      <c r="AD29" s="1">
        <f t="shared" si="17"/>
        <v>197.51282448345327</v>
      </c>
      <c r="AE29" s="1">
        <f t="shared" si="18"/>
        <v>100.86440416640716</v>
      </c>
      <c r="AF29" s="1">
        <f t="shared" si="19"/>
        <v>11.333649548595949</v>
      </c>
      <c r="AG29" s="1">
        <f t="shared" si="6"/>
        <v>309.71087819845633</v>
      </c>
    </row>
    <row r="30" spans="1:39" x14ac:dyDescent="0.2">
      <c r="A30" s="1">
        <f>Foglio1!A31</f>
        <v>17</v>
      </c>
      <c r="B30" s="1">
        <f>Foglio1!B31</f>
        <v>17</v>
      </c>
      <c r="C30" s="1">
        <f>Foglio1!E31</f>
        <v>0.28367002811723302</v>
      </c>
      <c r="D30" s="1">
        <f>Foglio1!F31</f>
        <v>0.95892195466991381</v>
      </c>
      <c r="E30" s="1">
        <f>Foglio1!I31</f>
        <v>0.97589317316103907</v>
      </c>
      <c r="F30" s="1">
        <f>IF(Foglio1!C31="-",Foglio1!K31,Foglio1!L31)</f>
        <v>-60</v>
      </c>
      <c r="G30" s="1">
        <f t="shared" si="7"/>
        <v>0.50000000000000011</v>
      </c>
      <c r="H30" s="1">
        <f t="shared" si="8"/>
        <v>0.8660254037844386</v>
      </c>
      <c r="I30" s="1">
        <f t="shared" si="9"/>
        <v>3.3569505399882305</v>
      </c>
      <c r="J30" s="1">
        <v>75.06</v>
      </c>
      <c r="K30" s="1">
        <v>66.48</v>
      </c>
      <c r="L30" s="1">
        <f t="shared" si="13"/>
        <v>141.54000000000002</v>
      </c>
      <c r="M30" s="1">
        <f t="shared" si="14"/>
        <v>56.295000000000002</v>
      </c>
      <c r="N30" s="1">
        <f t="shared" si="15"/>
        <v>223.17007189841758</v>
      </c>
      <c r="O30" s="1">
        <f t="shared" si="16"/>
        <v>10.615499999999999</v>
      </c>
      <c r="P30" s="1">
        <f t="shared" si="1"/>
        <v>290.08057189841759</v>
      </c>
      <c r="AA30" s="1">
        <f>Foglio1!D31</f>
        <v>66.219322209600492</v>
      </c>
      <c r="AB30" s="1">
        <f t="shared" si="12"/>
        <v>0.40323671591114663</v>
      </c>
      <c r="AC30" s="1">
        <f t="shared" si="2"/>
        <v>1.4216613468174444</v>
      </c>
      <c r="AD30" s="1">
        <f t="shared" si="17"/>
        <v>94.512046336423708</v>
      </c>
      <c r="AE30" s="1">
        <f t="shared" si="18"/>
        <v>64.067717497931127</v>
      </c>
      <c r="AF30" s="1">
        <f t="shared" si="19"/>
        <v>6.2184159286284091</v>
      </c>
      <c r="AG30" s="1">
        <f t="shared" si="6"/>
        <v>164.79817976298324</v>
      </c>
    </row>
    <row r="31" spans="1:39" x14ac:dyDescent="0.2">
      <c r="A31" s="1">
        <f>Foglio1!A32</f>
        <v>18</v>
      </c>
      <c r="B31" s="1">
        <f>Foglio1!B32</f>
        <v>18</v>
      </c>
      <c r="C31" s="1">
        <f>Foglio1!E32</f>
        <v>0.10433080765253329</v>
      </c>
      <c r="D31" s="1">
        <f>Foglio1!F32</f>
        <v>0.99454264995251462</v>
      </c>
      <c r="E31" s="1">
        <f>Foglio1!I32</f>
        <v>0.91668337052471938</v>
      </c>
      <c r="F31" s="1">
        <f>IF(Foglio1!C32="-",Foglio1!K32,Foglio1!L32)</f>
        <v>-60</v>
      </c>
      <c r="G31" s="1">
        <f t="shared" si="7"/>
        <v>0.50000000000000011</v>
      </c>
      <c r="H31" s="1">
        <f t="shared" si="8"/>
        <v>0.8660254037844386</v>
      </c>
      <c r="I31" s="1">
        <f t="shared" si="9"/>
        <v>8.0676463305184409</v>
      </c>
      <c r="J31" s="1">
        <v>14.07</v>
      </c>
      <c r="K31" s="1">
        <v>6.93</v>
      </c>
      <c r="L31" s="1">
        <f t="shared" si="13"/>
        <v>21</v>
      </c>
      <c r="M31" s="1">
        <f t="shared" si="14"/>
        <v>10.5525</v>
      </c>
      <c r="N31" s="1">
        <f t="shared" si="15"/>
        <v>55.908789070492794</v>
      </c>
      <c r="O31" s="1">
        <f t="shared" si="16"/>
        <v>1.5749999999999995</v>
      </c>
      <c r="P31" s="1">
        <f t="shared" ref="P31" si="20">IF(B31=0,"-",M31+N31+O31)</f>
        <v>68.036289070492799</v>
      </c>
      <c r="AA31" s="1">
        <f>Foglio1!D32</f>
        <v>81.219322209600492</v>
      </c>
      <c r="AB31" s="1">
        <f t="shared" si="12"/>
        <v>0.15265256123029103</v>
      </c>
      <c r="AC31" s="1">
        <f t="shared" si="2"/>
        <v>1.4638391528833132</v>
      </c>
      <c r="AD31" s="1">
        <f t="shared" si="17"/>
        <v>10.14440532948136</v>
      </c>
      <c r="AE31" s="1">
        <f t="shared" si="18"/>
        <v>12.009496205647361</v>
      </c>
      <c r="AF31" s="1">
        <f t="shared" si="19"/>
        <v>0.92261363926237505</v>
      </c>
      <c r="AG31" s="1">
        <f t="shared" si="6"/>
        <v>23.076515174391098</v>
      </c>
    </row>
    <row r="32" spans="1:39" x14ac:dyDescent="0.2">
      <c r="A32" s="1">
        <f>Foglio1!A33</f>
        <v>19</v>
      </c>
      <c r="B32" s="1">
        <f>Foglio1!B33</f>
        <v>0</v>
      </c>
      <c r="C32" s="1" t="str">
        <f>Foglio1!E33</f>
        <v>-</v>
      </c>
      <c r="D32" s="1" t="str">
        <f>Foglio1!F33</f>
        <v>-</v>
      </c>
      <c r="E32" s="1" t="str">
        <f>Foglio1!I33</f>
        <v>-</v>
      </c>
      <c r="F32" s="1" t="str">
        <f>IF(Foglio1!C33="-",Foglio1!K33,Foglio1!L33)</f>
        <v>-</v>
      </c>
      <c r="G32" s="1" t="str">
        <f t="shared" si="7"/>
        <v>-</v>
      </c>
      <c r="H32" s="1" t="str">
        <f t="shared" si="8"/>
        <v>-</v>
      </c>
      <c r="I32" s="1" t="str">
        <f t="shared" si="9"/>
        <v>-</v>
      </c>
      <c r="J32" s="1" t="s">
        <v>65</v>
      </c>
      <c r="K32" s="1" t="s">
        <v>65</v>
      </c>
      <c r="L32" s="1" t="s">
        <v>65</v>
      </c>
      <c r="M32" s="1" t="str">
        <f t="shared" ref="M32:M37" si="21">IF(B32=0,"-",J32*((1+(G32/2))))</f>
        <v>-</v>
      </c>
      <c r="N32" s="1" t="str">
        <f t="shared" si="10"/>
        <v>-</v>
      </c>
      <c r="O32" s="1" t="str">
        <f t="shared" si="11"/>
        <v>-</v>
      </c>
      <c r="P32" s="1" t="str">
        <f t="shared" si="1"/>
        <v>-</v>
      </c>
      <c r="AA32" s="1" t="str">
        <f>Foglio1!D33</f>
        <v>-</v>
      </c>
      <c r="AB32" s="1" t="str">
        <f t="shared" si="12"/>
        <v>-</v>
      </c>
      <c r="AC32" s="1" t="str">
        <f t="shared" si="2"/>
        <v>-</v>
      </c>
      <c r="AD32" s="1" t="str">
        <f t="shared" si="3"/>
        <v>-</v>
      </c>
      <c r="AE32" s="1" t="str">
        <f t="shared" ref="AE32:AE37" si="22">IF(AA32="-","-",((1+COS(RADIANS($F$3)))/2)*J32)</f>
        <v>-</v>
      </c>
      <c r="AF32" s="1" t="str">
        <f t="shared" ref="AF32:AF37" si="23">IF(AA32="-","-",$A$3*((1-COS(RADIANS($F$3)))/2)*L32)</f>
        <v>-</v>
      </c>
      <c r="AG32" s="1" t="str">
        <f t="shared" si="6"/>
        <v>-</v>
      </c>
    </row>
    <row r="33" spans="1:39" x14ac:dyDescent="0.2">
      <c r="A33" s="1">
        <f>Foglio1!A34</f>
        <v>20</v>
      </c>
      <c r="B33" s="1">
        <f>Foglio1!B34</f>
        <v>0</v>
      </c>
      <c r="C33" s="1" t="str">
        <f>Foglio1!E34</f>
        <v>-</v>
      </c>
      <c r="D33" s="1" t="str">
        <f>Foglio1!F34</f>
        <v>-</v>
      </c>
      <c r="E33" s="1" t="str">
        <f>Foglio1!I34</f>
        <v>-</v>
      </c>
      <c r="F33" s="1" t="str">
        <f>IF(Foglio1!C34="-",Foglio1!K34,Foglio1!L34)</f>
        <v>-</v>
      </c>
      <c r="G33" s="1" t="str">
        <f t="shared" si="7"/>
        <v>-</v>
      </c>
      <c r="H33" s="1" t="str">
        <f t="shared" si="8"/>
        <v>-</v>
      </c>
      <c r="I33" s="1" t="str">
        <f t="shared" si="9"/>
        <v>-</v>
      </c>
      <c r="J33" s="1" t="s">
        <v>65</v>
      </c>
      <c r="K33" s="1" t="s">
        <v>65</v>
      </c>
      <c r="L33" s="1" t="s">
        <v>65</v>
      </c>
      <c r="M33" s="1" t="str">
        <f t="shared" si="21"/>
        <v>-</v>
      </c>
      <c r="N33" s="1" t="str">
        <f t="shared" si="10"/>
        <v>-</v>
      </c>
      <c r="O33" s="1" t="str">
        <f t="shared" si="11"/>
        <v>-</v>
      </c>
      <c r="P33" s="1" t="str">
        <f t="shared" si="1"/>
        <v>-</v>
      </c>
      <c r="AA33" s="1" t="str">
        <f>Foglio1!D34</f>
        <v>-</v>
      </c>
      <c r="AB33" s="1" t="str">
        <f t="shared" si="12"/>
        <v>-</v>
      </c>
      <c r="AC33" s="1" t="str">
        <f t="shared" si="2"/>
        <v>-</v>
      </c>
      <c r="AD33" s="1" t="str">
        <f t="shared" si="3"/>
        <v>-</v>
      </c>
      <c r="AE33" s="1" t="str">
        <f t="shared" si="22"/>
        <v>-</v>
      </c>
      <c r="AF33" s="1" t="str">
        <f t="shared" si="23"/>
        <v>-</v>
      </c>
      <c r="AG33" s="1" t="str">
        <f t="shared" si="6"/>
        <v>-</v>
      </c>
    </row>
    <row r="34" spans="1:39" x14ac:dyDescent="0.2">
      <c r="A34" s="1">
        <f>Foglio1!A35</f>
        <v>21</v>
      </c>
      <c r="B34" s="1">
        <f>Foglio1!B35</f>
        <v>0</v>
      </c>
      <c r="C34" s="1" t="str">
        <f>Foglio1!E35</f>
        <v>-</v>
      </c>
      <c r="D34" s="1" t="str">
        <f>Foglio1!F35</f>
        <v>-</v>
      </c>
      <c r="E34" s="1" t="str">
        <f>Foglio1!I35</f>
        <v>-</v>
      </c>
      <c r="F34" s="1" t="str">
        <f>IF(Foglio1!C35="-",Foglio1!K35,Foglio1!L35)</f>
        <v>-</v>
      </c>
      <c r="G34" s="1" t="str">
        <f t="shared" si="7"/>
        <v>-</v>
      </c>
      <c r="H34" s="1" t="str">
        <f t="shared" si="8"/>
        <v>-</v>
      </c>
      <c r="I34" s="1" t="str">
        <f t="shared" si="9"/>
        <v>-</v>
      </c>
      <c r="J34" s="1" t="s">
        <v>65</v>
      </c>
      <c r="K34" s="1" t="s">
        <v>65</v>
      </c>
      <c r="L34" s="1" t="s">
        <v>65</v>
      </c>
      <c r="M34" s="1" t="str">
        <f t="shared" si="21"/>
        <v>-</v>
      </c>
      <c r="N34" s="1" t="str">
        <f t="shared" si="10"/>
        <v>-</v>
      </c>
      <c r="O34" s="1" t="str">
        <f t="shared" si="11"/>
        <v>-</v>
      </c>
      <c r="P34" s="1" t="str">
        <f t="shared" si="1"/>
        <v>-</v>
      </c>
      <c r="AA34" s="1" t="str">
        <f>Foglio1!D35</f>
        <v>-</v>
      </c>
      <c r="AB34" s="1" t="str">
        <f t="shared" si="12"/>
        <v>-</v>
      </c>
      <c r="AC34" s="1" t="str">
        <f t="shared" si="2"/>
        <v>-</v>
      </c>
      <c r="AD34" s="1" t="str">
        <f t="shared" si="3"/>
        <v>-</v>
      </c>
      <c r="AE34" s="1" t="str">
        <f t="shared" si="22"/>
        <v>-</v>
      </c>
      <c r="AF34" s="1" t="str">
        <f t="shared" si="23"/>
        <v>-</v>
      </c>
      <c r="AG34" s="1" t="str">
        <f t="shared" si="6"/>
        <v>-</v>
      </c>
    </row>
    <row r="35" spans="1:39" x14ac:dyDescent="0.2">
      <c r="A35" s="1">
        <f>Foglio1!A36</f>
        <v>22</v>
      </c>
      <c r="B35" s="1">
        <f>Foglio1!B36</f>
        <v>0</v>
      </c>
      <c r="C35" s="1" t="str">
        <f>Foglio1!E36</f>
        <v>-</v>
      </c>
      <c r="D35" s="1" t="str">
        <f>Foglio1!F36</f>
        <v>-</v>
      </c>
      <c r="E35" s="1" t="str">
        <f>Foglio1!I36</f>
        <v>-</v>
      </c>
      <c r="F35" s="1" t="str">
        <f>IF(Foglio1!C36="-",Foglio1!K36,Foglio1!L36)</f>
        <v>-</v>
      </c>
      <c r="G35" s="1" t="str">
        <f t="shared" si="7"/>
        <v>-</v>
      </c>
      <c r="H35" s="1" t="str">
        <f t="shared" si="8"/>
        <v>-</v>
      </c>
      <c r="I35" s="1" t="str">
        <f t="shared" si="9"/>
        <v>-</v>
      </c>
      <c r="J35" s="1" t="s">
        <v>65</v>
      </c>
      <c r="K35" s="1" t="s">
        <v>65</v>
      </c>
      <c r="L35" s="1" t="s">
        <v>65</v>
      </c>
      <c r="M35" s="1" t="str">
        <f t="shared" si="21"/>
        <v>-</v>
      </c>
      <c r="N35" s="1" t="str">
        <f t="shared" si="10"/>
        <v>-</v>
      </c>
      <c r="O35" s="1" t="str">
        <f t="shared" si="11"/>
        <v>-</v>
      </c>
      <c r="P35" s="1" t="str">
        <f t="shared" si="1"/>
        <v>-</v>
      </c>
      <c r="AA35" s="1" t="str">
        <f>Foglio1!D36</f>
        <v>-</v>
      </c>
      <c r="AB35" s="1" t="str">
        <f t="shared" si="12"/>
        <v>-</v>
      </c>
      <c r="AC35" s="1" t="str">
        <f t="shared" si="2"/>
        <v>-</v>
      </c>
      <c r="AD35" s="1" t="str">
        <f t="shared" si="3"/>
        <v>-</v>
      </c>
      <c r="AE35" s="1" t="str">
        <f t="shared" si="22"/>
        <v>-</v>
      </c>
      <c r="AF35" s="1" t="str">
        <f t="shared" si="23"/>
        <v>-</v>
      </c>
      <c r="AG35" s="1" t="str">
        <f t="shared" si="6"/>
        <v>-</v>
      </c>
    </row>
    <row r="36" spans="1:39" x14ac:dyDescent="0.2">
      <c r="A36" s="1">
        <f>Foglio1!A37</f>
        <v>23</v>
      </c>
      <c r="B36" s="1">
        <f>Foglio1!B37</f>
        <v>0</v>
      </c>
      <c r="C36" s="1" t="str">
        <f>Foglio1!E37</f>
        <v>-</v>
      </c>
      <c r="D36" s="1" t="str">
        <f>Foglio1!F37</f>
        <v>-</v>
      </c>
      <c r="E36" s="1" t="str">
        <f>Foglio1!I37</f>
        <v>-</v>
      </c>
      <c r="F36" s="1" t="str">
        <f>IF(Foglio1!C37="-",Foglio1!K37,Foglio1!L37)</f>
        <v>-</v>
      </c>
      <c r="G36" s="1" t="str">
        <f t="shared" si="7"/>
        <v>-</v>
      </c>
      <c r="H36" s="1" t="str">
        <f t="shared" si="8"/>
        <v>-</v>
      </c>
      <c r="I36" s="1" t="str">
        <f t="shared" si="9"/>
        <v>-</v>
      </c>
      <c r="J36" s="1" t="s">
        <v>65</v>
      </c>
      <c r="K36" s="1" t="s">
        <v>65</v>
      </c>
      <c r="L36" s="1" t="s">
        <v>65</v>
      </c>
      <c r="M36" s="1" t="str">
        <f t="shared" si="21"/>
        <v>-</v>
      </c>
      <c r="N36" s="1" t="str">
        <f t="shared" si="10"/>
        <v>-</v>
      </c>
      <c r="O36" s="1" t="str">
        <f t="shared" si="11"/>
        <v>-</v>
      </c>
      <c r="P36" s="1" t="str">
        <f t="shared" si="1"/>
        <v>-</v>
      </c>
      <c r="AA36" s="1" t="str">
        <f>Foglio1!D37</f>
        <v>-</v>
      </c>
      <c r="AB36" s="1" t="str">
        <f t="shared" si="12"/>
        <v>-</v>
      </c>
      <c r="AC36" s="1" t="str">
        <f t="shared" si="2"/>
        <v>-</v>
      </c>
      <c r="AD36" s="1" t="str">
        <f t="shared" si="3"/>
        <v>-</v>
      </c>
      <c r="AE36" s="1" t="str">
        <f t="shared" si="22"/>
        <v>-</v>
      </c>
      <c r="AF36" s="1" t="str">
        <f t="shared" si="23"/>
        <v>-</v>
      </c>
      <c r="AG36" s="1" t="str">
        <f t="shared" si="6"/>
        <v>-</v>
      </c>
    </row>
    <row r="37" spans="1:39" x14ac:dyDescent="0.2">
      <c r="A37" s="1">
        <f>Foglio1!A38</f>
        <v>24</v>
      </c>
      <c r="B37" s="1">
        <f>Foglio1!B38</f>
        <v>0</v>
      </c>
      <c r="C37" s="1" t="str">
        <f>Foglio1!E38</f>
        <v>-</v>
      </c>
      <c r="D37" s="1" t="str">
        <f>Foglio1!F38</f>
        <v>-</v>
      </c>
      <c r="E37" s="1" t="str">
        <f>Foglio1!I38</f>
        <v>-</v>
      </c>
      <c r="F37" s="1" t="str">
        <f>IF(Foglio1!C38="-",Foglio1!K38,Foglio1!L38)</f>
        <v>-</v>
      </c>
      <c r="G37" s="1" t="str">
        <f t="shared" si="7"/>
        <v>-</v>
      </c>
      <c r="H37" s="1" t="str">
        <f t="shared" si="8"/>
        <v>-</v>
      </c>
      <c r="I37" s="1" t="str">
        <f t="shared" si="9"/>
        <v>-</v>
      </c>
      <c r="J37" s="1" t="s">
        <v>65</v>
      </c>
      <c r="K37" s="1" t="s">
        <v>65</v>
      </c>
      <c r="L37" s="1" t="s">
        <v>65</v>
      </c>
      <c r="M37" s="1" t="str">
        <f t="shared" si="21"/>
        <v>-</v>
      </c>
      <c r="N37" s="1" t="str">
        <f t="shared" si="10"/>
        <v>-</v>
      </c>
      <c r="O37" s="1" t="str">
        <f t="shared" si="11"/>
        <v>-</v>
      </c>
      <c r="P37" s="1" t="str">
        <f t="shared" si="1"/>
        <v>-</v>
      </c>
      <c r="AA37" s="1" t="str">
        <f>Foglio1!D38</f>
        <v>-</v>
      </c>
      <c r="AB37" s="1" t="str">
        <f t="shared" si="12"/>
        <v>-</v>
      </c>
      <c r="AC37" s="1" t="str">
        <f t="shared" si="2"/>
        <v>-</v>
      </c>
      <c r="AD37" s="1" t="str">
        <f t="shared" si="3"/>
        <v>-</v>
      </c>
      <c r="AE37" s="1" t="str">
        <f t="shared" si="22"/>
        <v>-</v>
      </c>
      <c r="AF37" s="1" t="str">
        <f t="shared" si="23"/>
        <v>-</v>
      </c>
      <c r="AG37" s="1" t="str">
        <f t="shared" si="6"/>
        <v>-</v>
      </c>
    </row>
    <row r="39" spans="1:39" x14ac:dyDescent="0.2">
      <c r="A39" s="8">
        <v>45464</v>
      </c>
      <c r="J39" s="32" t="s">
        <v>41</v>
      </c>
      <c r="K39" s="32"/>
      <c r="L39" s="32"/>
      <c r="AA39" s="32" t="s">
        <v>53</v>
      </c>
      <c r="AB39" s="32"/>
    </row>
    <row r="40" spans="1:39" x14ac:dyDescent="0.2">
      <c r="A40" s="2" t="s">
        <v>19</v>
      </c>
      <c r="B40" s="9" t="s">
        <v>18</v>
      </c>
      <c r="C40" s="2" t="s">
        <v>26</v>
      </c>
      <c r="D40" s="2" t="s">
        <v>31</v>
      </c>
      <c r="E40" s="2" t="s">
        <v>33</v>
      </c>
      <c r="F40" s="2" t="s">
        <v>34</v>
      </c>
      <c r="G40" s="2" t="s">
        <v>43</v>
      </c>
      <c r="H40" s="2" t="s">
        <v>44</v>
      </c>
      <c r="I40" s="2" t="s">
        <v>42</v>
      </c>
      <c r="J40" s="2" t="s">
        <v>56</v>
      </c>
      <c r="K40" s="2" t="s">
        <v>57</v>
      </c>
      <c r="L40" s="2" t="s">
        <v>58</v>
      </c>
      <c r="M40" s="2" t="s">
        <v>59</v>
      </c>
      <c r="N40" s="2" t="s">
        <v>60</v>
      </c>
      <c r="O40" s="2" t="s">
        <v>61</v>
      </c>
      <c r="P40" s="2" t="s">
        <v>63</v>
      </c>
      <c r="R40" s="38" t="s">
        <v>62</v>
      </c>
      <c r="S40" s="39"/>
      <c r="T40" s="39"/>
      <c r="U40" s="39"/>
      <c r="V40" s="40"/>
      <c r="AA40" s="2" t="s">
        <v>20</v>
      </c>
      <c r="AB40" s="2" t="s">
        <v>48</v>
      </c>
      <c r="AC40" s="9" t="s">
        <v>52</v>
      </c>
      <c r="AD40" s="2" t="s">
        <v>60</v>
      </c>
      <c r="AE40" s="2" t="s">
        <v>61</v>
      </c>
      <c r="AF40" s="2" t="s">
        <v>63</v>
      </c>
      <c r="AG40" s="2" t="s">
        <v>64</v>
      </c>
      <c r="AI40" s="32" t="s">
        <v>62</v>
      </c>
      <c r="AJ40" s="32"/>
      <c r="AK40" s="32"/>
      <c r="AL40" s="32"/>
      <c r="AM40" s="32"/>
    </row>
    <row r="41" spans="1:39" x14ac:dyDescent="0.2">
      <c r="A41" s="1">
        <f>Foglio1!A42</f>
        <v>1</v>
      </c>
      <c r="B41" s="1">
        <f>Foglio1!B42</f>
        <v>0</v>
      </c>
      <c r="C41" s="1" t="str">
        <f>Foglio1!E42</f>
        <v>-</v>
      </c>
      <c r="D41" s="1" t="str">
        <f>Foglio1!F42</f>
        <v>-</v>
      </c>
      <c r="E41" s="1" t="str">
        <f>Foglio1!I42</f>
        <v>-</v>
      </c>
      <c r="F41" s="1" t="str">
        <f>IF(Foglio1!C42="-",Foglio1!K42,Foglio1!L42)</f>
        <v>-</v>
      </c>
      <c r="G41" s="1" t="str">
        <f>IF(F41="-","-",COS(RADIANS(F41)))</f>
        <v>-</v>
      </c>
      <c r="H41" s="1" t="str">
        <f>IF(F41="-","-",SIN(RADIANS(ABS(F41))))</f>
        <v>-</v>
      </c>
      <c r="I41" s="1" t="str">
        <f t="shared" ref="I41:I64" si="24">IF(B41=0,"-",((C41*G41+D41*H41*ABS(E41))/(C41)))</f>
        <v>-</v>
      </c>
      <c r="J41" s="1" t="s">
        <v>65</v>
      </c>
      <c r="K41" s="1" t="s">
        <v>65</v>
      </c>
      <c r="L41" s="1" t="s">
        <v>65</v>
      </c>
      <c r="M41" s="1" t="str">
        <f>IF(B41=0,"-",J41*((1+(G41/2))))</f>
        <v>-</v>
      </c>
      <c r="N41" s="1" t="str">
        <f>IF(B41=0,"-",K41*I41)</f>
        <v>-</v>
      </c>
      <c r="O41" s="1" t="str">
        <f>IF(B41=0,"-",L41*$A$3*((1-G41/2)))</f>
        <v>-</v>
      </c>
      <c r="P41" s="1" t="str">
        <f t="shared" ref="P41:P64" si="25">IF(B41=0,"-",M41+N41+O41)</f>
        <v>-</v>
      </c>
      <c r="R41" s="41">
        <f>(SUM(P41:P64)*$C$3)/1000</f>
        <v>31.636917261815434</v>
      </c>
      <c r="S41" s="42"/>
      <c r="T41" s="42"/>
      <c r="U41" s="42"/>
      <c r="V41" s="43"/>
      <c r="AA41" s="1" t="str">
        <f>Foglio1!D42</f>
        <v>-</v>
      </c>
      <c r="AB41" s="1" t="str">
        <f>IF(AA41="-","-",COS(RADIANS(AA41)))</f>
        <v>-</v>
      </c>
      <c r="AC41" s="1" t="str">
        <f>IF(AA41="-","-",ABS(($G$3*$F$8*AB41+ABS($H$3)*$G$8)/C41))</f>
        <v>-</v>
      </c>
      <c r="AD41" s="1" t="str">
        <f t="shared" ref="AD41:AD45" si="26">IF(AA41="-","-",AC41*K41)</f>
        <v>-</v>
      </c>
      <c r="AE41" s="1" t="str">
        <f t="shared" ref="AE41:AE46" si="27">IF(AA41="-","-",((1+COS(RADIANS($F$3)))/2)*J41)</f>
        <v>-</v>
      </c>
      <c r="AF41" s="1" t="str">
        <f t="shared" ref="AF41:AF46" si="28">IF(AA41="-","-",$A$3*((1-COS(RADIANS($F$3)))/2)*L41)</f>
        <v>-</v>
      </c>
      <c r="AG41" s="1" t="str">
        <f t="shared" ref="AG41:AG46" si="29">IF(AA41="-","-",SUM(AD41:AF41))</f>
        <v>-</v>
      </c>
      <c r="AI41" s="37">
        <f>(SUM(AG46:AG61)/1000)*$C$3</f>
        <v>24.080859745544394</v>
      </c>
      <c r="AJ41" s="37"/>
      <c r="AK41" s="37"/>
      <c r="AL41" s="37"/>
      <c r="AM41" s="37"/>
    </row>
    <row r="42" spans="1:39" x14ac:dyDescent="0.2">
      <c r="A42" s="1">
        <f>Foglio1!A43</f>
        <v>2</v>
      </c>
      <c r="B42" s="1">
        <f>Foglio1!B43</f>
        <v>0</v>
      </c>
      <c r="C42" s="1" t="str">
        <f>Foglio1!E43</f>
        <v>-</v>
      </c>
      <c r="D42" s="1" t="str">
        <f>Foglio1!F43</f>
        <v>-</v>
      </c>
      <c r="E42" s="1" t="str">
        <f>Foglio1!I43</f>
        <v>-</v>
      </c>
      <c r="F42" s="1" t="str">
        <f>IF(Foglio1!C43="-",Foglio1!K43,Foglio1!L43)</f>
        <v>-</v>
      </c>
      <c r="G42" s="1" t="str">
        <f t="shared" ref="G42:G64" si="30">IF(F42="-","-",COS(RADIANS(F42)))</f>
        <v>-</v>
      </c>
      <c r="H42" s="1" t="str">
        <f t="shared" ref="H42:H64" si="31">IF(F42="-","-",SIN(RADIANS(ABS(F42))))</f>
        <v>-</v>
      </c>
      <c r="I42" s="1" t="str">
        <f t="shared" si="24"/>
        <v>-</v>
      </c>
      <c r="J42" s="1" t="s">
        <v>65</v>
      </c>
      <c r="K42" s="1" t="s">
        <v>65</v>
      </c>
      <c r="L42" s="1" t="s">
        <v>65</v>
      </c>
      <c r="M42" s="1" t="str">
        <f t="shared" ref="M42:M64" si="32">IF(B42=0,"-",J42*((1+(G42/2))))</f>
        <v>-</v>
      </c>
      <c r="N42" s="1" t="str">
        <f t="shared" ref="N42:N64" si="33">IF(B42=0,"-",K42*I42)</f>
        <v>-</v>
      </c>
      <c r="O42" s="1" t="str">
        <f t="shared" ref="O42:O45" si="34">IF(B42=0,"-",L42*$A$3*((1-G42/2)))</f>
        <v>-</v>
      </c>
      <c r="P42" s="1" t="str">
        <f t="shared" si="25"/>
        <v>-</v>
      </c>
      <c r="AA42" s="1" t="str">
        <f>Foglio1!D43</f>
        <v>-</v>
      </c>
      <c r="AB42" s="1" t="str">
        <f t="shared" ref="AB42:AB64" si="35">IF(AA42="-","-",COS(RADIANS(AA42)))</f>
        <v>-</v>
      </c>
      <c r="AC42" s="1" t="str">
        <f t="shared" ref="AC42:AC64" si="36">IF(AA42="-","-",ABS(($G$3*$F$8*AB42+$H$3*$G$8)/C42))</f>
        <v>-</v>
      </c>
      <c r="AD42" s="1" t="str">
        <f t="shared" si="26"/>
        <v>-</v>
      </c>
      <c r="AE42" s="1" t="str">
        <f t="shared" si="27"/>
        <v>-</v>
      </c>
      <c r="AF42" s="1" t="str">
        <f t="shared" si="28"/>
        <v>-</v>
      </c>
      <c r="AG42" s="1" t="str">
        <f t="shared" si="29"/>
        <v>-</v>
      </c>
    </row>
    <row r="43" spans="1:39" x14ac:dyDescent="0.2">
      <c r="A43" s="1">
        <f>Foglio1!A44</f>
        <v>3</v>
      </c>
      <c r="B43" s="1">
        <f>Foglio1!B44</f>
        <v>0</v>
      </c>
      <c r="C43" s="1" t="str">
        <f>Foglio1!E44</f>
        <v>-</v>
      </c>
      <c r="D43" s="1" t="str">
        <f>Foglio1!F44</f>
        <v>-</v>
      </c>
      <c r="E43" s="1" t="str">
        <f>Foglio1!I44</f>
        <v>-</v>
      </c>
      <c r="F43" s="1" t="str">
        <f>IF(Foglio1!C44="-",Foglio1!K44,Foglio1!L44)</f>
        <v>-</v>
      </c>
      <c r="G43" s="1" t="str">
        <f t="shared" si="30"/>
        <v>-</v>
      </c>
      <c r="H43" s="1" t="str">
        <f t="shared" si="31"/>
        <v>-</v>
      </c>
      <c r="I43" s="1" t="str">
        <f t="shared" si="24"/>
        <v>-</v>
      </c>
      <c r="J43" s="1" t="s">
        <v>65</v>
      </c>
      <c r="K43" s="1" t="s">
        <v>65</v>
      </c>
      <c r="L43" s="1" t="s">
        <v>65</v>
      </c>
      <c r="M43" s="1" t="str">
        <f t="shared" si="32"/>
        <v>-</v>
      </c>
      <c r="N43" s="1" t="str">
        <f t="shared" si="33"/>
        <v>-</v>
      </c>
      <c r="O43" s="1" t="str">
        <f t="shared" si="34"/>
        <v>-</v>
      </c>
      <c r="P43" s="1" t="str">
        <f t="shared" si="25"/>
        <v>-</v>
      </c>
      <c r="AA43" s="1" t="str">
        <f>Foglio1!D44</f>
        <v>-</v>
      </c>
      <c r="AB43" s="1" t="str">
        <f t="shared" si="35"/>
        <v>-</v>
      </c>
      <c r="AC43" s="1" t="str">
        <f t="shared" si="36"/>
        <v>-</v>
      </c>
      <c r="AD43" s="1" t="str">
        <f t="shared" si="26"/>
        <v>-</v>
      </c>
      <c r="AE43" s="1" t="str">
        <f t="shared" si="27"/>
        <v>-</v>
      </c>
      <c r="AF43" s="1" t="str">
        <f t="shared" si="28"/>
        <v>-</v>
      </c>
      <c r="AG43" s="1" t="str">
        <f t="shared" si="29"/>
        <v>-</v>
      </c>
      <c r="AI43" s="32" t="s">
        <v>54</v>
      </c>
      <c r="AJ43" s="32"/>
      <c r="AK43" s="32"/>
      <c r="AL43" s="32"/>
      <c r="AM43" s="32"/>
    </row>
    <row r="44" spans="1:39" x14ac:dyDescent="0.2">
      <c r="A44" s="1">
        <f>Foglio1!A45</f>
        <v>4</v>
      </c>
      <c r="B44" s="1">
        <f>Foglio1!B45</f>
        <v>0</v>
      </c>
      <c r="C44" s="1" t="str">
        <f>Foglio1!E45</f>
        <v>-</v>
      </c>
      <c r="D44" s="1" t="str">
        <f>Foglio1!F45</f>
        <v>-</v>
      </c>
      <c r="E44" s="1" t="str">
        <f>Foglio1!I45</f>
        <v>-</v>
      </c>
      <c r="F44" s="1" t="str">
        <f>IF(Foglio1!C45="-",Foglio1!K45,Foglio1!L45)</f>
        <v>-</v>
      </c>
      <c r="G44" s="1" t="str">
        <f t="shared" si="30"/>
        <v>-</v>
      </c>
      <c r="H44" s="1" t="str">
        <f t="shared" si="31"/>
        <v>-</v>
      </c>
      <c r="I44" s="1" t="str">
        <f t="shared" si="24"/>
        <v>-</v>
      </c>
      <c r="J44" s="1" t="s">
        <v>65</v>
      </c>
      <c r="K44" s="1" t="s">
        <v>65</v>
      </c>
      <c r="L44" s="1" t="s">
        <v>65</v>
      </c>
      <c r="M44" s="1" t="str">
        <f t="shared" si="32"/>
        <v>-</v>
      </c>
      <c r="N44" s="1" t="str">
        <f t="shared" si="33"/>
        <v>-</v>
      </c>
      <c r="O44" s="1" t="str">
        <f t="shared" si="34"/>
        <v>-</v>
      </c>
      <c r="P44" s="1" t="str">
        <f t="shared" si="25"/>
        <v>-</v>
      </c>
      <c r="AA44" s="1" t="str">
        <f>Foglio1!D45</f>
        <v>-</v>
      </c>
      <c r="AB44" s="1" t="str">
        <f t="shared" si="35"/>
        <v>-</v>
      </c>
      <c r="AC44" s="1" t="str">
        <f t="shared" si="36"/>
        <v>-</v>
      </c>
      <c r="AD44" s="1" t="str">
        <f t="shared" si="26"/>
        <v>-</v>
      </c>
      <c r="AE44" s="1" t="str">
        <f t="shared" si="27"/>
        <v>-</v>
      </c>
      <c r="AF44" s="1" t="str">
        <f t="shared" si="28"/>
        <v>-</v>
      </c>
      <c r="AG44" s="1" t="str">
        <f t="shared" si="29"/>
        <v>-</v>
      </c>
      <c r="AI44" s="37">
        <f>R41/AI41</f>
        <v>1.3137785609032964</v>
      </c>
      <c r="AJ44" s="37"/>
      <c r="AK44" s="37"/>
      <c r="AL44" s="37"/>
      <c r="AM44" s="37"/>
    </row>
    <row r="45" spans="1:39" x14ac:dyDescent="0.2">
      <c r="A45" s="1">
        <f>Foglio1!A46</f>
        <v>5</v>
      </c>
      <c r="B45" s="1">
        <f>Foglio1!B46</f>
        <v>0</v>
      </c>
      <c r="C45" s="1" t="str">
        <f>Foglio1!E46</f>
        <v>-</v>
      </c>
      <c r="D45" s="1" t="str">
        <f>Foglio1!F46</f>
        <v>-</v>
      </c>
      <c r="E45" s="1" t="str">
        <f>Foglio1!I46</f>
        <v>-</v>
      </c>
      <c r="F45" s="1" t="str">
        <f>IF(Foglio1!C46="-",Foglio1!K46,Foglio1!L46)</f>
        <v>-</v>
      </c>
      <c r="G45" s="1" t="str">
        <f t="shared" si="30"/>
        <v>-</v>
      </c>
      <c r="H45" s="1" t="str">
        <f t="shared" si="31"/>
        <v>-</v>
      </c>
      <c r="I45" s="1" t="str">
        <f t="shared" si="24"/>
        <v>-</v>
      </c>
      <c r="J45" s="1" t="s">
        <v>65</v>
      </c>
      <c r="K45" s="1" t="s">
        <v>65</v>
      </c>
      <c r="L45" s="1" t="s">
        <v>65</v>
      </c>
      <c r="M45" s="1" t="str">
        <f t="shared" si="32"/>
        <v>-</v>
      </c>
      <c r="N45" s="1" t="str">
        <f t="shared" si="33"/>
        <v>-</v>
      </c>
      <c r="O45" s="1" t="str">
        <f t="shared" si="34"/>
        <v>-</v>
      </c>
      <c r="P45" s="1" t="str">
        <f t="shared" si="25"/>
        <v>-</v>
      </c>
      <c r="AA45" s="1" t="str">
        <f>Foglio1!D46</f>
        <v>-</v>
      </c>
      <c r="AB45" s="1" t="str">
        <f t="shared" si="35"/>
        <v>-</v>
      </c>
      <c r="AC45" s="1" t="str">
        <f t="shared" si="36"/>
        <v>-</v>
      </c>
      <c r="AD45" s="1" t="str">
        <f t="shared" si="26"/>
        <v>-</v>
      </c>
      <c r="AE45" s="1" t="str">
        <f t="shared" si="27"/>
        <v>-</v>
      </c>
      <c r="AF45" s="1" t="str">
        <f t="shared" si="28"/>
        <v>-</v>
      </c>
      <c r="AG45" s="1" t="str">
        <f t="shared" si="29"/>
        <v>-</v>
      </c>
    </row>
    <row r="46" spans="1:39" x14ac:dyDescent="0.2">
      <c r="A46" s="1">
        <f>Foglio1!A47</f>
        <v>6</v>
      </c>
      <c r="B46" s="1">
        <f>Foglio1!B47</f>
        <v>6</v>
      </c>
      <c r="C46" s="1">
        <f>Foglio1!E47</f>
        <v>3.2708976639489712E-2</v>
      </c>
      <c r="D46" s="1">
        <f>Foglio1!F47</f>
        <v>0.99946491826736839</v>
      </c>
      <c r="E46" s="1">
        <f>Foglio1!I47</f>
        <v>0.99959700108122684</v>
      </c>
      <c r="F46" s="1">
        <f>IF(Foglio1!C47="-",Foglio1!K47,Foglio1!L47)</f>
        <v>60</v>
      </c>
      <c r="G46" s="1">
        <f t="shared" si="30"/>
        <v>0.50000000000000011</v>
      </c>
      <c r="H46" s="1">
        <f t="shared" si="31"/>
        <v>0.8660254037844386</v>
      </c>
      <c r="I46" s="1">
        <f t="shared" si="24"/>
        <v>26.951857494446298</v>
      </c>
      <c r="J46" s="1">
        <v>11.81</v>
      </c>
      <c r="K46" s="1">
        <v>2.23</v>
      </c>
      <c r="L46" s="1">
        <f>J46+K46</f>
        <v>14.040000000000001</v>
      </c>
      <c r="M46" s="1">
        <f>IF(B46=0,"-",J46*(((1+G46)/2)))</f>
        <v>8.8574999999999999</v>
      </c>
      <c r="N46" s="1">
        <f t="shared" ref="N46" si="37">IF(B46=0,"-",K46*I46)</f>
        <v>60.102642212615244</v>
      </c>
      <c r="O46" s="1">
        <f>IF(B46=0,"-",L46*$A$3*((1-G46)/2))</f>
        <v>1.0529999999999997</v>
      </c>
      <c r="P46" s="1">
        <f t="shared" si="25"/>
        <v>70.013142212615236</v>
      </c>
      <c r="AA46" s="1">
        <f>Foglio1!D47</f>
        <v>-111.92984551626584</v>
      </c>
      <c r="AB46" s="1">
        <f t="shared" si="35"/>
        <v>-0.37347104419898636</v>
      </c>
      <c r="AC46" s="1">
        <f t="shared" si="36"/>
        <v>10.622996002815787</v>
      </c>
      <c r="AD46" s="1">
        <f>IF(AA46="-","-",AC46*K46)</f>
        <v>23.689281086279205</v>
      </c>
      <c r="AE46" s="1">
        <f t="shared" si="27"/>
        <v>10.080465542906563</v>
      </c>
      <c r="AF46" s="1">
        <f t="shared" si="28"/>
        <v>0.61683311882113079</v>
      </c>
      <c r="AG46" s="1">
        <f t="shared" si="29"/>
        <v>34.386579748006902</v>
      </c>
    </row>
    <row r="47" spans="1:39" x14ac:dyDescent="0.2">
      <c r="A47" s="1">
        <f>Foglio1!A48</f>
        <v>7</v>
      </c>
      <c r="B47" s="1">
        <f>Foglio1!B48</f>
        <v>7</v>
      </c>
      <c r="C47" s="1">
        <f>Foglio1!E48</f>
        <v>0.19870664042368175</v>
      </c>
      <c r="D47" s="1">
        <f>Foglio1!F48</f>
        <v>0.98005901406575191</v>
      </c>
      <c r="E47" s="1">
        <f>Foglio1!I48</f>
        <v>0.98948492680563316</v>
      </c>
      <c r="F47" s="1">
        <f>IF(Foglio1!C48="-",Foglio1!K48,Foglio1!L48)</f>
        <v>60</v>
      </c>
      <c r="G47" s="1">
        <f t="shared" si="30"/>
        <v>0.50000000000000011</v>
      </c>
      <c r="H47" s="1">
        <f t="shared" si="31"/>
        <v>0.8660254037844386</v>
      </c>
      <c r="I47" s="1">
        <f t="shared" si="24"/>
        <v>4.7264882044122611</v>
      </c>
      <c r="J47" s="1">
        <v>71.680000000000007</v>
      </c>
      <c r="K47" s="1">
        <v>41.71</v>
      </c>
      <c r="L47" s="1">
        <f t="shared" ref="L47:L61" si="38">J47+K47</f>
        <v>113.39000000000001</v>
      </c>
      <c r="M47" s="1">
        <f t="shared" ref="M47:M61" si="39">IF(B47=0,"-",J47*(((1+G47)/2)))</f>
        <v>53.760000000000005</v>
      </c>
      <c r="N47" s="1">
        <f t="shared" ref="N47:N61" si="40">IF(B47=0,"-",K47*I47)</f>
        <v>197.14182300603542</v>
      </c>
      <c r="O47" s="1">
        <f t="shared" ref="O47:O61" si="41">IF(B47=0,"-",L47*$A$3*((1-G47)/2))</f>
        <v>8.504249999999999</v>
      </c>
      <c r="P47" s="1">
        <f t="shared" si="25"/>
        <v>259.40607300603546</v>
      </c>
      <c r="AA47" s="1">
        <f>Foglio1!D48</f>
        <v>-96.929845516265843</v>
      </c>
      <c r="AB47" s="1">
        <f t="shared" si="35"/>
        <v>-0.12065395231924378</v>
      </c>
      <c r="AC47" s="1">
        <f t="shared" si="36"/>
        <v>0.58150018802916104</v>
      </c>
      <c r="AD47" s="1">
        <f>IF(AA47="-","-",AC47*K47)</f>
        <v>24.254372842696306</v>
      </c>
      <c r="AE47" s="1">
        <f>IF(AA47="-","-",((1+COS(RADIANS($F$3)))/2)*J47)</f>
        <v>61.182707037725869</v>
      </c>
      <c r="AF47" s="1">
        <f>IF(AA47="-","-",$A$3*((1-COS(RADIANS($F$3)))/2)*L47)</f>
        <v>4.9816743121886056</v>
      </c>
      <c r="AG47" s="1">
        <f>IF(AA47="-","-",SUM(AD47:AF47))</f>
        <v>90.418754192610777</v>
      </c>
    </row>
    <row r="48" spans="1:39" x14ac:dyDescent="0.2">
      <c r="A48" s="1">
        <f>Foglio1!A49</f>
        <v>8</v>
      </c>
      <c r="B48" s="1">
        <f>Foglio1!B49</f>
        <v>8</v>
      </c>
      <c r="C48" s="1">
        <f>Foglio1!E49</f>
        <v>0.37010304437637015</v>
      </c>
      <c r="D48" s="1">
        <f>Foglio1!F49</f>
        <v>0.92899070853445165</v>
      </c>
      <c r="E48" s="1">
        <f>Foglio1!I49</f>
        <v>0.95163780319100078</v>
      </c>
      <c r="F48" s="1">
        <f>IF(Foglio1!C49="-",Foglio1!K49,Foglio1!L49)</f>
        <v>60</v>
      </c>
      <c r="G48" s="1">
        <f t="shared" si="30"/>
        <v>0.50000000000000011</v>
      </c>
      <c r="H48" s="1">
        <f t="shared" si="31"/>
        <v>0.8660254037844386</v>
      </c>
      <c r="I48" s="1">
        <f t="shared" si="24"/>
        <v>2.5686691139140061</v>
      </c>
      <c r="J48" s="1">
        <v>127.2</v>
      </c>
      <c r="K48" s="1">
        <v>117.87</v>
      </c>
      <c r="L48" s="1">
        <f t="shared" si="38"/>
        <v>245.07</v>
      </c>
      <c r="M48" s="1">
        <f t="shared" si="39"/>
        <v>95.4</v>
      </c>
      <c r="N48" s="1">
        <f t="shared" si="40"/>
        <v>302.76902845704393</v>
      </c>
      <c r="O48" s="1">
        <f t="shared" si="41"/>
        <v>18.380249999999997</v>
      </c>
      <c r="P48" s="1">
        <f t="shared" si="25"/>
        <v>416.54927845704395</v>
      </c>
      <c r="AA48" s="1">
        <f>Foglio1!D49</f>
        <v>-81.929845516265843</v>
      </c>
      <c r="AB48" s="1">
        <f t="shared" si="35"/>
        <v>0.14038550702097138</v>
      </c>
      <c r="AC48" s="1">
        <f t="shared" si="36"/>
        <v>0.33480984236816141</v>
      </c>
      <c r="AD48" s="1">
        <f t="shared" ref="AD48:AD64" si="42">IF(AA48="-","-",AC48*K48)</f>
        <v>39.464036119935187</v>
      </c>
      <c r="AE48" s="1">
        <f t="shared" ref="AE48:AE64" si="43">IF(AA48="-","-",((1+COS(RADIANS($F$3)))/2)*J48)</f>
        <v>108.57199128346443</v>
      </c>
      <c r="AF48" s="1">
        <f t="shared" ref="AF48:AF64" si="44">IF(AA48="-","-",$A$3*((1-COS(RADIANS($F$3)))/2)*L48)</f>
        <v>10.766901170191916</v>
      </c>
      <c r="AG48" s="1">
        <f t="shared" ref="AG48:AG64" si="45">IF(AA48="-","-",SUM(AD48:AF48))</f>
        <v>158.80292857359152</v>
      </c>
    </row>
    <row r="49" spans="1:33" x14ac:dyDescent="0.2">
      <c r="A49" s="1">
        <f>Foglio1!A50</f>
        <v>9</v>
      </c>
      <c r="B49" s="1">
        <f>Foglio1!B50</f>
        <v>9</v>
      </c>
      <c r="C49" s="1">
        <f>Foglio1!E50</f>
        <v>0.53521780681412923</v>
      </c>
      <c r="D49" s="1">
        <f>Foglio1!F50</f>
        <v>0.84471409321087665</v>
      </c>
      <c r="E49" s="1">
        <f>Foglio1!I50</f>
        <v>0.88530427400141309</v>
      </c>
      <c r="F49" s="1">
        <f>IF(Foglio1!C50="-",Foglio1!K50,Foglio1!L50)</f>
        <v>54.408873950197723</v>
      </c>
      <c r="G49" s="1">
        <f t="shared" si="30"/>
        <v>0.58199703041574169</v>
      </c>
      <c r="H49" s="1">
        <f t="shared" si="31"/>
        <v>0.81319091029552115</v>
      </c>
      <c r="I49" s="1">
        <f t="shared" si="24"/>
        <v>1.7182218254372597</v>
      </c>
      <c r="J49" s="1">
        <v>170.03</v>
      </c>
      <c r="K49" s="1">
        <v>225.3</v>
      </c>
      <c r="L49" s="1">
        <f t="shared" si="38"/>
        <v>395.33000000000004</v>
      </c>
      <c r="M49" s="1">
        <f t="shared" si="39"/>
        <v>134.49347754079429</v>
      </c>
      <c r="N49" s="1">
        <f t="shared" si="40"/>
        <v>387.11537727101461</v>
      </c>
      <c r="O49" s="1">
        <f t="shared" si="41"/>
        <v>24.787367094861725</v>
      </c>
      <c r="P49" s="1">
        <f t="shared" si="25"/>
        <v>546.39622190667058</v>
      </c>
      <c r="AA49" s="1">
        <f>Foglio1!D50</f>
        <v>-66.929845516265843</v>
      </c>
      <c r="AB49" s="1">
        <f t="shared" si="35"/>
        <v>0.39185792605572695</v>
      </c>
      <c r="AC49" s="1">
        <f t="shared" si="36"/>
        <v>0.66253400724960754</v>
      </c>
      <c r="AD49" s="1">
        <f t="shared" si="42"/>
        <v>149.26891183333657</v>
      </c>
      <c r="AE49" s="1">
        <f t="shared" si="43"/>
        <v>145.12968300257432</v>
      </c>
      <c r="AF49" s="1">
        <f t="shared" si="44"/>
        <v>17.368421429028324</v>
      </c>
      <c r="AG49" s="1">
        <f t="shared" si="45"/>
        <v>311.76701626493923</v>
      </c>
    </row>
    <row r="50" spans="1:33" x14ac:dyDescent="0.2">
      <c r="A50" s="1">
        <f>Foglio1!A51</f>
        <v>10</v>
      </c>
      <c r="B50" s="1">
        <f>Foglio1!B51</f>
        <v>10</v>
      </c>
      <c r="C50" s="1">
        <f>Foglio1!E51</f>
        <v>0.6827986295418722</v>
      </c>
      <c r="D50" s="1">
        <f>Foglio1!F51</f>
        <v>0.73060661884200107</v>
      </c>
      <c r="E50" s="1">
        <f>Foglio1!I51</f>
        <v>0.78063443058002979</v>
      </c>
      <c r="F50" s="1">
        <f>IF(Foglio1!C51="-",Foglio1!K51,Foglio1!L51)</f>
        <v>39.871759683469428</v>
      </c>
      <c r="G50" s="1">
        <f t="shared" si="30"/>
        <v>0.76748122048326584</v>
      </c>
      <c r="H50" s="1">
        <f t="shared" si="31"/>
        <v>0.64107142831787223</v>
      </c>
      <c r="I50" s="1">
        <f t="shared" si="24"/>
        <v>1.3029634775562615</v>
      </c>
      <c r="J50" s="1">
        <v>200.81</v>
      </c>
      <c r="K50" s="1">
        <v>339.98</v>
      </c>
      <c r="L50" s="1">
        <f t="shared" si="38"/>
        <v>540.79</v>
      </c>
      <c r="M50" s="1">
        <f t="shared" si="39"/>
        <v>177.46395194262232</v>
      </c>
      <c r="N50" s="1">
        <f t="shared" si="40"/>
        <v>442.98152309957783</v>
      </c>
      <c r="O50" s="1">
        <f t="shared" si="41"/>
        <v>18.8615746162282</v>
      </c>
      <c r="P50" s="1">
        <f t="shared" si="25"/>
        <v>639.30704965842824</v>
      </c>
      <c r="AA50" s="1">
        <f>Foglio1!D51</f>
        <v>-51.929845516265843</v>
      </c>
      <c r="AB50" s="1">
        <f t="shared" si="35"/>
        <v>0.61662587500562616</v>
      </c>
      <c r="AC50" s="1">
        <f t="shared" si="36"/>
        <v>0.82130914758878792</v>
      </c>
      <c r="AD50" s="1">
        <f t="shared" si="42"/>
        <v>279.22868399723615</v>
      </c>
      <c r="AE50" s="1">
        <f t="shared" si="43"/>
        <v>171.40205636503529</v>
      </c>
      <c r="AF50" s="1">
        <f t="shared" si="44"/>
        <v>23.759058570319038</v>
      </c>
      <c r="AG50" s="1">
        <f t="shared" si="45"/>
        <v>474.38979893259051</v>
      </c>
    </row>
    <row r="51" spans="1:33" x14ac:dyDescent="0.2">
      <c r="A51" s="1">
        <f>Foglio1!A52</f>
        <v>11</v>
      </c>
      <c r="B51" s="1">
        <f>Foglio1!B52</f>
        <v>11</v>
      </c>
      <c r="C51" s="1">
        <f>Foglio1!E52</f>
        <v>0.80278812337954442</v>
      </c>
      <c r="D51" s="1">
        <f>Foglio1!F52</f>
        <v>0.5962643951811557</v>
      </c>
      <c r="E51" s="1">
        <f>Foglio1!I52</f>
        <v>0.60993334919560172</v>
      </c>
      <c r="F51" s="1">
        <f>IF(Foglio1!C52="-",Foglio1!K52,Foglio1!L52)</f>
        <v>24.371623083294871</v>
      </c>
      <c r="G51" s="1">
        <f t="shared" si="30"/>
        <v>0.91088814759607073</v>
      </c>
      <c r="H51" s="1">
        <f t="shared" si="31"/>
        <v>0.41265334430851131</v>
      </c>
      <c r="I51" s="1">
        <f t="shared" si="24"/>
        <v>1.0978296321443028</v>
      </c>
      <c r="J51" s="1">
        <v>224.77</v>
      </c>
      <c r="K51" s="1">
        <v>428.03</v>
      </c>
      <c r="L51" s="1">
        <f t="shared" si="38"/>
        <v>652.79999999999995</v>
      </c>
      <c r="M51" s="1">
        <f t="shared" si="39"/>
        <v>214.75516446758442</v>
      </c>
      <c r="N51" s="1">
        <f t="shared" si="40"/>
        <v>469.9040174467259</v>
      </c>
      <c r="O51" s="1">
        <f t="shared" si="41"/>
        <v>8.7258325873927536</v>
      </c>
      <c r="P51" s="1">
        <f t="shared" si="25"/>
        <v>693.38501450170315</v>
      </c>
      <c r="AA51" s="1">
        <f>Foglio1!D52</f>
        <v>-36.929845516265843</v>
      </c>
      <c r="AB51" s="1">
        <f t="shared" si="35"/>
        <v>0.79937178959633126</v>
      </c>
      <c r="AC51" s="1">
        <f t="shared" si="36"/>
        <v>0.90737391803770773</v>
      </c>
      <c r="AD51" s="1">
        <f t="shared" si="42"/>
        <v>388.38325813768</v>
      </c>
      <c r="AE51" s="1">
        <f t="shared" si="43"/>
        <v>191.85319560365014</v>
      </c>
      <c r="AF51" s="1">
        <f t="shared" si="44"/>
        <v>28.680103986213258</v>
      </c>
      <c r="AG51" s="1">
        <f t="shared" si="45"/>
        <v>608.91655772754336</v>
      </c>
    </row>
    <row r="52" spans="1:33" x14ac:dyDescent="0.2">
      <c r="A52" s="1">
        <f>Foglio1!A53</f>
        <v>12</v>
      </c>
      <c r="B52" s="1">
        <f>Foglio1!B53</f>
        <v>12</v>
      </c>
      <c r="C52" s="1">
        <f>Foglio1!E53</f>
        <v>0.88700920261412231</v>
      </c>
      <c r="D52" s="1">
        <f>Foglio1!F53</f>
        <v>0.46175174550602283</v>
      </c>
      <c r="E52" s="1">
        <f>Foglio1!I53</f>
        <v>0.30740929057481808</v>
      </c>
      <c r="F52" s="1">
        <f>IF(Foglio1!C53="-",Foglio1!K53,Foglio1!L53)</f>
        <v>9.0918706160623941</v>
      </c>
      <c r="G52" s="1">
        <f t="shared" si="30"/>
        <v>0.98743623699271921</v>
      </c>
      <c r="H52" s="1">
        <f t="shared" si="31"/>
        <v>0.15801796693306233</v>
      </c>
      <c r="I52" s="1">
        <f t="shared" si="24"/>
        <v>1.012723619547875</v>
      </c>
      <c r="J52" s="1">
        <v>233.63</v>
      </c>
      <c r="K52" s="1">
        <v>509.11</v>
      </c>
      <c r="L52" s="1">
        <f t="shared" si="38"/>
        <v>742.74</v>
      </c>
      <c r="M52" s="1">
        <f t="shared" si="39"/>
        <v>232.16236402430448</v>
      </c>
      <c r="N52" s="1">
        <f t="shared" si="40"/>
        <v>515.58772194801873</v>
      </c>
      <c r="O52" s="1">
        <f t="shared" si="41"/>
        <v>1.3997414004041604</v>
      </c>
      <c r="P52" s="1">
        <f t="shared" si="25"/>
        <v>749.14982737272737</v>
      </c>
      <c r="AA52" s="1">
        <f>Foglio1!D53</f>
        <v>-21.929845516265843</v>
      </c>
      <c r="AB52" s="1">
        <f t="shared" si="35"/>
        <v>0.92764183775038889</v>
      </c>
      <c r="AC52" s="1">
        <f t="shared" si="36"/>
        <v>0.95387547679162832</v>
      </c>
      <c r="AD52" s="1">
        <f t="shared" si="42"/>
        <v>485.62754398938591</v>
      </c>
      <c r="AE52" s="1">
        <f t="shared" si="43"/>
        <v>199.41567864430652</v>
      </c>
      <c r="AF52" s="1">
        <f t="shared" si="44"/>
        <v>32.631526401225543</v>
      </c>
      <c r="AG52" s="1">
        <f t="shared" si="45"/>
        <v>717.67474903491802</v>
      </c>
    </row>
    <row r="53" spans="1:33" x14ac:dyDescent="0.2">
      <c r="A53" s="1">
        <f>Foglio1!A54</f>
        <v>13</v>
      </c>
      <c r="B53" s="1">
        <f>Foglio1!B54</f>
        <v>13</v>
      </c>
      <c r="C53" s="1">
        <f>Foglio1!E54</f>
        <v>0.92972233987768393</v>
      </c>
      <c r="D53" s="1">
        <f>Foglio1!F54</f>
        <v>0.36826128052289753</v>
      </c>
      <c r="E53" s="1">
        <f>Foglio1!I54</f>
        <v>0.21657652820527776</v>
      </c>
      <c r="F53" s="1">
        <f>IF(Foglio1!C54="-",Foglio1!K54,Foglio1!L54)</f>
        <v>-4.9031462408864233</v>
      </c>
      <c r="G53" s="1">
        <f t="shared" si="30"/>
        <v>0.99634060425223292</v>
      </c>
      <c r="H53" s="1">
        <f t="shared" si="31"/>
        <v>8.5471634583032655E-2</v>
      </c>
      <c r="I53" s="1">
        <f t="shared" si="24"/>
        <v>1.0036728361086054</v>
      </c>
      <c r="J53" s="1">
        <v>243.62</v>
      </c>
      <c r="K53" s="1">
        <v>532.01</v>
      </c>
      <c r="L53" s="1">
        <f t="shared" si="38"/>
        <v>775.63</v>
      </c>
      <c r="M53" s="1">
        <f t="shared" si="39"/>
        <v>243.17424900396449</v>
      </c>
      <c r="N53" s="1">
        <f t="shared" si="40"/>
        <v>533.96398553813913</v>
      </c>
      <c r="O53" s="1">
        <f t="shared" si="41"/>
        <v>0.42575056857608706</v>
      </c>
      <c r="P53" s="1">
        <f t="shared" si="25"/>
        <v>777.56398511067971</v>
      </c>
      <c r="AA53" s="1">
        <f>Foglio1!D54</f>
        <v>-6.9298455162658446</v>
      </c>
      <c r="AB53" s="1">
        <f t="shared" si="35"/>
        <v>0.99269462766237715</v>
      </c>
      <c r="AC53" s="1">
        <f t="shared" si="36"/>
        <v>0.97423913749245894</v>
      </c>
      <c r="AD53" s="1">
        <f t="shared" si="42"/>
        <v>518.30496353736305</v>
      </c>
      <c r="AE53" s="1">
        <f t="shared" si="43"/>
        <v>207.94267701633336</v>
      </c>
      <c r="AF53" s="1">
        <f t="shared" si="44"/>
        <v>34.076515096241714</v>
      </c>
      <c r="AG53" s="1">
        <f t="shared" si="45"/>
        <v>760.32415564993812</v>
      </c>
    </row>
    <row r="54" spans="1:33" x14ac:dyDescent="0.2">
      <c r="A54" s="1">
        <f>Foglio1!A55</f>
        <v>14</v>
      </c>
      <c r="B54" s="1">
        <f>Foglio1!B55</f>
        <v>14</v>
      </c>
      <c r="C54" s="1">
        <f>Foglio1!E55</f>
        <v>0.92801670545251413</v>
      </c>
      <c r="D54" s="1">
        <f>Foglio1!F55</f>
        <v>0.37253858109068599</v>
      </c>
      <c r="E54" s="1">
        <f>Foglio1!I55</f>
        <v>0.7685655242142192</v>
      </c>
      <c r="F54" s="1">
        <f>IF(Foglio1!C55="-",Foglio1!K55,Foglio1!L55)</f>
        <v>-17.146525272566709</v>
      </c>
      <c r="G54" s="1">
        <f t="shared" si="30"/>
        <v>0.95555393332428162</v>
      </c>
      <c r="H54" s="1">
        <f t="shared" si="31"/>
        <v>0.29481635047685922</v>
      </c>
      <c r="I54" s="1">
        <f t="shared" si="24"/>
        <v>1.0465134045559257</v>
      </c>
      <c r="J54" s="1">
        <v>238.76</v>
      </c>
      <c r="K54" s="1">
        <v>528.17999999999995</v>
      </c>
      <c r="L54" s="1">
        <f t="shared" si="38"/>
        <v>766.93999999999994</v>
      </c>
      <c r="M54" s="1">
        <f t="shared" si="39"/>
        <v>233.45402856025271</v>
      </c>
      <c r="N54" s="1">
        <f t="shared" si="40"/>
        <v>552.74745001834879</v>
      </c>
      <c r="O54" s="1">
        <f t="shared" si="41"/>
        <v>5.1131199564413166</v>
      </c>
      <c r="P54" s="1">
        <f t="shared" si="25"/>
        <v>791.31459853504282</v>
      </c>
      <c r="AA54" s="1">
        <f>Foglio1!D55</f>
        <v>8.0701544837341554</v>
      </c>
      <c r="AB54" s="1">
        <f t="shared" si="35"/>
        <v>0.9900969192046124</v>
      </c>
      <c r="AC54" s="1">
        <f t="shared" si="36"/>
        <v>0.97346190192701232</v>
      </c>
      <c r="AD54" s="1">
        <f t="shared" si="42"/>
        <v>514.16310735980937</v>
      </c>
      <c r="AE54" s="1">
        <f t="shared" si="43"/>
        <v>203.79440753805002</v>
      </c>
      <c r="AF54" s="1">
        <f t="shared" si="44"/>
        <v>33.694728785518372</v>
      </c>
      <c r="AG54" s="1">
        <f t="shared" si="45"/>
        <v>751.65224368337772</v>
      </c>
    </row>
    <row r="55" spans="1:33" x14ac:dyDescent="0.2">
      <c r="A55" s="1">
        <f>Foglio1!A56</f>
        <v>15</v>
      </c>
      <c r="B55" s="1">
        <f>Foglio1!B56</f>
        <v>15</v>
      </c>
      <c r="C55" s="1">
        <f>Foglio1!E56</f>
        <v>0.88200853550599434</v>
      </c>
      <c r="D55" s="1">
        <f>Foglio1!F56</f>
        <v>0.47123342760734943</v>
      </c>
      <c r="E55" s="1">
        <f>Foglio1!I56</f>
        <v>0.98394322608034623</v>
      </c>
      <c r="F55" s="1">
        <f>IF(Foglio1!C56="-",Foglio1!K56,Foglio1!L56)</f>
        <v>-27.730653007740145</v>
      </c>
      <c r="G55" s="1">
        <f t="shared" si="30"/>
        <v>0.88514481046373761</v>
      </c>
      <c r="H55" s="1">
        <f t="shared" si="31"/>
        <v>0.46531566114747741</v>
      </c>
      <c r="I55" s="1">
        <f t="shared" si="24"/>
        <v>1.1297586430813376</v>
      </c>
      <c r="J55" s="1">
        <v>223.63</v>
      </c>
      <c r="K55" s="1">
        <v>479.79</v>
      </c>
      <c r="L55" s="1">
        <f t="shared" si="38"/>
        <v>703.42000000000007</v>
      </c>
      <c r="M55" s="1">
        <f t="shared" si="39"/>
        <v>210.78746698200283</v>
      </c>
      <c r="N55" s="1">
        <f t="shared" si="40"/>
        <v>542.04689936399495</v>
      </c>
      <c r="O55" s="1">
        <f t="shared" si="41"/>
        <v>12.118715613539655</v>
      </c>
      <c r="P55" s="1">
        <f t="shared" si="25"/>
        <v>764.95308195953737</v>
      </c>
      <c r="AA55" s="1">
        <f>Foglio1!D56</f>
        <v>23.070154483734157</v>
      </c>
      <c r="AB55" s="1">
        <f t="shared" si="35"/>
        <v>0.92002574191557507</v>
      </c>
      <c r="AC55" s="1">
        <f t="shared" si="36"/>
        <v>0.95136241710086011</v>
      </c>
      <c r="AD55" s="1">
        <f t="shared" si="42"/>
        <v>456.45417410082172</v>
      </c>
      <c r="AE55" s="1">
        <f t="shared" si="43"/>
        <v>190.88014473837379</v>
      </c>
      <c r="AF55" s="1">
        <f t="shared" si="44"/>
        <v>30.904042196663806</v>
      </c>
      <c r="AG55" s="1">
        <f t="shared" si="45"/>
        <v>678.23836103585927</v>
      </c>
    </row>
    <row r="56" spans="1:33" x14ac:dyDescent="0.2">
      <c r="A56" s="1">
        <f>Foglio1!A57</f>
        <v>16</v>
      </c>
      <c r="B56" s="1">
        <f>Foglio1!B57</f>
        <v>16</v>
      </c>
      <c r="C56" s="1">
        <f>Foglio1!E57</f>
        <v>0.79483321078788371</v>
      </c>
      <c r="D56" s="1">
        <f>Foglio1!F57</f>
        <v>0.60682795504872999</v>
      </c>
      <c r="E56" s="1">
        <f>Foglio1!I57</f>
        <v>0.98827147351259303</v>
      </c>
      <c r="F56" s="1">
        <f>IF(Foglio1!C57="-",Foglio1!K57,Foglio1!L57)</f>
        <v>-37.034971380581645</v>
      </c>
      <c r="G56" s="1">
        <f t="shared" si="30"/>
        <v>0.79826803403672975</v>
      </c>
      <c r="H56" s="1">
        <f t="shared" si="31"/>
        <v>0.60230237076997672</v>
      </c>
      <c r="I56" s="1">
        <f t="shared" si="24"/>
        <v>1.2527120683301571</v>
      </c>
      <c r="J56" s="1">
        <v>209.42</v>
      </c>
      <c r="K56" s="1">
        <v>388.37</v>
      </c>
      <c r="L56" s="1">
        <f t="shared" si="38"/>
        <v>597.79</v>
      </c>
      <c r="M56" s="1">
        <f t="shared" si="39"/>
        <v>188.29664584398594</v>
      </c>
      <c r="N56" s="1">
        <f t="shared" si="40"/>
        <v>486.51578597738313</v>
      </c>
      <c r="O56" s="1">
        <f t="shared" si="41"/>
        <v>18.089002789977499</v>
      </c>
      <c r="P56" s="1">
        <f t="shared" si="25"/>
        <v>692.90143461134653</v>
      </c>
      <c r="AA56" s="1">
        <f>Foglio1!D57</f>
        <v>38.070154483734157</v>
      </c>
      <c r="AB56" s="1">
        <f t="shared" si="35"/>
        <v>0.78725633072941748</v>
      </c>
      <c r="AC56" s="1">
        <f t="shared" si="36"/>
        <v>0.90247235896441502</v>
      </c>
      <c r="AD56" s="1">
        <f t="shared" si="42"/>
        <v>350.49319005100989</v>
      </c>
      <c r="AE56" s="1">
        <f t="shared" si="43"/>
        <v>178.75115105804338</v>
      </c>
      <c r="AF56" s="1">
        <f t="shared" si="44"/>
        <v>26.263295591174057</v>
      </c>
      <c r="AG56" s="1">
        <f t="shared" si="45"/>
        <v>555.50763670022729</v>
      </c>
    </row>
    <row r="57" spans="1:33" x14ac:dyDescent="0.2">
      <c r="A57" s="1">
        <f>Foglio1!A58</f>
        <v>17</v>
      </c>
      <c r="B57" s="1">
        <f>Foglio1!B58</f>
        <v>17</v>
      </c>
      <c r="C57" s="1">
        <f>Foglio1!E58</f>
        <v>0.67243158561368599</v>
      </c>
      <c r="D57" s="1">
        <f>Foglio1!F58</f>
        <v>0.74015928195832559</v>
      </c>
      <c r="E57" s="1">
        <f>Foglio1!I58</f>
        <v>0.9257204767895213</v>
      </c>
      <c r="F57" s="1">
        <f>IF(Foglio1!C58="-",Foglio1!K58,Foglio1!L58)</f>
        <v>-45.538035417227846</v>
      </c>
      <c r="G57" s="1">
        <f t="shared" si="30"/>
        <v>0.70043562338802545</v>
      </c>
      <c r="H57" s="1">
        <f t="shared" si="31"/>
        <v>0.7137155858526758</v>
      </c>
      <c r="I57" s="1">
        <f t="shared" si="24"/>
        <v>1.4276829541635447</v>
      </c>
      <c r="J57" s="1">
        <v>185.12</v>
      </c>
      <c r="K57" s="1">
        <v>300.55</v>
      </c>
      <c r="L57" s="1">
        <f t="shared" si="38"/>
        <v>485.67</v>
      </c>
      <c r="M57" s="1">
        <f t="shared" si="39"/>
        <v>157.39232130079563</v>
      </c>
      <c r="N57" s="1">
        <f t="shared" si="40"/>
        <v>429.0901118738534</v>
      </c>
      <c r="O57" s="1">
        <f t="shared" si="41"/>
        <v>21.823414618370652</v>
      </c>
      <c r="P57" s="1">
        <f t="shared" si="25"/>
        <v>608.30584779301967</v>
      </c>
      <c r="AA57" s="1">
        <f>Foglio1!D58</f>
        <v>53.070154483734186</v>
      </c>
      <c r="AB57" s="1">
        <f t="shared" si="35"/>
        <v>0.60083670160664981</v>
      </c>
      <c r="AC57" s="1">
        <f t="shared" si="36"/>
        <v>0.81243166220387841</v>
      </c>
      <c r="AD57" s="1">
        <f t="shared" si="42"/>
        <v>244.17633607537567</v>
      </c>
      <c r="AE57" s="1">
        <f t="shared" si="43"/>
        <v>158.00980366662682</v>
      </c>
      <c r="AF57" s="1">
        <f t="shared" si="44"/>
        <v>21.337417437169414</v>
      </c>
      <c r="AG57" s="1">
        <f t="shared" si="45"/>
        <v>423.52355717917192</v>
      </c>
    </row>
    <row r="58" spans="1:33" x14ac:dyDescent="0.2">
      <c r="A58" s="1">
        <f>Foglio1!A59</f>
        <v>18</v>
      </c>
      <c r="B58" s="1">
        <f>Foglio1!B59</f>
        <v>18</v>
      </c>
      <c r="C58" s="1">
        <f>Foglio1!E59</f>
        <v>0.52314512846077332</v>
      </c>
      <c r="D58" s="1">
        <f>Foglio1!F59</f>
        <v>0.8522436122188074</v>
      </c>
      <c r="E58" s="1">
        <f>Foglio1!I59</f>
        <v>0.83808413258964642</v>
      </c>
      <c r="F58" s="1">
        <f>IF(Foglio1!C59="-",Foglio1!K59,Foglio1!L59)</f>
        <v>-53.779539063611864</v>
      </c>
      <c r="G58" s="1">
        <f t="shared" si="30"/>
        <v>0.59089380412281278</v>
      </c>
      <c r="H58" s="1">
        <f t="shared" si="31"/>
        <v>0.80674934908512386</v>
      </c>
      <c r="I58" s="1">
        <f t="shared" si="24"/>
        <v>1.6923514733489362</v>
      </c>
      <c r="J58" s="1">
        <v>146.27000000000001</v>
      </c>
      <c r="K58" s="1">
        <v>193.4</v>
      </c>
      <c r="L58" s="1">
        <f t="shared" si="38"/>
        <v>339.67</v>
      </c>
      <c r="M58" s="1">
        <f t="shared" si="39"/>
        <v>116.35001836452192</v>
      </c>
      <c r="N58" s="1">
        <f t="shared" si="40"/>
        <v>327.30077494568428</v>
      </c>
      <c r="O58" s="1">
        <f t="shared" si="41"/>
        <v>20.844165233040627</v>
      </c>
      <c r="P58" s="1">
        <f t="shared" si="25"/>
        <v>464.49495854324687</v>
      </c>
      <c r="AA58" s="1">
        <f>Foglio1!D59</f>
        <v>68.070154483734186</v>
      </c>
      <c r="AB58" s="1">
        <f t="shared" si="35"/>
        <v>0.37347104419898586</v>
      </c>
      <c r="AC58" s="1">
        <f t="shared" si="36"/>
        <v>0.64558178398456256</v>
      </c>
      <c r="AD58" s="1">
        <f t="shared" si="42"/>
        <v>124.85551702261441</v>
      </c>
      <c r="AE58" s="1">
        <f t="shared" si="43"/>
        <v>124.84925444207816</v>
      </c>
      <c r="AF58" s="1">
        <f t="shared" si="44"/>
        <v>14.923055945154807</v>
      </c>
      <c r="AG58" s="1">
        <f t="shared" si="45"/>
        <v>264.62782740984738</v>
      </c>
    </row>
    <row r="59" spans="1:33" x14ac:dyDescent="0.2">
      <c r="A59" s="1">
        <f>Foglio1!A60</f>
        <v>19</v>
      </c>
      <c r="B59" s="1">
        <f>Foglio1!B60</f>
        <v>19</v>
      </c>
      <c r="C59" s="1">
        <f>Foglio1!E60</f>
        <v>0.35714746467658143</v>
      </c>
      <c r="D59" s="1">
        <f>Foglio1!F60</f>
        <v>0.9340480118682819</v>
      </c>
      <c r="E59" s="1">
        <f>Foglio1!I60</f>
        <v>0.73330634679425077</v>
      </c>
      <c r="F59" s="1">
        <f>IF(Foglio1!C60="-",Foglio1!K60,Foglio1!L60)</f>
        <v>-60</v>
      </c>
      <c r="G59" s="1">
        <f t="shared" si="30"/>
        <v>0.50000000000000011</v>
      </c>
      <c r="H59" s="1">
        <f t="shared" si="31"/>
        <v>0.8660254037844386</v>
      </c>
      <c r="I59" s="1">
        <f t="shared" si="24"/>
        <v>2.1608778927537595</v>
      </c>
      <c r="J59" s="1">
        <v>102.88</v>
      </c>
      <c r="K59" s="1">
        <v>98.76</v>
      </c>
      <c r="L59" s="1">
        <f t="shared" si="38"/>
        <v>201.64</v>
      </c>
      <c r="M59" s="1">
        <f t="shared" si="39"/>
        <v>77.16</v>
      </c>
      <c r="N59" s="1">
        <f t="shared" si="40"/>
        <v>213.40830068836129</v>
      </c>
      <c r="O59" s="1">
        <f t="shared" si="41"/>
        <v>15.122999999999994</v>
      </c>
      <c r="P59" s="1">
        <f t="shared" si="25"/>
        <v>305.69130068836131</v>
      </c>
      <c r="AA59" s="1">
        <f>Foglio1!D60</f>
        <v>83.070154483734186</v>
      </c>
      <c r="AB59" s="1">
        <f t="shared" si="35"/>
        <v>0.12065395231924346</v>
      </c>
      <c r="AC59" s="1">
        <f t="shared" si="36"/>
        <v>0.2962742184992958</v>
      </c>
      <c r="AD59" s="1">
        <f t="shared" si="42"/>
        <v>29.260041818990455</v>
      </c>
      <c r="AE59" s="1">
        <f t="shared" si="43"/>
        <v>87.813572824236005</v>
      </c>
      <c r="AF59" s="1">
        <f t="shared" si="44"/>
        <v>8.858848296231681</v>
      </c>
      <c r="AG59" s="1">
        <f t="shared" si="45"/>
        <v>125.93246293945815</v>
      </c>
    </row>
    <row r="60" spans="1:33" x14ac:dyDescent="0.2">
      <c r="A60" s="1">
        <f>Foglio1!A61</f>
        <v>20</v>
      </c>
      <c r="B60" s="1">
        <f>Foglio1!B61</f>
        <v>20</v>
      </c>
      <c r="C60" s="1">
        <f>Foglio1!E61</f>
        <v>0.18575106072389283</v>
      </c>
      <c r="D60" s="1">
        <f>Foglio1!F61</f>
        <v>0.98259683667308273</v>
      </c>
      <c r="E60" s="1">
        <f>Foglio1!I61</f>
        <v>0.60986598796619551</v>
      </c>
      <c r="F60" s="1">
        <f>IF(Foglio1!C61="-",Foglio1!K61,Foglio1!L61)</f>
        <v>-60</v>
      </c>
      <c r="G60" s="1">
        <f t="shared" si="30"/>
        <v>0.50000000000000011</v>
      </c>
      <c r="H60" s="1">
        <f t="shared" si="31"/>
        <v>0.8660254037844386</v>
      </c>
      <c r="I60" s="1">
        <f t="shared" si="24"/>
        <v>3.2938887212260033</v>
      </c>
      <c r="J60" s="1">
        <v>48.75</v>
      </c>
      <c r="K60" s="1">
        <v>26.59</v>
      </c>
      <c r="L60" s="1">
        <f t="shared" si="38"/>
        <v>75.34</v>
      </c>
      <c r="M60" s="1">
        <f t="shared" si="39"/>
        <v>36.5625</v>
      </c>
      <c r="N60" s="1">
        <f t="shared" si="40"/>
        <v>87.584501097399425</v>
      </c>
      <c r="O60" s="1">
        <f t="shared" si="41"/>
        <v>5.6504999999999992</v>
      </c>
      <c r="P60" s="1">
        <f t="shared" si="25"/>
        <v>129.79750109739942</v>
      </c>
      <c r="AA60" s="1">
        <f>Foglio1!D61</f>
        <v>98.070154483734186</v>
      </c>
      <c r="AB60" s="1">
        <f t="shared" si="35"/>
        <v>-0.14038550702097191</v>
      </c>
      <c r="AC60" s="1">
        <f t="shared" si="36"/>
        <v>0.71950331917212673</v>
      </c>
      <c r="AD60" s="1">
        <f t="shared" si="42"/>
        <v>19.13159325678685</v>
      </c>
      <c r="AE60" s="1">
        <f t="shared" si="43"/>
        <v>41.610727791422093</v>
      </c>
      <c r="AF60" s="1">
        <f t="shared" si="44"/>
        <v>3.3099862658108257</v>
      </c>
      <c r="AG60" s="1">
        <f t="shared" si="45"/>
        <v>64.052307314019771</v>
      </c>
    </row>
    <row r="61" spans="1:33" x14ac:dyDescent="0.2">
      <c r="A61" s="1">
        <f>Foglio1!A62</f>
        <v>21</v>
      </c>
      <c r="B61" s="1">
        <f>Foglio1!B62</f>
        <v>21</v>
      </c>
      <c r="C61" s="1">
        <f>Foglio1!E62</f>
        <v>2.0636298286133781E-2</v>
      </c>
      <c r="D61" s="1">
        <f>Foglio1!F62</f>
        <v>0.99978704892244219</v>
      </c>
      <c r="E61" s="1">
        <f>Foglio1!I62</f>
        <v>0.46311733187918735</v>
      </c>
      <c r="F61" s="1">
        <f>IF(Foglio1!C62="-",Foglio1!K62,Foglio1!L62)</f>
        <v>-60</v>
      </c>
      <c r="G61" s="1">
        <f t="shared" si="30"/>
        <v>0.50000000000000011</v>
      </c>
      <c r="H61" s="1">
        <f t="shared" si="31"/>
        <v>0.8660254037844386</v>
      </c>
      <c r="I61" s="1">
        <f t="shared" si="24"/>
        <v>19.931099521775067</v>
      </c>
      <c r="J61" s="1">
        <v>0</v>
      </c>
      <c r="K61" s="1">
        <v>0</v>
      </c>
      <c r="L61" s="1">
        <f t="shared" si="38"/>
        <v>0</v>
      </c>
      <c r="M61" s="1">
        <f t="shared" si="39"/>
        <v>0</v>
      </c>
      <c r="N61" s="1">
        <f t="shared" si="40"/>
        <v>0</v>
      </c>
      <c r="O61" s="1">
        <f t="shared" si="41"/>
        <v>0</v>
      </c>
      <c r="P61" s="1">
        <f t="shared" si="25"/>
        <v>0</v>
      </c>
      <c r="AA61" s="1">
        <f>Foglio1!D62</f>
        <v>113.07015448373419</v>
      </c>
      <c r="AB61" s="1">
        <f t="shared" si="35"/>
        <v>-0.39185792605572745</v>
      </c>
      <c r="AC61" s="1">
        <f t="shared" si="36"/>
        <v>17.65502494832975</v>
      </c>
      <c r="AD61" s="1">
        <f t="shared" si="42"/>
        <v>0</v>
      </c>
      <c r="AE61" s="1">
        <f t="shared" si="43"/>
        <v>0</v>
      </c>
      <c r="AF61" s="1">
        <f t="shared" si="44"/>
        <v>0</v>
      </c>
      <c r="AG61" s="1">
        <f t="shared" si="45"/>
        <v>0</v>
      </c>
    </row>
    <row r="62" spans="1:33" x14ac:dyDescent="0.2">
      <c r="A62" s="1">
        <f>Foglio1!A63</f>
        <v>22</v>
      </c>
      <c r="B62" s="1">
        <f>Foglio1!B63</f>
        <v>0</v>
      </c>
      <c r="C62" s="1" t="str">
        <f>Foglio1!E63</f>
        <v>-</v>
      </c>
      <c r="D62" s="1" t="str">
        <f>Foglio1!F63</f>
        <v>-</v>
      </c>
      <c r="E62" s="1" t="str">
        <f>Foglio1!I63</f>
        <v>-</v>
      </c>
      <c r="F62" s="1" t="str">
        <f>IF(Foglio1!C63="-",Foglio1!K63,Foglio1!L63)</f>
        <v>-</v>
      </c>
      <c r="G62" s="1" t="str">
        <f t="shared" si="30"/>
        <v>-</v>
      </c>
      <c r="H62" s="1" t="str">
        <f t="shared" si="31"/>
        <v>-</v>
      </c>
      <c r="I62" s="1" t="str">
        <f t="shared" si="24"/>
        <v>-</v>
      </c>
      <c r="J62" s="1" t="s">
        <v>65</v>
      </c>
      <c r="K62" s="1" t="s">
        <v>65</v>
      </c>
      <c r="L62" s="1" t="s">
        <v>65</v>
      </c>
      <c r="M62" s="1" t="str">
        <f t="shared" si="32"/>
        <v>-</v>
      </c>
      <c r="N62" s="1" t="str">
        <f t="shared" si="33"/>
        <v>-</v>
      </c>
      <c r="O62" s="1" t="str">
        <f t="shared" ref="O62:O64" si="46">IF(B62=0,"-",L62*$A$3*((1-G62/2)))</f>
        <v>-</v>
      </c>
      <c r="P62" s="1" t="str">
        <f t="shared" si="25"/>
        <v>-</v>
      </c>
      <c r="AA62" s="1" t="str">
        <f>Foglio1!D63</f>
        <v>-</v>
      </c>
      <c r="AB62" s="1" t="str">
        <f t="shared" si="35"/>
        <v>-</v>
      </c>
      <c r="AC62" s="1" t="str">
        <f t="shared" si="36"/>
        <v>-</v>
      </c>
      <c r="AD62" s="1" t="str">
        <f t="shared" si="42"/>
        <v>-</v>
      </c>
      <c r="AE62" s="1" t="str">
        <f t="shared" si="43"/>
        <v>-</v>
      </c>
      <c r="AF62" s="1" t="str">
        <f t="shared" si="44"/>
        <v>-</v>
      </c>
      <c r="AG62" s="1" t="str">
        <f t="shared" si="45"/>
        <v>-</v>
      </c>
    </row>
    <row r="63" spans="1:33" x14ac:dyDescent="0.2">
      <c r="A63" s="1">
        <f>Foglio1!A64</f>
        <v>23</v>
      </c>
      <c r="B63" s="1">
        <f>Foglio1!B64</f>
        <v>0</v>
      </c>
      <c r="C63" s="1" t="str">
        <f>Foglio1!E64</f>
        <v>-</v>
      </c>
      <c r="D63" s="1" t="str">
        <f>Foglio1!F64</f>
        <v>-</v>
      </c>
      <c r="E63" s="1" t="str">
        <f>Foglio1!I64</f>
        <v>-</v>
      </c>
      <c r="F63" s="1" t="str">
        <f>IF(Foglio1!C64="-",Foglio1!K64,Foglio1!L64)</f>
        <v>-</v>
      </c>
      <c r="G63" s="1" t="str">
        <f t="shared" si="30"/>
        <v>-</v>
      </c>
      <c r="H63" s="1" t="str">
        <f t="shared" si="31"/>
        <v>-</v>
      </c>
      <c r="I63" s="1" t="str">
        <f t="shared" si="24"/>
        <v>-</v>
      </c>
      <c r="J63" s="1" t="s">
        <v>65</v>
      </c>
      <c r="K63" s="1" t="s">
        <v>65</v>
      </c>
      <c r="L63" s="1" t="s">
        <v>65</v>
      </c>
      <c r="M63" s="1" t="str">
        <f t="shared" si="32"/>
        <v>-</v>
      </c>
      <c r="N63" s="1" t="str">
        <f t="shared" si="33"/>
        <v>-</v>
      </c>
      <c r="O63" s="1" t="str">
        <f t="shared" si="46"/>
        <v>-</v>
      </c>
      <c r="P63" s="1" t="str">
        <f t="shared" si="25"/>
        <v>-</v>
      </c>
      <c r="AA63" s="1" t="str">
        <f>Foglio1!D64</f>
        <v>-</v>
      </c>
      <c r="AB63" s="1" t="str">
        <f t="shared" si="35"/>
        <v>-</v>
      </c>
      <c r="AC63" s="1" t="str">
        <f t="shared" si="36"/>
        <v>-</v>
      </c>
      <c r="AD63" s="1" t="str">
        <f t="shared" si="42"/>
        <v>-</v>
      </c>
      <c r="AE63" s="1" t="str">
        <f t="shared" si="43"/>
        <v>-</v>
      </c>
      <c r="AF63" s="1" t="str">
        <f t="shared" si="44"/>
        <v>-</v>
      </c>
      <c r="AG63" s="1" t="str">
        <f t="shared" si="45"/>
        <v>-</v>
      </c>
    </row>
    <row r="64" spans="1:33" x14ac:dyDescent="0.2">
      <c r="A64" s="1">
        <f>Foglio1!A65</f>
        <v>24</v>
      </c>
      <c r="B64" s="1">
        <f>Foglio1!B65</f>
        <v>0</v>
      </c>
      <c r="C64" s="1" t="str">
        <f>Foglio1!E65</f>
        <v>-</v>
      </c>
      <c r="D64" s="1" t="str">
        <f>Foglio1!F65</f>
        <v>-</v>
      </c>
      <c r="E64" s="1" t="str">
        <f>Foglio1!I65</f>
        <v>-</v>
      </c>
      <c r="F64" s="1" t="str">
        <f>IF(Foglio1!C65="-",Foglio1!K65,Foglio1!L65)</f>
        <v>-</v>
      </c>
      <c r="G64" s="1" t="str">
        <f t="shared" si="30"/>
        <v>-</v>
      </c>
      <c r="H64" s="1" t="str">
        <f t="shared" si="31"/>
        <v>-</v>
      </c>
      <c r="I64" s="1" t="str">
        <f t="shared" si="24"/>
        <v>-</v>
      </c>
      <c r="J64" s="1" t="s">
        <v>65</v>
      </c>
      <c r="K64" s="1" t="s">
        <v>65</v>
      </c>
      <c r="L64" s="1" t="s">
        <v>65</v>
      </c>
      <c r="M64" s="1" t="str">
        <f t="shared" si="32"/>
        <v>-</v>
      </c>
      <c r="N64" s="1" t="str">
        <f t="shared" si="33"/>
        <v>-</v>
      </c>
      <c r="O64" s="1" t="str">
        <f t="shared" si="46"/>
        <v>-</v>
      </c>
      <c r="P64" s="1" t="str">
        <f t="shared" si="25"/>
        <v>-</v>
      </c>
      <c r="AA64" s="1" t="str">
        <f>Foglio1!D65</f>
        <v>-</v>
      </c>
      <c r="AB64" s="1" t="str">
        <f t="shared" si="35"/>
        <v>-</v>
      </c>
      <c r="AC64" s="1" t="str">
        <f t="shared" si="36"/>
        <v>-</v>
      </c>
      <c r="AD64" s="1" t="str">
        <f t="shared" si="42"/>
        <v>-</v>
      </c>
      <c r="AE64" s="1" t="str">
        <f t="shared" si="43"/>
        <v>-</v>
      </c>
      <c r="AF64" s="1" t="str">
        <f t="shared" si="44"/>
        <v>-</v>
      </c>
      <c r="AG64" s="1" t="str">
        <f t="shared" si="45"/>
        <v>-</v>
      </c>
    </row>
    <row r="66" spans="1:39" x14ac:dyDescent="0.2">
      <c r="A66" s="8">
        <v>45556</v>
      </c>
      <c r="J66" s="32" t="s">
        <v>41</v>
      </c>
      <c r="K66" s="32"/>
      <c r="L66" s="32"/>
      <c r="AA66" s="32" t="s">
        <v>53</v>
      </c>
      <c r="AB66" s="32"/>
    </row>
    <row r="67" spans="1:39" x14ac:dyDescent="0.2">
      <c r="A67" s="2" t="s">
        <v>19</v>
      </c>
      <c r="B67" s="9" t="s">
        <v>18</v>
      </c>
      <c r="C67" s="2" t="s">
        <v>26</v>
      </c>
      <c r="D67" s="2" t="s">
        <v>31</v>
      </c>
      <c r="E67" s="2" t="s">
        <v>33</v>
      </c>
      <c r="F67" s="2" t="s">
        <v>34</v>
      </c>
      <c r="G67" s="2" t="s">
        <v>43</v>
      </c>
      <c r="H67" s="2" t="s">
        <v>44</v>
      </c>
      <c r="I67" s="2" t="s">
        <v>42</v>
      </c>
      <c r="J67" s="2" t="s">
        <v>56</v>
      </c>
      <c r="K67" s="2" t="s">
        <v>57</v>
      </c>
      <c r="L67" s="2" t="s">
        <v>58</v>
      </c>
      <c r="M67" s="2" t="s">
        <v>59</v>
      </c>
      <c r="N67" s="2" t="s">
        <v>60</v>
      </c>
      <c r="O67" s="2" t="s">
        <v>61</v>
      </c>
      <c r="P67" s="2" t="s">
        <v>63</v>
      </c>
      <c r="R67" s="38" t="s">
        <v>62</v>
      </c>
      <c r="S67" s="39"/>
      <c r="T67" s="39"/>
      <c r="U67" s="39"/>
      <c r="V67" s="40"/>
      <c r="AA67" s="2" t="s">
        <v>20</v>
      </c>
      <c r="AB67" s="2" t="s">
        <v>48</v>
      </c>
      <c r="AC67" s="9" t="s">
        <v>52</v>
      </c>
      <c r="AD67" s="2" t="s">
        <v>60</v>
      </c>
      <c r="AE67" s="2" t="s">
        <v>61</v>
      </c>
      <c r="AF67" s="2" t="s">
        <v>63</v>
      </c>
      <c r="AG67" s="2" t="s">
        <v>64</v>
      </c>
      <c r="AI67" s="32" t="s">
        <v>62</v>
      </c>
      <c r="AJ67" s="32"/>
      <c r="AK67" s="32"/>
      <c r="AL67" s="32"/>
      <c r="AM67" s="32"/>
    </row>
    <row r="68" spans="1:39" x14ac:dyDescent="0.2">
      <c r="A68" s="1">
        <f>Foglio1!A69</f>
        <v>1</v>
      </c>
      <c r="B68" s="1">
        <f>Foglio1!B69</f>
        <v>0</v>
      </c>
      <c r="C68" s="1" t="str">
        <f>Foglio1!E69</f>
        <v>-</v>
      </c>
      <c r="D68" s="1" t="str">
        <f>Foglio1!F69</f>
        <v>-</v>
      </c>
      <c r="E68" s="1" t="str">
        <f>Foglio1!I69</f>
        <v>-</v>
      </c>
      <c r="F68" s="1" t="str">
        <f>IF(Foglio1!C69="-",Foglio1!K69,Foglio1!L69)</f>
        <v>-</v>
      </c>
      <c r="G68" s="1" t="str">
        <f>IF(F68="-","-",COS(RADIANS(F68)))</f>
        <v>-</v>
      </c>
      <c r="H68" s="1" t="str">
        <f>IF(F68="-","-",SIN(RADIANS(ABS(F68))))</f>
        <v>-</v>
      </c>
      <c r="I68" s="1" t="str">
        <f t="shared" ref="I68:I91" si="47">IF(B68=0,"-",((C68*G68+D68*H68*ABS(E68))/(C68)))</f>
        <v>-</v>
      </c>
      <c r="J68" s="1" t="s">
        <v>65</v>
      </c>
      <c r="K68" s="1" t="s">
        <v>65</v>
      </c>
      <c r="L68" s="1" t="s">
        <v>65</v>
      </c>
      <c r="M68" s="1" t="str">
        <f>IF(B68=0,"-",J68*((1+(G68/2))))</f>
        <v>-</v>
      </c>
      <c r="N68" s="1" t="str">
        <f>IF(B68=0,"-",K68*I68)</f>
        <v>-</v>
      </c>
      <c r="O68" s="1" t="str">
        <f>IF(B68=0,"-",L68*$A$3*((1-G68/2)))</f>
        <v>-</v>
      </c>
      <c r="P68" s="1" t="str">
        <f t="shared" ref="P68:P91" si="48">IF(B68=0,"-",M68+N68+O68)</f>
        <v>-</v>
      </c>
      <c r="R68" s="41">
        <f>(SUM(P68:P91)*$C$3)/1000</f>
        <v>23.953070992467897</v>
      </c>
      <c r="S68" s="42"/>
      <c r="T68" s="42"/>
      <c r="U68" s="42"/>
      <c r="V68" s="43"/>
      <c r="AA68" s="1" t="str">
        <f>Foglio1!D69</f>
        <v>-</v>
      </c>
      <c r="AB68" s="1" t="str">
        <f>IF(AA68="-","-",COS(RADIANS(AA68)))</f>
        <v>-</v>
      </c>
      <c r="AC68" s="10" t="str">
        <f t="shared" ref="AC68:AC91" si="49">IF(AA68="-","-",($G$3*$F$9*AB68+$H$3*$G$9)/C68)</f>
        <v>-</v>
      </c>
      <c r="AD68" s="1" t="str">
        <f>IF(AA68="-","-",AC68*K68)</f>
        <v>-</v>
      </c>
      <c r="AE68" s="1" t="str">
        <f t="shared" ref="AE68" si="50">IF(AA68="-","-",((1+COS(RADIANS($F$3)))/2)*J68)</f>
        <v>-</v>
      </c>
      <c r="AF68" s="1" t="str">
        <f t="shared" ref="AF68" si="51">IF(AA68="-","-",$A$3*((1-COS(RADIANS($F$3)))/2)*L68)</f>
        <v>-</v>
      </c>
      <c r="AG68" s="1" t="str">
        <f>IF(AA68="-","-",SUM(AD68:AF68))</f>
        <v>-</v>
      </c>
      <c r="AI68" s="37">
        <f>(SUM(AG75:AG86)/1000)*$C$3</f>
        <v>22.032320272117076</v>
      </c>
      <c r="AJ68" s="37"/>
      <c r="AK68" s="37"/>
      <c r="AL68" s="37"/>
      <c r="AM68" s="37"/>
    </row>
    <row r="69" spans="1:39" x14ac:dyDescent="0.2">
      <c r="A69" s="1">
        <f>Foglio1!A70</f>
        <v>2</v>
      </c>
      <c r="B69" s="1">
        <f>Foglio1!B70</f>
        <v>0</v>
      </c>
      <c r="C69" s="1" t="str">
        <f>Foglio1!E70</f>
        <v>-</v>
      </c>
      <c r="D69" s="1" t="str">
        <f>Foglio1!F70</f>
        <v>-</v>
      </c>
      <c r="E69" s="1" t="str">
        <f>Foglio1!I70</f>
        <v>-</v>
      </c>
      <c r="F69" s="1" t="str">
        <f>IF(Foglio1!C70="-",Foglio1!K70,Foglio1!L70)</f>
        <v>-</v>
      </c>
      <c r="G69" s="1" t="str">
        <f t="shared" ref="G69:G91" si="52">IF(F69="-","-",COS(RADIANS(F69)))</f>
        <v>-</v>
      </c>
      <c r="H69" s="1" t="str">
        <f t="shared" ref="H69:H91" si="53">IF(F69="-","-",SIN(RADIANS(ABS(F69))))</f>
        <v>-</v>
      </c>
      <c r="I69" s="1" t="str">
        <f t="shared" si="47"/>
        <v>-</v>
      </c>
      <c r="J69" s="1" t="s">
        <v>65</v>
      </c>
      <c r="K69" s="1" t="s">
        <v>65</v>
      </c>
      <c r="L69" s="1" t="s">
        <v>65</v>
      </c>
      <c r="M69" s="1" t="str">
        <f t="shared" ref="M69:M91" si="54">IF(B69=0,"-",J69*((1+(G69/2))))</f>
        <v>-</v>
      </c>
      <c r="N69" s="1" t="str">
        <f t="shared" ref="N69:N91" si="55">IF(B69=0,"-",K69*I69)</f>
        <v>-</v>
      </c>
      <c r="O69" s="1" t="str">
        <f t="shared" ref="O69:O73" si="56">IF(B69=0,"-",L69*$A$3*((1-G69/2)))</f>
        <v>-</v>
      </c>
      <c r="P69" s="1" t="str">
        <f t="shared" si="48"/>
        <v>-</v>
      </c>
      <c r="AA69" s="1" t="str">
        <f>Foglio1!D70</f>
        <v>-</v>
      </c>
      <c r="AB69" s="1" t="str">
        <f t="shared" ref="AB69:AB91" si="57">IF(AA69="-","-",COS(RADIANS(AA69)))</f>
        <v>-</v>
      </c>
      <c r="AC69" s="1" t="str">
        <f t="shared" si="49"/>
        <v>-</v>
      </c>
      <c r="AD69" s="1" t="str">
        <f>IF(AA69="-","-",AC69*K69)</f>
        <v>-</v>
      </c>
      <c r="AE69" s="1" t="str">
        <f t="shared" ref="AE69:AE74" si="58">IF(AA69="-","-",((1+COS(RADIANS($F$3)))/2)*J69)</f>
        <v>-</v>
      </c>
      <c r="AF69" s="1" t="str">
        <f t="shared" ref="AF69:AF74" si="59">IF(AA69="-","-",$A$3*((1-COS(RADIANS($F$3)))/2)*L69)</f>
        <v>-</v>
      </c>
      <c r="AG69" s="1" t="str">
        <f t="shared" ref="AG69:AG74" si="60">IF(AA69="-","-",SUM(AD69:AF69))</f>
        <v>-</v>
      </c>
    </row>
    <row r="70" spans="1:39" x14ac:dyDescent="0.2">
      <c r="A70" s="1">
        <f>Foglio1!A71</f>
        <v>3</v>
      </c>
      <c r="B70" s="1">
        <f>Foglio1!B71</f>
        <v>0</v>
      </c>
      <c r="C70" s="1" t="str">
        <f>Foglio1!E71</f>
        <v>-</v>
      </c>
      <c r="D70" s="1" t="str">
        <f>Foglio1!F71</f>
        <v>-</v>
      </c>
      <c r="E70" s="1" t="str">
        <f>Foglio1!I71</f>
        <v>-</v>
      </c>
      <c r="F70" s="1" t="str">
        <f>IF(Foglio1!C71="-",Foglio1!K71,Foglio1!L71)</f>
        <v>-</v>
      </c>
      <c r="G70" s="1" t="str">
        <f t="shared" si="52"/>
        <v>-</v>
      </c>
      <c r="H70" s="1" t="str">
        <f t="shared" si="53"/>
        <v>-</v>
      </c>
      <c r="I70" s="1" t="str">
        <f t="shared" si="47"/>
        <v>-</v>
      </c>
      <c r="J70" s="1" t="s">
        <v>65</v>
      </c>
      <c r="K70" s="1" t="s">
        <v>65</v>
      </c>
      <c r="L70" s="1" t="s">
        <v>65</v>
      </c>
      <c r="M70" s="1" t="str">
        <f t="shared" si="54"/>
        <v>-</v>
      </c>
      <c r="N70" s="1" t="str">
        <f t="shared" si="55"/>
        <v>-</v>
      </c>
      <c r="O70" s="1" t="str">
        <f t="shared" si="56"/>
        <v>-</v>
      </c>
      <c r="P70" s="1" t="str">
        <f t="shared" si="48"/>
        <v>-</v>
      </c>
      <c r="AA70" s="1" t="str">
        <f>Foglio1!D71</f>
        <v>-</v>
      </c>
      <c r="AB70" s="1" t="str">
        <f t="shared" si="57"/>
        <v>-</v>
      </c>
      <c r="AC70" s="1" t="str">
        <f t="shared" si="49"/>
        <v>-</v>
      </c>
      <c r="AD70" s="1" t="str">
        <f t="shared" ref="AD70:AD74" si="61">IF(AA70="-","-",AC70*K70)</f>
        <v>-</v>
      </c>
      <c r="AE70" s="1" t="str">
        <f t="shared" si="58"/>
        <v>-</v>
      </c>
      <c r="AF70" s="1" t="str">
        <f t="shared" si="59"/>
        <v>-</v>
      </c>
      <c r="AG70" s="1" t="str">
        <f t="shared" si="60"/>
        <v>-</v>
      </c>
      <c r="AI70" s="32" t="s">
        <v>54</v>
      </c>
      <c r="AJ70" s="32"/>
      <c r="AK70" s="32"/>
      <c r="AL70" s="32"/>
      <c r="AM70" s="32"/>
    </row>
    <row r="71" spans="1:39" x14ac:dyDescent="0.2">
      <c r="A71" s="1">
        <f>Foglio1!A72</f>
        <v>4</v>
      </c>
      <c r="B71" s="1">
        <f>Foglio1!B72</f>
        <v>0</v>
      </c>
      <c r="C71" s="1" t="str">
        <f>Foglio1!E72</f>
        <v>-</v>
      </c>
      <c r="D71" s="1" t="str">
        <f>Foglio1!F72</f>
        <v>-</v>
      </c>
      <c r="E71" s="1" t="str">
        <f>Foglio1!I72</f>
        <v>-</v>
      </c>
      <c r="F71" s="1" t="str">
        <f>IF(Foglio1!C72="-",Foglio1!K72,Foglio1!L72)</f>
        <v>-</v>
      </c>
      <c r="G71" s="1" t="str">
        <f t="shared" si="52"/>
        <v>-</v>
      </c>
      <c r="H71" s="1" t="str">
        <f t="shared" si="53"/>
        <v>-</v>
      </c>
      <c r="I71" s="1" t="str">
        <f t="shared" si="47"/>
        <v>-</v>
      </c>
      <c r="J71" s="1" t="s">
        <v>65</v>
      </c>
      <c r="K71" s="1" t="s">
        <v>65</v>
      </c>
      <c r="L71" s="1" t="s">
        <v>65</v>
      </c>
      <c r="M71" s="1" t="str">
        <f t="shared" si="54"/>
        <v>-</v>
      </c>
      <c r="N71" s="1" t="str">
        <f t="shared" si="55"/>
        <v>-</v>
      </c>
      <c r="O71" s="1" t="str">
        <f t="shared" si="56"/>
        <v>-</v>
      </c>
      <c r="P71" s="1" t="str">
        <f t="shared" si="48"/>
        <v>-</v>
      </c>
      <c r="AA71" s="1" t="str">
        <f>Foglio1!D72</f>
        <v>-</v>
      </c>
      <c r="AB71" s="1" t="str">
        <f t="shared" si="57"/>
        <v>-</v>
      </c>
      <c r="AC71" s="1" t="str">
        <f t="shared" si="49"/>
        <v>-</v>
      </c>
      <c r="AD71" s="1" t="str">
        <f t="shared" si="61"/>
        <v>-</v>
      </c>
      <c r="AE71" s="1" t="str">
        <f t="shared" si="58"/>
        <v>-</v>
      </c>
      <c r="AF71" s="1" t="str">
        <f t="shared" si="59"/>
        <v>-</v>
      </c>
      <c r="AG71" s="1" t="str">
        <f t="shared" si="60"/>
        <v>-</v>
      </c>
      <c r="AI71" s="37">
        <f>R68/AI68</f>
        <v>1.0871787762990002</v>
      </c>
      <c r="AJ71" s="37"/>
      <c r="AK71" s="37"/>
      <c r="AL71" s="37"/>
      <c r="AM71" s="37"/>
    </row>
    <row r="72" spans="1:39" x14ac:dyDescent="0.2">
      <c r="A72" s="1">
        <f>Foglio1!A73</f>
        <v>5</v>
      </c>
      <c r="B72" s="1">
        <f>Foglio1!B73</f>
        <v>0</v>
      </c>
      <c r="C72" s="1" t="str">
        <f>Foglio1!E73</f>
        <v>-</v>
      </c>
      <c r="D72" s="1" t="str">
        <f>Foglio1!F73</f>
        <v>-</v>
      </c>
      <c r="E72" s="1" t="str">
        <f>Foglio1!I73</f>
        <v>-</v>
      </c>
      <c r="F72" s="1" t="str">
        <f>IF(Foglio1!C73="-",Foglio1!K73,Foglio1!L73)</f>
        <v>-</v>
      </c>
      <c r="G72" s="1" t="str">
        <f t="shared" si="52"/>
        <v>-</v>
      </c>
      <c r="H72" s="1" t="str">
        <f t="shared" si="53"/>
        <v>-</v>
      </c>
      <c r="I72" s="1" t="str">
        <f t="shared" si="47"/>
        <v>-</v>
      </c>
      <c r="J72" s="1" t="s">
        <v>65</v>
      </c>
      <c r="K72" s="1" t="s">
        <v>65</v>
      </c>
      <c r="L72" s="1" t="s">
        <v>65</v>
      </c>
      <c r="M72" s="1" t="str">
        <f t="shared" si="54"/>
        <v>-</v>
      </c>
      <c r="N72" s="1" t="str">
        <f t="shared" si="55"/>
        <v>-</v>
      </c>
      <c r="O72" s="1" t="str">
        <f t="shared" si="56"/>
        <v>-</v>
      </c>
      <c r="P72" s="1" t="str">
        <f t="shared" si="48"/>
        <v>-</v>
      </c>
      <c r="AA72" s="1" t="str">
        <f>Foglio1!D73</f>
        <v>-</v>
      </c>
      <c r="AB72" s="1" t="str">
        <f t="shared" si="57"/>
        <v>-</v>
      </c>
      <c r="AC72" s="1" t="str">
        <f t="shared" si="49"/>
        <v>-</v>
      </c>
      <c r="AD72" s="1" t="str">
        <f t="shared" si="61"/>
        <v>-</v>
      </c>
      <c r="AE72" s="1" t="str">
        <f t="shared" si="58"/>
        <v>-</v>
      </c>
      <c r="AF72" s="1" t="str">
        <f t="shared" si="59"/>
        <v>-</v>
      </c>
      <c r="AG72" s="1" t="str">
        <f t="shared" si="60"/>
        <v>-</v>
      </c>
    </row>
    <row r="73" spans="1:39" x14ac:dyDescent="0.2">
      <c r="A73" s="1">
        <f>Foglio1!A74</f>
        <v>6</v>
      </c>
      <c r="B73" s="1">
        <f>Foglio1!B74</f>
        <v>0</v>
      </c>
      <c r="C73" s="1" t="str">
        <f>Foglio1!E74</f>
        <v>-</v>
      </c>
      <c r="D73" s="1" t="str">
        <f>Foglio1!F74</f>
        <v>-</v>
      </c>
      <c r="E73" s="1" t="str">
        <f>Foglio1!I74</f>
        <v>-</v>
      </c>
      <c r="F73" s="1" t="str">
        <f>IF(Foglio1!C74="-",Foglio1!K74,Foglio1!L74)</f>
        <v>-</v>
      </c>
      <c r="G73" s="1" t="str">
        <f t="shared" si="52"/>
        <v>-</v>
      </c>
      <c r="H73" s="1" t="str">
        <f t="shared" si="53"/>
        <v>-</v>
      </c>
      <c r="I73" s="1" t="str">
        <f t="shared" si="47"/>
        <v>-</v>
      </c>
      <c r="J73" s="1" t="s">
        <v>65</v>
      </c>
      <c r="K73" s="1" t="s">
        <v>65</v>
      </c>
      <c r="L73" s="1" t="s">
        <v>65</v>
      </c>
      <c r="M73" s="1" t="str">
        <f t="shared" si="54"/>
        <v>-</v>
      </c>
      <c r="N73" s="1" t="str">
        <f t="shared" si="55"/>
        <v>-</v>
      </c>
      <c r="O73" s="1" t="str">
        <f t="shared" si="56"/>
        <v>-</v>
      </c>
      <c r="P73" s="1" t="str">
        <f t="shared" si="48"/>
        <v>-</v>
      </c>
      <c r="AA73" s="1" t="str">
        <f>Foglio1!D74</f>
        <v>-</v>
      </c>
      <c r="AB73" s="1" t="str">
        <f t="shared" si="57"/>
        <v>-</v>
      </c>
      <c r="AC73" s="1" t="str">
        <f t="shared" si="49"/>
        <v>-</v>
      </c>
      <c r="AD73" s="1" t="str">
        <f t="shared" si="61"/>
        <v>-</v>
      </c>
      <c r="AE73" s="1" t="str">
        <f t="shared" si="58"/>
        <v>-</v>
      </c>
      <c r="AF73" s="1" t="str">
        <f t="shared" si="59"/>
        <v>-</v>
      </c>
      <c r="AG73" s="1" t="str">
        <f t="shared" si="60"/>
        <v>-</v>
      </c>
    </row>
    <row r="74" spans="1:39" x14ac:dyDescent="0.2">
      <c r="A74" s="1">
        <f>Foglio1!A75</f>
        <v>7</v>
      </c>
      <c r="B74" s="1">
        <f>Foglio1!B75</f>
        <v>0</v>
      </c>
      <c r="C74" s="1" t="str">
        <f>Foglio1!E75</f>
        <v>-</v>
      </c>
      <c r="D74" s="1" t="str">
        <f>Foglio1!F75</f>
        <v>-</v>
      </c>
      <c r="E74" s="1" t="str">
        <f>Foglio1!I75</f>
        <v>-</v>
      </c>
      <c r="F74" s="1" t="str">
        <f>IF(Foglio1!C75="-",Foglio1!K75,Foglio1!L75)</f>
        <v>-</v>
      </c>
      <c r="G74" s="1" t="str">
        <f t="shared" si="52"/>
        <v>-</v>
      </c>
      <c r="H74" s="1" t="str">
        <f t="shared" si="53"/>
        <v>-</v>
      </c>
      <c r="I74" s="1" t="str">
        <f t="shared" si="47"/>
        <v>-</v>
      </c>
      <c r="J74" s="1" t="s">
        <v>65</v>
      </c>
      <c r="K74" s="1" t="s">
        <v>65</v>
      </c>
      <c r="L74" s="1" t="s">
        <v>65</v>
      </c>
      <c r="M74" s="1" t="str">
        <f t="shared" si="54"/>
        <v>-</v>
      </c>
      <c r="N74" s="1" t="str">
        <f t="shared" si="55"/>
        <v>-</v>
      </c>
      <c r="O74" s="1" t="str">
        <f>IF(B74=0,"-",L74*$A$3*((1-G74/2)))</f>
        <v>-</v>
      </c>
      <c r="P74" s="1" t="str">
        <f t="shared" si="48"/>
        <v>-</v>
      </c>
      <c r="AA74" s="1" t="str">
        <f>Foglio1!D75</f>
        <v>-</v>
      </c>
      <c r="AB74" s="1" t="str">
        <f t="shared" si="57"/>
        <v>-</v>
      </c>
      <c r="AC74" s="1" t="str">
        <f t="shared" si="49"/>
        <v>-</v>
      </c>
      <c r="AD74" s="1" t="str">
        <f t="shared" si="61"/>
        <v>-</v>
      </c>
      <c r="AE74" s="1" t="str">
        <f t="shared" si="58"/>
        <v>-</v>
      </c>
      <c r="AF74" s="1" t="str">
        <f t="shared" si="59"/>
        <v>-</v>
      </c>
      <c r="AG74" s="1" t="str">
        <f t="shared" si="60"/>
        <v>-</v>
      </c>
    </row>
    <row r="75" spans="1:39" x14ac:dyDescent="0.2">
      <c r="A75" s="1">
        <f>Foglio1!A76</f>
        <v>8</v>
      </c>
      <c r="B75" s="1">
        <f>Foglio1!B76</f>
        <v>8</v>
      </c>
      <c r="C75" s="1">
        <f>Foglio1!E76</f>
        <v>0.12570403226991428</v>
      </c>
      <c r="D75" s="1">
        <f>Foglio1!F76</f>
        <v>0.99206778814307062</v>
      </c>
      <c r="E75" s="1">
        <f>Foglio1!I76</f>
        <v>0.79452940785793424</v>
      </c>
      <c r="F75" s="1">
        <f>IF(Foglio1!C76="-",Foglio1!K76,Foglio1!L76)</f>
        <v>60</v>
      </c>
      <c r="G75" s="1">
        <f t="shared" si="52"/>
        <v>0.50000000000000011</v>
      </c>
      <c r="H75" s="1">
        <f t="shared" si="53"/>
        <v>0.8660254037844386</v>
      </c>
      <c r="I75" s="1">
        <f t="shared" si="47"/>
        <v>5.9304115911585917</v>
      </c>
      <c r="J75" s="1">
        <v>59.99</v>
      </c>
      <c r="K75" s="1">
        <v>41.27</v>
      </c>
      <c r="L75" s="1">
        <f>J75+K75</f>
        <v>101.26</v>
      </c>
      <c r="M75" s="1">
        <f>IF(B75=0,"-",J75*(((1+G75)/2)))</f>
        <v>44.9925</v>
      </c>
      <c r="N75" s="1">
        <f t="shared" si="55"/>
        <v>244.74808636711509</v>
      </c>
      <c r="O75" s="1">
        <f>IF(B75=0,"-",L75*$A$3*((1-G75)/2))</f>
        <v>7.5944999999999983</v>
      </c>
      <c r="P75" s="1">
        <f t="shared" si="48"/>
        <v>297.33508636711508</v>
      </c>
      <c r="AA75" s="1">
        <f>Foglio1!D76</f>
        <v>-79.684059393499467</v>
      </c>
      <c r="AB75" s="1">
        <f t="shared" si="57"/>
        <v>0.17907594081961262</v>
      </c>
      <c r="AC75" s="1">
        <f t="shared" si="49"/>
        <v>1.4248112556191368</v>
      </c>
      <c r="AD75" s="1">
        <f>IF(AA75="-","-",AC75*K75)</f>
        <v>58.801960519401781</v>
      </c>
      <c r="AE75" s="1">
        <f>IF(AA75="-","-",((1+COS(RADIANS($F$3)))/2)*J75)</f>
        <v>51.204667901690492</v>
      </c>
      <c r="AF75" s="1">
        <f>IF(AA75="-","-",$A$3*((1-COS(RADIANS($F$3)))/2)*L75)</f>
        <v>4.4487551005575288</v>
      </c>
      <c r="AG75" s="1">
        <f>IF(AA75="-","-",SUM(AD75:AF75))</f>
        <v>114.45538352164981</v>
      </c>
    </row>
    <row r="76" spans="1:39" x14ac:dyDescent="0.2">
      <c r="A76" s="1">
        <f>Foglio1!A77</f>
        <v>9</v>
      </c>
      <c r="B76" s="1">
        <f>Foglio1!B77</f>
        <v>9</v>
      </c>
      <c r="C76" s="1">
        <f>Foglio1!E77</f>
        <v>0.30357889578606534</v>
      </c>
      <c r="D76" s="1">
        <f>Foglio1!F77</f>
        <v>0.95280630457260995</v>
      </c>
      <c r="E76" s="1">
        <f>Foglio1!I77</f>
        <v>0.66358564215958682</v>
      </c>
      <c r="F76" s="1">
        <f>IF(Foglio1!C77="-",Foglio1!K77,Foglio1!L77)</f>
        <v>60</v>
      </c>
      <c r="G76" s="1">
        <f t="shared" si="52"/>
        <v>0.50000000000000011</v>
      </c>
      <c r="H76" s="1">
        <f t="shared" si="53"/>
        <v>0.8660254037844386</v>
      </c>
      <c r="I76" s="1">
        <f t="shared" si="47"/>
        <v>2.30368485063843</v>
      </c>
      <c r="J76" s="1">
        <v>115.01</v>
      </c>
      <c r="K76" s="1">
        <v>125.79</v>
      </c>
      <c r="L76" s="1">
        <f t="shared" ref="L76:L86" si="62">J76+K76</f>
        <v>240.8</v>
      </c>
      <c r="M76" s="1">
        <f t="shared" ref="M76:M85" si="63">IF(B76=0,"-",J76*(((1+G76)/2)))</f>
        <v>86.257500000000007</v>
      </c>
      <c r="N76" s="1">
        <f t="shared" ref="N76:N86" si="64">IF(B76=0,"-",K76*I76)</f>
        <v>289.78051736180811</v>
      </c>
      <c r="O76" s="1">
        <f t="shared" ref="O76:O85" si="65">IF(B76=0,"-",L76*$A$3*((1-G76)/2))</f>
        <v>18.059999999999995</v>
      </c>
      <c r="P76" s="1">
        <f t="shared" si="48"/>
        <v>394.0980173618081</v>
      </c>
      <c r="AA76" s="1">
        <f>Foglio1!D77</f>
        <v>-64.684059393499467</v>
      </c>
      <c r="AB76" s="1">
        <f t="shared" si="57"/>
        <v>0.42760937713659913</v>
      </c>
      <c r="AC76" s="1">
        <f t="shared" si="49"/>
        <v>1.4085887733342228</v>
      </c>
      <c r="AD76" s="1">
        <f t="shared" ref="AD76:AD91" si="66">IF(AA76="-","-",AC76*K76)</f>
        <v>177.1863817977119</v>
      </c>
      <c r="AE76" s="1">
        <f t="shared" ref="AE76:AE91" si="67">IF(AA76="-","-",((1+COS(RADIANS($F$3)))/2)*J76)</f>
        <v>98.167175452132412</v>
      </c>
      <c r="AF76" s="1">
        <f t="shared" ref="AF76:AF91" si="68">IF(AA76="-","-",$A$3*((1-COS(RADIANS($F$3)))/2)*L76)</f>
        <v>10.579303063541902</v>
      </c>
      <c r="AG76" s="1">
        <f t="shared" ref="AG76:AG91" si="69">IF(AA76="-","-",SUM(AD76:AF76))</f>
        <v>285.93286031338619</v>
      </c>
    </row>
    <row r="77" spans="1:39" x14ac:dyDescent="0.2">
      <c r="A77" s="1">
        <f>Foglio1!A78</f>
        <v>10</v>
      </c>
      <c r="B77" s="1">
        <f>Foglio1!B78</f>
        <v>10</v>
      </c>
      <c r="C77" s="1">
        <f>Foglio1!E78</f>
        <v>0.46059769753190122</v>
      </c>
      <c r="D77" s="1">
        <f>Foglio1!F78</f>
        <v>0.88760901360244826</v>
      </c>
      <c r="E77" s="1">
        <f>Foglio1!I78</f>
        <v>0.48798081352547151</v>
      </c>
      <c r="F77" s="1">
        <f>IF(Foglio1!C78="-",Foglio1!K78,Foglio1!L78)</f>
        <v>43.240041164150504</v>
      </c>
      <c r="G77" s="1">
        <f t="shared" si="52"/>
        <v>0.72849005360112762</v>
      </c>
      <c r="H77" s="1">
        <f t="shared" si="53"/>
        <v>0.68505637855889367</v>
      </c>
      <c r="I77" s="1">
        <f t="shared" si="47"/>
        <v>1.3727023382909949</v>
      </c>
      <c r="J77" s="1">
        <v>153.22</v>
      </c>
      <c r="K77" s="1">
        <v>236.27</v>
      </c>
      <c r="L77" s="1">
        <f t="shared" si="62"/>
        <v>389.49</v>
      </c>
      <c r="M77" s="1">
        <f t="shared" si="63"/>
        <v>132.41962300638238</v>
      </c>
      <c r="N77" s="1">
        <f t="shared" si="64"/>
        <v>324.32838146801339</v>
      </c>
      <c r="O77" s="1">
        <f t="shared" si="65"/>
        <v>15.86256135343452</v>
      </c>
      <c r="P77" s="1">
        <f t="shared" si="48"/>
        <v>472.61056582783027</v>
      </c>
      <c r="AA77" s="1">
        <f>Foglio1!D78</f>
        <v>-49.684059393499467</v>
      </c>
      <c r="AB77" s="1">
        <f t="shared" si="57"/>
        <v>0.64700194105963382</v>
      </c>
      <c r="AC77" s="1">
        <f t="shared" si="49"/>
        <v>1.4046805278579579</v>
      </c>
      <c r="AD77" s="1">
        <f t="shared" si="66"/>
        <v>331.88386831699972</v>
      </c>
      <c r="AE77" s="1">
        <f t="shared" si="67"/>
        <v>130.78145050670139</v>
      </c>
      <c r="AF77" s="1">
        <f t="shared" si="68"/>
        <v>17.111846969347738</v>
      </c>
      <c r="AG77" s="1">
        <f t="shared" si="69"/>
        <v>479.77716579304888</v>
      </c>
    </row>
    <row r="78" spans="1:39" x14ac:dyDescent="0.2">
      <c r="A78" s="1">
        <f>Foglio1!A79</f>
        <v>11</v>
      </c>
      <c r="B78" s="1">
        <f>Foglio1!B79</f>
        <v>11</v>
      </c>
      <c r="C78" s="1">
        <f>Foglio1!E79</f>
        <v>0.58605986565428225</v>
      </c>
      <c r="D78" s="1">
        <f>Foglio1!F79</f>
        <v>0.8102677544301542</v>
      </c>
      <c r="E78" s="1">
        <f>Foglio1!I79</f>
        <v>0.25226270128122957</v>
      </c>
      <c r="F78" s="1">
        <f>IF(Foglio1!C79="-",Foglio1!K79,Foglio1!L79)</f>
        <v>19.227259575265638</v>
      </c>
      <c r="G78" s="1">
        <f t="shared" si="52"/>
        <v>0.94421979869271488</v>
      </c>
      <c r="H78" s="1">
        <f t="shared" si="53"/>
        <v>0.32931591482448741</v>
      </c>
      <c r="I78" s="1">
        <f t="shared" si="47"/>
        <v>1.0590754413162207</v>
      </c>
      <c r="J78" s="1">
        <v>178.49</v>
      </c>
      <c r="K78" s="1">
        <v>319.48</v>
      </c>
      <c r="L78" s="1">
        <f t="shared" si="62"/>
        <v>497.97</v>
      </c>
      <c r="M78" s="1">
        <f t="shared" si="63"/>
        <v>173.51189593433136</v>
      </c>
      <c r="N78" s="1">
        <f t="shared" si="64"/>
        <v>338.35342199170617</v>
      </c>
      <c r="O78" s="1">
        <f t="shared" si="65"/>
        <v>4.1665300267483154</v>
      </c>
      <c r="P78" s="1">
        <f t="shared" si="48"/>
        <v>516.03184795278582</v>
      </c>
      <c r="AA78" s="1">
        <f>Foglio1!D79</f>
        <v>-34.684059393499467</v>
      </c>
      <c r="AB78" s="1">
        <f t="shared" si="57"/>
        <v>0.82230239192071675</v>
      </c>
      <c r="AC78" s="1">
        <f t="shared" si="49"/>
        <v>1.4030629225654947</v>
      </c>
      <c r="AD78" s="1">
        <f t="shared" si="66"/>
        <v>448.25054250122429</v>
      </c>
      <c r="AE78" s="1">
        <f t="shared" si="67"/>
        <v>152.35074468699344</v>
      </c>
      <c r="AF78" s="1">
        <f t="shared" si="68"/>
        <v>21.877805425880236</v>
      </c>
      <c r="AG78" s="1">
        <f t="shared" si="69"/>
        <v>622.47909261409791</v>
      </c>
    </row>
    <row r="79" spans="1:39" x14ac:dyDescent="0.2">
      <c r="A79" s="1">
        <f>Foglio1!A80</f>
        <v>12</v>
      </c>
      <c r="B79" s="1">
        <f>Foglio1!B80</f>
        <v>12</v>
      </c>
      <c r="C79" s="1">
        <f>Foglio1!E80</f>
        <v>0.67141536073170427</v>
      </c>
      <c r="D79" s="1">
        <f>Foglio1!F80</f>
        <v>0.74108124613534465</v>
      </c>
      <c r="E79" s="1">
        <f>Foglio1!I80</f>
        <v>-5.1750001329777619E-2</v>
      </c>
      <c r="F79" s="1">
        <f>IF(Foglio1!C80="-",Foglio1!K80,Foglio1!L80)</f>
        <v>-3.2691579049270367</v>
      </c>
      <c r="G79" s="1">
        <f t="shared" si="52"/>
        <v>0.9983726584630549</v>
      </c>
      <c r="H79" s="1">
        <f t="shared" si="53"/>
        <v>5.7026615131992246E-2</v>
      </c>
      <c r="I79" s="1">
        <f t="shared" si="47"/>
        <v>1.0016299940940394</v>
      </c>
      <c r="J79" s="1">
        <v>197.92</v>
      </c>
      <c r="K79" s="1">
        <v>366.93</v>
      </c>
      <c r="L79" s="1">
        <f t="shared" si="62"/>
        <v>564.85</v>
      </c>
      <c r="M79" s="1">
        <f t="shared" si="63"/>
        <v>197.75895828150391</v>
      </c>
      <c r="N79" s="1">
        <f t="shared" si="64"/>
        <v>367.52809373292587</v>
      </c>
      <c r="O79" s="1">
        <f t="shared" si="65"/>
        <v>0.1378805800715163</v>
      </c>
      <c r="P79" s="1">
        <f t="shared" si="48"/>
        <v>565.42493259450123</v>
      </c>
      <c r="AA79" s="1">
        <f>Foglio1!D80</f>
        <v>-19.684059393499467</v>
      </c>
      <c r="AB79" s="1">
        <f t="shared" si="57"/>
        <v>0.9415642936913573</v>
      </c>
      <c r="AC79" s="1">
        <f t="shared" si="49"/>
        <v>1.4023079663825158</v>
      </c>
      <c r="AD79" s="1">
        <f t="shared" si="66"/>
        <v>514.54886210473649</v>
      </c>
      <c r="AE79" s="1">
        <f t="shared" si="67"/>
        <v>168.93528706622072</v>
      </c>
      <c r="AF79" s="1">
        <f t="shared" si="68"/>
        <v>24.816110197016791</v>
      </c>
      <c r="AG79" s="1">
        <f t="shared" si="69"/>
        <v>708.30025936797392</v>
      </c>
    </row>
    <row r="80" spans="1:39" x14ac:dyDescent="0.2">
      <c r="A80" s="1">
        <f>Foglio1!A81</f>
        <v>13</v>
      </c>
      <c r="B80" s="1">
        <f>Foglio1!B81</f>
        <v>13</v>
      </c>
      <c r="C80" s="1">
        <f>Foglio1!E81</f>
        <v>0.71084734683126571</v>
      </c>
      <c r="D80" s="1">
        <f>Foglio1!F81</f>
        <v>0.70334632259147423</v>
      </c>
      <c r="E80" s="1">
        <f>Foglio1!I81</f>
        <v>0.39607031030415907</v>
      </c>
      <c r="F80" s="1">
        <f>IF(Foglio1!C81="-",Foglio1!K81,Foglio1!L81)</f>
        <v>-21.399760149212675</v>
      </c>
      <c r="G80" s="1">
        <f t="shared" si="52"/>
        <v>0.93105734329643919</v>
      </c>
      <c r="H80" s="1">
        <f t="shared" si="53"/>
        <v>0.36487288676164542</v>
      </c>
      <c r="I80" s="1">
        <f t="shared" si="47"/>
        <v>1.0740477020023997</v>
      </c>
      <c r="J80" s="1">
        <v>202.97</v>
      </c>
      <c r="K80" s="1">
        <v>404.42</v>
      </c>
      <c r="L80" s="1">
        <f t="shared" si="62"/>
        <v>607.39</v>
      </c>
      <c r="M80" s="1">
        <f t="shared" si="63"/>
        <v>195.97335448443914</v>
      </c>
      <c r="N80" s="1">
        <f t="shared" si="64"/>
        <v>434.36637164381051</v>
      </c>
      <c r="O80" s="1">
        <f t="shared" si="65"/>
        <v>6.2812620382763695</v>
      </c>
      <c r="P80" s="1">
        <f t="shared" si="48"/>
        <v>636.62098816652599</v>
      </c>
      <c r="AA80" s="1">
        <f>Foglio1!D81</f>
        <v>-4.684059393499469</v>
      </c>
      <c r="AB80" s="1">
        <f t="shared" si="57"/>
        <v>0.99666014485549781</v>
      </c>
      <c r="AC80" s="1">
        <f t="shared" si="49"/>
        <v>1.4020204222254831</v>
      </c>
      <c r="AD80" s="1">
        <f t="shared" si="66"/>
        <v>567.00509915642988</v>
      </c>
      <c r="AE80" s="1">
        <f t="shared" si="67"/>
        <v>173.24573168871677</v>
      </c>
      <c r="AF80" s="1">
        <f t="shared" si="68"/>
        <v>26.685061826265429</v>
      </c>
      <c r="AG80" s="1">
        <f t="shared" si="69"/>
        <v>766.93589267141203</v>
      </c>
    </row>
    <row r="81" spans="1:39" x14ac:dyDescent="0.2">
      <c r="A81" s="1">
        <f>Foglio1!A82</f>
        <v>14</v>
      </c>
      <c r="B81" s="1">
        <f>Foglio1!B82</f>
        <v>14</v>
      </c>
      <c r="C81" s="1">
        <f>Foglio1!E82</f>
        <v>0.70166859926471969</v>
      </c>
      <c r="D81" s="1">
        <f>Foglio1!F82</f>
        <v>0.71250345739925092</v>
      </c>
      <c r="E81" s="1">
        <f>Foglio1!I82</f>
        <v>0.70161027358729056</v>
      </c>
      <c r="F81" s="1">
        <f>IF(Foglio1!C82="-",Foglio1!K82,Foglio1!L82)</f>
        <v>-35.467752713562042</v>
      </c>
      <c r="G81" s="1">
        <f t="shared" si="52"/>
        <v>0.81444222140216527</v>
      </c>
      <c r="H81" s="1">
        <f t="shared" si="53"/>
        <v>0.58024466218786219</v>
      </c>
      <c r="I81" s="1">
        <f t="shared" si="47"/>
        <v>1.2278341835942315</v>
      </c>
      <c r="J81" s="1">
        <v>198.65</v>
      </c>
      <c r="K81" s="1">
        <v>391.88</v>
      </c>
      <c r="L81" s="1">
        <f t="shared" si="62"/>
        <v>590.53</v>
      </c>
      <c r="M81" s="1">
        <f t="shared" si="63"/>
        <v>180.21947364077005</v>
      </c>
      <c r="N81" s="1">
        <f t="shared" si="64"/>
        <v>481.16365986690744</v>
      </c>
      <c r="O81" s="1">
        <f t="shared" si="65"/>
        <v>16.4366152493069</v>
      </c>
      <c r="P81" s="1">
        <f t="shared" si="48"/>
        <v>677.81974875698438</v>
      </c>
      <c r="AA81" s="1">
        <f>Foglio1!D82</f>
        <v>10.315940606500531</v>
      </c>
      <c r="AB81" s="1">
        <f t="shared" si="57"/>
        <v>0.98383525420650109</v>
      </c>
      <c r="AC81" s="1">
        <f t="shared" si="49"/>
        <v>1.4020844691901464</v>
      </c>
      <c r="AD81" s="1">
        <f t="shared" si="66"/>
        <v>549.4488617862346</v>
      </c>
      <c r="AE81" s="1">
        <f t="shared" si="67"/>
        <v>169.55838104135384</v>
      </c>
      <c r="AF81" s="1">
        <f t="shared" si="68"/>
        <v>25.944334875886206</v>
      </c>
      <c r="AG81" s="1">
        <f t="shared" si="69"/>
        <v>744.95157770347464</v>
      </c>
    </row>
    <row r="82" spans="1:39" x14ac:dyDescent="0.2">
      <c r="A82" s="1">
        <f>Foglio1!A83</f>
        <v>15</v>
      </c>
      <c r="B82" s="1">
        <f>Foglio1!B83</f>
        <v>15</v>
      </c>
      <c r="C82" s="1">
        <f>Foglio1!E83</f>
        <v>0.64450463451012885</v>
      </c>
      <c r="D82" s="1">
        <f>Foglio1!F83</f>
        <v>0.76460040288700171</v>
      </c>
      <c r="E82" s="1">
        <f>Foglio1!I83</f>
        <v>0.89882696636575798</v>
      </c>
      <c r="F82" s="1">
        <f>IF(Foglio1!C83="-",Foglio1!K83,Foglio1!L83)</f>
        <v>-46.838121050065482</v>
      </c>
      <c r="G82" s="1">
        <f t="shared" si="52"/>
        <v>0.68406194403821563</v>
      </c>
      <c r="H82" s="1">
        <f t="shared" si="53"/>
        <v>0.729423921131366</v>
      </c>
      <c r="I82" s="1">
        <f t="shared" si="47"/>
        <v>1.4618559162883857</v>
      </c>
      <c r="J82" s="1">
        <v>190.86</v>
      </c>
      <c r="K82" s="1">
        <v>342.79</v>
      </c>
      <c r="L82" s="1">
        <f t="shared" si="62"/>
        <v>533.65000000000009</v>
      </c>
      <c r="M82" s="1">
        <f t="shared" si="63"/>
        <v>160.71003131956692</v>
      </c>
      <c r="N82" s="1">
        <f t="shared" si="64"/>
        <v>501.1095895444958</v>
      </c>
      <c r="O82" s="1">
        <f t="shared" si="65"/>
        <v>25.290051534600938</v>
      </c>
      <c r="P82" s="1">
        <f t="shared" si="48"/>
        <v>687.10967239866363</v>
      </c>
      <c r="AA82" s="1">
        <f>Foglio1!D83</f>
        <v>25.315940606500533</v>
      </c>
      <c r="AB82" s="1">
        <f t="shared" si="57"/>
        <v>0.90396361684796245</v>
      </c>
      <c r="AC82" s="1">
        <f t="shared" si="49"/>
        <v>1.4025244034370818</v>
      </c>
      <c r="AD82" s="1">
        <f t="shared" si="66"/>
        <v>480.7713402541973</v>
      </c>
      <c r="AE82" s="1">
        <f t="shared" si="67"/>
        <v>162.90920012863225</v>
      </c>
      <c r="AF82" s="1">
        <f t="shared" si="68"/>
        <v>23.445369932969836</v>
      </c>
      <c r="AG82" s="1">
        <f t="shared" si="69"/>
        <v>667.12591031579939</v>
      </c>
    </row>
    <row r="83" spans="1:39" x14ac:dyDescent="0.2">
      <c r="A83" s="1">
        <f>Foglio1!A84</f>
        <v>16</v>
      </c>
      <c r="B83" s="1">
        <f>Foglio1!B84</f>
        <v>16</v>
      </c>
      <c r="C83" s="1">
        <f>Foglio1!E84</f>
        <v>0.54325108229760011</v>
      </c>
      <c r="D83" s="1">
        <f>Foglio1!F84</f>
        <v>0.83957028388484911</v>
      </c>
      <c r="E83" s="1">
        <f>Foglio1!I84</f>
        <v>0.98602653327680823</v>
      </c>
      <c r="F83" s="1">
        <f>IF(Foglio1!C84="-",Foglio1!K84,Foglio1!L84)</f>
        <v>-56.725982012602195</v>
      </c>
      <c r="G83" s="1">
        <f t="shared" si="52"/>
        <v>0.54864374660475856</v>
      </c>
      <c r="H83" s="1">
        <f t="shared" si="53"/>
        <v>0.83605624171552806</v>
      </c>
      <c r="I83" s="1">
        <f t="shared" si="47"/>
        <v>1.8226763836978483</v>
      </c>
      <c r="J83" s="1">
        <v>161.79</v>
      </c>
      <c r="K83" s="1">
        <v>261.49</v>
      </c>
      <c r="L83" s="1">
        <f t="shared" si="62"/>
        <v>423.28</v>
      </c>
      <c r="M83" s="1">
        <f t="shared" si="63"/>
        <v>125.27753588159194</v>
      </c>
      <c r="N83" s="1">
        <f t="shared" si="64"/>
        <v>476.61164757315038</v>
      </c>
      <c r="O83" s="1">
        <f t="shared" si="65"/>
        <v>28.657511240570663</v>
      </c>
      <c r="P83" s="1">
        <f t="shared" si="48"/>
        <v>630.54669469531302</v>
      </c>
      <c r="AA83" s="1">
        <f>Foglio1!D84</f>
        <v>40.315940606500533</v>
      </c>
      <c r="AB83" s="1">
        <f t="shared" si="57"/>
        <v>0.76248835287174466</v>
      </c>
      <c r="AC83" s="1">
        <f t="shared" si="49"/>
        <v>1.4035308880459259</v>
      </c>
      <c r="AD83" s="1">
        <f t="shared" si="66"/>
        <v>367.00929191512915</v>
      </c>
      <c r="AE83" s="1">
        <f t="shared" si="67"/>
        <v>138.09640306408576</v>
      </c>
      <c r="AF83" s="1">
        <f t="shared" si="68"/>
        <v>18.59637624890372</v>
      </c>
      <c r="AG83" s="1">
        <f t="shared" si="69"/>
        <v>523.70207122811871</v>
      </c>
    </row>
    <row r="84" spans="1:39" x14ac:dyDescent="0.2">
      <c r="A84" s="1">
        <f>Foglio1!A85</f>
        <v>17</v>
      </c>
      <c r="B84" s="1">
        <f>Foglio1!B85</f>
        <v>17</v>
      </c>
      <c r="C84" s="1">
        <f>Foglio1!E85</f>
        <v>0.40480820488101071</v>
      </c>
      <c r="D84" s="1">
        <f>Foglio1!F85</f>
        <v>0.91440161704855571</v>
      </c>
      <c r="E84" s="1">
        <f>Foglio1!I85</f>
        <v>0.9974870466410819</v>
      </c>
      <c r="F84" s="1">
        <f>IF(Foglio1!C85="-",Foglio1!K85,Foglio1!L85)</f>
        <v>-60</v>
      </c>
      <c r="G84" s="1">
        <f t="shared" si="52"/>
        <v>0.50000000000000011</v>
      </c>
      <c r="H84" s="1">
        <f t="shared" si="53"/>
        <v>0.8660254037844386</v>
      </c>
      <c r="I84" s="1">
        <f t="shared" si="47"/>
        <v>2.4513068777427462</v>
      </c>
      <c r="J84" s="1">
        <v>130.83000000000001</v>
      </c>
      <c r="K84" s="1">
        <v>170.21</v>
      </c>
      <c r="L84" s="1">
        <f t="shared" si="62"/>
        <v>301.04000000000002</v>
      </c>
      <c r="M84" s="1">
        <f t="shared" si="63"/>
        <v>98.122500000000002</v>
      </c>
      <c r="N84" s="1">
        <f t="shared" si="64"/>
        <v>417.23694366059289</v>
      </c>
      <c r="O84" s="1">
        <f t="shared" si="65"/>
        <v>22.577999999999996</v>
      </c>
      <c r="P84" s="1">
        <f t="shared" si="48"/>
        <v>537.93744366059286</v>
      </c>
      <c r="AA84" s="1">
        <f>Foglio1!D85</f>
        <v>55.315940606500533</v>
      </c>
      <c r="AB84" s="1">
        <f t="shared" si="57"/>
        <v>0.56905076771889873</v>
      </c>
      <c r="AC84" s="1">
        <f t="shared" si="49"/>
        <v>1.4057218973670176</v>
      </c>
      <c r="AD84" s="1">
        <f t="shared" si="66"/>
        <v>239.26792415084009</v>
      </c>
      <c r="AE84" s="1">
        <f t="shared" si="67"/>
        <v>111.67039009131801</v>
      </c>
      <c r="AF84" s="1">
        <f t="shared" si="68"/>
        <v>13.225886188740258</v>
      </c>
      <c r="AG84" s="1">
        <f t="shared" si="69"/>
        <v>364.16420043089835</v>
      </c>
    </row>
    <row r="85" spans="1:39" x14ac:dyDescent="0.2">
      <c r="A85" s="1">
        <f>Foglio1!A86</f>
        <v>18</v>
      </c>
      <c r="B85" s="1">
        <f>Foglio1!B86</f>
        <v>18</v>
      </c>
      <c r="C85" s="1">
        <f>Foglio1!E86</f>
        <v>0.23861065556862843</v>
      </c>
      <c r="D85" s="1">
        <f>Foglio1!F86</f>
        <v>0.97111531501110071</v>
      </c>
      <c r="E85" s="1">
        <f>Foglio1!I86</f>
        <v>0.96208605559613236</v>
      </c>
      <c r="F85" s="1">
        <f>IF(Foglio1!C86="-",Foglio1!K86,Foglio1!L86)</f>
        <v>-60</v>
      </c>
      <c r="G85" s="1">
        <f t="shared" si="52"/>
        <v>0.50000000000000011</v>
      </c>
      <c r="H85" s="1">
        <f t="shared" si="53"/>
        <v>0.8660254037844386</v>
      </c>
      <c r="I85" s="1">
        <f t="shared" si="47"/>
        <v>3.890982285731305</v>
      </c>
      <c r="J85" s="1">
        <v>83.4</v>
      </c>
      <c r="K85" s="1">
        <v>82.07</v>
      </c>
      <c r="L85" s="1">
        <f t="shared" si="62"/>
        <v>165.47</v>
      </c>
      <c r="M85" s="1">
        <f t="shared" si="63"/>
        <v>62.550000000000004</v>
      </c>
      <c r="N85" s="1">
        <f t="shared" si="64"/>
        <v>319.33291618996816</v>
      </c>
      <c r="O85" s="1">
        <f t="shared" si="65"/>
        <v>12.410249999999996</v>
      </c>
      <c r="P85" s="1">
        <f t="shared" si="48"/>
        <v>394.29316618996819</v>
      </c>
      <c r="AA85" s="1">
        <f>Foglio1!D86</f>
        <v>70.315940606500561</v>
      </c>
      <c r="AB85" s="1">
        <f t="shared" si="57"/>
        <v>0.33683331314686682</v>
      </c>
      <c r="AC85" s="1">
        <f t="shared" si="49"/>
        <v>1.4117102723838744</v>
      </c>
      <c r="AD85" s="1">
        <f t="shared" si="66"/>
        <v>115.85906205454457</v>
      </c>
      <c r="AE85" s="1">
        <f t="shared" si="67"/>
        <v>71.186352775479037</v>
      </c>
      <c r="AF85" s="1">
        <f t="shared" si="68"/>
        <v>7.2697561375592956</v>
      </c>
      <c r="AG85" s="1">
        <f t="shared" si="69"/>
        <v>194.3151709675829</v>
      </c>
    </row>
    <row r="86" spans="1:39" x14ac:dyDescent="0.2">
      <c r="A86" s="1">
        <f>Foglio1!A87</f>
        <v>19</v>
      </c>
      <c r="B86" s="1">
        <f>Foglio1!B87</f>
        <v>19</v>
      </c>
      <c r="C86" s="1">
        <f>Foglio1!E87</f>
        <v>5.5984522691656533E-2</v>
      </c>
      <c r="D86" s="1">
        <f>Foglio1!F87</f>
        <v>0.99843163672781687</v>
      </c>
      <c r="E86" s="1">
        <f>Foglio1!I87</f>
        <v>0.8943069800441269</v>
      </c>
      <c r="F86" s="1">
        <f>IF(Foglio1!C87="-",Foglio1!K87,Foglio1!L87)</f>
        <v>-60</v>
      </c>
      <c r="G86" s="1">
        <f t="shared" si="52"/>
        <v>0.50000000000000011</v>
      </c>
      <c r="H86" s="1">
        <f t="shared" si="53"/>
        <v>0.8660254037844386</v>
      </c>
      <c r="I86" s="1">
        <f t="shared" si="47"/>
        <v>14.312350996859129</v>
      </c>
      <c r="J86" s="1">
        <v>21.32</v>
      </c>
      <c r="K86" s="1">
        <v>11.18</v>
      </c>
      <c r="L86" s="1">
        <f t="shared" si="62"/>
        <v>32.5</v>
      </c>
      <c r="M86" s="1">
        <f>IF(B86=0,"-",J86*(((1+G86)/2)))</f>
        <v>15.99</v>
      </c>
      <c r="N86" s="1">
        <f t="shared" si="64"/>
        <v>160.01208414488505</v>
      </c>
      <c r="O86" s="1">
        <f>IF(B86=0,"-",L86*$A$3*((1-G86)/2))</f>
        <v>2.4374999999999996</v>
      </c>
      <c r="P86" s="1">
        <f t="shared" si="48"/>
        <v>178.43958414488506</v>
      </c>
      <c r="AA86" s="1">
        <f>Foglio1!D87</f>
        <v>85.315940606500561</v>
      </c>
      <c r="AB86" s="1">
        <f t="shared" si="57"/>
        <v>8.1661224927245368E-2</v>
      </c>
      <c r="AC86" s="1">
        <f t="shared" si="49"/>
        <v>1.4592907310072756</v>
      </c>
      <c r="AD86" s="1">
        <f t="shared" si="66"/>
        <v>16.314870372661339</v>
      </c>
      <c r="AE86" s="1">
        <f t="shared" si="67"/>
        <v>18.197758287448597</v>
      </c>
      <c r="AF86" s="1">
        <f t="shared" si="68"/>
        <v>1.4278544417155805</v>
      </c>
      <c r="AG86" s="1">
        <f t="shared" si="69"/>
        <v>35.940483101825521</v>
      </c>
    </row>
    <row r="87" spans="1:39" x14ac:dyDescent="0.2">
      <c r="A87" s="1">
        <f>Foglio1!A88</f>
        <v>20</v>
      </c>
      <c r="B87" s="1">
        <f>Foglio1!B88</f>
        <v>0</v>
      </c>
      <c r="C87" s="1" t="str">
        <f>Foglio1!E88</f>
        <v>-</v>
      </c>
      <c r="D87" s="1" t="str">
        <f>Foglio1!F88</f>
        <v>-</v>
      </c>
      <c r="E87" s="1" t="str">
        <f>Foglio1!I88</f>
        <v>-</v>
      </c>
      <c r="F87" s="1" t="str">
        <f>IF(Foglio1!C88="-",Foglio1!K88,Foglio1!L88)</f>
        <v>-</v>
      </c>
      <c r="G87" s="1" t="str">
        <f t="shared" si="52"/>
        <v>-</v>
      </c>
      <c r="H87" s="1" t="str">
        <f t="shared" si="53"/>
        <v>-</v>
      </c>
      <c r="I87" s="1" t="str">
        <f t="shared" si="47"/>
        <v>-</v>
      </c>
      <c r="J87" s="1" t="s">
        <v>65</v>
      </c>
      <c r="K87" s="1" t="s">
        <v>65</v>
      </c>
      <c r="L87" s="1" t="s">
        <v>65</v>
      </c>
      <c r="M87" s="1" t="str">
        <f t="shared" si="54"/>
        <v>-</v>
      </c>
      <c r="N87" s="1" t="str">
        <f t="shared" si="55"/>
        <v>-</v>
      </c>
      <c r="O87" s="1" t="str">
        <f t="shared" ref="O87:O91" si="70">IF(B87=0,"-",L87*$A$3*((1-G87/2)))</f>
        <v>-</v>
      </c>
      <c r="P87" s="1" t="str">
        <f t="shared" si="48"/>
        <v>-</v>
      </c>
      <c r="AA87" s="1" t="str">
        <f>Foglio1!D88</f>
        <v>-</v>
      </c>
      <c r="AB87" s="1" t="str">
        <f t="shared" si="57"/>
        <v>-</v>
      </c>
      <c r="AC87" s="1" t="str">
        <f t="shared" si="49"/>
        <v>-</v>
      </c>
      <c r="AD87" s="1" t="str">
        <f t="shared" si="66"/>
        <v>-</v>
      </c>
      <c r="AE87" s="1" t="str">
        <f t="shared" si="67"/>
        <v>-</v>
      </c>
      <c r="AF87" s="1" t="str">
        <f t="shared" si="68"/>
        <v>-</v>
      </c>
      <c r="AG87" s="1" t="str">
        <f t="shared" si="69"/>
        <v>-</v>
      </c>
    </row>
    <row r="88" spans="1:39" x14ac:dyDescent="0.2">
      <c r="A88" s="1">
        <f>Foglio1!A89</f>
        <v>21</v>
      </c>
      <c r="B88" s="1">
        <f>Foglio1!B89</f>
        <v>0</v>
      </c>
      <c r="C88" s="1" t="str">
        <f>Foglio1!E89</f>
        <v>-</v>
      </c>
      <c r="D88" s="1" t="str">
        <f>Foglio1!F89</f>
        <v>-</v>
      </c>
      <c r="E88" s="1" t="str">
        <f>Foglio1!I89</f>
        <v>-</v>
      </c>
      <c r="F88" s="1" t="str">
        <f>IF(Foglio1!C89="-",Foglio1!K89,Foglio1!L89)</f>
        <v>-</v>
      </c>
      <c r="G88" s="1" t="str">
        <f t="shared" si="52"/>
        <v>-</v>
      </c>
      <c r="H88" s="1" t="str">
        <f t="shared" si="53"/>
        <v>-</v>
      </c>
      <c r="I88" s="1" t="str">
        <f t="shared" si="47"/>
        <v>-</v>
      </c>
      <c r="J88" s="1" t="s">
        <v>65</v>
      </c>
      <c r="K88" s="1" t="s">
        <v>65</v>
      </c>
      <c r="L88" s="1" t="s">
        <v>65</v>
      </c>
      <c r="M88" s="1" t="str">
        <f t="shared" si="54"/>
        <v>-</v>
      </c>
      <c r="N88" s="1" t="str">
        <f t="shared" si="55"/>
        <v>-</v>
      </c>
      <c r="O88" s="1" t="str">
        <f t="shared" si="70"/>
        <v>-</v>
      </c>
      <c r="P88" s="1" t="str">
        <f t="shared" si="48"/>
        <v>-</v>
      </c>
      <c r="AA88" s="1" t="str">
        <f>Foglio1!D89</f>
        <v>-</v>
      </c>
      <c r="AB88" s="1" t="str">
        <f t="shared" si="57"/>
        <v>-</v>
      </c>
      <c r="AC88" s="1" t="str">
        <f t="shared" si="49"/>
        <v>-</v>
      </c>
      <c r="AD88" s="1" t="str">
        <f t="shared" si="66"/>
        <v>-</v>
      </c>
      <c r="AE88" s="1" t="str">
        <f t="shared" si="67"/>
        <v>-</v>
      </c>
      <c r="AF88" s="1" t="str">
        <f t="shared" si="68"/>
        <v>-</v>
      </c>
      <c r="AG88" s="1" t="str">
        <f t="shared" si="69"/>
        <v>-</v>
      </c>
    </row>
    <row r="89" spans="1:39" x14ac:dyDescent="0.2">
      <c r="A89" s="1">
        <f>Foglio1!A90</f>
        <v>22</v>
      </c>
      <c r="B89" s="1">
        <f>Foglio1!B90</f>
        <v>0</v>
      </c>
      <c r="C89" s="1" t="str">
        <f>Foglio1!E90</f>
        <v>-</v>
      </c>
      <c r="D89" s="1" t="str">
        <f>Foglio1!F90</f>
        <v>-</v>
      </c>
      <c r="E89" s="1" t="str">
        <f>Foglio1!I90</f>
        <v>-</v>
      </c>
      <c r="F89" s="1" t="str">
        <f>IF(Foglio1!C90="-",Foglio1!K90,Foglio1!L90)</f>
        <v>-</v>
      </c>
      <c r="G89" s="1" t="str">
        <f t="shared" si="52"/>
        <v>-</v>
      </c>
      <c r="H89" s="1" t="str">
        <f t="shared" si="53"/>
        <v>-</v>
      </c>
      <c r="I89" s="1" t="str">
        <f t="shared" si="47"/>
        <v>-</v>
      </c>
      <c r="J89" s="1" t="s">
        <v>65</v>
      </c>
      <c r="K89" s="1" t="s">
        <v>65</v>
      </c>
      <c r="L89" s="1" t="s">
        <v>65</v>
      </c>
      <c r="M89" s="1" t="str">
        <f t="shared" si="54"/>
        <v>-</v>
      </c>
      <c r="N89" s="1" t="str">
        <f t="shared" si="55"/>
        <v>-</v>
      </c>
      <c r="O89" s="1" t="str">
        <f t="shared" si="70"/>
        <v>-</v>
      </c>
      <c r="P89" s="1" t="str">
        <f t="shared" si="48"/>
        <v>-</v>
      </c>
      <c r="AA89" s="1" t="str">
        <f>Foglio1!D90</f>
        <v>-</v>
      </c>
      <c r="AB89" s="1" t="str">
        <f t="shared" si="57"/>
        <v>-</v>
      </c>
      <c r="AC89" s="1" t="str">
        <f t="shared" si="49"/>
        <v>-</v>
      </c>
      <c r="AD89" s="1" t="str">
        <f t="shared" si="66"/>
        <v>-</v>
      </c>
      <c r="AE89" s="1" t="str">
        <f t="shared" si="67"/>
        <v>-</v>
      </c>
      <c r="AF89" s="1" t="str">
        <f t="shared" si="68"/>
        <v>-</v>
      </c>
      <c r="AG89" s="1" t="str">
        <f t="shared" si="69"/>
        <v>-</v>
      </c>
    </row>
    <row r="90" spans="1:39" x14ac:dyDescent="0.2">
      <c r="A90" s="1">
        <f>Foglio1!A91</f>
        <v>23</v>
      </c>
      <c r="B90" s="1">
        <f>Foglio1!B91</f>
        <v>0</v>
      </c>
      <c r="C90" s="1" t="str">
        <f>Foglio1!E91</f>
        <v>-</v>
      </c>
      <c r="D90" s="1" t="str">
        <f>Foglio1!F91</f>
        <v>-</v>
      </c>
      <c r="E90" s="1" t="str">
        <f>Foglio1!I91</f>
        <v>-</v>
      </c>
      <c r="F90" s="1" t="str">
        <f>IF(Foglio1!C91="-",Foglio1!K91,Foglio1!L91)</f>
        <v>-</v>
      </c>
      <c r="G90" s="1" t="str">
        <f t="shared" si="52"/>
        <v>-</v>
      </c>
      <c r="H90" s="1" t="str">
        <f t="shared" si="53"/>
        <v>-</v>
      </c>
      <c r="I90" s="1" t="str">
        <f t="shared" si="47"/>
        <v>-</v>
      </c>
      <c r="J90" s="1" t="s">
        <v>65</v>
      </c>
      <c r="K90" s="1" t="s">
        <v>65</v>
      </c>
      <c r="L90" s="1" t="s">
        <v>65</v>
      </c>
      <c r="M90" s="1" t="str">
        <f t="shared" si="54"/>
        <v>-</v>
      </c>
      <c r="N90" s="1" t="str">
        <f t="shared" si="55"/>
        <v>-</v>
      </c>
      <c r="O90" s="1" t="str">
        <f t="shared" si="70"/>
        <v>-</v>
      </c>
      <c r="P90" s="1" t="str">
        <f t="shared" si="48"/>
        <v>-</v>
      </c>
      <c r="AA90" s="1" t="str">
        <f>Foglio1!D91</f>
        <v>-</v>
      </c>
      <c r="AB90" s="1" t="str">
        <f t="shared" si="57"/>
        <v>-</v>
      </c>
      <c r="AC90" s="1" t="str">
        <f t="shared" si="49"/>
        <v>-</v>
      </c>
      <c r="AD90" s="1" t="str">
        <f t="shared" si="66"/>
        <v>-</v>
      </c>
      <c r="AE90" s="1" t="str">
        <f t="shared" si="67"/>
        <v>-</v>
      </c>
      <c r="AF90" s="1" t="str">
        <f t="shared" si="68"/>
        <v>-</v>
      </c>
      <c r="AG90" s="1" t="str">
        <f t="shared" si="69"/>
        <v>-</v>
      </c>
    </row>
    <row r="91" spans="1:39" x14ac:dyDescent="0.2">
      <c r="A91" s="1">
        <f>Foglio1!A92</f>
        <v>24</v>
      </c>
      <c r="B91" s="1">
        <f>Foglio1!B92</f>
        <v>0</v>
      </c>
      <c r="C91" s="1" t="str">
        <f>Foglio1!E92</f>
        <v>-</v>
      </c>
      <c r="D91" s="1" t="str">
        <f>Foglio1!F92</f>
        <v>-</v>
      </c>
      <c r="E91" s="1" t="str">
        <f>Foglio1!I92</f>
        <v>-</v>
      </c>
      <c r="F91" s="1" t="str">
        <f>IF(Foglio1!C92="-",Foglio1!K92,Foglio1!L92)</f>
        <v>-</v>
      </c>
      <c r="G91" s="1" t="str">
        <f t="shared" si="52"/>
        <v>-</v>
      </c>
      <c r="H91" s="1" t="str">
        <f t="shared" si="53"/>
        <v>-</v>
      </c>
      <c r="I91" s="1" t="str">
        <f t="shared" si="47"/>
        <v>-</v>
      </c>
      <c r="J91" s="1" t="s">
        <v>65</v>
      </c>
      <c r="K91" s="1" t="s">
        <v>65</v>
      </c>
      <c r="L91" s="1" t="s">
        <v>65</v>
      </c>
      <c r="M91" s="1" t="str">
        <f t="shared" si="54"/>
        <v>-</v>
      </c>
      <c r="N91" s="1" t="str">
        <f t="shared" si="55"/>
        <v>-</v>
      </c>
      <c r="O91" s="1" t="str">
        <f t="shared" si="70"/>
        <v>-</v>
      </c>
      <c r="P91" s="1" t="str">
        <f t="shared" si="48"/>
        <v>-</v>
      </c>
      <c r="AA91" s="1" t="str">
        <f>Foglio1!D92</f>
        <v>-</v>
      </c>
      <c r="AB91" s="1" t="str">
        <f t="shared" si="57"/>
        <v>-</v>
      </c>
      <c r="AC91" s="1" t="str">
        <f t="shared" si="49"/>
        <v>-</v>
      </c>
      <c r="AD91" s="1" t="str">
        <f t="shared" si="66"/>
        <v>-</v>
      </c>
      <c r="AE91" s="1" t="str">
        <f t="shared" si="67"/>
        <v>-</v>
      </c>
      <c r="AF91" s="1" t="str">
        <f t="shared" si="68"/>
        <v>-</v>
      </c>
      <c r="AG91" s="1" t="str">
        <f t="shared" si="69"/>
        <v>-</v>
      </c>
    </row>
    <row r="93" spans="1:39" x14ac:dyDescent="0.2">
      <c r="A93" s="8">
        <v>45648</v>
      </c>
      <c r="J93" s="32" t="s">
        <v>41</v>
      </c>
      <c r="K93" s="32"/>
      <c r="L93" s="32"/>
      <c r="AA93" s="32" t="s">
        <v>53</v>
      </c>
      <c r="AB93" s="32"/>
    </row>
    <row r="94" spans="1:39" x14ac:dyDescent="0.2">
      <c r="A94" s="2" t="s">
        <v>19</v>
      </c>
      <c r="B94" s="9" t="s">
        <v>18</v>
      </c>
      <c r="C94" s="2" t="s">
        <v>26</v>
      </c>
      <c r="D94" s="2" t="s">
        <v>31</v>
      </c>
      <c r="E94" s="2" t="s">
        <v>33</v>
      </c>
      <c r="F94" s="2" t="s">
        <v>34</v>
      </c>
      <c r="G94" s="2" t="s">
        <v>43</v>
      </c>
      <c r="H94" s="2" t="s">
        <v>44</v>
      </c>
      <c r="I94" s="2" t="s">
        <v>42</v>
      </c>
      <c r="J94" s="2" t="s">
        <v>56</v>
      </c>
      <c r="K94" s="2" t="s">
        <v>57</v>
      </c>
      <c r="L94" s="2" t="s">
        <v>58</v>
      </c>
      <c r="M94" s="2" t="s">
        <v>59</v>
      </c>
      <c r="N94" s="2" t="s">
        <v>60</v>
      </c>
      <c r="O94" s="2" t="s">
        <v>61</v>
      </c>
      <c r="P94" s="2" t="s">
        <v>63</v>
      </c>
      <c r="R94" s="38" t="s">
        <v>62</v>
      </c>
      <c r="S94" s="39"/>
      <c r="T94" s="39"/>
      <c r="U94" s="39"/>
      <c r="V94" s="40"/>
      <c r="AA94" s="2" t="s">
        <v>20</v>
      </c>
      <c r="AB94" s="2" t="s">
        <v>48</v>
      </c>
      <c r="AC94" s="9" t="s">
        <v>52</v>
      </c>
      <c r="AD94" s="2" t="s">
        <v>60</v>
      </c>
      <c r="AE94" s="2" t="s">
        <v>61</v>
      </c>
      <c r="AF94" s="2" t="s">
        <v>63</v>
      </c>
      <c r="AG94" s="2" t="s">
        <v>64</v>
      </c>
      <c r="AI94" s="32" t="s">
        <v>62</v>
      </c>
      <c r="AJ94" s="32"/>
      <c r="AK94" s="32"/>
      <c r="AL94" s="32"/>
      <c r="AM94" s="32"/>
    </row>
    <row r="95" spans="1:39" x14ac:dyDescent="0.2">
      <c r="A95" s="1">
        <f>Foglio1!A96</f>
        <v>1</v>
      </c>
      <c r="B95" s="1">
        <f>Foglio1!B96</f>
        <v>0</v>
      </c>
      <c r="C95" s="1" t="str">
        <f>Foglio1!E96</f>
        <v>-</v>
      </c>
      <c r="D95" s="1" t="str">
        <f>Foglio1!F96</f>
        <v>-</v>
      </c>
      <c r="E95" s="1" t="str">
        <f>Foglio1!I96</f>
        <v>-</v>
      </c>
      <c r="F95" s="1" t="str">
        <f>IF(Foglio1!C96="-",Foglio1!K96,Foglio1!L96)</f>
        <v>-</v>
      </c>
      <c r="G95" s="1" t="str">
        <f>IF(F95="-","-",COS(RADIANS(F95)))</f>
        <v>-</v>
      </c>
      <c r="H95" s="1" t="str">
        <f>IF(F95="-","-",SIN(RADIANS(ABS(F95))))</f>
        <v>-</v>
      </c>
      <c r="I95" s="1" t="str">
        <f t="shared" ref="I95:I118" si="71">IF(B95=0,"-",((C95*G95+D95*H95*ABS(E95))/(C95)))</f>
        <v>-</v>
      </c>
      <c r="J95" s="1" t="s">
        <v>65</v>
      </c>
      <c r="K95" s="1" t="s">
        <v>65</v>
      </c>
      <c r="L95" s="1" t="s">
        <v>65</v>
      </c>
      <c r="M95" s="1" t="str">
        <f>IF(B95=0,"-",J95*((1+(G95/2))))</f>
        <v>-</v>
      </c>
      <c r="N95" s="1" t="str">
        <f>IF(B95=0,"-",K95*I95)</f>
        <v>-</v>
      </c>
      <c r="O95" s="1" t="str">
        <f>IF(B95=0,"-",L95*$A$3*((1-G95/2)))</f>
        <v>-</v>
      </c>
      <c r="P95" s="1" t="str">
        <f t="shared" ref="P95:P118" si="72">IF(B95=0,"-",M95+N95+O95)</f>
        <v>-</v>
      </c>
      <c r="R95" s="41">
        <f>(SUM(P95:P118)*$C$3)/1000</f>
        <v>8.248725300497437</v>
      </c>
      <c r="S95" s="42"/>
      <c r="T95" s="42"/>
      <c r="U95" s="42"/>
      <c r="V95" s="43"/>
      <c r="AA95" s="1" t="str">
        <f>Foglio1!D96</f>
        <v>-</v>
      </c>
      <c r="AB95" s="1" t="str">
        <f>IF(AA95="-","-",COS(RADIANS(AA95)))</f>
        <v>-</v>
      </c>
      <c r="AC95" s="1" t="str">
        <f t="shared" ref="AC95:AC118" si="73">IF(AA95="-","-",($G$3*$F$10*AB95+$H$3*$G$10)/C95)</f>
        <v>-</v>
      </c>
      <c r="AD95" s="1" t="str">
        <f>IF(AA95="-","-",AC95*K95)</f>
        <v>-</v>
      </c>
      <c r="AE95" s="1" t="str">
        <f t="shared" ref="AE95:AE101" si="74">IF(AA95="-","-",((1+COS(RADIANS($F$3)))/2)*J95)</f>
        <v>-</v>
      </c>
      <c r="AF95" s="1" t="str">
        <f t="shared" ref="AF95:AF101" si="75">IF(AA95="-","-",$A$3*((1-COS(RADIANS($F$3)))/2)*L95)</f>
        <v>-</v>
      </c>
      <c r="AG95" s="1" t="str">
        <f>IF(AA95="-","-",SUM(AD95:AF95))</f>
        <v>-</v>
      </c>
      <c r="AI95" s="37">
        <f>(SUM(AG102:AG113)/1000)*$C$3</f>
        <v>10.621341387885707</v>
      </c>
      <c r="AJ95" s="37"/>
      <c r="AK95" s="37"/>
      <c r="AL95" s="37"/>
      <c r="AM95" s="37"/>
    </row>
    <row r="96" spans="1:39" x14ac:dyDescent="0.2">
      <c r="A96" s="1">
        <f>Foglio1!A97</f>
        <v>2</v>
      </c>
      <c r="B96" s="1">
        <f>Foglio1!B97</f>
        <v>0</v>
      </c>
      <c r="C96" s="1" t="str">
        <f>Foglio1!E97</f>
        <v>-</v>
      </c>
      <c r="D96" s="1" t="str">
        <f>Foglio1!F97</f>
        <v>-</v>
      </c>
      <c r="E96" s="1" t="str">
        <f>Foglio1!I97</f>
        <v>-</v>
      </c>
      <c r="F96" s="1" t="str">
        <f>IF(Foglio1!C97="-",Foglio1!K97,Foglio1!L97)</f>
        <v>-</v>
      </c>
      <c r="G96" s="1" t="str">
        <f t="shared" ref="G96:G118" si="76">IF(F96="-","-",COS(RADIANS(F96)))</f>
        <v>-</v>
      </c>
      <c r="H96" s="1" t="str">
        <f t="shared" ref="H96:H118" si="77">IF(F96="-","-",SIN(RADIANS(ABS(F96))))</f>
        <v>-</v>
      </c>
      <c r="I96" s="1" t="str">
        <f t="shared" si="71"/>
        <v>-</v>
      </c>
      <c r="J96" s="1" t="s">
        <v>65</v>
      </c>
      <c r="K96" s="1" t="s">
        <v>65</v>
      </c>
      <c r="L96" s="1" t="s">
        <v>65</v>
      </c>
      <c r="M96" s="1" t="str">
        <f t="shared" ref="M96:M118" si="78">IF(B96=0,"-",J96*((1+(G96/2))))</f>
        <v>-</v>
      </c>
      <c r="N96" s="1" t="str">
        <f t="shared" ref="N96:N118" si="79">IF(B96=0,"-",K96*I96)</f>
        <v>-</v>
      </c>
      <c r="O96" s="1" t="str">
        <f t="shared" ref="O96:O100" si="80">IF(B96=0,"-",L96*$A$3*((1-G96/2)))</f>
        <v>-</v>
      </c>
      <c r="P96" s="1" t="str">
        <f t="shared" si="72"/>
        <v>-</v>
      </c>
      <c r="AA96" s="1" t="str">
        <f>Foglio1!D97</f>
        <v>-</v>
      </c>
      <c r="AB96" s="1" t="str">
        <f t="shared" ref="AB96:AB118" si="81">IF(AA96="-","-",COS(RADIANS(AA96)))</f>
        <v>-</v>
      </c>
      <c r="AC96" s="1" t="str">
        <f t="shared" si="73"/>
        <v>-</v>
      </c>
      <c r="AD96" s="1" t="str">
        <f>IF(AA96="-","-",AC96*K96)</f>
        <v>-</v>
      </c>
      <c r="AE96" s="1" t="str">
        <f t="shared" si="74"/>
        <v>-</v>
      </c>
      <c r="AF96" s="1" t="str">
        <f t="shared" si="75"/>
        <v>-</v>
      </c>
      <c r="AG96" s="1" t="str">
        <f t="shared" ref="AG96:AG101" si="82">IF(AA96="-","-",SUM(AD96:AF96))</f>
        <v>-</v>
      </c>
    </row>
    <row r="97" spans="1:39" x14ac:dyDescent="0.2">
      <c r="A97" s="1">
        <f>Foglio1!A98</f>
        <v>3</v>
      </c>
      <c r="B97" s="1">
        <f>Foglio1!B98</f>
        <v>0</v>
      </c>
      <c r="C97" s="1" t="str">
        <f>Foglio1!E98</f>
        <v>-</v>
      </c>
      <c r="D97" s="1" t="str">
        <f>Foglio1!F98</f>
        <v>-</v>
      </c>
      <c r="E97" s="1" t="str">
        <f>Foglio1!I98</f>
        <v>-</v>
      </c>
      <c r="F97" s="1" t="str">
        <f>IF(Foglio1!C98="-",Foglio1!K98,Foglio1!L98)</f>
        <v>-</v>
      </c>
      <c r="G97" s="1" t="str">
        <f t="shared" si="76"/>
        <v>-</v>
      </c>
      <c r="H97" s="1" t="str">
        <f t="shared" si="77"/>
        <v>-</v>
      </c>
      <c r="I97" s="1" t="str">
        <f t="shared" si="71"/>
        <v>-</v>
      </c>
      <c r="J97" s="1" t="s">
        <v>65</v>
      </c>
      <c r="K97" s="1" t="s">
        <v>65</v>
      </c>
      <c r="L97" s="1" t="s">
        <v>65</v>
      </c>
      <c r="M97" s="1" t="str">
        <f t="shared" si="78"/>
        <v>-</v>
      </c>
      <c r="N97" s="1" t="str">
        <f t="shared" si="79"/>
        <v>-</v>
      </c>
      <c r="O97" s="1" t="str">
        <f t="shared" si="80"/>
        <v>-</v>
      </c>
      <c r="P97" s="1" t="str">
        <f t="shared" si="72"/>
        <v>-</v>
      </c>
      <c r="AA97" s="1" t="str">
        <f>Foglio1!D98</f>
        <v>-</v>
      </c>
      <c r="AB97" s="1" t="str">
        <f t="shared" si="81"/>
        <v>-</v>
      </c>
      <c r="AC97" s="1" t="str">
        <f t="shared" si="73"/>
        <v>-</v>
      </c>
      <c r="AD97" s="1" t="str">
        <f t="shared" ref="AD97:AD101" si="83">IF(AA97="-","-",AC97*K97)</f>
        <v>-</v>
      </c>
      <c r="AE97" s="1" t="str">
        <f t="shared" si="74"/>
        <v>-</v>
      </c>
      <c r="AF97" s="1" t="str">
        <f t="shared" si="75"/>
        <v>-</v>
      </c>
      <c r="AG97" s="1" t="str">
        <f t="shared" si="82"/>
        <v>-</v>
      </c>
      <c r="AI97" s="32" t="s">
        <v>54</v>
      </c>
      <c r="AJ97" s="32"/>
      <c r="AK97" s="32"/>
      <c r="AL97" s="32"/>
      <c r="AM97" s="32"/>
    </row>
    <row r="98" spans="1:39" x14ac:dyDescent="0.2">
      <c r="A98" s="1">
        <f>Foglio1!A99</f>
        <v>4</v>
      </c>
      <c r="B98" s="1">
        <f>Foglio1!B99</f>
        <v>0</v>
      </c>
      <c r="C98" s="1" t="str">
        <f>Foglio1!E99</f>
        <v>-</v>
      </c>
      <c r="D98" s="1" t="str">
        <f>Foglio1!F99</f>
        <v>-</v>
      </c>
      <c r="E98" s="1" t="str">
        <f>Foglio1!I99</f>
        <v>-</v>
      </c>
      <c r="F98" s="1" t="str">
        <f>IF(Foglio1!C99="-",Foglio1!K99,Foglio1!L99)</f>
        <v>-</v>
      </c>
      <c r="G98" s="1" t="str">
        <f t="shared" si="76"/>
        <v>-</v>
      </c>
      <c r="H98" s="1" t="str">
        <f t="shared" si="77"/>
        <v>-</v>
      </c>
      <c r="I98" s="1" t="str">
        <f t="shared" si="71"/>
        <v>-</v>
      </c>
      <c r="J98" s="1" t="s">
        <v>65</v>
      </c>
      <c r="K98" s="1" t="s">
        <v>65</v>
      </c>
      <c r="L98" s="1" t="s">
        <v>65</v>
      </c>
      <c r="M98" s="1" t="str">
        <f t="shared" si="78"/>
        <v>-</v>
      </c>
      <c r="N98" s="1" t="str">
        <f t="shared" si="79"/>
        <v>-</v>
      </c>
      <c r="O98" s="1" t="str">
        <f t="shared" si="80"/>
        <v>-</v>
      </c>
      <c r="P98" s="1" t="str">
        <f t="shared" si="72"/>
        <v>-</v>
      </c>
      <c r="AA98" s="1" t="str">
        <f>Foglio1!D99</f>
        <v>-</v>
      </c>
      <c r="AB98" s="1" t="str">
        <f t="shared" si="81"/>
        <v>-</v>
      </c>
      <c r="AC98" s="1" t="str">
        <f t="shared" si="73"/>
        <v>-</v>
      </c>
      <c r="AD98" s="1" t="str">
        <f t="shared" si="83"/>
        <v>-</v>
      </c>
      <c r="AE98" s="1" t="str">
        <f t="shared" si="74"/>
        <v>-</v>
      </c>
      <c r="AF98" s="1" t="str">
        <f t="shared" si="75"/>
        <v>-</v>
      </c>
      <c r="AG98" s="1" t="str">
        <f t="shared" si="82"/>
        <v>-</v>
      </c>
      <c r="AI98" s="37">
        <f>R95/AI95</f>
        <v>0.77661803714412336</v>
      </c>
      <c r="AJ98" s="37"/>
      <c r="AK98" s="37"/>
      <c r="AL98" s="37"/>
      <c r="AM98" s="37"/>
    </row>
    <row r="99" spans="1:39" x14ac:dyDescent="0.2">
      <c r="A99" s="1">
        <f>Foglio1!A100</f>
        <v>5</v>
      </c>
      <c r="B99" s="1">
        <f>Foglio1!B100</f>
        <v>0</v>
      </c>
      <c r="C99" s="1" t="str">
        <f>Foglio1!E100</f>
        <v>-</v>
      </c>
      <c r="D99" s="1" t="str">
        <f>Foglio1!F100</f>
        <v>-</v>
      </c>
      <c r="E99" s="1" t="str">
        <f>Foglio1!I100</f>
        <v>-</v>
      </c>
      <c r="F99" s="1" t="str">
        <f>IF(Foglio1!C100="-",Foglio1!K100,Foglio1!L100)</f>
        <v>-</v>
      </c>
      <c r="G99" s="1" t="str">
        <f t="shared" si="76"/>
        <v>-</v>
      </c>
      <c r="H99" s="1" t="str">
        <f t="shared" si="77"/>
        <v>-</v>
      </c>
      <c r="I99" s="1" t="str">
        <f t="shared" si="71"/>
        <v>-</v>
      </c>
      <c r="J99" s="1" t="s">
        <v>65</v>
      </c>
      <c r="K99" s="1" t="s">
        <v>65</v>
      </c>
      <c r="L99" s="1" t="s">
        <v>65</v>
      </c>
      <c r="M99" s="1" t="str">
        <f t="shared" si="78"/>
        <v>-</v>
      </c>
      <c r="N99" s="1" t="str">
        <f t="shared" si="79"/>
        <v>-</v>
      </c>
      <c r="O99" s="1" t="str">
        <f t="shared" si="80"/>
        <v>-</v>
      </c>
      <c r="P99" s="1" t="str">
        <f t="shared" si="72"/>
        <v>-</v>
      </c>
      <c r="AA99" s="1" t="str">
        <f>Foglio1!D100</f>
        <v>-</v>
      </c>
      <c r="AB99" s="1" t="str">
        <f t="shared" si="81"/>
        <v>-</v>
      </c>
      <c r="AC99" s="1" t="str">
        <f t="shared" si="73"/>
        <v>-</v>
      </c>
      <c r="AD99" s="1" t="str">
        <f t="shared" si="83"/>
        <v>-</v>
      </c>
      <c r="AE99" s="1" t="str">
        <f t="shared" si="74"/>
        <v>-</v>
      </c>
      <c r="AF99" s="1" t="str">
        <f t="shared" si="75"/>
        <v>-</v>
      </c>
      <c r="AG99" s="1" t="str">
        <f t="shared" si="82"/>
        <v>-</v>
      </c>
    </row>
    <row r="100" spans="1:39" x14ac:dyDescent="0.2">
      <c r="A100" s="1">
        <f>Foglio1!A101</f>
        <v>6</v>
      </c>
      <c r="B100" s="1">
        <f>Foglio1!B101</f>
        <v>0</v>
      </c>
      <c r="C100" s="1" t="str">
        <f>Foglio1!E101</f>
        <v>-</v>
      </c>
      <c r="D100" s="1" t="str">
        <f>Foglio1!F101</f>
        <v>-</v>
      </c>
      <c r="E100" s="1" t="str">
        <f>Foglio1!I101</f>
        <v>-</v>
      </c>
      <c r="F100" s="1" t="str">
        <f>IF(Foglio1!C101="-",Foglio1!K101,Foglio1!L101)</f>
        <v>-</v>
      </c>
      <c r="G100" s="1" t="str">
        <f t="shared" si="76"/>
        <v>-</v>
      </c>
      <c r="H100" s="1" t="str">
        <f t="shared" si="77"/>
        <v>-</v>
      </c>
      <c r="I100" s="1" t="str">
        <f t="shared" si="71"/>
        <v>-</v>
      </c>
      <c r="J100" s="1" t="s">
        <v>65</v>
      </c>
      <c r="K100" s="1" t="s">
        <v>65</v>
      </c>
      <c r="L100" s="1" t="s">
        <v>65</v>
      </c>
      <c r="M100" s="1" t="str">
        <f t="shared" si="78"/>
        <v>-</v>
      </c>
      <c r="N100" s="1" t="str">
        <f t="shared" si="79"/>
        <v>-</v>
      </c>
      <c r="O100" s="1" t="str">
        <f t="shared" si="80"/>
        <v>-</v>
      </c>
      <c r="P100" s="1" t="str">
        <f t="shared" si="72"/>
        <v>-</v>
      </c>
      <c r="AA100" s="1" t="str">
        <f>Foglio1!D101</f>
        <v>-</v>
      </c>
      <c r="AB100" s="1" t="str">
        <f t="shared" si="81"/>
        <v>-</v>
      </c>
      <c r="AC100" s="1" t="str">
        <f t="shared" si="73"/>
        <v>-</v>
      </c>
      <c r="AD100" s="1" t="str">
        <f t="shared" si="83"/>
        <v>-</v>
      </c>
      <c r="AE100" s="1" t="str">
        <f t="shared" si="74"/>
        <v>-</v>
      </c>
      <c r="AF100" s="1" t="str">
        <f t="shared" si="75"/>
        <v>-</v>
      </c>
      <c r="AG100" s="1" t="str">
        <f t="shared" si="82"/>
        <v>-</v>
      </c>
    </row>
    <row r="101" spans="1:39" x14ac:dyDescent="0.2">
      <c r="A101" s="1">
        <f>Foglio1!A102</f>
        <v>7</v>
      </c>
      <c r="B101" s="1">
        <f>Foglio1!B102</f>
        <v>0</v>
      </c>
      <c r="C101" s="1" t="str">
        <f>Foglio1!E102</f>
        <v>-</v>
      </c>
      <c r="D101" s="1" t="str">
        <f>Foglio1!F102</f>
        <v>-</v>
      </c>
      <c r="E101" s="1" t="str">
        <f>Foglio1!I102</f>
        <v>-</v>
      </c>
      <c r="F101" s="1" t="str">
        <f>IF(Foglio1!C102="-",Foglio1!K102,Foglio1!L102)</f>
        <v>-</v>
      </c>
      <c r="G101" s="1" t="str">
        <f t="shared" si="76"/>
        <v>-</v>
      </c>
      <c r="H101" s="1" t="str">
        <f t="shared" si="77"/>
        <v>-</v>
      </c>
      <c r="I101" s="1" t="str">
        <f t="shared" si="71"/>
        <v>-</v>
      </c>
      <c r="J101" s="1" t="s">
        <v>65</v>
      </c>
      <c r="K101" s="1" t="s">
        <v>65</v>
      </c>
      <c r="L101" s="1" t="s">
        <v>65</v>
      </c>
      <c r="M101" s="1" t="str">
        <f t="shared" si="78"/>
        <v>-</v>
      </c>
      <c r="N101" s="1" t="str">
        <f t="shared" si="79"/>
        <v>-</v>
      </c>
      <c r="O101" s="1" t="str">
        <f>IF(B101=0,"-",L101*$A$3*((1-G101/2)))</f>
        <v>-</v>
      </c>
      <c r="P101" s="1" t="str">
        <f t="shared" si="72"/>
        <v>-</v>
      </c>
      <c r="AA101" s="1" t="str">
        <f>Foglio1!D102</f>
        <v>-</v>
      </c>
      <c r="AB101" s="1" t="str">
        <f t="shared" si="81"/>
        <v>-</v>
      </c>
      <c r="AC101" s="1" t="str">
        <f t="shared" si="73"/>
        <v>-</v>
      </c>
      <c r="AD101" s="1" t="str">
        <f t="shared" si="83"/>
        <v>-</v>
      </c>
      <c r="AE101" s="1" t="str">
        <f t="shared" si="74"/>
        <v>-</v>
      </c>
      <c r="AF101" s="1" t="str">
        <f t="shared" si="75"/>
        <v>-</v>
      </c>
      <c r="AG101" s="1" t="str">
        <f t="shared" si="82"/>
        <v>-</v>
      </c>
    </row>
    <row r="102" spans="1:39" x14ac:dyDescent="0.2">
      <c r="A102" s="1">
        <f>Foglio1!A103</f>
        <v>8</v>
      </c>
      <c r="B102" s="1">
        <f>Foglio1!B103</f>
        <v>0</v>
      </c>
      <c r="C102" s="1" t="str">
        <f>Foglio1!E103</f>
        <v>-</v>
      </c>
      <c r="D102" s="1" t="str">
        <f>Foglio1!F103</f>
        <v>-</v>
      </c>
      <c r="E102" s="1" t="str">
        <f>Foglio1!I103</f>
        <v>-</v>
      </c>
      <c r="F102" s="1" t="str">
        <f>IF(Foglio1!C103="-",Foglio1!K103,Foglio1!L103)</f>
        <v>-</v>
      </c>
      <c r="G102" s="1" t="str">
        <f t="shared" si="76"/>
        <v>-</v>
      </c>
      <c r="H102" s="1" t="str">
        <f t="shared" si="77"/>
        <v>-</v>
      </c>
      <c r="I102" s="1" t="str">
        <f t="shared" si="71"/>
        <v>-</v>
      </c>
      <c r="J102" s="1" t="s">
        <v>65</v>
      </c>
      <c r="K102" s="1" t="s">
        <v>65</v>
      </c>
      <c r="L102" s="1" t="s">
        <v>65</v>
      </c>
      <c r="M102" s="1" t="str">
        <f t="shared" si="78"/>
        <v>-</v>
      </c>
      <c r="N102" s="1" t="str">
        <f t="shared" si="79"/>
        <v>-</v>
      </c>
      <c r="O102" s="1" t="str">
        <f t="shared" ref="O102:O118" si="84">IF(B102=0,"-",L102*$A$3*((1-G102/2)))</f>
        <v>-</v>
      </c>
      <c r="P102" s="1" t="str">
        <f t="shared" si="72"/>
        <v>-</v>
      </c>
      <c r="AA102" s="1" t="str">
        <f>Foglio1!D103</f>
        <v>-</v>
      </c>
      <c r="AB102" s="1" t="str">
        <f t="shared" si="81"/>
        <v>-</v>
      </c>
      <c r="AC102" s="1" t="str">
        <f t="shared" si="73"/>
        <v>-</v>
      </c>
      <c r="AD102" s="1" t="str">
        <f>IF(AA102="-","-",AC102*K102)</f>
        <v>-</v>
      </c>
      <c r="AE102" s="1" t="str">
        <f>IF(AA102="-","-",((1+COS(RADIANS($F$3)))/2)*J102)</f>
        <v>-</v>
      </c>
      <c r="AF102" s="1" t="str">
        <f>IF(AA102="-","-",$A$3*((1-COS(RADIANS($F$3)))/2)*L102)</f>
        <v>-</v>
      </c>
      <c r="AG102" s="1" t="str">
        <f>IF(AA102="-","-",SUM(AD102:AF102))</f>
        <v>-</v>
      </c>
    </row>
    <row r="103" spans="1:39" x14ac:dyDescent="0.2">
      <c r="A103" s="1">
        <f>Foglio1!A104</f>
        <v>9</v>
      </c>
      <c r="B103" s="1">
        <f>Foglio1!B104</f>
        <v>9</v>
      </c>
      <c r="C103" s="1">
        <f>Foglio1!E104</f>
        <v>0.13450321278921906</v>
      </c>
      <c r="D103" s="1">
        <f>Foglio1!F104</f>
        <v>0.99091315752157516</v>
      </c>
      <c r="E103" s="1">
        <f>Foglio1!I104</f>
        <v>0.27724005345045616</v>
      </c>
      <c r="F103" s="1">
        <f>IF(Foglio1!C104="-",Foglio1!K104,Foglio1!L104)</f>
        <v>60</v>
      </c>
      <c r="G103" s="1">
        <f t="shared" si="76"/>
        <v>0.50000000000000011</v>
      </c>
      <c r="H103" s="1">
        <f t="shared" si="77"/>
        <v>0.8660254037844386</v>
      </c>
      <c r="I103" s="1">
        <f t="shared" si="71"/>
        <v>2.2688440396734646</v>
      </c>
      <c r="J103" s="1">
        <v>51.54</v>
      </c>
      <c r="K103" s="1">
        <v>42.39</v>
      </c>
      <c r="L103" s="1">
        <f>J103+K103</f>
        <v>93.93</v>
      </c>
      <c r="M103" s="1">
        <f>IF(B103=0,"-",J103*(((1+G103)/2)))</f>
        <v>38.655000000000001</v>
      </c>
      <c r="N103" s="1">
        <f t="shared" si="79"/>
        <v>96.176298841758168</v>
      </c>
      <c r="O103" s="1">
        <f>IF(B103=0,"-",L103*$A$3*((1-G103)/2))</f>
        <v>7.0447499999999987</v>
      </c>
      <c r="P103" s="1">
        <f t="shared" si="72"/>
        <v>141.87604884175815</v>
      </c>
      <c r="AA103" s="1">
        <f>Foglio1!D104</f>
        <v>-51.095488040164298</v>
      </c>
      <c r="AB103" s="1">
        <f t="shared" si="81"/>
        <v>0.62802434122543893</v>
      </c>
      <c r="AC103" s="1">
        <f t="shared" si="73"/>
        <v>4.3196076445117919</v>
      </c>
      <c r="AD103" s="1">
        <f t="shared" ref="AD103:AD118" si="85">IF(AA103="-","-",AC103*K103)</f>
        <v>183.10816805085486</v>
      </c>
      <c r="AE103" s="1">
        <f t="shared" ref="AE103:AE118" si="86">IF(AA103="-","-",((1+COS(RADIANS($F$3)))/2)*J103)</f>
        <v>43.992141751177329</v>
      </c>
      <c r="AF103" s="1">
        <f t="shared" ref="AF103:AF118" si="87">IF(AA103="-","-",$A$3*((1-COS(RADIANS($F$3)))/2)*L103)</f>
        <v>4.126719006472138</v>
      </c>
      <c r="AG103" s="1">
        <f t="shared" ref="AG103:AG118" si="88">IF(AA103="-","-",SUM(AD103:AF103))</f>
        <v>231.22702880850434</v>
      </c>
    </row>
    <row r="104" spans="1:39" x14ac:dyDescent="0.2">
      <c r="A104" s="1">
        <f>Foglio1!A105</f>
        <v>10</v>
      </c>
      <c r="B104" s="1">
        <f>Foglio1!B105</f>
        <v>10</v>
      </c>
      <c r="C104" s="1">
        <f>Foglio1!E105</f>
        <v>0.25270226282091879</v>
      </c>
      <c r="D104" s="1">
        <f>Foglio1!F105</f>
        <v>0.96754409014017917</v>
      </c>
      <c r="E104" s="1">
        <f>Foglio1!I105</f>
        <v>6.9076741026757052E-2</v>
      </c>
      <c r="F104" s="1">
        <f>IF(Foglio1!C105="-",Foglio1!K105,Foglio1!L105)</f>
        <v>14.814405434393326</v>
      </c>
      <c r="G104" s="1">
        <f t="shared" si="76"/>
        <v>0.96675913329730345</v>
      </c>
      <c r="H104" s="1">
        <f t="shared" si="77"/>
        <v>0.25568883078117965</v>
      </c>
      <c r="I104" s="1">
        <f t="shared" si="71"/>
        <v>1.0343838144971258</v>
      </c>
      <c r="J104" s="1">
        <v>81.84</v>
      </c>
      <c r="K104" s="1">
        <v>90.51</v>
      </c>
      <c r="L104" s="1">
        <f t="shared" ref="L104:L110" si="89">J104+K104</f>
        <v>172.35000000000002</v>
      </c>
      <c r="M104" s="1">
        <f t="shared" ref="M104:M110" si="90">IF(B104=0,"-",J104*(((1+G104)/2)))</f>
        <v>80.479783734525668</v>
      </c>
      <c r="N104" s="1">
        <f t="shared" ref="N104:N110" si="91">IF(B104=0,"-",K104*I104)</f>
        <v>93.622079050134857</v>
      </c>
      <c r="O104" s="1">
        <f t="shared" ref="O104:O110" si="92">IF(B104=0,"-",L104*$A$3*((1-G104)/2))</f>
        <v>0.85935950643146264</v>
      </c>
      <c r="P104" s="1">
        <f t="shared" si="72"/>
        <v>174.96122229109199</v>
      </c>
      <c r="AA104" s="1">
        <f>Foglio1!D105</f>
        <v>-36.095488040164298</v>
      </c>
      <c r="AB104" s="1">
        <f t="shared" si="81"/>
        <v>0.80803627975433956</v>
      </c>
      <c r="AC104" s="1">
        <f t="shared" si="73"/>
        <v>2.9526442290466157</v>
      </c>
      <c r="AD104" s="1">
        <f t="shared" si="85"/>
        <v>267.24382917100922</v>
      </c>
      <c r="AE104" s="1">
        <f t="shared" si="86"/>
        <v>69.854809486153528</v>
      </c>
      <c r="AF104" s="1">
        <f t="shared" si="87"/>
        <v>7.5720219393747792</v>
      </c>
      <c r="AG104" s="1">
        <f t="shared" si="88"/>
        <v>344.67066059653752</v>
      </c>
    </row>
    <row r="105" spans="1:39" x14ac:dyDescent="0.2">
      <c r="A105" s="1">
        <f>Foglio1!A106</f>
        <v>11</v>
      </c>
      <c r="B105" s="1">
        <f>Foglio1!B106</f>
        <v>11</v>
      </c>
      <c r="C105" s="1">
        <f>Foglio1!E106</f>
        <v>0.33474377358185126</v>
      </c>
      <c r="D105" s="1">
        <f>Foglio1!F106</f>
        <v>0.94230918813740872</v>
      </c>
      <c r="E105" s="1">
        <f>Foglio1!I106</f>
        <v>-0.16481697774172516</v>
      </c>
      <c r="F105" s="1">
        <f>IF(Foglio1!C106="-",Foglio1!K106,Foglio1!L106)</f>
        <v>-24.88953135843316</v>
      </c>
      <c r="G105" s="1">
        <f t="shared" si="76"/>
        <v>0.90712092755725904</v>
      </c>
      <c r="H105" s="1">
        <f t="shared" si="77"/>
        <v>0.42087007827553857</v>
      </c>
      <c r="I105" s="1">
        <f t="shared" si="71"/>
        <v>1.102388854254361</v>
      </c>
      <c r="J105" s="1">
        <v>98.72</v>
      </c>
      <c r="K105" s="1">
        <v>125.89</v>
      </c>
      <c r="L105" s="1">
        <f t="shared" si="89"/>
        <v>224.61</v>
      </c>
      <c r="M105" s="1">
        <f t="shared" si="90"/>
        <v>94.135488984226299</v>
      </c>
      <c r="N105" s="1">
        <f t="shared" si="91"/>
        <v>138.77973286208149</v>
      </c>
      <c r="O105" s="1">
        <f t="shared" si="92"/>
        <v>3.129235269204607</v>
      </c>
      <c r="P105" s="1">
        <f t="shared" si="72"/>
        <v>236.04445711551239</v>
      </c>
      <c r="AA105" s="1">
        <f>Foglio1!D106</f>
        <v>-21.095488040164298</v>
      </c>
      <c r="AB105" s="1">
        <f t="shared" si="81"/>
        <v>0.93298188116107139</v>
      </c>
      <c r="AC105" s="1">
        <f t="shared" si="73"/>
        <v>2.5714057703566628</v>
      </c>
      <c r="AD105" s="1">
        <f t="shared" si="85"/>
        <v>323.71427243020031</v>
      </c>
      <c r="AE105" s="1">
        <f t="shared" si="86"/>
        <v>84.262790719367985</v>
      </c>
      <c r="AF105" s="1">
        <f t="shared" si="87"/>
        <v>9.8680118816534321</v>
      </c>
      <c r="AG105" s="1">
        <f t="shared" si="88"/>
        <v>417.84507503122171</v>
      </c>
    </row>
    <row r="106" spans="1:39" x14ac:dyDescent="0.2">
      <c r="A106" s="1">
        <f>Foglio1!A107</f>
        <v>12</v>
      </c>
      <c r="B106" s="1">
        <f>Foglio1!B107</f>
        <v>12</v>
      </c>
      <c r="C106" s="1">
        <f>Foglio1!E107</f>
        <v>0.3750367516936659</v>
      </c>
      <c r="D106" s="1">
        <f>Foglio1!F107</f>
        <v>0.92700994324713881</v>
      </c>
      <c r="E106" s="1">
        <f>Foglio1!I107</f>
        <v>-0.40622057965316138</v>
      </c>
      <c r="F106" s="1">
        <f>IF(Foglio1!C107="-",Foglio1!K107,Foglio1!L107)</f>
        <v>-45.116920273844499</v>
      </c>
      <c r="G106" s="1">
        <f t="shared" si="76"/>
        <v>0.70566235688480017</v>
      </c>
      <c r="H106" s="1">
        <f t="shared" si="77"/>
        <v>0.70854826093625334</v>
      </c>
      <c r="I106" s="1">
        <f t="shared" si="71"/>
        <v>1.4171083241772673</v>
      </c>
      <c r="J106" s="1">
        <v>105.78</v>
      </c>
      <c r="K106" s="1">
        <v>148.97</v>
      </c>
      <c r="L106" s="1">
        <f t="shared" si="89"/>
        <v>254.75</v>
      </c>
      <c r="M106" s="1">
        <f t="shared" si="90"/>
        <v>90.212482055637082</v>
      </c>
      <c r="N106" s="1">
        <f t="shared" si="91"/>
        <v>211.10662705268751</v>
      </c>
      <c r="O106" s="1">
        <f t="shared" si="92"/>
        <v>11.247377187539573</v>
      </c>
      <c r="P106" s="1">
        <f t="shared" si="72"/>
        <v>312.56648629586419</v>
      </c>
      <c r="AA106" s="1">
        <f>Foglio1!D107</f>
        <v>-6.0954880401642964</v>
      </c>
      <c r="AB106" s="1">
        <f t="shared" si="81"/>
        <v>0.99434630919213496</v>
      </c>
      <c r="AC106" s="1">
        <f t="shared" si="73"/>
        <v>2.4452440140499552</v>
      </c>
      <c r="AD106" s="1">
        <f t="shared" si="85"/>
        <v>364.26800077302181</v>
      </c>
      <c r="AE106" s="1">
        <f t="shared" si="86"/>
        <v>90.288877656956501</v>
      </c>
      <c r="AF106" s="1">
        <f t="shared" si="87"/>
        <v>11.192182123909049</v>
      </c>
      <c r="AG106" s="1">
        <f t="shared" si="88"/>
        <v>465.74906055388738</v>
      </c>
    </row>
    <row r="107" spans="1:39" x14ac:dyDescent="0.2">
      <c r="A107" s="1">
        <f>Foglio1!A108</f>
        <v>13</v>
      </c>
      <c r="B107" s="1">
        <f>Foglio1!B108</f>
        <v>13</v>
      </c>
      <c r="C107" s="1">
        <f>Foglio1!E108</f>
        <v>0.37083529728533715</v>
      </c>
      <c r="D107" s="1">
        <f>Foglio1!F108</f>
        <v>0.92869864987911743</v>
      </c>
      <c r="E107" s="1">
        <f>Foglio1!I108</f>
        <v>0.62654604089725408</v>
      </c>
      <c r="F107" s="1">
        <f>IF(Foglio1!C108="-",Foglio1!K108,Foglio1!L108)</f>
        <v>-57.490079347291783</v>
      </c>
      <c r="G107" s="1">
        <f t="shared" si="76"/>
        <v>0.53744563187926053</v>
      </c>
      <c r="H107" s="1">
        <f t="shared" si="77"/>
        <v>0.84329840078936613</v>
      </c>
      <c r="I107" s="1">
        <f t="shared" si="71"/>
        <v>1.8606533213477754</v>
      </c>
      <c r="J107" s="1">
        <v>101.64</v>
      </c>
      <c r="K107" s="1">
        <v>144.72</v>
      </c>
      <c r="L107" s="1">
        <f t="shared" si="89"/>
        <v>246.36</v>
      </c>
      <c r="M107" s="1">
        <f t="shared" si="90"/>
        <v>78.13298701210401</v>
      </c>
      <c r="N107" s="1">
        <f t="shared" si="91"/>
        <v>269.27374866545006</v>
      </c>
      <c r="O107" s="1">
        <f t="shared" si="92"/>
        <v>17.093234119533808</v>
      </c>
      <c r="P107" s="1">
        <f t="shared" si="72"/>
        <v>364.49996979708789</v>
      </c>
      <c r="AA107" s="1">
        <f>Foglio1!D108</f>
        <v>8.9045119598357036</v>
      </c>
      <c r="AB107" s="1">
        <f t="shared" si="81"/>
        <v>0.98794767948672524</v>
      </c>
      <c r="AC107" s="1">
        <f t="shared" si="73"/>
        <v>2.4571189002447889</v>
      </c>
      <c r="AD107" s="1">
        <f t="shared" si="85"/>
        <v>355.59424724342585</v>
      </c>
      <c r="AE107" s="1">
        <f t="shared" si="86"/>
        <v>86.755166619900336</v>
      </c>
      <c r="AF107" s="1">
        <f t="shared" si="87"/>
        <v>10.823576008032321</v>
      </c>
      <c r="AG107" s="1">
        <f t="shared" si="88"/>
        <v>453.17298987135848</v>
      </c>
    </row>
    <row r="108" spans="1:39" x14ac:dyDescent="0.2">
      <c r="A108" s="1">
        <f>Foglio1!A109</f>
        <v>14</v>
      </c>
      <c r="B108" s="1">
        <f>Foglio1!B109</f>
        <v>14</v>
      </c>
      <c r="C108" s="1">
        <f>Foglio1!E109</f>
        <v>0.32242573253156104</v>
      </c>
      <c r="D108" s="1">
        <f>Foglio1!F109</f>
        <v>0.94659476387812658</v>
      </c>
      <c r="E108" s="1">
        <f>Foglio1!I109</f>
        <v>0.79994463353290102</v>
      </c>
      <c r="F108" s="1">
        <f>IF(Foglio1!C109="-",Foglio1!K109,Foglio1!L109)</f>
        <v>-60</v>
      </c>
      <c r="G108" s="1">
        <f t="shared" si="76"/>
        <v>0.50000000000000011</v>
      </c>
      <c r="H108" s="1">
        <f t="shared" si="77"/>
        <v>0.8660254037844386</v>
      </c>
      <c r="I108" s="1">
        <f t="shared" si="71"/>
        <v>2.5338783039602455</v>
      </c>
      <c r="J108" s="1">
        <v>86.72</v>
      </c>
      <c r="K108" s="1">
        <v>111.24</v>
      </c>
      <c r="L108" s="1">
        <f t="shared" si="89"/>
        <v>197.95999999999998</v>
      </c>
      <c r="M108" s="1">
        <f t="shared" si="90"/>
        <v>65.039999999999992</v>
      </c>
      <c r="N108" s="1">
        <f t="shared" si="91"/>
        <v>281.8686225325377</v>
      </c>
      <c r="O108" s="1">
        <f t="shared" si="92"/>
        <v>14.846999999999994</v>
      </c>
      <c r="P108" s="1">
        <f t="shared" si="72"/>
        <v>361.7556225325377</v>
      </c>
      <c r="AA108" s="1">
        <f>Foglio1!D109</f>
        <v>23.904511959835702</v>
      </c>
      <c r="AB108" s="1">
        <f t="shared" si="81"/>
        <v>0.91422204808503038</v>
      </c>
      <c r="AC108" s="1">
        <f t="shared" si="73"/>
        <v>2.616268339286882</v>
      </c>
      <c r="AD108" s="1">
        <f t="shared" si="85"/>
        <v>291.03369006227274</v>
      </c>
      <c r="AE108" s="1">
        <f t="shared" si="86"/>
        <v>74.020150032248694</v>
      </c>
      <c r="AF108" s="1">
        <f t="shared" si="87"/>
        <v>8.6971712394466554</v>
      </c>
      <c r="AG108" s="1">
        <f t="shared" si="88"/>
        <v>373.75101133396811</v>
      </c>
    </row>
    <row r="109" spans="1:39" x14ac:dyDescent="0.2">
      <c r="A109" s="1">
        <f>Foglio1!A110</f>
        <v>15</v>
      </c>
      <c r="B109" s="1">
        <f>Foglio1!B110</f>
        <v>15</v>
      </c>
      <c r="C109" s="1">
        <f>Foglio1!E110</f>
        <v>0.23310708926971901</v>
      </c>
      <c r="D109" s="1">
        <f>Foglio1!F110</f>
        <v>0.97245107071368853</v>
      </c>
      <c r="E109" s="1">
        <f>Foglio1!I110</f>
        <v>0.91590567820351043</v>
      </c>
      <c r="F109" s="1">
        <f>IF(Foglio1!C110="-",Foglio1!K110,Foglio1!L110)</f>
        <v>-60</v>
      </c>
      <c r="G109" s="1">
        <f t="shared" si="76"/>
        <v>0.50000000000000011</v>
      </c>
      <c r="H109" s="1">
        <f t="shared" si="77"/>
        <v>0.8660254037844386</v>
      </c>
      <c r="I109" s="1">
        <f t="shared" si="71"/>
        <v>3.8089763294525132</v>
      </c>
      <c r="J109" s="1">
        <v>62.16</v>
      </c>
      <c r="K109" s="1">
        <v>65.09</v>
      </c>
      <c r="L109" s="1">
        <f t="shared" si="89"/>
        <v>127.25</v>
      </c>
      <c r="M109" s="1">
        <f t="shared" si="90"/>
        <v>46.62</v>
      </c>
      <c r="N109" s="1">
        <f t="shared" si="91"/>
        <v>247.92626928406409</v>
      </c>
      <c r="O109" s="1">
        <f t="shared" si="92"/>
        <v>9.5437499999999975</v>
      </c>
      <c r="P109" s="1">
        <f t="shared" si="72"/>
        <v>304.09001928406406</v>
      </c>
      <c r="AA109" s="1">
        <f>Foglio1!D110</f>
        <v>38.904511959835702</v>
      </c>
      <c r="AB109" s="1">
        <f t="shared" si="81"/>
        <v>0.77819369492970936</v>
      </c>
      <c r="AC109" s="1">
        <f t="shared" si="73"/>
        <v>3.0834025081904364</v>
      </c>
      <c r="AD109" s="1">
        <f t="shared" si="85"/>
        <v>200.6986692581155</v>
      </c>
      <c r="AE109" s="1">
        <f t="shared" si="86"/>
        <v>53.056878759277893</v>
      </c>
      <c r="AF109" s="1">
        <f t="shared" si="87"/>
        <v>5.5905993141017722</v>
      </c>
      <c r="AG109" s="1">
        <f t="shared" si="88"/>
        <v>259.34614733149516</v>
      </c>
    </row>
    <row r="110" spans="1:39" x14ac:dyDescent="0.2">
      <c r="A110" s="1">
        <f>Foglio1!A111</f>
        <v>16</v>
      </c>
      <c r="B110" s="1">
        <f>Foglio1!B111</f>
        <v>16</v>
      </c>
      <c r="C110" s="1">
        <f>Foglio1!E111</f>
        <v>0.10896628543206865</v>
      </c>
      <c r="D110" s="1">
        <f>Foglio1!F111</f>
        <v>0.99404544596267674</v>
      </c>
      <c r="E110" s="1">
        <f>Foglio1!I111</f>
        <v>0.97895748457568255</v>
      </c>
      <c r="F110" s="1">
        <f>IF(Foglio1!C111="-",Foglio1!K111,Foglio1!L111)</f>
        <v>-60</v>
      </c>
      <c r="G110" s="1">
        <f t="shared" si="76"/>
        <v>0.50000000000000011</v>
      </c>
      <c r="H110" s="1">
        <f t="shared" si="77"/>
        <v>0.8660254037844386</v>
      </c>
      <c r="I110" s="1">
        <f t="shared" si="71"/>
        <v>8.2340781545498896</v>
      </c>
      <c r="J110" s="1">
        <v>21.4</v>
      </c>
      <c r="K110" s="1">
        <v>17.899999999999999</v>
      </c>
      <c r="L110" s="1">
        <f t="shared" si="89"/>
        <v>39.299999999999997</v>
      </c>
      <c r="M110" s="1">
        <f t="shared" si="90"/>
        <v>16.049999999999997</v>
      </c>
      <c r="N110" s="1">
        <f t="shared" si="91"/>
        <v>147.38999896644302</v>
      </c>
      <c r="O110" s="1">
        <f t="shared" si="92"/>
        <v>2.9474999999999993</v>
      </c>
      <c r="P110" s="1">
        <f t="shared" si="72"/>
        <v>166.38749896644299</v>
      </c>
      <c r="AA110" s="1">
        <f>Foglio1!D111</f>
        <v>53.904511959835702</v>
      </c>
      <c r="AB110" s="1">
        <f t="shared" si="81"/>
        <v>0.58913272749081491</v>
      </c>
      <c r="AC110" s="1">
        <f t="shared" si="73"/>
        <v>5.0045097966956789</v>
      </c>
      <c r="AD110" s="1">
        <f t="shared" si="85"/>
        <v>89.580725360852639</v>
      </c>
      <c r="AE110" s="1">
        <f t="shared" si="86"/>
        <v>18.266042558696057</v>
      </c>
      <c r="AF110" s="1">
        <f t="shared" si="87"/>
        <v>1.7266055249053018</v>
      </c>
      <c r="AG110" s="1">
        <f t="shared" si="88"/>
        <v>109.57337344445399</v>
      </c>
    </row>
    <row r="111" spans="1:39" x14ac:dyDescent="0.2">
      <c r="A111" s="1">
        <f>Foglio1!A112</f>
        <v>17</v>
      </c>
      <c r="B111" s="1">
        <f>Foglio1!B112</f>
        <v>0</v>
      </c>
      <c r="C111" s="1" t="str">
        <f>Foglio1!E112</f>
        <v>-</v>
      </c>
      <c r="D111" s="1" t="str">
        <f>Foglio1!F112</f>
        <v>-</v>
      </c>
      <c r="E111" s="1" t="str">
        <f>Foglio1!I112</f>
        <v>-</v>
      </c>
      <c r="F111" s="1" t="str">
        <f>IF(Foglio1!C112="-",Foglio1!K112,Foglio1!L112)</f>
        <v>-</v>
      </c>
      <c r="G111" s="1" t="str">
        <f t="shared" si="76"/>
        <v>-</v>
      </c>
      <c r="H111" s="1" t="str">
        <f t="shared" si="77"/>
        <v>-</v>
      </c>
      <c r="I111" s="1" t="str">
        <f t="shared" si="71"/>
        <v>-</v>
      </c>
      <c r="J111" s="1" t="s">
        <v>65</v>
      </c>
      <c r="K111" s="1" t="s">
        <v>65</v>
      </c>
      <c r="L111" s="1" t="s">
        <v>65</v>
      </c>
      <c r="M111" s="1" t="str">
        <f t="shared" si="78"/>
        <v>-</v>
      </c>
      <c r="N111" s="1" t="str">
        <f t="shared" si="79"/>
        <v>-</v>
      </c>
      <c r="O111" s="1" t="str">
        <f t="shared" si="84"/>
        <v>-</v>
      </c>
      <c r="P111" s="1" t="str">
        <f t="shared" si="72"/>
        <v>-</v>
      </c>
      <c r="AA111" s="1" t="str">
        <f>Foglio1!D112</f>
        <v>-</v>
      </c>
      <c r="AB111" s="1" t="str">
        <f t="shared" si="81"/>
        <v>-</v>
      </c>
      <c r="AC111" s="1" t="str">
        <f t="shared" si="73"/>
        <v>-</v>
      </c>
      <c r="AD111" s="1" t="str">
        <f t="shared" si="85"/>
        <v>-</v>
      </c>
      <c r="AE111" s="1" t="str">
        <f t="shared" si="86"/>
        <v>-</v>
      </c>
      <c r="AF111" s="1" t="str">
        <f t="shared" si="87"/>
        <v>-</v>
      </c>
      <c r="AG111" s="1" t="str">
        <f t="shared" si="88"/>
        <v>-</v>
      </c>
    </row>
    <row r="112" spans="1:39" x14ac:dyDescent="0.2">
      <c r="A112" s="1">
        <f>Foglio1!A113</f>
        <v>18</v>
      </c>
      <c r="B112" s="1">
        <f>Foglio1!B113</f>
        <v>0</v>
      </c>
      <c r="C112" s="1" t="str">
        <f>Foglio1!E113</f>
        <v>-</v>
      </c>
      <c r="D112" s="1" t="str">
        <f>Foglio1!F113</f>
        <v>-</v>
      </c>
      <c r="E112" s="1" t="str">
        <f>Foglio1!I113</f>
        <v>-</v>
      </c>
      <c r="F112" s="1" t="str">
        <f>IF(Foglio1!C113="-",Foglio1!K113,Foglio1!L113)</f>
        <v>-</v>
      </c>
      <c r="G112" s="1" t="str">
        <f t="shared" si="76"/>
        <v>-</v>
      </c>
      <c r="H112" s="1" t="str">
        <f t="shared" si="77"/>
        <v>-</v>
      </c>
      <c r="I112" s="1" t="str">
        <f t="shared" si="71"/>
        <v>-</v>
      </c>
      <c r="J112" s="1" t="s">
        <v>65</v>
      </c>
      <c r="K112" s="1" t="s">
        <v>65</v>
      </c>
      <c r="L112" s="1" t="s">
        <v>65</v>
      </c>
      <c r="M112" s="1" t="str">
        <f t="shared" si="78"/>
        <v>-</v>
      </c>
      <c r="N112" s="1" t="str">
        <f t="shared" si="79"/>
        <v>-</v>
      </c>
      <c r="O112" s="1" t="str">
        <f t="shared" si="84"/>
        <v>-</v>
      </c>
      <c r="P112" s="1" t="str">
        <f t="shared" si="72"/>
        <v>-</v>
      </c>
      <c r="AA112" s="1" t="str">
        <f>Foglio1!D113</f>
        <v>-</v>
      </c>
      <c r="AB112" s="1" t="str">
        <f t="shared" si="81"/>
        <v>-</v>
      </c>
      <c r="AC112" s="1" t="str">
        <f t="shared" si="73"/>
        <v>-</v>
      </c>
      <c r="AD112" s="1" t="str">
        <f t="shared" si="85"/>
        <v>-</v>
      </c>
      <c r="AE112" s="1" t="str">
        <f t="shared" si="86"/>
        <v>-</v>
      </c>
      <c r="AF112" s="1" t="str">
        <f t="shared" si="87"/>
        <v>-</v>
      </c>
      <c r="AG112" s="1" t="str">
        <f t="shared" si="88"/>
        <v>-</v>
      </c>
    </row>
    <row r="113" spans="1:33" x14ac:dyDescent="0.2">
      <c r="A113" s="1">
        <f>Foglio1!A114</f>
        <v>19</v>
      </c>
      <c r="B113" s="1">
        <f>Foglio1!B114</f>
        <v>0</v>
      </c>
      <c r="C113" s="1" t="str">
        <f>Foglio1!E114</f>
        <v>-</v>
      </c>
      <c r="D113" s="1" t="str">
        <f>Foglio1!F114</f>
        <v>-</v>
      </c>
      <c r="E113" s="1" t="str">
        <f>Foglio1!I114</f>
        <v>-</v>
      </c>
      <c r="F113" s="1" t="str">
        <f>IF(Foglio1!C114="-",Foglio1!K114,Foglio1!L114)</f>
        <v>-</v>
      </c>
      <c r="G113" s="1" t="str">
        <f t="shared" si="76"/>
        <v>-</v>
      </c>
      <c r="H113" s="1" t="str">
        <f t="shared" si="77"/>
        <v>-</v>
      </c>
      <c r="I113" s="1" t="str">
        <f t="shared" si="71"/>
        <v>-</v>
      </c>
      <c r="J113" s="1" t="s">
        <v>65</v>
      </c>
      <c r="K113" s="1" t="s">
        <v>65</v>
      </c>
      <c r="L113" s="1" t="s">
        <v>65</v>
      </c>
      <c r="M113" s="1" t="str">
        <f t="shared" si="78"/>
        <v>-</v>
      </c>
      <c r="N113" s="1" t="str">
        <f t="shared" si="79"/>
        <v>-</v>
      </c>
      <c r="O113" s="1" t="str">
        <f t="shared" si="84"/>
        <v>-</v>
      </c>
      <c r="P113" s="1" t="str">
        <f t="shared" si="72"/>
        <v>-</v>
      </c>
      <c r="AA113" s="1" t="str">
        <f>Foglio1!D114</f>
        <v>-</v>
      </c>
      <c r="AB113" s="1" t="str">
        <f t="shared" si="81"/>
        <v>-</v>
      </c>
      <c r="AC113" s="1" t="str">
        <f t="shared" si="73"/>
        <v>-</v>
      </c>
      <c r="AD113" s="1" t="str">
        <f t="shared" si="85"/>
        <v>-</v>
      </c>
      <c r="AE113" s="1" t="str">
        <f t="shared" si="86"/>
        <v>-</v>
      </c>
      <c r="AF113" s="1" t="str">
        <f t="shared" si="87"/>
        <v>-</v>
      </c>
      <c r="AG113" s="1" t="str">
        <f t="shared" si="88"/>
        <v>-</v>
      </c>
    </row>
    <row r="114" spans="1:33" x14ac:dyDescent="0.2">
      <c r="A114" s="1">
        <f>Foglio1!A115</f>
        <v>20</v>
      </c>
      <c r="B114" s="1">
        <f>Foglio1!B115</f>
        <v>0</v>
      </c>
      <c r="C114" s="1" t="str">
        <f>Foglio1!E115</f>
        <v>-</v>
      </c>
      <c r="D114" s="1" t="str">
        <f>Foglio1!F115</f>
        <v>-</v>
      </c>
      <c r="E114" s="1" t="str">
        <f>Foglio1!I115</f>
        <v>-</v>
      </c>
      <c r="F114" s="1" t="str">
        <f>IF(Foglio1!C115="-",Foglio1!K115,Foglio1!L115)</f>
        <v>-</v>
      </c>
      <c r="G114" s="1" t="str">
        <f t="shared" si="76"/>
        <v>-</v>
      </c>
      <c r="H114" s="1" t="str">
        <f t="shared" si="77"/>
        <v>-</v>
      </c>
      <c r="I114" s="1" t="str">
        <f t="shared" si="71"/>
        <v>-</v>
      </c>
      <c r="J114" s="1" t="s">
        <v>65</v>
      </c>
      <c r="K114" s="1" t="s">
        <v>65</v>
      </c>
      <c r="L114" s="1" t="s">
        <v>65</v>
      </c>
      <c r="M114" s="1" t="str">
        <f t="shared" si="78"/>
        <v>-</v>
      </c>
      <c r="N114" s="1" t="str">
        <f t="shared" si="79"/>
        <v>-</v>
      </c>
      <c r="O114" s="1" t="str">
        <f t="shared" si="84"/>
        <v>-</v>
      </c>
      <c r="P114" s="1" t="str">
        <f t="shared" si="72"/>
        <v>-</v>
      </c>
      <c r="AA114" s="1" t="str">
        <f>Foglio1!D115</f>
        <v>-</v>
      </c>
      <c r="AB114" s="1" t="str">
        <f t="shared" si="81"/>
        <v>-</v>
      </c>
      <c r="AC114" s="1" t="str">
        <f t="shared" si="73"/>
        <v>-</v>
      </c>
      <c r="AD114" s="1" t="str">
        <f t="shared" si="85"/>
        <v>-</v>
      </c>
      <c r="AE114" s="1" t="str">
        <f t="shared" si="86"/>
        <v>-</v>
      </c>
      <c r="AF114" s="1" t="str">
        <f t="shared" si="87"/>
        <v>-</v>
      </c>
      <c r="AG114" s="1" t="str">
        <f t="shared" si="88"/>
        <v>-</v>
      </c>
    </row>
    <row r="115" spans="1:33" x14ac:dyDescent="0.2">
      <c r="A115" s="1">
        <f>Foglio1!A116</f>
        <v>21</v>
      </c>
      <c r="B115" s="1">
        <f>Foglio1!B116</f>
        <v>0</v>
      </c>
      <c r="C115" s="1" t="str">
        <f>Foglio1!E116</f>
        <v>-</v>
      </c>
      <c r="D115" s="1" t="str">
        <f>Foglio1!F116</f>
        <v>-</v>
      </c>
      <c r="E115" s="1" t="str">
        <f>Foglio1!I116</f>
        <v>-</v>
      </c>
      <c r="F115" s="1" t="str">
        <f>IF(Foglio1!C116="-",Foglio1!K116,Foglio1!L116)</f>
        <v>-</v>
      </c>
      <c r="G115" s="1" t="str">
        <f t="shared" si="76"/>
        <v>-</v>
      </c>
      <c r="H115" s="1" t="str">
        <f t="shared" si="77"/>
        <v>-</v>
      </c>
      <c r="I115" s="1" t="str">
        <f t="shared" si="71"/>
        <v>-</v>
      </c>
      <c r="J115" s="1" t="s">
        <v>65</v>
      </c>
      <c r="K115" s="1" t="s">
        <v>65</v>
      </c>
      <c r="L115" s="1" t="s">
        <v>65</v>
      </c>
      <c r="M115" s="1" t="str">
        <f t="shared" si="78"/>
        <v>-</v>
      </c>
      <c r="N115" s="1" t="str">
        <f t="shared" si="79"/>
        <v>-</v>
      </c>
      <c r="O115" s="1" t="str">
        <f t="shared" si="84"/>
        <v>-</v>
      </c>
      <c r="P115" s="1" t="str">
        <f t="shared" si="72"/>
        <v>-</v>
      </c>
      <c r="AA115" s="1" t="str">
        <f>Foglio1!D116</f>
        <v>-</v>
      </c>
      <c r="AB115" s="1" t="str">
        <f t="shared" si="81"/>
        <v>-</v>
      </c>
      <c r="AC115" s="1" t="str">
        <f t="shared" si="73"/>
        <v>-</v>
      </c>
      <c r="AD115" s="1" t="str">
        <f t="shared" si="85"/>
        <v>-</v>
      </c>
      <c r="AE115" s="1" t="str">
        <f t="shared" si="86"/>
        <v>-</v>
      </c>
      <c r="AF115" s="1" t="str">
        <f t="shared" si="87"/>
        <v>-</v>
      </c>
      <c r="AG115" s="1" t="str">
        <f t="shared" si="88"/>
        <v>-</v>
      </c>
    </row>
    <row r="116" spans="1:33" x14ac:dyDescent="0.2">
      <c r="A116" s="1">
        <f>Foglio1!A117</f>
        <v>22</v>
      </c>
      <c r="B116" s="1">
        <f>Foglio1!B117</f>
        <v>0</v>
      </c>
      <c r="C116" s="1" t="str">
        <f>Foglio1!E117</f>
        <v>-</v>
      </c>
      <c r="D116" s="1" t="str">
        <f>Foglio1!F117</f>
        <v>-</v>
      </c>
      <c r="E116" s="1" t="str">
        <f>Foglio1!I117</f>
        <v>-</v>
      </c>
      <c r="F116" s="1" t="str">
        <f>IF(Foglio1!C117="-",Foglio1!K117,Foglio1!L117)</f>
        <v>-</v>
      </c>
      <c r="G116" s="1" t="str">
        <f t="shared" si="76"/>
        <v>-</v>
      </c>
      <c r="H116" s="1" t="str">
        <f t="shared" si="77"/>
        <v>-</v>
      </c>
      <c r="I116" s="1" t="str">
        <f t="shared" si="71"/>
        <v>-</v>
      </c>
      <c r="J116" s="1" t="s">
        <v>65</v>
      </c>
      <c r="K116" s="1" t="s">
        <v>65</v>
      </c>
      <c r="L116" s="1" t="s">
        <v>65</v>
      </c>
      <c r="M116" s="1" t="str">
        <f t="shared" si="78"/>
        <v>-</v>
      </c>
      <c r="N116" s="1" t="str">
        <f t="shared" si="79"/>
        <v>-</v>
      </c>
      <c r="O116" s="1" t="str">
        <f t="shared" si="84"/>
        <v>-</v>
      </c>
      <c r="P116" s="1" t="str">
        <f t="shared" si="72"/>
        <v>-</v>
      </c>
      <c r="AA116" s="1" t="str">
        <f>Foglio1!D117</f>
        <v>-</v>
      </c>
      <c r="AB116" s="1" t="str">
        <f t="shared" si="81"/>
        <v>-</v>
      </c>
      <c r="AC116" s="1" t="str">
        <f t="shared" si="73"/>
        <v>-</v>
      </c>
      <c r="AD116" s="1" t="str">
        <f t="shared" si="85"/>
        <v>-</v>
      </c>
      <c r="AE116" s="1" t="str">
        <f t="shared" si="86"/>
        <v>-</v>
      </c>
      <c r="AF116" s="1" t="str">
        <f t="shared" si="87"/>
        <v>-</v>
      </c>
      <c r="AG116" s="1" t="str">
        <f t="shared" si="88"/>
        <v>-</v>
      </c>
    </row>
    <row r="117" spans="1:33" x14ac:dyDescent="0.2">
      <c r="A117" s="1">
        <f>Foglio1!A118</f>
        <v>23</v>
      </c>
      <c r="B117" s="1">
        <f>Foglio1!B118</f>
        <v>0</v>
      </c>
      <c r="C117" s="1" t="str">
        <f>Foglio1!E118</f>
        <v>-</v>
      </c>
      <c r="D117" s="1" t="str">
        <f>Foglio1!F118</f>
        <v>-</v>
      </c>
      <c r="E117" s="1" t="str">
        <f>Foglio1!I118</f>
        <v>-</v>
      </c>
      <c r="F117" s="1" t="str">
        <f>IF(Foglio1!C118="-",Foglio1!K118,Foglio1!L118)</f>
        <v>-</v>
      </c>
      <c r="G117" s="1" t="str">
        <f t="shared" si="76"/>
        <v>-</v>
      </c>
      <c r="H117" s="1" t="str">
        <f t="shared" si="77"/>
        <v>-</v>
      </c>
      <c r="I117" s="1" t="str">
        <f t="shared" si="71"/>
        <v>-</v>
      </c>
      <c r="J117" s="1" t="s">
        <v>65</v>
      </c>
      <c r="K117" s="1" t="s">
        <v>65</v>
      </c>
      <c r="L117" s="1" t="s">
        <v>65</v>
      </c>
      <c r="M117" s="1" t="str">
        <f t="shared" si="78"/>
        <v>-</v>
      </c>
      <c r="N117" s="1" t="str">
        <f t="shared" si="79"/>
        <v>-</v>
      </c>
      <c r="O117" s="1" t="str">
        <f t="shared" si="84"/>
        <v>-</v>
      </c>
      <c r="P117" s="1" t="str">
        <f t="shared" si="72"/>
        <v>-</v>
      </c>
      <c r="AA117" s="1" t="str">
        <f>Foglio1!D118</f>
        <v>-</v>
      </c>
      <c r="AB117" s="1" t="str">
        <f t="shared" si="81"/>
        <v>-</v>
      </c>
      <c r="AC117" s="1" t="str">
        <f t="shared" si="73"/>
        <v>-</v>
      </c>
      <c r="AD117" s="1" t="str">
        <f t="shared" si="85"/>
        <v>-</v>
      </c>
      <c r="AE117" s="1" t="str">
        <f t="shared" si="86"/>
        <v>-</v>
      </c>
      <c r="AF117" s="1" t="str">
        <f t="shared" si="87"/>
        <v>-</v>
      </c>
      <c r="AG117" s="1" t="str">
        <f t="shared" si="88"/>
        <v>-</v>
      </c>
    </row>
    <row r="118" spans="1:33" x14ac:dyDescent="0.2">
      <c r="A118" s="1">
        <f>Foglio1!A119</f>
        <v>24</v>
      </c>
      <c r="B118" s="1">
        <f>Foglio1!B119</f>
        <v>0</v>
      </c>
      <c r="C118" s="1" t="str">
        <f>Foglio1!E119</f>
        <v>-</v>
      </c>
      <c r="D118" s="1" t="str">
        <f>Foglio1!F119</f>
        <v>-</v>
      </c>
      <c r="E118" s="1" t="str">
        <f>Foglio1!I119</f>
        <v>-</v>
      </c>
      <c r="F118" s="1" t="str">
        <f>IF(Foglio1!C119="-",Foglio1!K119,Foglio1!L119)</f>
        <v>-</v>
      </c>
      <c r="G118" s="1" t="str">
        <f t="shared" si="76"/>
        <v>-</v>
      </c>
      <c r="H118" s="1" t="str">
        <f t="shared" si="77"/>
        <v>-</v>
      </c>
      <c r="I118" s="1" t="str">
        <f t="shared" si="71"/>
        <v>-</v>
      </c>
      <c r="J118" s="1" t="s">
        <v>65</v>
      </c>
      <c r="K118" s="1" t="s">
        <v>65</v>
      </c>
      <c r="L118" s="1" t="s">
        <v>65</v>
      </c>
      <c r="M118" s="1" t="str">
        <f t="shared" si="78"/>
        <v>-</v>
      </c>
      <c r="N118" s="1" t="str">
        <f t="shared" si="79"/>
        <v>-</v>
      </c>
      <c r="O118" s="1" t="str">
        <f t="shared" si="84"/>
        <v>-</v>
      </c>
      <c r="P118" s="1" t="str">
        <f t="shared" si="72"/>
        <v>-</v>
      </c>
      <c r="AA118" s="1" t="str">
        <f>Foglio1!D119</f>
        <v>-</v>
      </c>
      <c r="AB118" s="1" t="str">
        <f t="shared" si="81"/>
        <v>-</v>
      </c>
      <c r="AC118" s="1" t="str">
        <f t="shared" si="73"/>
        <v>-</v>
      </c>
      <c r="AD118" s="1" t="str">
        <f t="shared" si="85"/>
        <v>-</v>
      </c>
      <c r="AE118" s="1" t="str">
        <f t="shared" si="86"/>
        <v>-</v>
      </c>
      <c r="AF118" s="1" t="str">
        <f t="shared" si="87"/>
        <v>-</v>
      </c>
      <c r="AG118" s="1" t="str">
        <f t="shared" si="88"/>
        <v>-</v>
      </c>
    </row>
  </sheetData>
  <mergeCells count="35">
    <mergeCell ref="AI67:AM67"/>
    <mergeCell ref="AI68:AM68"/>
    <mergeCell ref="AI70:AM70"/>
    <mergeCell ref="AI71:AM71"/>
    <mergeCell ref="AI40:AM40"/>
    <mergeCell ref="AI41:AM41"/>
    <mergeCell ref="AI43:AM43"/>
    <mergeCell ref="AI44:AM44"/>
    <mergeCell ref="AA93:AB93"/>
    <mergeCell ref="R94:V94"/>
    <mergeCell ref="AI94:AM94"/>
    <mergeCell ref="AI98:AM98"/>
    <mergeCell ref="AI97:AM97"/>
    <mergeCell ref="R95:V95"/>
    <mergeCell ref="AI95:AM95"/>
    <mergeCell ref="R67:V67"/>
    <mergeCell ref="R68:V68"/>
    <mergeCell ref="R40:V40"/>
    <mergeCell ref="R41:V41"/>
    <mergeCell ref="J93:L93"/>
    <mergeCell ref="A1:D1"/>
    <mergeCell ref="J12:L12"/>
    <mergeCell ref="AA12:AB12"/>
    <mergeCell ref="R13:V13"/>
    <mergeCell ref="J66:L66"/>
    <mergeCell ref="AA66:AB66"/>
    <mergeCell ref="R14:V14"/>
    <mergeCell ref="K3:M3"/>
    <mergeCell ref="AI13:AM13"/>
    <mergeCell ref="J2:M2"/>
    <mergeCell ref="J39:L39"/>
    <mergeCell ref="AA39:AB39"/>
    <mergeCell ref="AI14:AM14"/>
    <mergeCell ref="AI16:AM16"/>
    <mergeCell ref="AI17:AM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2158-DE61-42AF-8CB5-83F86241D911}">
  <dimension ref="A1:AI111"/>
  <sheetViews>
    <sheetView zoomScale="90" zoomScaleNormal="90" workbookViewId="0">
      <selection activeCell="K2" sqref="K2"/>
    </sheetView>
  </sheetViews>
  <sheetFormatPr defaultRowHeight="15" x14ac:dyDescent="0.2"/>
  <cols>
    <col min="1" max="1" width="7.6640625" customWidth="1"/>
    <col min="2" max="2" width="8.33984375" customWidth="1"/>
    <col min="3" max="3" width="5.109375" customWidth="1"/>
    <col min="4" max="4" width="6.9921875" customWidth="1"/>
    <col min="5" max="5" width="6.3203125" customWidth="1"/>
    <col min="6" max="6" width="5.91796875" customWidth="1"/>
    <col min="7" max="7" width="12.77734375" bestFit="1" customWidth="1"/>
    <col min="8" max="9" width="5.91796875" customWidth="1"/>
    <col min="10" max="10" width="7.12890625" customWidth="1"/>
    <col min="11" max="11" width="6.05078125" customWidth="1"/>
    <col min="13" max="13" width="7.80078125" customWidth="1"/>
    <col min="14" max="14" width="8.47265625" customWidth="1"/>
    <col min="15" max="15" width="13.98828125" customWidth="1"/>
    <col min="16" max="17" width="13.71875" customWidth="1"/>
    <col min="18" max="18" width="14.9296875" bestFit="1" customWidth="1"/>
  </cols>
  <sheetData>
    <row r="1" spans="1:35" ht="18.75" x14ac:dyDescent="0.25">
      <c r="A1" s="44" t="s">
        <v>0</v>
      </c>
      <c r="B1" s="44"/>
      <c r="C1" s="44"/>
      <c r="D1" s="44"/>
    </row>
    <row r="2" spans="1:35" x14ac:dyDescent="0.2">
      <c r="A2" s="13" t="s">
        <v>38</v>
      </c>
      <c r="B2" s="2" t="s">
        <v>47</v>
      </c>
      <c r="C2" s="2" t="s">
        <v>46</v>
      </c>
      <c r="D2" s="18" t="s">
        <v>71</v>
      </c>
    </row>
    <row r="3" spans="1:35" x14ac:dyDescent="0.2">
      <c r="A3" s="14">
        <v>0.3</v>
      </c>
      <c r="B3" s="15">
        <v>2</v>
      </c>
      <c r="C3" s="15">
        <f>2*B3</f>
        <v>4</v>
      </c>
      <c r="D3" s="15">
        <v>0.18</v>
      </c>
      <c r="AD3" s="2" t="s">
        <v>70</v>
      </c>
      <c r="AE3" s="32" t="s">
        <v>72</v>
      </c>
      <c r="AF3" s="32"/>
      <c r="AG3" s="32"/>
      <c r="AH3" s="32"/>
      <c r="AI3" s="32"/>
    </row>
    <row r="4" spans="1:35" x14ac:dyDescent="0.2">
      <c r="AD4" s="4">
        <v>45372</v>
      </c>
      <c r="AE4" s="37">
        <f>T7*$D$3</f>
        <v>3.2450622075672184</v>
      </c>
      <c r="AF4" s="37"/>
      <c r="AG4" s="37"/>
      <c r="AH4" s="37"/>
      <c r="AI4" s="37"/>
    </row>
    <row r="5" spans="1:35" x14ac:dyDescent="0.2">
      <c r="A5" s="8">
        <v>45372</v>
      </c>
      <c r="H5" s="32" t="s">
        <v>78</v>
      </c>
      <c r="I5" s="32"/>
      <c r="J5" s="32"/>
      <c r="AD5" s="4">
        <v>45464</v>
      </c>
      <c r="AE5" s="37">
        <f>T34*$D$3</f>
        <v>5.695884477527188</v>
      </c>
      <c r="AF5" s="37"/>
      <c r="AG5" s="37"/>
      <c r="AH5" s="37"/>
      <c r="AI5" s="37"/>
    </row>
    <row r="6" spans="1:35" x14ac:dyDescent="0.2">
      <c r="A6" s="2" t="s">
        <v>19</v>
      </c>
      <c r="B6" s="9" t="s">
        <v>18</v>
      </c>
      <c r="C6" s="2" t="s">
        <v>24</v>
      </c>
      <c r="D6" s="2" t="s">
        <v>26</v>
      </c>
      <c r="E6" s="2" t="s">
        <v>31</v>
      </c>
      <c r="F6" s="2" t="s">
        <v>55</v>
      </c>
      <c r="G6" s="2" t="s">
        <v>33</v>
      </c>
      <c r="H6" s="2" t="s">
        <v>82</v>
      </c>
      <c r="I6" s="2" t="s">
        <v>80</v>
      </c>
      <c r="J6" s="2" t="s">
        <v>81</v>
      </c>
      <c r="K6" s="2" t="s">
        <v>35</v>
      </c>
      <c r="L6" s="2" t="s">
        <v>34</v>
      </c>
      <c r="M6" s="2" t="s">
        <v>36</v>
      </c>
      <c r="N6" s="2" t="s">
        <v>42</v>
      </c>
      <c r="O6" s="2" t="s">
        <v>59</v>
      </c>
      <c r="P6" s="2" t="s">
        <v>60</v>
      </c>
      <c r="Q6" s="2" t="s">
        <v>61</v>
      </c>
      <c r="R6" s="2" t="s">
        <v>63</v>
      </c>
      <c r="T6" s="38" t="s">
        <v>62</v>
      </c>
      <c r="U6" s="39"/>
      <c r="V6" s="39"/>
      <c r="W6" s="39"/>
      <c r="X6" s="40"/>
      <c r="AD6" s="4">
        <v>45556</v>
      </c>
      <c r="AE6" s="37">
        <f>T61*$D$3</f>
        <v>4.312027835578343</v>
      </c>
      <c r="AF6" s="37"/>
      <c r="AG6" s="37"/>
      <c r="AH6" s="37"/>
      <c r="AI6" s="37"/>
    </row>
    <row r="7" spans="1:35" x14ac:dyDescent="0.2">
      <c r="A7" s="1">
        <v>1</v>
      </c>
      <c r="B7" s="1">
        <f>Foglio1!B15</f>
        <v>0</v>
      </c>
      <c r="C7" s="1" t="str">
        <f>Foglio1!G15</f>
        <v>-</v>
      </c>
      <c r="D7" s="1" t="str">
        <f>Foglio1!E15</f>
        <v>-</v>
      </c>
      <c r="E7" s="1" t="str">
        <f>Foglio1!F15</f>
        <v>-</v>
      </c>
      <c r="F7" s="1" t="str">
        <f>IF(B7=0,"-",E7/D7)</f>
        <v>-</v>
      </c>
      <c r="G7" s="1" t="str">
        <f>Foglio1!I15</f>
        <v>-</v>
      </c>
      <c r="H7" s="1" t="str">
        <f>Foglio2!J14</f>
        <v>-</v>
      </c>
      <c r="I7" s="1" t="str">
        <f>Foglio2!K14</f>
        <v>-</v>
      </c>
      <c r="J7" s="1" t="str">
        <f>Foglio2!L14</f>
        <v>-</v>
      </c>
      <c r="K7" s="1" t="str">
        <f>IF(B7=0,"-",IF(I7-0.5*$A$3*J7&lt;=0,"-",(I7*F7*ABS(G7))/(I7+0.5*H7-0.5*$A$3*J7)))</f>
        <v>-</v>
      </c>
      <c r="L7" s="1" t="str">
        <f>IF(B7=0,"-",IF(K7="-","-",IF(Foglio1!H15&lt;=Foglio1!$C$3,DEGREES(ATAN(K7)),-DEGREES(ATAN(K7)))))</f>
        <v>-</v>
      </c>
      <c r="M7" s="10" cm="1">
        <f t="array" ref="M7">_xlfn.IFS(L7&gt;60,60,AND(L7&lt;=60,L7&gt;=-60),L7,L7&lt;-60,-60)</f>
        <v>60</v>
      </c>
      <c r="N7" s="1" t="str">
        <f>IF(B7=0,"-",ABS((D7*COS(RADIANS(ABS(M7)))+E7*ABS(G7)*SIN(RADIANS(ABS(M7))))/D7))</f>
        <v>-</v>
      </c>
      <c r="O7" s="1" t="str">
        <f>IF(B7=0,"-",H7*((1+COS(RADIANS(M7)))/2))</f>
        <v>-</v>
      </c>
      <c r="P7" s="1" t="str">
        <f>IF(B7=0,"-",I7*N7)</f>
        <v>-</v>
      </c>
      <c r="Q7" s="1" t="str">
        <f>IF(B7=0,"-",J7*$A$3*((1-COS(RADIANS(M7)))/2))</f>
        <v>-</v>
      </c>
      <c r="R7" s="1" t="str">
        <f>IF(B7=0,"-",O7+P7+Q7)</f>
        <v>-</v>
      </c>
      <c r="T7" s="37">
        <f>(SUM(R7:R30)*$C$3)/1000</f>
        <v>18.028123375373436</v>
      </c>
      <c r="U7" s="37"/>
      <c r="V7" s="37"/>
      <c r="W7" s="37"/>
      <c r="X7" s="37"/>
      <c r="AD7" s="4">
        <v>45648</v>
      </c>
      <c r="AE7" s="37">
        <f>T88*$D$3</f>
        <v>1.4853198217729287</v>
      </c>
      <c r="AF7" s="37"/>
      <c r="AG7" s="37"/>
      <c r="AH7" s="37"/>
      <c r="AI7" s="37"/>
    </row>
    <row r="8" spans="1:35" x14ac:dyDescent="0.2">
      <c r="A8" s="1">
        <v>2</v>
      </c>
      <c r="B8" s="1">
        <f>Foglio1!B16</f>
        <v>0</v>
      </c>
      <c r="C8" s="1" t="str">
        <f>Foglio1!G16</f>
        <v>-</v>
      </c>
      <c r="D8" s="1" t="str">
        <f>Foglio1!E16</f>
        <v>-</v>
      </c>
      <c r="E8" s="1" t="str">
        <f>Foglio1!F16</f>
        <v>-</v>
      </c>
      <c r="F8" s="1" t="str">
        <f t="shared" ref="F8:F30" si="0">IF(B8=0,"-",E8/D8)</f>
        <v>-</v>
      </c>
      <c r="G8" s="1" t="str">
        <f>Foglio1!I16</f>
        <v>-</v>
      </c>
      <c r="H8" s="1" t="str">
        <f>Foglio2!J15</f>
        <v>-</v>
      </c>
      <c r="I8" s="1" t="str">
        <f>Foglio2!K15</f>
        <v>-</v>
      </c>
      <c r="J8" s="1" t="str">
        <f>Foglio2!L15</f>
        <v>-</v>
      </c>
      <c r="K8" s="1" t="str">
        <f t="shared" ref="K8:K30" si="1">IF(B8=0,"-",IF(I8-0.5*$A$3*J8&lt;=0,"-",(I8*F8*ABS(G8))/(I8+0.5*H8-0.5*$A$3*J8)))</f>
        <v>-</v>
      </c>
      <c r="L8" s="1" t="str">
        <f>IF(B8=0,"-",IF(K8="-","-",IF(Foglio1!H16&lt;=Foglio1!$C$3,DEGREES(ATAN(K8)),-DEGREES(ATAN(K8)))))</f>
        <v>-</v>
      </c>
      <c r="M8" s="10" cm="1">
        <f t="array" ref="M8">_xlfn.IFS(L8&gt;60,60,AND(L8&lt;=60,L8&gt;=-60),L8,L8&lt;-60,-60)</f>
        <v>60</v>
      </c>
      <c r="N8" s="1" t="str">
        <f t="shared" ref="N8:N30" si="2">IF(B8=0,"-",ABS((D8*COS(RADIANS(ABS(M8)))+E8*ABS(G8)*SIN(RADIANS(ABS(M8))))/D8))</f>
        <v>-</v>
      </c>
      <c r="O8" s="1" t="str">
        <f t="shared" ref="O8:O29" si="3">IF(B8=0,"-",H8*((1+COS(RADIANS(M8)))/2))</f>
        <v>-</v>
      </c>
      <c r="P8" s="1" t="str">
        <f t="shared" ref="P8:P30" si="4">IF(B8=0,"-",I8*N8)</f>
        <v>-</v>
      </c>
      <c r="Q8" s="1" t="str">
        <f t="shared" ref="Q8:Q30" si="5">IF(B8=0,"-",J8*$A$3*((1-COS(RADIANS(M8)))/2))</f>
        <v>-</v>
      </c>
      <c r="R8" s="1" t="str">
        <f t="shared" ref="R8:R30" si="6">IF(B8=0,"-",O8+P8+Q8)</f>
        <v>-</v>
      </c>
    </row>
    <row r="9" spans="1:35" x14ac:dyDescent="0.2">
      <c r="A9" s="1">
        <v>3</v>
      </c>
      <c r="B9" s="1">
        <f>Foglio1!B17</f>
        <v>0</v>
      </c>
      <c r="C9" s="1" t="str">
        <f>Foglio1!G17</f>
        <v>-</v>
      </c>
      <c r="D9" s="1" t="str">
        <f>Foglio1!E17</f>
        <v>-</v>
      </c>
      <c r="E9" s="1" t="str">
        <f>Foglio1!F17</f>
        <v>-</v>
      </c>
      <c r="F9" s="1" t="str">
        <f t="shared" si="0"/>
        <v>-</v>
      </c>
      <c r="G9" s="1" t="str">
        <f>Foglio1!I17</f>
        <v>-</v>
      </c>
      <c r="H9" s="1" t="str">
        <f>Foglio2!J16</f>
        <v>-</v>
      </c>
      <c r="I9" s="1" t="str">
        <f>Foglio2!K16</f>
        <v>-</v>
      </c>
      <c r="J9" s="1" t="str">
        <f>Foglio2!L16</f>
        <v>-</v>
      </c>
      <c r="K9" s="1" t="str">
        <f t="shared" si="1"/>
        <v>-</v>
      </c>
      <c r="L9" s="1" t="str">
        <f>IF(B9=0,"-",IF(K9="-","-",IF(Foglio1!H17&lt;=Foglio1!$C$3,DEGREES(ATAN(K9)),-DEGREES(ATAN(K9)))))</f>
        <v>-</v>
      </c>
      <c r="M9" s="10" cm="1">
        <f t="array" ref="M9">_xlfn.IFS(L9&gt;60,60,AND(L9&lt;=60,L9&gt;=-60),L9,L9&lt;-60,-60)</f>
        <v>60</v>
      </c>
      <c r="N9" s="1" t="str">
        <f t="shared" si="2"/>
        <v>-</v>
      </c>
      <c r="O9" s="1" t="str">
        <f t="shared" si="3"/>
        <v>-</v>
      </c>
      <c r="P9" s="1" t="str">
        <f t="shared" si="4"/>
        <v>-</v>
      </c>
      <c r="Q9" s="1" t="str">
        <f t="shared" si="5"/>
        <v>-</v>
      </c>
      <c r="R9" s="1" t="str">
        <f t="shared" si="6"/>
        <v>-</v>
      </c>
    </row>
    <row r="10" spans="1:35" x14ac:dyDescent="0.2">
      <c r="A10" s="1">
        <v>4</v>
      </c>
      <c r="B10" s="1">
        <f>Foglio1!B18</f>
        <v>0</v>
      </c>
      <c r="C10" s="1" t="str">
        <f>Foglio1!G18</f>
        <v>-</v>
      </c>
      <c r="D10" s="1" t="str">
        <f>Foglio1!E18</f>
        <v>-</v>
      </c>
      <c r="E10" s="1" t="str">
        <f>Foglio1!F18</f>
        <v>-</v>
      </c>
      <c r="F10" s="1" t="str">
        <f t="shared" si="0"/>
        <v>-</v>
      </c>
      <c r="G10" s="1" t="str">
        <f>Foglio1!I18</f>
        <v>-</v>
      </c>
      <c r="H10" s="1" t="str">
        <f>Foglio2!J17</f>
        <v>-</v>
      </c>
      <c r="I10" s="1" t="str">
        <f>Foglio2!K17</f>
        <v>-</v>
      </c>
      <c r="J10" s="1" t="str">
        <f>Foglio2!L17</f>
        <v>-</v>
      </c>
      <c r="K10" s="1" t="str">
        <f t="shared" si="1"/>
        <v>-</v>
      </c>
      <c r="L10" s="1" t="str">
        <f>IF(B10=0,"-",IF(K10="-","-",IF(Foglio1!H18&lt;=Foglio1!$C$3,DEGREES(ATAN(K10)),-DEGREES(ATAN(K10)))))</f>
        <v>-</v>
      </c>
      <c r="M10" s="10" cm="1">
        <f t="array" ref="M10">_xlfn.IFS(L10&gt;60,60,AND(L10&lt;=60,L10&gt;=-60),L10,L10&lt;-60,-60)</f>
        <v>60</v>
      </c>
      <c r="N10" s="1" t="str">
        <f t="shared" si="2"/>
        <v>-</v>
      </c>
      <c r="O10" s="1" t="str">
        <f t="shared" si="3"/>
        <v>-</v>
      </c>
      <c r="P10" s="1" t="str">
        <f t="shared" si="4"/>
        <v>-</v>
      </c>
      <c r="Q10" s="1" t="str">
        <f t="shared" si="5"/>
        <v>-</v>
      </c>
      <c r="R10" s="1" t="str">
        <f t="shared" si="6"/>
        <v>-</v>
      </c>
    </row>
    <row r="11" spans="1:35" x14ac:dyDescent="0.2">
      <c r="A11" s="1">
        <v>5</v>
      </c>
      <c r="B11" s="1">
        <f>Foglio1!B19</f>
        <v>0</v>
      </c>
      <c r="C11" s="1" t="str">
        <f>Foglio1!G19</f>
        <v>-</v>
      </c>
      <c r="D11" s="1" t="str">
        <f>Foglio1!E19</f>
        <v>-</v>
      </c>
      <c r="E11" s="1" t="str">
        <f>Foglio1!F19</f>
        <v>-</v>
      </c>
      <c r="F11" s="1" t="str">
        <f t="shared" si="0"/>
        <v>-</v>
      </c>
      <c r="G11" s="1" t="str">
        <f>Foglio1!I19</f>
        <v>-</v>
      </c>
      <c r="H11" s="1" t="str">
        <f>Foglio2!J18</f>
        <v>-</v>
      </c>
      <c r="I11" s="1" t="str">
        <f>Foglio2!K18</f>
        <v>-</v>
      </c>
      <c r="J11" s="1" t="str">
        <f>Foglio2!L18</f>
        <v>-</v>
      </c>
      <c r="K11" s="1" t="str">
        <f t="shared" si="1"/>
        <v>-</v>
      </c>
      <c r="L11" s="1" t="str">
        <f>IF(B11=0,"-",IF(K11="-","-",IF(Foglio1!H19&lt;=Foglio1!$C$3,DEGREES(ATAN(K11)),-DEGREES(ATAN(K11)))))</f>
        <v>-</v>
      </c>
      <c r="M11" s="10" cm="1">
        <f t="array" ref="M11">_xlfn.IFS(L11&gt;60,60,AND(L11&lt;=60,L11&gt;=-60),L11,L11&lt;-60,-60)</f>
        <v>60</v>
      </c>
      <c r="N11" s="1" t="str">
        <f t="shared" si="2"/>
        <v>-</v>
      </c>
      <c r="O11" s="1" t="str">
        <f t="shared" si="3"/>
        <v>-</v>
      </c>
      <c r="P11" s="1" t="str">
        <f t="shared" si="4"/>
        <v>-</v>
      </c>
      <c r="Q11" s="1" t="str">
        <f t="shared" si="5"/>
        <v>-</v>
      </c>
      <c r="R11" s="1" t="str">
        <f t="shared" si="6"/>
        <v>-</v>
      </c>
    </row>
    <row r="12" spans="1:35" x14ac:dyDescent="0.2">
      <c r="A12" s="1">
        <v>6</v>
      </c>
      <c r="B12" s="1">
        <f>Foglio1!B20</f>
        <v>0</v>
      </c>
      <c r="C12" s="1" t="str">
        <f>Foglio1!G20</f>
        <v>-</v>
      </c>
      <c r="D12" s="1" t="str">
        <f>Foglio1!E20</f>
        <v>-</v>
      </c>
      <c r="E12" s="1" t="str">
        <f>Foglio1!F20</f>
        <v>-</v>
      </c>
      <c r="F12" s="1" t="str">
        <f t="shared" si="0"/>
        <v>-</v>
      </c>
      <c r="G12" s="1" t="str">
        <f>Foglio1!I20</f>
        <v>-</v>
      </c>
      <c r="H12" s="1" t="str">
        <f>Foglio2!J19</f>
        <v>-</v>
      </c>
      <c r="I12" s="1" t="str">
        <f>Foglio2!K19</f>
        <v>-</v>
      </c>
      <c r="J12" s="1" t="str">
        <f>Foglio2!L19</f>
        <v>-</v>
      </c>
      <c r="K12" s="1" t="str">
        <f t="shared" si="1"/>
        <v>-</v>
      </c>
      <c r="L12" s="1" t="str">
        <f>IF(B12=0,"-",IF(K12="-","-",IF(Foglio1!H20&lt;=Foglio1!$C$3,DEGREES(ATAN(K12)),-DEGREES(ATAN(K12)))))</f>
        <v>-</v>
      </c>
      <c r="M12" s="10" cm="1">
        <f t="array" ref="M12">_xlfn.IFS(L12&gt;60,60,AND(L12&lt;=60,L12&gt;=-60),L12,L12&lt;-60,-60)</f>
        <v>60</v>
      </c>
      <c r="N12" s="1" t="str">
        <f t="shared" si="2"/>
        <v>-</v>
      </c>
      <c r="O12" s="1" t="str">
        <f t="shared" si="3"/>
        <v>-</v>
      </c>
      <c r="P12" s="1" t="str">
        <f t="shared" si="4"/>
        <v>-</v>
      </c>
      <c r="Q12" s="1" t="str">
        <f t="shared" si="5"/>
        <v>-</v>
      </c>
      <c r="R12" s="1" t="str">
        <f t="shared" si="6"/>
        <v>-</v>
      </c>
    </row>
    <row r="13" spans="1:35" x14ac:dyDescent="0.2">
      <c r="A13" s="1">
        <v>7</v>
      </c>
      <c r="B13" s="1">
        <f>Foglio1!B21</f>
        <v>7</v>
      </c>
      <c r="C13" s="1">
        <f>Foglio1!G21</f>
        <v>85.835909047716683</v>
      </c>
      <c r="D13" s="1">
        <f>Foglio1!E21</f>
        <v>7.2613134771634849E-2</v>
      </c>
      <c r="E13" s="1">
        <f>Foglio1!F21</f>
        <v>0.99736018200980747</v>
      </c>
      <c r="F13" s="1">
        <f t="shared" si="0"/>
        <v>13.735258574725659</v>
      </c>
      <c r="G13" s="1">
        <f>Foglio1!I21</f>
        <v>0.82272801620070002</v>
      </c>
      <c r="H13" s="1">
        <f>Foglio2!J20</f>
        <v>22.49</v>
      </c>
      <c r="I13" s="1">
        <f>Foglio2!K20</f>
        <v>12.5</v>
      </c>
      <c r="J13" s="1">
        <f>Foglio2!L20</f>
        <v>34.989999999999995</v>
      </c>
      <c r="K13" s="1">
        <f t="shared" si="1"/>
        <v>7.6368380769251596</v>
      </c>
      <c r="L13" s="1">
        <f>IF(B13=0,"-",IF(K13="-","-",IF(Foglio1!H21&lt;=Foglio1!$C$3,DEGREES(ATAN(K13)),-DEGREES(ATAN(K13)))))</f>
        <v>82.539892142685076</v>
      </c>
      <c r="M13" s="10" cm="1">
        <f t="array" ref="M13">_xlfn.IFS(L13&gt;60,60,AND(L13&lt;=60,L13&gt;=-60),L13,L13&lt;-60,-60)</f>
        <v>60</v>
      </c>
      <c r="N13" s="1">
        <f>IF(B13=0,"-",ABS((D13*COS(RADIANS(ABS(M13)))+E13*ABS(G13)*SIN(RADIANS(ABS(M13))))/D13))</f>
        <v>10.286417918405942</v>
      </c>
      <c r="O13" s="1">
        <f>IF(B13=0,"-",H13*((1+COS(RADIANS(M13)))/2))</f>
        <v>16.8675</v>
      </c>
      <c r="P13" s="1">
        <f>IF(B13=0,"-",I13*N13)</f>
        <v>128.58022398007427</v>
      </c>
      <c r="Q13" s="1">
        <f>IF(B13=0,"-",J13*$A$3*((1-COS(RADIANS(M13)))/2))</f>
        <v>2.6242499999999991</v>
      </c>
      <c r="R13" s="1">
        <f t="shared" si="6"/>
        <v>148.07197398007426</v>
      </c>
    </row>
    <row r="14" spans="1:35" x14ac:dyDescent="0.2">
      <c r="A14" s="1">
        <v>8</v>
      </c>
      <c r="B14" s="1">
        <f>Foglio1!B22</f>
        <v>8</v>
      </c>
      <c r="C14" s="1">
        <f>Foglio1!G22</f>
        <v>75.278916320180727</v>
      </c>
      <c r="D14" s="1">
        <f>Foglio1!E22</f>
        <v>0.25411386222723503</v>
      </c>
      <c r="E14" s="1">
        <f>Foglio1!F22</f>
        <v>0.96717430953471761</v>
      </c>
      <c r="F14" s="1">
        <f t="shared" si="0"/>
        <v>3.8060667019804133</v>
      </c>
      <c r="G14" s="1">
        <f>Foglio1!I22</f>
        <v>0.70140655766502491</v>
      </c>
      <c r="H14" s="1">
        <f>Foglio2!J21</f>
        <v>80.349999999999994</v>
      </c>
      <c r="I14" s="1">
        <f>Foglio2!K21</f>
        <v>70.650000000000006</v>
      </c>
      <c r="J14" s="1">
        <f>Foglio2!L21</f>
        <v>151</v>
      </c>
      <c r="K14" s="1">
        <f t="shared" si="1"/>
        <v>2.1390104922139002</v>
      </c>
      <c r="L14" s="1">
        <f>IF(B14=0,"-",IF(K14="-","-",IF(Foglio1!H22&lt;=Foglio1!$C$3,DEGREES(ATAN(K14)),-DEGREES(ATAN(K14)))))</f>
        <v>64.943634308173557</v>
      </c>
      <c r="M14" s="10" cm="1">
        <f t="array" ref="M14">_xlfn.IFS(L14&gt;60,60,AND(L14&lt;=60,L14&gt;=-60),L14,L14&lt;-60,-60)</f>
        <v>60</v>
      </c>
      <c r="N14" s="1">
        <f t="shared" si="2"/>
        <v>2.8119415423730829</v>
      </c>
      <c r="O14" s="1">
        <f t="shared" si="3"/>
        <v>60.262499999999996</v>
      </c>
      <c r="P14" s="1">
        <f t="shared" si="4"/>
        <v>198.66366996865833</v>
      </c>
      <c r="Q14" s="1">
        <f t="shared" si="5"/>
        <v>11.324999999999998</v>
      </c>
      <c r="R14" s="1">
        <f t="shared" si="6"/>
        <v>270.2511699686583</v>
      </c>
    </row>
    <row r="15" spans="1:35" x14ac:dyDescent="0.2">
      <c r="A15" s="1">
        <v>9</v>
      </c>
      <c r="B15" s="1">
        <f>Foglio1!B23</f>
        <v>9</v>
      </c>
      <c r="C15" s="1">
        <f>Foglio1!G23</f>
        <v>65.294023289310701</v>
      </c>
      <c r="D15" s="1">
        <f>Foglio1!E23</f>
        <v>0.4179618409953198</v>
      </c>
      <c r="E15" s="1">
        <f>Foglio1!F23</f>
        <v>0.90846458349888526</v>
      </c>
      <c r="F15" s="1">
        <f t="shared" si="0"/>
        <v>2.1735586706563912</v>
      </c>
      <c r="G15" s="1">
        <f>Foglio1!I23</f>
        <v>0.53915827298228014</v>
      </c>
      <c r="H15" s="1">
        <f>Foglio2!J22</f>
        <v>126.27</v>
      </c>
      <c r="I15" s="1">
        <f>Foglio2!K22</f>
        <v>148.12</v>
      </c>
      <c r="J15" s="1">
        <f>Foglio2!L22</f>
        <v>274.39</v>
      </c>
      <c r="K15" s="1">
        <f t="shared" si="1"/>
        <v>1.0204834528812303</v>
      </c>
      <c r="L15" s="1">
        <f>IF(B15=0,"-",IF(K15="-","-",IF(Foglio1!H23&lt;=Foglio1!$C$3,DEGREES(ATAN(K15)),-DEGREES(ATAN(K15)))))</f>
        <v>45.580838805625291</v>
      </c>
      <c r="M15" s="10" cm="1">
        <f t="array" ref="M15">_xlfn.IFS(L15&gt;60,60,AND(L15&lt;=60,L15&gt;=-60),L15,L15&lt;-60,-60)</f>
        <v>45.580838805625291</v>
      </c>
      <c r="N15" s="1">
        <f t="shared" si="2"/>
        <v>1.5369129037763771</v>
      </c>
      <c r="O15" s="1">
        <f t="shared" si="3"/>
        <v>107.32332789551469</v>
      </c>
      <c r="P15" s="1">
        <f t="shared" si="4"/>
        <v>227.64753930735699</v>
      </c>
      <c r="Q15" s="1">
        <f t="shared" si="5"/>
        <v>12.351573672486866</v>
      </c>
      <c r="R15" s="1">
        <f t="shared" si="6"/>
        <v>347.32244087535855</v>
      </c>
    </row>
    <row r="16" spans="1:35" x14ac:dyDescent="0.2">
      <c r="A16" s="1">
        <v>10</v>
      </c>
      <c r="B16" s="1">
        <f>Foglio1!B24</f>
        <v>10</v>
      </c>
      <c r="C16" s="1">
        <f>Foglio1!G24</f>
        <v>56.427541942793795</v>
      </c>
      <c r="D16" s="1">
        <f>Foglio1!E24</f>
        <v>0.55299110209443114</v>
      </c>
      <c r="E16" s="1">
        <f>Foglio1!F24</f>
        <v>0.83318715844904045</v>
      </c>
      <c r="F16" s="1">
        <f t="shared" si="0"/>
        <v>1.506691799006129</v>
      </c>
      <c r="G16" s="1">
        <f>Foglio1!I24</f>
        <v>0.3212707931566996</v>
      </c>
      <c r="H16" s="1">
        <f>Foglio2!J23</f>
        <v>157.37</v>
      </c>
      <c r="I16" s="1">
        <f>Foglio2!K23</f>
        <v>231.96</v>
      </c>
      <c r="J16" s="1">
        <f>Foglio2!L23</f>
        <v>389.33000000000004</v>
      </c>
      <c r="K16" s="1">
        <f t="shared" si="1"/>
        <v>0.44512843970261895</v>
      </c>
      <c r="L16" s="1">
        <f>IF(B16=0,"-",IF(K16="-","-",IF(Foglio1!H24&lt;=Foglio1!$C$3,DEGREES(ATAN(K16)),-DEGREES(ATAN(K16)))))</f>
        <v>23.995206370340401</v>
      </c>
      <c r="M16" s="10" cm="1">
        <f t="array" ref="M16">_xlfn.IFS(L16&gt;60,60,AND(L16&lt;=60,L16&gt;=-60),L16,L16&lt;-60,-60)</f>
        <v>23.995206370340401</v>
      </c>
      <c r="N16" s="1">
        <f t="shared" si="2"/>
        <v>1.1104258268149567</v>
      </c>
      <c r="O16" s="1">
        <f t="shared" si="3"/>
        <v>150.57000169163285</v>
      </c>
      <c r="P16" s="1">
        <f t="shared" si="4"/>
        <v>257.57437478799739</v>
      </c>
      <c r="Q16" s="1">
        <f t="shared" si="5"/>
        <v>5.0469149292684383</v>
      </c>
      <c r="R16" s="1">
        <f t="shared" si="6"/>
        <v>413.19129140889868</v>
      </c>
    </row>
    <row r="17" spans="1:18" x14ac:dyDescent="0.2">
      <c r="A17" s="1">
        <v>11</v>
      </c>
      <c r="B17" s="1">
        <f>Foglio1!B25</f>
        <v>11</v>
      </c>
      <c r="C17" s="1">
        <f>Foglio1!G25</f>
        <v>49.458426435537859</v>
      </c>
      <c r="D17" s="1">
        <f>Foglio1!E25</f>
        <v>0.6499996245270695</v>
      </c>
      <c r="E17" s="1">
        <f>Foglio1!F25</f>
        <v>0.75993452883433887</v>
      </c>
      <c r="F17" s="1">
        <f t="shared" si="0"/>
        <v>1.1691307197096559</v>
      </c>
      <c r="G17" s="1">
        <f>Foglio1!I25</f>
        <v>3.5710359132001865E-2</v>
      </c>
      <c r="H17" s="1">
        <f>Foglio2!J24</f>
        <v>175.3</v>
      </c>
      <c r="I17" s="1">
        <f>Foglio2!K24</f>
        <v>280.82</v>
      </c>
      <c r="J17" s="1">
        <f>Foglio2!L24</f>
        <v>456.12</v>
      </c>
      <c r="K17" s="1">
        <f t="shared" si="1"/>
        <v>3.9074083386614542E-2</v>
      </c>
      <c r="L17" s="1">
        <f>IF(B17=0,"-",IF(K17="-","-",IF(Foglio1!H25&lt;=Foglio1!$C$3,DEGREES(ATAN(K17)),-DEGREES(ATAN(K17)))))</f>
        <v>2.2376417311526242</v>
      </c>
      <c r="M17" s="10" cm="1">
        <f t="array" ref="M17">_xlfn.IFS(L17&gt;60,60,AND(L17&lt;=60,L17&gt;=-60),L17,L17&lt;-60,-60)</f>
        <v>2.2376417311526242</v>
      </c>
      <c r="N17" s="1">
        <f t="shared" si="2"/>
        <v>1.0008675831359852</v>
      </c>
      <c r="O17" s="1">
        <f t="shared" si="3"/>
        <v>175.23316521351029</v>
      </c>
      <c r="P17" s="1">
        <f t="shared" si="4"/>
        <v>281.06363469624739</v>
      </c>
      <c r="Q17" s="1">
        <f t="shared" si="5"/>
        <v>5.2170021928743732E-2</v>
      </c>
      <c r="R17" s="1">
        <f t="shared" si="6"/>
        <v>456.34896993168644</v>
      </c>
    </row>
    <row r="18" spans="1:18" x14ac:dyDescent="0.2">
      <c r="A18" s="1">
        <v>12</v>
      </c>
      <c r="B18" s="1">
        <f>Foglio1!B26</f>
        <v>12</v>
      </c>
      <c r="C18" s="1">
        <f>Foglio1!G26</f>
        <v>45.382021742727773</v>
      </c>
      <c r="D18" s="1">
        <f>Foglio1!E26</f>
        <v>0.70237643780361392</v>
      </c>
      <c r="E18" s="1">
        <f>Foglio1!F26</f>
        <v>0.71180568950964851</v>
      </c>
      <c r="F18" s="1">
        <f t="shared" si="0"/>
        <v>1.0134247836324359</v>
      </c>
      <c r="G18" s="1">
        <f>Foglio1!I26</f>
        <v>-0.30264553562891028</v>
      </c>
      <c r="H18" s="1">
        <f>Foglio2!J25</f>
        <v>183.36</v>
      </c>
      <c r="I18" s="1">
        <f>Foglio2!K25</f>
        <v>316.67</v>
      </c>
      <c r="J18" s="1">
        <f>Foglio2!L25</f>
        <v>500.03000000000003</v>
      </c>
      <c r="K18" s="1">
        <f t="shared" si="1"/>
        <v>0.29136549438326814</v>
      </c>
      <c r="L18" s="1">
        <f>IF(B18=0,"-",IF(K18="-","-",IF(Foglio1!H26&lt;=Foglio1!$C$3,DEGREES(ATAN(K18)),-DEGREES(ATAN(K18)))))</f>
        <v>-16.244300383057375</v>
      </c>
      <c r="M18" s="10" cm="1">
        <f t="array" ref="M18">_xlfn.IFS(L18&gt;60,60,AND(L18&lt;=60,L18&gt;=-60),L18,L18&lt;-60,-60)</f>
        <v>-16.244300383057375</v>
      </c>
      <c r="N18" s="1">
        <f t="shared" si="2"/>
        <v>1.0458743275787639</v>
      </c>
      <c r="O18" s="1">
        <f t="shared" si="3"/>
        <v>179.69992227167876</v>
      </c>
      <c r="P18" s="1">
        <f t="shared" si="4"/>
        <v>331.19702331436719</v>
      </c>
      <c r="Q18" s="1">
        <f t="shared" si="5"/>
        <v>2.9943531847062972</v>
      </c>
      <c r="R18" s="1">
        <f t="shared" si="6"/>
        <v>513.8912987707522</v>
      </c>
    </row>
    <row r="19" spans="1:18" x14ac:dyDescent="0.2">
      <c r="A19" s="1">
        <v>13</v>
      </c>
      <c r="B19" s="1">
        <f>Foglio1!B27</f>
        <v>13</v>
      </c>
      <c r="C19" s="1">
        <f>Foglio1!G27</f>
        <v>45.044923417742936</v>
      </c>
      <c r="D19" s="1">
        <f>Foglio1!E27</f>
        <v>0.70655214865604421</v>
      </c>
      <c r="E19" s="1">
        <f>Foglio1!F27</f>
        <v>0.70766097902140057</v>
      </c>
      <c r="F19" s="1">
        <f t="shared" si="0"/>
        <v>1.0015693538933617</v>
      </c>
      <c r="G19" s="1">
        <f>Foglio1!I27</f>
        <v>0.62668161448223847</v>
      </c>
      <c r="H19" s="1">
        <f>Foglio2!J26</f>
        <v>180.21</v>
      </c>
      <c r="I19" s="1">
        <f>Foglio2!K26</f>
        <v>306.43</v>
      </c>
      <c r="J19" s="1">
        <f>Foglio2!L26</f>
        <v>486.64</v>
      </c>
      <c r="K19" s="1">
        <f t="shared" si="1"/>
        <v>0.59447366934220347</v>
      </c>
      <c r="L19" s="1">
        <f>IF(B19=0,"-",IF(K19="-","-",IF(Foglio1!H27&lt;=Foglio1!$C$3,DEGREES(ATAN(K19)),-DEGREES(ATAN(K19)))))</f>
        <v>-30.730368635868281</v>
      </c>
      <c r="M19" s="10" cm="1">
        <f t="array" ref="M19">_xlfn.IFS(L19&gt;60,60,AND(L19&lt;=60,L19&gt;=-60),L19,L19&lt;-60,-60)</f>
        <v>-30.730368635868281</v>
      </c>
      <c r="N19" s="1">
        <f t="shared" si="2"/>
        <v>1.1803175310966694</v>
      </c>
      <c r="O19" s="1">
        <f t="shared" si="3"/>
        <v>167.55759523789337</v>
      </c>
      <c r="P19" s="1">
        <f t="shared" si="4"/>
        <v>361.68470105395238</v>
      </c>
      <c r="Q19" s="1">
        <f t="shared" si="5"/>
        <v>10.249985439373363</v>
      </c>
      <c r="R19" s="1">
        <f t="shared" si="6"/>
        <v>539.49228173121912</v>
      </c>
    </row>
    <row r="20" spans="1:18" x14ac:dyDescent="0.2">
      <c r="A20" s="1">
        <v>14</v>
      </c>
      <c r="B20" s="1">
        <f>Foglio1!B28</f>
        <v>14</v>
      </c>
      <c r="C20" s="1">
        <f>Foglio1!G28</f>
        <v>48.528900097020397</v>
      </c>
      <c r="D20" s="1">
        <f>Foglio1!E28</f>
        <v>0.66224218929045575</v>
      </c>
      <c r="E20" s="1">
        <f>Foglio1!F28</f>
        <v>0.74928985227599609</v>
      </c>
      <c r="F20" s="1">
        <f t="shared" si="0"/>
        <v>1.1314438499890886</v>
      </c>
      <c r="G20" s="1">
        <f>Foglio1!I28</f>
        <v>0.85611854862983294</v>
      </c>
      <c r="H20" s="1">
        <f>Foglio2!J27</f>
        <v>170.98</v>
      </c>
      <c r="I20" s="1">
        <f>Foglio2!K27</f>
        <v>269.63</v>
      </c>
      <c r="J20" s="1">
        <f>Foglio2!L27</f>
        <v>440.61</v>
      </c>
      <c r="K20" s="1">
        <f t="shared" si="1"/>
        <v>0.90363793704321937</v>
      </c>
      <c r="L20" s="1">
        <f>IF(B20=0,"-",IF(K20="-","-",IF(Foglio1!H28&lt;=Foglio1!$C$3,DEGREES(ATAN(K20)),-DEGREES(ATAN(K20)))))</f>
        <v>-42.102163762182506</v>
      </c>
      <c r="M20" s="10" cm="1">
        <f t="array" ref="M20">_xlfn.IFS(L20&gt;60,60,AND(L20&lt;=60,L20&gt;=-60),L20,L20&lt;-60,-60)</f>
        <v>-42.102163762182506</v>
      </c>
      <c r="N20" s="1">
        <f t="shared" si="2"/>
        <v>1.3913864527590798</v>
      </c>
      <c r="O20" s="1">
        <f t="shared" si="3"/>
        <v>148.91935012035717</v>
      </c>
      <c r="P20" s="1">
        <f t="shared" si="4"/>
        <v>375.15952925743068</v>
      </c>
      <c r="Q20" s="1">
        <f t="shared" si="5"/>
        <v>17.054877079429325</v>
      </c>
      <c r="R20" s="1">
        <f t="shared" si="6"/>
        <v>541.13375645721715</v>
      </c>
    </row>
    <row r="21" spans="1:18" x14ac:dyDescent="0.2">
      <c r="A21" s="1">
        <v>15</v>
      </c>
      <c r="B21" s="1">
        <f>Foglio1!B29</f>
        <v>15</v>
      </c>
      <c r="C21" s="1">
        <f>Foglio1!G29</f>
        <v>55.07761823521524</v>
      </c>
      <c r="D21" s="1">
        <f>Foglio1!E29</f>
        <v>0.57246621021194344</v>
      </c>
      <c r="E21" s="1">
        <f>Foglio1!F29</f>
        <v>0.81992831282105083</v>
      </c>
      <c r="F21" s="1">
        <f t="shared" si="0"/>
        <v>1.4322737275925679</v>
      </c>
      <c r="G21" s="1">
        <f>Foglio1!I29</f>
        <v>0.97074303327210343</v>
      </c>
      <c r="H21" s="1">
        <f>Foglio2!J28</f>
        <v>149.93</v>
      </c>
      <c r="I21" s="1">
        <f>Foglio2!K28</f>
        <v>207.35</v>
      </c>
      <c r="J21" s="1">
        <f>Foglio2!L28</f>
        <v>357.28</v>
      </c>
      <c r="K21" s="1">
        <f t="shared" si="1"/>
        <v>1.2604467682279619</v>
      </c>
      <c r="L21" s="1">
        <f>IF(B21=0,"-",IF(K21="-","-",IF(Foglio1!H29&lt;=Foglio1!$C$3,DEGREES(ATAN(K21)),-DEGREES(ATAN(K21)))))</f>
        <v>-51.57258889618933</v>
      </c>
      <c r="M21" s="10" cm="1">
        <f t="array" ref="M21">_xlfn.IFS(L21&gt;60,60,AND(L21&lt;=60,L21&gt;=-60),L21,L21&lt;-60,-60)</f>
        <v>-51.57258889618933</v>
      </c>
      <c r="N21" s="1">
        <f t="shared" si="2"/>
        <v>1.7107330147864805</v>
      </c>
      <c r="O21" s="1">
        <f t="shared" si="3"/>
        <v>121.55744464101822</v>
      </c>
      <c r="P21" s="1">
        <f t="shared" si="4"/>
        <v>354.72049061597676</v>
      </c>
      <c r="Q21" s="1">
        <f t="shared" si="5"/>
        <v>20.28335872471888</v>
      </c>
      <c r="R21" s="1">
        <f t="shared" si="6"/>
        <v>496.56129398171385</v>
      </c>
    </row>
    <row r="22" spans="1:18" x14ac:dyDescent="0.2">
      <c r="A22" s="1">
        <v>16</v>
      </c>
      <c r="B22" s="1">
        <f>Foglio1!B30</f>
        <v>16</v>
      </c>
      <c r="C22" s="1">
        <f>Foglio1!G30</f>
        <v>63.682671968097992</v>
      </c>
      <c r="D22" s="1">
        <f>Foglio1!E30</f>
        <v>0.44334229603288755</v>
      </c>
      <c r="E22" s="1">
        <f>Foglio1!F30</f>
        <v>0.89635239083090945</v>
      </c>
      <c r="F22" s="1">
        <f t="shared" si="0"/>
        <v>2.0218066240276276</v>
      </c>
      <c r="G22" s="1">
        <f>Foglio1!I30</f>
        <v>0.99997310751838298</v>
      </c>
      <c r="H22" s="1">
        <f>Foglio2!J29</f>
        <v>118.17</v>
      </c>
      <c r="I22" s="1">
        <f>Foglio2!K29</f>
        <v>139.80000000000001</v>
      </c>
      <c r="J22" s="1">
        <f>Foglio2!L29</f>
        <v>257.97000000000003</v>
      </c>
      <c r="K22" s="1">
        <f t="shared" si="1"/>
        <v>1.7644163001800746</v>
      </c>
      <c r="L22" s="1">
        <f>IF(B22=0,"-",IF(K22="-","-",IF(Foglio1!H30&lt;=Foglio1!$C$3,DEGREES(ATAN(K22)),-DEGREES(ATAN(K22)))))</f>
        <v>-60.457184404561644</v>
      </c>
      <c r="M22" s="10" cm="1">
        <f t="array" ref="M22">_xlfn.IFS(L22&gt;60,60,AND(L22&lt;=60,L22&gt;=-60),L22,L22&lt;-60,-60)</f>
        <v>-60</v>
      </c>
      <c r="N22" s="1">
        <f t="shared" si="2"/>
        <v>2.2508888109361305</v>
      </c>
      <c r="O22" s="1">
        <f t="shared" si="3"/>
        <v>88.627499999999998</v>
      </c>
      <c r="P22" s="1">
        <f t="shared" si="4"/>
        <v>314.67425576887109</v>
      </c>
      <c r="Q22" s="1">
        <f t="shared" si="5"/>
        <v>19.347749999999998</v>
      </c>
      <c r="R22" s="1">
        <f t="shared" si="6"/>
        <v>422.64950576887111</v>
      </c>
    </row>
    <row r="23" spans="1:18" x14ac:dyDescent="0.2">
      <c r="A23" s="1">
        <v>17</v>
      </c>
      <c r="B23" s="1">
        <f>Foglio1!B31</f>
        <v>17</v>
      </c>
      <c r="C23" s="1">
        <f>Foglio1!G31</f>
        <v>73.520633835002158</v>
      </c>
      <c r="D23" s="1">
        <f>Foglio1!E31</f>
        <v>0.28367002811723302</v>
      </c>
      <c r="E23" s="1">
        <f>Foglio1!F31</f>
        <v>0.95892195466991381</v>
      </c>
      <c r="F23" s="1">
        <f t="shared" si="0"/>
        <v>3.3804133663131224</v>
      </c>
      <c r="G23" s="1">
        <f>Foglio1!I31</f>
        <v>0.97589317316103907</v>
      </c>
      <c r="H23" s="1">
        <f>Foglio2!J30</f>
        <v>75.06</v>
      </c>
      <c r="I23" s="1">
        <f>Foglio2!K30</f>
        <v>66.48</v>
      </c>
      <c r="J23" s="1">
        <f>Foglio2!L30</f>
        <v>141.54000000000002</v>
      </c>
      <c r="K23" s="1">
        <f t="shared" si="1"/>
        <v>2.6493718971661018</v>
      </c>
      <c r="L23" s="1">
        <f>IF(B23=0,"-",IF(K23="-","-",IF(Foglio1!H31&lt;=Foglio1!$C$3,DEGREES(ATAN(K23)),-DEGREES(ATAN(K23)))))</f>
        <v>-69.321088469476535</v>
      </c>
      <c r="M23" s="10" cm="1">
        <f t="array" ref="M23">_xlfn.IFS(L23&gt;60,60,AND(L23&lt;=60,L23&gt;=-60),L23,L23&lt;-60,-60)</f>
        <v>-60</v>
      </c>
      <c r="N23" s="1">
        <f t="shared" si="2"/>
        <v>3.3569505399882305</v>
      </c>
      <c r="O23" s="1">
        <f t="shared" si="3"/>
        <v>56.295000000000002</v>
      </c>
      <c r="P23" s="1">
        <f t="shared" si="4"/>
        <v>223.17007189841758</v>
      </c>
      <c r="Q23" s="1">
        <f t="shared" si="5"/>
        <v>10.615499999999999</v>
      </c>
      <c r="R23" s="1">
        <f t="shared" si="6"/>
        <v>290.08057189841759</v>
      </c>
    </row>
    <row r="24" spans="1:18" x14ac:dyDescent="0.2">
      <c r="A24" s="1">
        <v>18</v>
      </c>
      <c r="B24" s="1">
        <f>Foglio1!B32</f>
        <v>18</v>
      </c>
      <c r="C24" s="1">
        <f>Foglio1!G32</f>
        <v>84.011387094031519</v>
      </c>
      <c r="D24" s="1">
        <f>Foglio1!E32</f>
        <v>0.10433080765253329</v>
      </c>
      <c r="E24" s="1">
        <f>Foglio1!F32</f>
        <v>0.99454264995251462</v>
      </c>
      <c r="F24" s="1">
        <f t="shared" si="0"/>
        <v>9.5325884303011605</v>
      </c>
      <c r="G24" s="1">
        <f>Foglio1!I32</f>
        <v>0.91668337052471938</v>
      </c>
      <c r="H24" s="1">
        <f>Foglio2!J31</f>
        <v>14.07</v>
      </c>
      <c r="I24" s="1">
        <f>Foglio2!K31</f>
        <v>6.93</v>
      </c>
      <c r="J24" s="1">
        <f>Foglio2!L31</f>
        <v>21</v>
      </c>
      <c r="K24" s="1">
        <f t="shared" si="1"/>
        <v>5.5993408667911178</v>
      </c>
      <c r="L24" s="1">
        <f>IF(B24=0,"-",IF(K24="-","-",IF(Foglio1!H32&lt;=Foglio1!$C$3,DEGREES(ATAN(K24)),-DEGREES(ATAN(K24)))))</f>
        <v>-79.874161167246726</v>
      </c>
      <c r="M24" s="10" cm="1">
        <f t="array" ref="M24">_xlfn.IFS(L24&gt;60,60,AND(L24&lt;=60,L24&gt;=-60),L24,L24&lt;-60,-60)</f>
        <v>-60</v>
      </c>
      <c r="N24" s="1">
        <f t="shared" si="2"/>
        <v>8.0676463305184409</v>
      </c>
      <c r="O24" s="1">
        <f t="shared" si="3"/>
        <v>10.5525</v>
      </c>
      <c r="P24" s="1">
        <f t="shared" si="4"/>
        <v>55.908789070492794</v>
      </c>
      <c r="Q24" s="1">
        <f>IF(B24=0,"-",J24*$A$3*((1-COS(RADIANS(M24)))/2))</f>
        <v>1.5749999999999995</v>
      </c>
      <c r="R24" s="1">
        <f t="shared" si="6"/>
        <v>68.036289070492799</v>
      </c>
    </row>
    <row r="25" spans="1:18" x14ac:dyDescent="0.2">
      <c r="A25" s="1">
        <v>19</v>
      </c>
      <c r="B25" s="1">
        <f>Foglio1!B33</f>
        <v>0</v>
      </c>
      <c r="C25" s="1" t="str">
        <f>Foglio1!G33</f>
        <v>-</v>
      </c>
      <c r="D25" s="1" t="str">
        <f>Foglio1!E33</f>
        <v>-</v>
      </c>
      <c r="E25" s="1" t="str">
        <f>Foglio1!F33</f>
        <v>-</v>
      </c>
      <c r="F25" s="1" t="str">
        <f t="shared" si="0"/>
        <v>-</v>
      </c>
      <c r="G25" s="1" t="str">
        <f>Foglio1!I33</f>
        <v>-</v>
      </c>
      <c r="H25" s="1" t="str">
        <f>Foglio2!J32</f>
        <v>-</v>
      </c>
      <c r="I25" s="1" t="str">
        <f>Foglio2!K32</f>
        <v>-</v>
      </c>
      <c r="J25" s="1" t="str">
        <f>Foglio2!L32</f>
        <v>-</v>
      </c>
      <c r="K25" s="1" t="str">
        <f t="shared" si="1"/>
        <v>-</v>
      </c>
      <c r="L25" s="1" t="str">
        <f>IF(B25=0,"-",IF(K25="-","-",IF(Foglio1!H33&lt;=Foglio1!$C$3,DEGREES(ATAN(K25)),-DEGREES(ATAN(K25)))))</f>
        <v>-</v>
      </c>
      <c r="M25" s="10" cm="1">
        <f t="array" ref="M25">_xlfn.IFS(L25&gt;60,60,AND(L25&lt;=60,L25&gt;=-60),L25,L25&lt;-60,-60)</f>
        <v>60</v>
      </c>
      <c r="N25" s="1" t="str">
        <f t="shared" si="2"/>
        <v>-</v>
      </c>
      <c r="O25" s="1" t="str">
        <f t="shared" si="3"/>
        <v>-</v>
      </c>
      <c r="P25" s="1" t="str">
        <f t="shared" si="4"/>
        <v>-</v>
      </c>
      <c r="Q25" s="1" t="str">
        <f t="shared" si="5"/>
        <v>-</v>
      </c>
      <c r="R25" s="1" t="str">
        <f t="shared" si="6"/>
        <v>-</v>
      </c>
    </row>
    <row r="26" spans="1:18" x14ac:dyDescent="0.2">
      <c r="A26" s="1">
        <v>20</v>
      </c>
      <c r="B26" s="1">
        <f>Foglio1!B34</f>
        <v>0</v>
      </c>
      <c r="C26" s="1" t="str">
        <f>Foglio1!G34</f>
        <v>-</v>
      </c>
      <c r="D26" s="1" t="str">
        <f>Foglio1!E34</f>
        <v>-</v>
      </c>
      <c r="E26" s="1" t="str">
        <f>Foglio1!F34</f>
        <v>-</v>
      </c>
      <c r="F26" s="1" t="str">
        <f t="shared" si="0"/>
        <v>-</v>
      </c>
      <c r="G26" s="1" t="str">
        <f>Foglio1!I34</f>
        <v>-</v>
      </c>
      <c r="H26" s="1" t="str">
        <f>Foglio2!J33</f>
        <v>-</v>
      </c>
      <c r="I26" s="1" t="str">
        <f>Foglio2!K33</f>
        <v>-</v>
      </c>
      <c r="J26" s="1" t="str">
        <f>Foglio2!L33</f>
        <v>-</v>
      </c>
      <c r="K26" s="1" t="str">
        <f t="shared" si="1"/>
        <v>-</v>
      </c>
      <c r="L26" s="1" t="str">
        <f>IF(B26=0,"-",IF(K26="-","-",IF(Foglio1!H34&lt;=Foglio1!$C$3,DEGREES(ATAN(K26)),-DEGREES(ATAN(K26)))))</f>
        <v>-</v>
      </c>
      <c r="M26" s="10" cm="1">
        <f t="array" ref="M26">_xlfn.IFS(L26&gt;60,60,AND(L26&lt;=60,L26&gt;=-60),L26,L26&lt;-60,-60)</f>
        <v>60</v>
      </c>
      <c r="N26" s="1" t="str">
        <f t="shared" si="2"/>
        <v>-</v>
      </c>
      <c r="O26" s="1" t="str">
        <f t="shared" si="3"/>
        <v>-</v>
      </c>
      <c r="P26" s="1" t="str">
        <f t="shared" si="4"/>
        <v>-</v>
      </c>
      <c r="Q26" s="1" t="str">
        <f t="shared" si="5"/>
        <v>-</v>
      </c>
      <c r="R26" s="1" t="str">
        <f t="shared" si="6"/>
        <v>-</v>
      </c>
    </row>
    <row r="27" spans="1:18" x14ac:dyDescent="0.2">
      <c r="A27" s="1">
        <v>21</v>
      </c>
      <c r="B27" s="1">
        <f>Foglio1!B35</f>
        <v>0</v>
      </c>
      <c r="C27" s="1" t="str">
        <f>Foglio1!G35</f>
        <v>-</v>
      </c>
      <c r="D27" s="1" t="str">
        <f>Foglio1!E35</f>
        <v>-</v>
      </c>
      <c r="E27" s="1" t="str">
        <f>Foglio1!F35</f>
        <v>-</v>
      </c>
      <c r="F27" s="1" t="str">
        <f t="shared" si="0"/>
        <v>-</v>
      </c>
      <c r="G27" s="1" t="str">
        <f>Foglio1!I35</f>
        <v>-</v>
      </c>
      <c r="H27" s="1" t="str">
        <f>Foglio2!J34</f>
        <v>-</v>
      </c>
      <c r="I27" s="1" t="str">
        <f>Foglio2!K34</f>
        <v>-</v>
      </c>
      <c r="J27" s="1" t="str">
        <f>Foglio2!L34</f>
        <v>-</v>
      </c>
      <c r="K27" s="1" t="str">
        <f t="shared" si="1"/>
        <v>-</v>
      </c>
      <c r="L27" s="1" t="str">
        <f>IF(B27=0,"-",IF(K27="-","-",IF(Foglio1!H35&lt;=Foglio1!$C$3,DEGREES(ATAN(K27)),-DEGREES(ATAN(K27)))))</f>
        <v>-</v>
      </c>
      <c r="M27" s="10" cm="1">
        <f t="array" ref="M27">_xlfn.IFS(L27&gt;60,60,AND(L27&lt;=60,L27&gt;=-60),L27,L27&lt;-60,-60)</f>
        <v>60</v>
      </c>
      <c r="N27" s="1" t="str">
        <f t="shared" si="2"/>
        <v>-</v>
      </c>
      <c r="O27" s="1" t="str">
        <f t="shared" si="3"/>
        <v>-</v>
      </c>
      <c r="P27" s="1" t="str">
        <f t="shared" si="4"/>
        <v>-</v>
      </c>
      <c r="Q27" s="1" t="str">
        <f t="shared" si="5"/>
        <v>-</v>
      </c>
      <c r="R27" s="1" t="str">
        <f t="shared" si="6"/>
        <v>-</v>
      </c>
    </row>
    <row r="28" spans="1:18" x14ac:dyDescent="0.2">
      <c r="A28" s="1">
        <v>22</v>
      </c>
      <c r="B28" s="1">
        <f>Foglio1!B36</f>
        <v>0</v>
      </c>
      <c r="C28" s="1" t="str">
        <f>Foglio1!G36</f>
        <v>-</v>
      </c>
      <c r="D28" s="1" t="str">
        <f>Foglio1!E36</f>
        <v>-</v>
      </c>
      <c r="E28" s="1" t="str">
        <f>Foglio1!F36</f>
        <v>-</v>
      </c>
      <c r="F28" s="1" t="str">
        <f t="shared" si="0"/>
        <v>-</v>
      </c>
      <c r="G28" s="1" t="str">
        <f>Foglio1!I36</f>
        <v>-</v>
      </c>
      <c r="H28" s="1" t="str">
        <f>Foglio2!J35</f>
        <v>-</v>
      </c>
      <c r="I28" s="1" t="str">
        <f>Foglio2!K35</f>
        <v>-</v>
      </c>
      <c r="J28" s="1" t="str">
        <f>Foglio2!L35</f>
        <v>-</v>
      </c>
      <c r="K28" s="1" t="str">
        <f t="shared" si="1"/>
        <v>-</v>
      </c>
      <c r="L28" s="1" t="str">
        <f>IF(B28=0,"-",IF(K28="-","-",IF(Foglio1!H36&lt;=Foglio1!$C$3,DEGREES(ATAN(K28)),-DEGREES(ATAN(K28)))))</f>
        <v>-</v>
      </c>
      <c r="M28" s="10" cm="1">
        <f t="array" ref="M28">_xlfn.IFS(L28&gt;60,60,AND(L28&lt;=60,L28&gt;=-60),L28,L28&lt;-60,-60)</f>
        <v>60</v>
      </c>
      <c r="N28" s="1" t="str">
        <f t="shared" si="2"/>
        <v>-</v>
      </c>
      <c r="O28" s="1" t="str">
        <f t="shared" si="3"/>
        <v>-</v>
      </c>
      <c r="P28" s="1" t="str">
        <f t="shared" si="4"/>
        <v>-</v>
      </c>
      <c r="Q28" s="1" t="str">
        <f t="shared" si="5"/>
        <v>-</v>
      </c>
      <c r="R28" s="1" t="str">
        <f t="shared" si="6"/>
        <v>-</v>
      </c>
    </row>
    <row r="29" spans="1:18" x14ac:dyDescent="0.2">
      <c r="A29" s="1">
        <v>23</v>
      </c>
      <c r="B29" s="1">
        <f>Foglio1!B37</f>
        <v>0</v>
      </c>
      <c r="C29" s="1" t="str">
        <f>Foglio1!G37</f>
        <v>-</v>
      </c>
      <c r="D29" s="1" t="str">
        <f>Foglio1!E37</f>
        <v>-</v>
      </c>
      <c r="E29" s="1" t="str">
        <f>Foglio1!F37</f>
        <v>-</v>
      </c>
      <c r="F29" s="1" t="str">
        <f t="shared" si="0"/>
        <v>-</v>
      </c>
      <c r="G29" s="1" t="str">
        <f>Foglio1!I37</f>
        <v>-</v>
      </c>
      <c r="H29" s="1" t="str">
        <f>Foglio2!J36</f>
        <v>-</v>
      </c>
      <c r="I29" s="1" t="str">
        <f>Foglio2!K36</f>
        <v>-</v>
      </c>
      <c r="J29" s="1" t="str">
        <f>Foglio2!L36</f>
        <v>-</v>
      </c>
      <c r="K29" s="1" t="str">
        <f t="shared" si="1"/>
        <v>-</v>
      </c>
      <c r="L29" s="1" t="str">
        <f>IF(B29=0,"-",IF(K29="-","-",IF(Foglio1!H37&lt;=Foglio1!$C$3,DEGREES(ATAN(K29)),-DEGREES(ATAN(K29)))))</f>
        <v>-</v>
      </c>
      <c r="M29" s="10" cm="1">
        <f t="array" ref="M29">_xlfn.IFS(L29&gt;60,60,AND(L29&lt;=60,L29&gt;=-60),L29,L29&lt;-60,-60)</f>
        <v>60</v>
      </c>
      <c r="N29" s="1" t="str">
        <f t="shared" si="2"/>
        <v>-</v>
      </c>
      <c r="O29" s="1" t="str">
        <f t="shared" si="3"/>
        <v>-</v>
      </c>
      <c r="P29" s="1" t="str">
        <f t="shared" si="4"/>
        <v>-</v>
      </c>
      <c r="Q29" s="1" t="str">
        <f t="shared" si="5"/>
        <v>-</v>
      </c>
      <c r="R29" s="1" t="str">
        <f t="shared" si="6"/>
        <v>-</v>
      </c>
    </row>
    <row r="30" spans="1:18" x14ac:dyDescent="0.2">
      <c r="A30" s="1">
        <v>24</v>
      </c>
      <c r="B30" s="1">
        <f>Foglio1!B38</f>
        <v>0</v>
      </c>
      <c r="C30" s="1" t="str">
        <f>Foglio1!G38</f>
        <v>-</v>
      </c>
      <c r="D30" s="1" t="str">
        <f>Foglio1!E38</f>
        <v>-</v>
      </c>
      <c r="E30" s="1" t="str">
        <f>Foglio1!F38</f>
        <v>-</v>
      </c>
      <c r="F30" s="1" t="str">
        <f t="shared" si="0"/>
        <v>-</v>
      </c>
      <c r="G30" s="1" t="str">
        <f>Foglio1!I38</f>
        <v>-</v>
      </c>
      <c r="H30" s="1" t="str">
        <f>Foglio2!J37</f>
        <v>-</v>
      </c>
      <c r="I30" s="1" t="str">
        <f>Foglio2!K37</f>
        <v>-</v>
      </c>
      <c r="J30" s="1" t="str">
        <f>Foglio2!L37</f>
        <v>-</v>
      </c>
      <c r="K30" s="1" t="str">
        <f t="shared" si="1"/>
        <v>-</v>
      </c>
      <c r="L30" s="1" t="str">
        <f>IF(B30=0,"-",IF(K30="-","-",IF(Foglio1!H38&lt;=Foglio1!$C$3,DEGREES(ATAN(K30)),-DEGREES(ATAN(K30)))))</f>
        <v>-</v>
      </c>
      <c r="M30" s="10" cm="1">
        <f t="array" ref="M30">_xlfn.IFS(L30&gt;60,60,AND(L30&lt;=60,L30&gt;=-60),L30,L30&lt;-60,-60)</f>
        <v>60</v>
      </c>
      <c r="N30" s="1" t="str">
        <f t="shared" si="2"/>
        <v>-</v>
      </c>
      <c r="O30" s="1"/>
      <c r="P30" s="1" t="str">
        <f t="shared" si="4"/>
        <v>-</v>
      </c>
      <c r="Q30" s="1" t="str">
        <f t="shared" si="5"/>
        <v>-</v>
      </c>
      <c r="R30" s="1" t="str">
        <f t="shared" si="6"/>
        <v>-</v>
      </c>
    </row>
    <row r="32" spans="1:18" x14ac:dyDescent="0.2">
      <c r="A32" s="8">
        <v>45464</v>
      </c>
      <c r="H32" s="32" t="s">
        <v>41</v>
      </c>
      <c r="I32" s="32"/>
      <c r="J32" s="32"/>
    </row>
    <row r="33" spans="1:24" x14ac:dyDescent="0.2">
      <c r="A33" s="2" t="s">
        <v>19</v>
      </c>
      <c r="B33" s="9" t="s">
        <v>18</v>
      </c>
      <c r="C33" s="2" t="s">
        <v>24</v>
      </c>
      <c r="D33" s="2" t="s">
        <v>26</v>
      </c>
      <c r="E33" s="2" t="s">
        <v>31</v>
      </c>
      <c r="F33" s="2" t="s">
        <v>55</v>
      </c>
      <c r="G33" s="2" t="s">
        <v>33</v>
      </c>
      <c r="H33" s="2" t="s">
        <v>39</v>
      </c>
      <c r="I33" s="2" t="s">
        <v>40</v>
      </c>
      <c r="J33" s="2" t="s">
        <v>45</v>
      </c>
      <c r="K33" s="2" t="s">
        <v>35</v>
      </c>
      <c r="L33" s="2" t="s">
        <v>34</v>
      </c>
      <c r="M33" s="2" t="s">
        <v>36</v>
      </c>
      <c r="N33" s="2" t="s">
        <v>42</v>
      </c>
      <c r="O33" s="2" t="s">
        <v>59</v>
      </c>
      <c r="P33" s="2" t="s">
        <v>60</v>
      </c>
      <c r="Q33" s="2" t="s">
        <v>61</v>
      </c>
      <c r="R33" s="2" t="s">
        <v>63</v>
      </c>
      <c r="T33" s="38" t="s">
        <v>62</v>
      </c>
      <c r="U33" s="39"/>
      <c r="V33" s="39"/>
      <c r="W33" s="39"/>
      <c r="X33" s="40"/>
    </row>
    <row r="34" spans="1:24" x14ac:dyDescent="0.2">
      <c r="A34" s="1">
        <v>1</v>
      </c>
      <c r="B34" s="1">
        <f>Foglio1!B42</f>
        <v>0</v>
      </c>
      <c r="C34" s="1" t="str">
        <f>Foglio1!G42</f>
        <v>-</v>
      </c>
      <c r="D34" s="1" t="str">
        <f>Foglio1!E42</f>
        <v>-</v>
      </c>
      <c r="E34" s="1" t="str">
        <f>Foglio1!F42</f>
        <v>-</v>
      </c>
      <c r="F34" s="1" t="str">
        <f>IF(B34=0,"-",E34/D34)</f>
        <v>-</v>
      </c>
      <c r="G34" s="1" t="str">
        <f>Foglio1!I42</f>
        <v>-</v>
      </c>
      <c r="H34" s="1" t="str">
        <f>Foglio2!J41</f>
        <v>-</v>
      </c>
      <c r="I34" s="1" t="str">
        <f>Foglio2!K41</f>
        <v>-</v>
      </c>
      <c r="J34" s="1" t="str">
        <f>Foglio2!L41</f>
        <v>-</v>
      </c>
      <c r="K34" s="1" t="str">
        <f t="shared" ref="K34:K57" si="7">IF(B34=0,"-",IF(I34-0.5*$A$3*J34&lt;=0,"-",(I34*F34*ABS(G34))/(I34+0.5*H34-0.5*$A$3*J34)))</f>
        <v>-</v>
      </c>
      <c r="L34" s="1" t="str">
        <f>IF(B34=0,"-",IF(K34="-","-",IF(Foglio1!H42&lt;=Foglio1!$C$3,DEGREES(ATAN(K34)),-DEGREES(ATAN(K34)))))</f>
        <v>-</v>
      </c>
      <c r="M34" s="10" cm="1">
        <f t="array" ref="M34">_xlfn.IFS(L34&gt;60,60,AND(L34&lt;=60,L34&gt;=-60),L34,L34&lt;-60,-60)</f>
        <v>60</v>
      </c>
      <c r="N34" s="1" t="str">
        <f>IF(B34=0,"-",ABS((D34*COS(RADIANS(ABS(M34)))+E34*ABS(G34)*SIN(RADIANS(ABS(M34))))/D34))</f>
        <v>-</v>
      </c>
      <c r="O34" s="1" t="str">
        <f>IF(B34=0,"-",H34*((1+COS(RADIANS(M34)))/2))</f>
        <v>-</v>
      </c>
      <c r="P34" s="1" t="str">
        <f>IF(B34=0,"-",I34*N34)</f>
        <v>-</v>
      </c>
      <c r="Q34" s="1" t="str">
        <f>IF(B34=0,"-",J34*$A$3*((1-COS(RADIANS(M34)))/2))</f>
        <v>-</v>
      </c>
      <c r="R34" s="1" t="str">
        <f>IF(B34=0,"-",O34+P34+Q34)</f>
        <v>-</v>
      </c>
      <c r="T34" s="37">
        <f>(SUM(R34:R57)*$C$3)/1000</f>
        <v>31.643802652928823</v>
      </c>
      <c r="U34" s="37"/>
      <c r="V34" s="37"/>
      <c r="W34" s="37"/>
      <c r="X34" s="37"/>
    </row>
    <row r="35" spans="1:24" x14ac:dyDescent="0.2">
      <c r="A35" s="1">
        <v>2</v>
      </c>
      <c r="B35" s="1">
        <f>Foglio1!B43</f>
        <v>0</v>
      </c>
      <c r="C35" s="1" t="str">
        <f>Foglio1!G43</f>
        <v>-</v>
      </c>
      <c r="D35" s="1" t="str">
        <f>Foglio1!E43</f>
        <v>-</v>
      </c>
      <c r="E35" s="1" t="str">
        <f>Foglio1!F43</f>
        <v>-</v>
      </c>
      <c r="F35" s="1" t="str">
        <f t="shared" ref="F35:F57" si="8">IF(B35=0,"-",E35/D35)</f>
        <v>-</v>
      </c>
      <c r="G35" s="1" t="str">
        <f>Foglio1!I43</f>
        <v>-</v>
      </c>
      <c r="H35" s="1" t="str">
        <f>Foglio2!J42</f>
        <v>-</v>
      </c>
      <c r="I35" s="1" t="str">
        <f>Foglio2!K42</f>
        <v>-</v>
      </c>
      <c r="J35" s="1" t="str">
        <f>Foglio2!L42</f>
        <v>-</v>
      </c>
      <c r="K35" s="1" t="str">
        <f t="shared" si="7"/>
        <v>-</v>
      </c>
      <c r="L35" s="1" t="str">
        <f>IF(B35=0,"-",IF(K35="-","-",IF(Foglio1!H43&lt;=Foglio1!$C$3,DEGREES(ATAN(K35)),-DEGREES(ATAN(K35)))))</f>
        <v>-</v>
      </c>
      <c r="M35" s="10" cm="1">
        <f t="array" ref="M35">_xlfn.IFS(L35&gt;60,60,AND(L35&lt;=60,L35&gt;=-60),L35,L35&lt;-60,-60)</f>
        <v>60</v>
      </c>
      <c r="N35" s="1" t="str">
        <f t="shared" ref="N35:N57" si="9">IF(B35=0,"-",ABS((D35*COS(RADIANS(ABS(M35)))+E35*ABS(G35)*SIN(RADIANS(ABS(M35))))/D35))</f>
        <v>-</v>
      </c>
      <c r="O35" s="1" t="str">
        <f t="shared" ref="O35:O57" si="10">IF(B35=0,"-",H35*((1+COS(RADIANS(M35)))/2))</f>
        <v>-</v>
      </c>
      <c r="P35" s="1" t="str">
        <f t="shared" ref="P35:P57" si="11">IF(B35=0,"-",I35*N35)</f>
        <v>-</v>
      </c>
      <c r="Q35" s="1" t="str">
        <f t="shared" ref="Q35:Q57" si="12">IF(B35=0,"-",J35*$A$3*((1-COS(RADIANS(M35)))/2))</f>
        <v>-</v>
      </c>
      <c r="R35" s="1" t="str">
        <f t="shared" ref="R35:R57" si="13">IF(B35=0,"-",O35+P35+Q35)</f>
        <v>-</v>
      </c>
    </row>
    <row r="36" spans="1:24" x14ac:dyDescent="0.2">
      <c r="A36" s="1">
        <v>3</v>
      </c>
      <c r="B36" s="1">
        <f>Foglio1!B44</f>
        <v>0</v>
      </c>
      <c r="C36" s="1" t="str">
        <f>Foglio1!G44</f>
        <v>-</v>
      </c>
      <c r="D36" s="1" t="str">
        <f>Foglio1!E44</f>
        <v>-</v>
      </c>
      <c r="E36" s="1" t="str">
        <f>Foglio1!F44</f>
        <v>-</v>
      </c>
      <c r="F36" s="1" t="str">
        <f t="shared" si="8"/>
        <v>-</v>
      </c>
      <c r="G36" s="1" t="str">
        <f>Foglio1!I44</f>
        <v>-</v>
      </c>
      <c r="H36" s="1" t="str">
        <f>Foglio2!J43</f>
        <v>-</v>
      </c>
      <c r="I36" s="1" t="str">
        <f>Foglio2!K43</f>
        <v>-</v>
      </c>
      <c r="J36" s="1" t="str">
        <f>Foglio2!L43</f>
        <v>-</v>
      </c>
      <c r="K36" s="1" t="str">
        <f t="shared" si="7"/>
        <v>-</v>
      </c>
      <c r="L36" s="1" t="str">
        <f>IF(B36=0,"-",IF(K36="-","-",IF(Foglio1!H44&lt;=Foglio1!$C$3,DEGREES(ATAN(K36)),-DEGREES(ATAN(K36)))))</f>
        <v>-</v>
      </c>
      <c r="M36" s="10" cm="1">
        <f t="array" ref="M36">_xlfn.IFS(L36&gt;60,60,AND(L36&lt;=60,L36&gt;=-60),L36,L36&lt;-60,-60)</f>
        <v>60</v>
      </c>
      <c r="N36" s="1" t="str">
        <f t="shared" si="9"/>
        <v>-</v>
      </c>
      <c r="O36" s="1" t="str">
        <f t="shared" si="10"/>
        <v>-</v>
      </c>
      <c r="P36" s="1" t="str">
        <f t="shared" si="11"/>
        <v>-</v>
      </c>
      <c r="Q36" s="1" t="str">
        <f t="shared" si="12"/>
        <v>-</v>
      </c>
      <c r="R36" s="1" t="str">
        <f t="shared" si="13"/>
        <v>-</v>
      </c>
    </row>
    <row r="37" spans="1:24" x14ac:dyDescent="0.2">
      <c r="A37" s="1">
        <v>4</v>
      </c>
      <c r="B37" s="1">
        <f>Foglio1!B45</f>
        <v>0</v>
      </c>
      <c r="C37" s="1" t="str">
        <f>Foglio1!G45</f>
        <v>-</v>
      </c>
      <c r="D37" s="1" t="str">
        <f>Foglio1!E45</f>
        <v>-</v>
      </c>
      <c r="E37" s="1" t="str">
        <f>Foglio1!F45</f>
        <v>-</v>
      </c>
      <c r="F37" s="1" t="str">
        <f t="shared" si="8"/>
        <v>-</v>
      </c>
      <c r="G37" s="1" t="str">
        <f>Foglio1!I45</f>
        <v>-</v>
      </c>
      <c r="H37" s="1" t="str">
        <f>Foglio2!J44</f>
        <v>-</v>
      </c>
      <c r="I37" s="1" t="str">
        <f>Foglio2!K44</f>
        <v>-</v>
      </c>
      <c r="J37" s="1" t="str">
        <f>Foglio2!L44</f>
        <v>-</v>
      </c>
      <c r="K37" s="1" t="str">
        <f t="shared" si="7"/>
        <v>-</v>
      </c>
      <c r="L37" s="1" t="str">
        <f>IF(B37=0,"-",IF(K37="-","-",IF(Foglio1!H45&lt;=Foglio1!$C$3,DEGREES(ATAN(K37)),-DEGREES(ATAN(K37)))))</f>
        <v>-</v>
      </c>
      <c r="M37" s="10" cm="1">
        <f t="array" ref="M37">_xlfn.IFS(L37&gt;60,60,AND(L37&lt;=60,L37&gt;=-60),L37,L37&lt;-60,-60)</f>
        <v>60</v>
      </c>
      <c r="N37" s="1" t="str">
        <f t="shared" si="9"/>
        <v>-</v>
      </c>
      <c r="O37" s="1" t="str">
        <f t="shared" si="10"/>
        <v>-</v>
      </c>
      <c r="P37" s="1" t="str">
        <f t="shared" si="11"/>
        <v>-</v>
      </c>
      <c r="Q37" s="1" t="str">
        <f t="shared" si="12"/>
        <v>-</v>
      </c>
      <c r="R37" s="1" t="str">
        <f t="shared" si="13"/>
        <v>-</v>
      </c>
    </row>
    <row r="38" spans="1:24" x14ac:dyDescent="0.2">
      <c r="A38" s="1">
        <v>5</v>
      </c>
      <c r="B38" s="1">
        <f>Foglio1!B46</f>
        <v>0</v>
      </c>
      <c r="C38" s="1" t="str">
        <f>Foglio1!G46</f>
        <v>-</v>
      </c>
      <c r="D38" s="1" t="str">
        <f>Foglio1!E46</f>
        <v>-</v>
      </c>
      <c r="E38" s="1" t="str">
        <f>Foglio1!F46</f>
        <v>-</v>
      </c>
      <c r="F38" s="1" t="str">
        <f t="shared" si="8"/>
        <v>-</v>
      </c>
      <c r="G38" s="1" t="str">
        <f>Foglio1!I46</f>
        <v>-</v>
      </c>
      <c r="H38" s="1" t="str">
        <f>Foglio2!J45</f>
        <v>-</v>
      </c>
      <c r="I38" s="1" t="str">
        <f>Foglio2!K45</f>
        <v>-</v>
      </c>
      <c r="J38" s="1" t="str">
        <f>Foglio2!L45</f>
        <v>-</v>
      </c>
      <c r="K38" s="1" t="str">
        <f t="shared" si="7"/>
        <v>-</v>
      </c>
      <c r="L38" s="1" t="str">
        <f>IF(B38=0,"-",IF(K38="-","-",IF(Foglio1!H46&lt;=Foglio1!$C$3,DEGREES(ATAN(K38)),-DEGREES(ATAN(K38)))))</f>
        <v>-</v>
      </c>
      <c r="M38" s="10" cm="1">
        <f t="array" ref="M38">_xlfn.IFS(L38&gt;60,60,AND(L38&lt;=60,L38&gt;=-60),L38,L38&lt;-60,-60)</f>
        <v>60</v>
      </c>
      <c r="N38" s="1" t="str">
        <f t="shared" si="9"/>
        <v>-</v>
      </c>
      <c r="O38" s="1" t="str">
        <f t="shared" si="10"/>
        <v>-</v>
      </c>
      <c r="P38" s="1" t="str">
        <f t="shared" si="11"/>
        <v>-</v>
      </c>
      <c r="Q38" s="1" t="str">
        <f t="shared" si="12"/>
        <v>-</v>
      </c>
      <c r="R38" s="1" t="str">
        <f t="shared" si="13"/>
        <v>-</v>
      </c>
    </row>
    <row r="39" spans="1:24" x14ac:dyDescent="0.2">
      <c r="A39" s="1">
        <v>6</v>
      </c>
      <c r="B39" s="1">
        <f>Foglio1!B47</f>
        <v>6</v>
      </c>
      <c r="C39" s="1">
        <f>Foglio1!G47</f>
        <v>88.125579351688316</v>
      </c>
      <c r="D39" s="1">
        <f>Foglio1!E47</f>
        <v>3.2708976639489712E-2</v>
      </c>
      <c r="E39" s="1">
        <f>Foglio1!F47</f>
        <v>0.99946491826736839</v>
      </c>
      <c r="F39" s="1">
        <f t="shared" si="8"/>
        <v>30.556288241091266</v>
      </c>
      <c r="G39" s="1">
        <f>Foglio1!I47</f>
        <v>0.99959700108122684</v>
      </c>
      <c r="H39" s="1">
        <f>Foglio2!J46</f>
        <v>11.81</v>
      </c>
      <c r="I39" s="1">
        <f>Foglio2!K46</f>
        <v>2.23</v>
      </c>
      <c r="J39" s="1">
        <f>Foglio2!L46</f>
        <v>14.040000000000001</v>
      </c>
      <c r="K39" s="1">
        <f t="shared" si="7"/>
        <v>11.297572104931083</v>
      </c>
      <c r="L39" s="1">
        <f>IF(B39=0,"-",IF(K39="-","-",IF(Foglio1!H47&lt;=Foglio1!$C$3,DEGREES(ATAN(K39)),-DEGREES(ATAN(K39)))))</f>
        <v>84.941670281621469</v>
      </c>
      <c r="M39" s="10" cm="1">
        <f t="array" ref="M39">_xlfn.IFS(L39&gt;60,60,AND(L39&lt;=60,L39&gt;=-60),L39,L39&lt;-60,-60)</f>
        <v>60</v>
      </c>
      <c r="N39" s="1">
        <f t="shared" si="9"/>
        <v>26.951857494446301</v>
      </c>
      <c r="O39" s="1">
        <f t="shared" si="10"/>
        <v>8.8574999999999999</v>
      </c>
      <c r="P39" s="1">
        <f t="shared" si="11"/>
        <v>60.102642212615251</v>
      </c>
      <c r="Q39" s="1">
        <f t="shared" si="12"/>
        <v>1.0529999999999997</v>
      </c>
      <c r="R39" s="1">
        <f t="shared" si="13"/>
        <v>70.01314221261525</v>
      </c>
    </row>
    <row r="40" spans="1:24" x14ac:dyDescent="0.2">
      <c r="A40" s="1">
        <v>7</v>
      </c>
      <c r="B40" s="1">
        <f>Foglio1!B48</f>
        <v>7</v>
      </c>
      <c r="C40" s="1">
        <f>Foglio1!G48</f>
        <v>78.538662926683315</v>
      </c>
      <c r="D40" s="1">
        <f>Foglio1!E48</f>
        <v>0.19870664042368175</v>
      </c>
      <c r="E40" s="1">
        <f>Foglio1!F48</f>
        <v>0.98005901406575191</v>
      </c>
      <c r="F40" s="1">
        <f t="shared" si="8"/>
        <v>4.9321905497273404</v>
      </c>
      <c r="G40" s="1">
        <f>Foglio1!I48</f>
        <v>0.98948492680563316</v>
      </c>
      <c r="H40" s="1">
        <f>Foglio2!J47</f>
        <v>71.680000000000007</v>
      </c>
      <c r="I40" s="1">
        <f>Foglio2!K47</f>
        <v>41.71</v>
      </c>
      <c r="J40" s="1">
        <f>Foglio2!L47</f>
        <v>113.39000000000001</v>
      </c>
      <c r="K40" s="1">
        <f t="shared" si="7"/>
        <v>3.3622967622909381</v>
      </c>
      <c r="L40" s="1">
        <f>IF(B40=0,"-",IF(K40="-","-",IF(Foglio1!H48&lt;=Foglio1!$C$3,DEGREES(ATAN(K40)),-DEGREES(ATAN(K40)))))</f>
        <v>73.436693340166698</v>
      </c>
      <c r="M40" s="10" cm="1">
        <f t="array" ref="M40">_xlfn.IFS(L40&gt;60,60,AND(L40&lt;=60,L40&gt;=-60),L40,L40&lt;-60,-60)</f>
        <v>60</v>
      </c>
      <c r="N40" s="1">
        <f t="shared" si="9"/>
        <v>4.7264882044122611</v>
      </c>
      <c r="O40" s="1">
        <f t="shared" si="10"/>
        <v>53.760000000000005</v>
      </c>
      <c r="P40" s="1">
        <f t="shared" si="11"/>
        <v>197.14182300603542</v>
      </c>
      <c r="Q40" s="1">
        <f t="shared" si="12"/>
        <v>8.504249999999999</v>
      </c>
      <c r="R40" s="1">
        <f t="shared" si="13"/>
        <v>259.40607300603546</v>
      </c>
    </row>
    <row r="41" spans="1:24" x14ac:dyDescent="0.2">
      <c r="A41" s="1">
        <v>8</v>
      </c>
      <c r="B41" s="1">
        <f>Foglio1!B49</f>
        <v>8</v>
      </c>
      <c r="C41" s="1">
        <f>Foglio1!G49</f>
        <v>68.2780275644363</v>
      </c>
      <c r="D41" s="1">
        <f>Foglio1!E49</f>
        <v>0.37010304437637015</v>
      </c>
      <c r="E41" s="1">
        <f>Foglio1!F49</f>
        <v>0.92899070853445165</v>
      </c>
      <c r="F41" s="1">
        <f t="shared" si="8"/>
        <v>2.5100866438421674</v>
      </c>
      <c r="G41" s="1">
        <f>Foglio1!I49</f>
        <v>0.95163780319100078</v>
      </c>
      <c r="H41" s="1">
        <f>Foglio2!J48</f>
        <v>127.2</v>
      </c>
      <c r="I41" s="1">
        <f>Foglio2!K48</f>
        <v>117.87</v>
      </c>
      <c r="J41" s="1">
        <f>Foglio2!L48</f>
        <v>245.07</v>
      </c>
      <c r="K41" s="1">
        <f t="shared" si="7"/>
        <v>1.9456586052369085</v>
      </c>
      <c r="L41" s="1">
        <f>IF(B41=0,"-",IF(K41="-","-",IF(Foglio1!H49&lt;=Foglio1!$C$3,DEGREES(ATAN(K41)),-DEGREES(ATAN(K41)))))</f>
        <v>62.798432246634057</v>
      </c>
      <c r="M41" s="10" cm="1">
        <f t="array" ref="M41">_xlfn.IFS(L41&gt;60,60,AND(L41&lt;=60,L41&gt;=-60),L41,L41&lt;-60,-60)</f>
        <v>60</v>
      </c>
      <c r="N41" s="1">
        <f t="shared" si="9"/>
        <v>2.5686691139140061</v>
      </c>
      <c r="O41" s="1">
        <f t="shared" si="10"/>
        <v>95.4</v>
      </c>
      <c r="P41" s="1">
        <f t="shared" si="11"/>
        <v>302.76902845704393</v>
      </c>
      <c r="Q41" s="1">
        <f t="shared" si="12"/>
        <v>18.380249999999997</v>
      </c>
      <c r="R41" s="1">
        <f t="shared" si="13"/>
        <v>416.54927845704395</v>
      </c>
    </row>
    <row r="42" spans="1:24" x14ac:dyDescent="0.2">
      <c r="A42" s="1">
        <v>9</v>
      </c>
      <c r="B42" s="1">
        <f>Foglio1!B50</f>
        <v>9</v>
      </c>
      <c r="C42" s="1">
        <f>Foglio1!G50</f>
        <v>57.641316260604256</v>
      </c>
      <c r="D42" s="1">
        <f>Foglio1!E50</f>
        <v>0.53521780681412923</v>
      </c>
      <c r="E42" s="1">
        <f>Foglio1!F50</f>
        <v>0.84471409321087665</v>
      </c>
      <c r="F42" s="1">
        <f t="shared" si="8"/>
        <v>1.5782623120090424</v>
      </c>
      <c r="G42" s="1">
        <f>Foglio1!I50</f>
        <v>0.88530427400141309</v>
      </c>
      <c r="H42" s="1">
        <f>Foglio2!J49</f>
        <v>170.03</v>
      </c>
      <c r="I42" s="1">
        <f>Foglio2!K49</f>
        <v>225.3</v>
      </c>
      <c r="J42" s="1">
        <f>Foglio2!L49</f>
        <v>395.33000000000004</v>
      </c>
      <c r="K42" s="1">
        <f t="shared" si="7"/>
        <v>1.2541006672193966</v>
      </c>
      <c r="L42" s="1">
        <f>IF(B42=0,"-",IF(K42="-","-",IF(Foglio1!H50&lt;=Foglio1!$C$3,DEGREES(ATAN(K42)),-DEGREES(ATAN(K42)))))</f>
        <v>51.43169679387649</v>
      </c>
      <c r="M42" s="10" cm="1">
        <f t="array" ref="M42">_xlfn.IFS(L42&gt;60,60,AND(L42&lt;=60,L42&gt;=-60),L42,L42&lt;-60,-60)</f>
        <v>51.43169679387649</v>
      </c>
      <c r="N42" s="1">
        <f t="shared" si="9"/>
        <v>1.7159027460897431</v>
      </c>
      <c r="O42" s="1">
        <f t="shared" si="10"/>
        <v>138.01735976789422</v>
      </c>
      <c r="P42" s="1">
        <f t="shared" si="11"/>
        <v>386.59288869401917</v>
      </c>
      <c r="Q42" s="1">
        <f t="shared" si="12"/>
        <v>22.32939551189504</v>
      </c>
      <c r="R42" s="1">
        <f t="shared" si="13"/>
        <v>546.93964397380853</v>
      </c>
    </row>
    <row r="43" spans="1:24" x14ac:dyDescent="0.2">
      <c r="A43" s="1">
        <v>10</v>
      </c>
      <c r="B43" s="1">
        <f>Foglio1!B51</f>
        <v>10</v>
      </c>
      <c r="C43" s="1">
        <f>Foglio1!G51</f>
        <v>46.937273182562073</v>
      </c>
      <c r="D43" s="1">
        <f>Foglio1!E51</f>
        <v>0.6827986295418722</v>
      </c>
      <c r="E43" s="1">
        <f>Foglio1!F51</f>
        <v>0.73060661884200107</v>
      </c>
      <c r="F43" s="1">
        <f t="shared" si="8"/>
        <v>1.0700176995554398</v>
      </c>
      <c r="G43" s="1">
        <f>Foglio1!I51</f>
        <v>0.78063443058002979</v>
      </c>
      <c r="H43" s="1">
        <f>Foglio2!J50</f>
        <v>200.81</v>
      </c>
      <c r="I43" s="1">
        <f>Foglio2!K50</f>
        <v>339.98</v>
      </c>
      <c r="J43" s="1">
        <f>Foglio2!L50</f>
        <v>540.79</v>
      </c>
      <c r="K43" s="1">
        <f t="shared" si="7"/>
        <v>0.79045165004772977</v>
      </c>
      <c r="L43" s="1">
        <f>IF(B43=0,"-",IF(K43="-","-",IF(Foglio1!H51&lt;=Foglio1!$C$3,DEGREES(ATAN(K43)),-DEGREES(ATAN(K43)))))</f>
        <v>38.324665594536555</v>
      </c>
      <c r="M43" s="10" cm="1">
        <f t="array" ref="M43">_xlfn.IFS(L43&gt;60,60,AND(L43&lt;=60,L43&gt;=-60),L43,L43&lt;-60,-60)</f>
        <v>38.324665594536555</v>
      </c>
      <c r="N43" s="1">
        <f t="shared" si="9"/>
        <v>1.3024885098871428</v>
      </c>
      <c r="O43" s="1">
        <f t="shared" si="10"/>
        <v>179.17367489449066</v>
      </c>
      <c r="P43" s="1">
        <f t="shared" si="11"/>
        <v>442.82004359143082</v>
      </c>
      <c r="Q43" s="1">
        <f t="shared" si="12"/>
        <v>17.480267298155059</v>
      </c>
      <c r="R43" s="1">
        <f t="shared" si="13"/>
        <v>639.47398578407649</v>
      </c>
    </row>
    <row r="44" spans="1:24" x14ac:dyDescent="0.2">
      <c r="A44" s="1">
        <v>11</v>
      </c>
      <c r="B44" s="1">
        <f>Foglio1!B52</f>
        <v>11</v>
      </c>
      <c r="C44" s="1">
        <f>Foglio1!G52</f>
        <v>36.602820545166807</v>
      </c>
      <c r="D44" s="1">
        <f>Foglio1!E52</f>
        <v>0.80278812337954442</v>
      </c>
      <c r="E44" s="1">
        <f>Foglio1!F52</f>
        <v>0.5962643951811557</v>
      </c>
      <c r="F44" s="1">
        <f t="shared" si="8"/>
        <v>0.74274192382297133</v>
      </c>
      <c r="G44" s="1">
        <f>Foglio1!I52</f>
        <v>0.60993334919560172</v>
      </c>
      <c r="H44" s="1">
        <f>Foglio2!J51</f>
        <v>224.77</v>
      </c>
      <c r="I44" s="1">
        <f>Foglio2!K51</f>
        <v>428.03</v>
      </c>
      <c r="J44" s="1">
        <f>Foglio2!L51</f>
        <v>652.79999999999995</v>
      </c>
      <c r="K44" s="1">
        <f t="shared" si="7"/>
        <v>0.43821391044734181</v>
      </c>
      <c r="L44" s="1">
        <f>IF(B44=0,"-",IF(K44="-","-",IF(Foglio1!H52&lt;=Foglio1!$C$3,DEGREES(ATAN(K44)),-DEGREES(ATAN(K44)))))</f>
        <v>23.663701312731106</v>
      </c>
      <c r="M44" s="10" cm="1">
        <f t="array" ref="M44">_xlfn.IFS(L44&gt;60,60,AND(L44&lt;=60,L44&gt;=-60),L44,L44&lt;-60,-60)</f>
        <v>23.663701312731106</v>
      </c>
      <c r="N44" s="1">
        <f t="shared" si="9"/>
        <v>1.0977458358718684</v>
      </c>
      <c r="O44" s="1">
        <f t="shared" si="10"/>
        <v>215.32033835959675</v>
      </c>
      <c r="P44" s="1">
        <f t="shared" si="11"/>
        <v>469.86815012823581</v>
      </c>
      <c r="Q44" s="1">
        <f t="shared" si="12"/>
        <v>8.2334018581508879</v>
      </c>
      <c r="R44" s="1">
        <f t="shared" si="13"/>
        <v>693.42189034598334</v>
      </c>
    </row>
    <row r="45" spans="1:24" x14ac:dyDescent="0.2">
      <c r="A45" s="1">
        <v>12</v>
      </c>
      <c r="B45" s="1">
        <f>Foglio1!B53</f>
        <v>12</v>
      </c>
      <c r="C45" s="1">
        <f>Foglio1!G53</f>
        <v>27.500202326810673</v>
      </c>
      <c r="D45" s="1">
        <f>Foglio1!E53</f>
        <v>0.88700920261412231</v>
      </c>
      <c r="E45" s="1">
        <f>Foglio1!F53</f>
        <v>0.46175174550602283</v>
      </c>
      <c r="F45" s="1">
        <f t="shared" si="8"/>
        <v>0.52057153876778861</v>
      </c>
      <c r="G45" s="1">
        <f>Foglio1!I53</f>
        <v>0.30740929057481808</v>
      </c>
      <c r="H45" s="1">
        <f>Foglio2!J52</f>
        <v>233.63</v>
      </c>
      <c r="I45" s="1">
        <f>Foglio2!K52</f>
        <v>509.11</v>
      </c>
      <c r="J45" s="1">
        <f>Foglio2!L52</f>
        <v>742.74</v>
      </c>
      <c r="K45" s="1">
        <f t="shared" si="7"/>
        <v>0.15834772930935787</v>
      </c>
      <c r="L45" s="1">
        <f>IF(B45=0,"-",IF(K45="-","-",IF(Foglio1!H53&lt;=Foglio1!$C$3,DEGREES(ATAN(K45)),-DEGREES(ATAN(K45)))))</f>
        <v>8.9979480756555308</v>
      </c>
      <c r="M45" s="10" cm="1">
        <f t="array" ref="M45">_xlfn.IFS(L45&gt;60,60,AND(L45&lt;=60,L45&gt;=-60),L45,L45&lt;-60,-60)</f>
        <v>8.9979480756555308</v>
      </c>
      <c r="N45" s="1">
        <f t="shared" si="9"/>
        <v>1.0127222588702511</v>
      </c>
      <c r="O45" s="1">
        <f t="shared" si="10"/>
        <v>232.19246787252715</v>
      </c>
      <c r="P45" s="1">
        <f t="shared" si="11"/>
        <v>515.58702921343354</v>
      </c>
      <c r="Q45" s="1">
        <f t="shared" si="12"/>
        <v>1.3710301917893988</v>
      </c>
      <c r="R45" s="1">
        <f t="shared" si="13"/>
        <v>749.15052727775003</v>
      </c>
    </row>
    <row r="46" spans="1:24" x14ac:dyDescent="0.2">
      <c r="A46" s="1">
        <v>13</v>
      </c>
      <c r="B46" s="1">
        <f>Foglio1!B54</f>
        <v>13</v>
      </c>
      <c r="C46" s="1">
        <f>Foglio1!G54</f>
        <v>21.60842584888924</v>
      </c>
      <c r="D46" s="1">
        <f>Foglio1!E54</f>
        <v>0.92972233987768393</v>
      </c>
      <c r="E46" s="1">
        <f>Foglio1!F54</f>
        <v>0.36826128052289753</v>
      </c>
      <c r="F46" s="1">
        <f t="shared" si="8"/>
        <v>0.39609813029914576</v>
      </c>
      <c r="G46" s="1">
        <f>Foglio1!I54</f>
        <v>0.21657652820527776</v>
      </c>
      <c r="H46" s="1">
        <f>Foglio2!J53</f>
        <v>243.62</v>
      </c>
      <c r="I46" s="1">
        <f>Foglio2!K53</f>
        <v>532.01</v>
      </c>
      <c r="J46" s="1">
        <f>Foglio2!L53</f>
        <v>775.63</v>
      </c>
      <c r="K46" s="1">
        <f t="shared" si="7"/>
        <v>8.4913218653530367E-2</v>
      </c>
      <c r="L46" s="1">
        <f>IF(B46=0,"-",IF(K46="-","-",IF(Foglio1!H54&lt;=Foglio1!$C$3,DEGREES(ATAN(K46)),-DEGREES(ATAN(K46)))))</f>
        <v>-4.8535263444902785</v>
      </c>
      <c r="M46" s="10" cm="1">
        <f t="array" ref="M46">_xlfn.IFS(L46&gt;60,60,AND(L46&lt;=60,L46&gt;=-60),L46,L46&lt;-60,-60)</f>
        <v>-4.8535263444902785</v>
      </c>
      <c r="N46" s="1">
        <f t="shared" si="9"/>
        <v>1.0036724597268276</v>
      </c>
      <c r="O46" s="1">
        <f t="shared" si="10"/>
        <v>243.18321999457663</v>
      </c>
      <c r="P46" s="1">
        <f t="shared" si="11"/>
        <v>533.9637852992696</v>
      </c>
      <c r="Q46" s="1">
        <f t="shared" si="12"/>
        <v>0.41718209786537813</v>
      </c>
      <c r="R46" s="1">
        <f t="shared" si="13"/>
        <v>777.56418739171158</v>
      </c>
    </row>
    <row r="47" spans="1:24" x14ac:dyDescent="0.2">
      <c r="A47" s="1">
        <v>14</v>
      </c>
      <c r="B47" s="1">
        <f>Foglio1!B55</f>
        <v>14</v>
      </c>
      <c r="C47" s="1">
        <f>Foglio1!G55</f>
        <v>21.872263590586478</v>
      </c>
      <c r="D47" s="1">
        <f>Foglio1!E55</f>
        <v>0.92801670545251413</v>
      </c>
      <c r="E47" s="1">
        <f>Foglio1!F55</f>
        <v>0.37253858109068599</v>
      </c>
      <c r="F47" s="1">
        <f t="shared" si="8"/>
        <v>0.40143521005802463</v>
      </c>
      <c r="G47" s="1">
        <f>Foglio1!I55</f>
        <v>0.7685655242142192</v>
      </c>
      <c r="H47" s="1">
        <f>Foglio2!J54</f>
        <v>238.76</v>
      </c>
      <c r="I47" s="1">
        <f>Foglio2!K54</f>
        <v>528.17999999999995</v>
      </c>
      <c r="J47" s="1">
        <f>Foglio2!L54</f>
        <v>766.93999999999994</v>
      </c>
      <c r="K47" s="1">
        <f t="shared" si="7"/>
        <v>0.30601534583704942</v>
      </c>
      <c r="L47" s="1">
        <f>IF(B47=0,"-",IF(K47="-","-",IF(Foglio1!H55&lt;=Foglio1!$C$3,DEGREES(ATAN(K47)),-DEGREES(ATAN(K47)))))</f>
        <v>-17.014914675683983</v>
      </c>
      <c r="M47" s="10" cm="1">
        <f t="array" ref="M47">_xlfn.IFS(L47&gt;60,60,AND(L47&lt;=60,L47&gt;=-60),L47,L47&lt;-60,-60)</f>
        <v>-17.014914675683983</v>
      </c>
      <c r="N47" s="1">
        <f t="shared" si="9"/>
        <v>1.0465106436534795</v>
      </c>
      <c r="O47" s="1">
        <f t="shared" si="10"/>
        <v>233.5345722052277</v>
      </c>
      <c r="P47" s="1">
        <f t="shared" si="11"/>
        <v>552.74599176489471</v>
      </c>
      <c r="Q47" s="1">
        <f t="shared" si="12"/>
        <v>5.0355037605829907</v>
      </c>
      <c r="R47" s="1">
        <f t="shared" si="13"/>
        <v>791.31606773070541</v>
      </c>
    </row>
    <row r="48" spans="1:24" x14ac:dyDescent="0.2">
      <c r="A48" s="1">
        <v>15</v>
      </c>
      <c r="B48" s="1">
        <f>Foglio1!B56</f>
        <v>15</v>
      </c>
      <c r="C48" s="1">
        <f>Foglio1!G56</f>
        <v>28.114390814806622</v>
      </c>
      <c r="D48" s="1">
        <f>Foglio1!E56</f>
        <v>0.88200853550599434</v>
      </c>
      <c r="E48" s="1">
        <f>Foglio1!F56</f>
        <v>0.47123342760734943</v>
      </c>
      <c r="F48" s="1">
        <f t="shared" si="8"/>
        <v>0.53427309219520225</v>
      </c>
      <c r="G48" s="1">
        <f>Foglio1!I56</f>
        <v>0.98394322608034623</v>
      </c>
      <c r="H48" s="1">
        <f>Foglio2!J55</f>
        <v>223.63</v>
      </c>
      <c r="I48" s="1">
        <f>Foglio2!K55</f>
        <v>479.79</v>
      </c>
      <c r="J48" s="1">
        <f>Foglio2!L55</f>
        <v>703.42000000000007</v>
      </c>
      <c r="K48" s="1">
        <f t="shared" si="7"/>
        <v>0.51887895984813059</v>
      </c>
      <c r="L48" s="1">
        <f>IF(B48=0,"-",IF(K48="-","-",IF(Foglio1!H56&lt;=Foglio1!$C$3,DEGREES(ATAN(K48)),-DEGREES(ATAN(K48)))))</f>
        <v>-27.423848865383899</v>
      </c>
      <c r="M48" s="10" cm="1">
        <f t="array" ref="M48">_xlfn.IFS(L48&gt;60,60,AND(L48&lt;=60,L48&gt;=-60),L48,L48&lt;-60,-60)</f>
        <v>-27.423848865383899</v>
      </c>
      <c r="N48" s="1">
        <f t="shared" si="9"/>
        <v>1.1297424461846393</v>
      </c>
      <c r="O48" s="1">
        <f t="shared" si="10"/>
        <v>211.06465006584423</v>
      </c>
      <c r="P48" s="1">
        <f t="shared" si="11"/>
        <v>542.03912825492807</v>
      </c>
      <c r="Q48" s="1">
        <f t="shared" si="12"/>
        <v>11.857154832558917</v>
      </c>
      <c r="R48" s="1">
        <f t="shared" si="13"/>
        <v>764.96093315333121</v>
      </c>
    </row>
    <row r="49" spans="1:24" x14ac:dyDescent="0.2">
      <c r="A49" s="1">
        <v>16</v>
      </c>
      <c r="B49" s="1">
        <f>Foglio1!B57</f>
        <v>16</v>
      </c>
      <c r="C49" s="1">
        <f>Foglio1!G57</f>
        <v>37.360495175579707</v>
      </c>
      <c r="D49" s="1">
        <f>Foglio1!E57</f>
        <v>0.79483321078788371</v>
      </c>
      <c r="E49" s="1">
        <f>Foglio1!F57</f>
        <v>0.60682795504872999</v>
      </c>
      <c r="F49" s="1">
        <f t="shared" si="8"/>
        <v>0.76346577723797893</v>
      </c>
      <c r="G49" s="1">
        <f>Foglio1!I57</f>
        <v>0.98827147351259303</v>
      </c>
      <c r="H49" s="1">
        <f>Foglio2!J56</f>
        <v>209.42</v>
      </c>
      <c r="I49" s="1">
        <f>Foglio2!K56</f>
        <v>388.37</v>
      </c>
      <c r="J49" s="1">
        <f>Foglio2!L56</f>
        <v>597.79</v>
      </c>
      <c r="K49" s="1">
        <f t="shared" si="7"/>
        <v>0.72637892402967297</v>
      </c>
      <c r="L49" s="1">
        <f>IF(B49=0,"-",IF(K49="-","-",IF(Foglio1!H57&lt;=Foglio1!$C$3,DEGREES(ATAN(K49)),-DEGREES(ATAN(K49)))))</f>
        <v>-35.993864279588728</v>
      </c>
      <c r="M49" s="10" cm="1">
        <f t="array" ref="M49">_xlfn.IFS(L49&gt;60,60,AND(L49&lt;=60,L49&gt;=-60),L49,L49&lt;-60,-60)</f>
        <v>-35.993864279588728</v>
      </c>
      <c r="N49" s="1">
        <f t="shared" si="9"/>
        <v>1.2525052662663039</v>
      </c>
      <c r="O49" s="1">
        <f t="shared" si="10"/>
        <v>189.428759971918</v>
      </c>
      <c r="P49" s="1">
        <f t="shared" si="11"/>
        <v>486.43547025984446</v>
      </c>
      <c r="Q49" s="1">
        <f t="shared" si="12"/>
        <v>17.119515867233968</v>
      </c>
      <c r="R49" s="1">
        <f t="shared" si="13"/>
        <v>692.98374609899645</v>
      </c>
    </row>
    <row r="50" spans="1:24" x14ac:dyDescent="0.2">
      <c r="A50" s="1">
        <v>17</v>
      </c>
      <c r="B50" s="1">
        <f>Foglio1!B58</f>
        <v>17</v>
      </c>
      <c r="C50" s="1">
        <f>Foglio1!G58</f>
        <v>47.744985716160997</v>
      </c>
      <c r="D50" s="1">
        <f>Foglio1!E58</f>
        <v>0.67243158561368599</v>
      </c>
      <c r="E50" s="1">
        <f>Foglio1!F58</f>
        <v>0.74015928195832559</v>
      </c>
      <c r="F50" s="1">
        <f t="shared" si="8"/>
        <v>1.1007205755851412</v>
      </c>
      <c r="G50" s="1">
        <f>Foglio1!I58</f>
        <v>0.9257204767895213</v>
      </c>
      <c r="H50" s="1">
        <f>Foglio2!J57</f>
        <v>185.12</v>
      </c>
      <c r="I50" s="1">
        <f>Foglio2!K57</f>
        <v>300.55</v>
      </c>
      <c r="J50" s="1">
        <f>Foglio2!L57</f>
        <v>485.67</v>
      </c>
      <c r="K50" s="1">
        <f t="shared" si="7"/>
        <v>0.95625047993779255</v>
      </c>
      <c r="L50" s="1">
        <f>IF(B50=0,"-",IF(K50="-","-",IF(Foglio1!H58&lt;=Foglio1!$C$3,DEGREES(ATAN(K50)),-DEGREES(ATAN(K50)))))</f>
        <v>-43.718852669232447</v>
      </c>
      <c r="M50" s="10" cm="1">
        <f t="array" ref="M50">_xlfn.IFS(L50&gt;60,60,AND(L50&lt;=60,L50&gt;=-60),L50,L50&lt;-60,-60)</f>
        <v>-43.718852669232447</v>
      </c>
      <c r="N50" s="1">
        <f t="shared" si="9"/>
        <v>1.4269633847637369</v>
      </c>
      <c r="O50" s="1">
        <f t="shared" si="10"/>
        <v>159.45679385472192</v>
      </c>
      <c r="P50" s="1">
        <f t="shared" si="11"/>
        <v>428.87384529074114</v>
      </c>
      <c r="Q50" s="1">
        <f t="shared" si="12"/>
        <v>20.19854580041682</v>
      </c>
      <c r="R50" s="1">
        <f t="shared" si="13"/>
        <v>608.52918494587982</v>
      </c>
    </row>
    <row r="51" spans="1:24" x14ac:dyDescent="0.2">
      <c r="A51" s="1">
        <v>18</v>
      </c>
      <c r="B51" s="1">
        <f>Foglio1!B59</f>
        <v>18</v>
      </c>
      <c r="C51" s="1">
        <f>Foglio1!G59</f>
        <v>58.456542055830838</v>
      </c>
      <c r="D51" s="1">
        <f>Foglio1!E59</f>
        <v>0.52314512846077332</v>
      </c>
      <c r="E51" s="1">
        <f>Foglio1!F59</f>
        <v>0.8522436122188074</v>
      </c>
      <c r="F51" s="1">
        <f t="shared" si="8"/>
        <v>1.6290768390146839</v>
      </c>
      <c r="G51" s="1">
        <f>Foglio1!I59</f>
        <v>0.83808413258964642</v>
      </c>
      <c r="H51" s="1">
        <f>Foglio2!J58</f>
        <v>146.27000000000001</v>
      </c>
      <c r="I51" s="1">
        <f>Foglio2!K58</f>
        <v>193.4</v>
      </c>
      <c r="J51" s="1">
        <f>Foglio2!L58</f>
        <v>339.67</v>
      </c>
      <c r="K51" s="1">
        <f t="shared" si="7"/>
        <v>1.2248083101637053</v>
      </c>
      <c r="L51" s="1">
        <f>IF(B51=0,"-",IF(K51="-","-",IF(Foglio1!H59&lt;=Foglio1!$C$3,DEGREES(ATAN(K51)),-DEGREES(ATAN(K51)))))</f>
        <v>-50.769933380783371</v>
      </c>
      <c r="M51" s="10" cm="1">
        <f t="array" ref="M51">_xlfn.IFS(L51&gt;60,60,AND(L51&lt;=60,L51&gt;=-60),L51,L51&lt;-60,-60)</f>
        <v>-50.769933380783371</v>
      </c>
      <c r="N51" s="1">
        <f t="shared" si="9"/>
        <v>1.6900172917507814</v>
      </c>
      <c r="O51" s="1">
        <f t="shared" si="10"/>
        <v>119.3881978392579</v>
      </c>
      <c r="P51" s="1">
        <f t="shared" si="11"/>
        <v>326.84934422460111</v>
      </c>
      <c r="Q51" s="1">
        <f t="shared" si="12"/>
        <v>18.727575866423614</v>
      </c>
      <c r="R51" s="1">
        <f t="shared" si="13"/>
        <v>464.96511793028259</v>
      </c>
    </row>
    <row r="52" spans="1:24" x14ac:dyDescent="0.2">
      <c r="A52" s="1">
        <v>19</v>
      </c>
      <c r="B52" s="1">
        <f>Foglio1!B60</f>
        <v>19</v>
      </c>
      <c r="C52" s="1">
        <f>Foglio1!G60</f>
        <v>69.074884940222816</v>
      </c>
      <c r="D52" s="1">
        <f>Foglio1!E60</f>
        <v>0.35714746467658143</v>
      </c>
      <c r="E52" s="1">
        <f>Foglio1!F60</f>
        <v>0.9340480118682819</v>
      </c>
      <c r="F52" s="1">
        <f t="shared" si="8"/>
        <v>2.6153006929899916</v>
      </c>
      <c r="G52" s="1">
        <f>Foglio1!I60</f>
        <v>0.73330634679425077</v>
      </c>
      <c r="H52" s="1">
        <f>Foglio2!J59</f>
        <v>102.88</v>
      </c>
      <c r="I52" s="1">
        <f>Foglio2!K59</f>
        <v>98.76</v>
      </c>
      <c r="J52" s="1">
        <f>Foglio2!L59</f>
        <v>201.64</v>
      </c>
      <c r="K52" s="1">
        <f t="shared" si="7"/>
        <v>1.5789683304790552</v>
      </c>
      <c r="L52" s="1">
        <f>IF(B52=0,"-",IF(K52="-","-",IF(Foglio1!H60&lt;=Foglio1!$C$3,DEGREES(ATAN(K52)),-DEGREES(ATAN(K52)))))</f>
        <v>-57.652900331178493</v>
      </c>
      <c r="M52" s="10" cm="1">
        <f t="array" ref="M52">_xlfn.IFS(L52&gt;60,60,AND(L52&lt;=60,L52&gt;=-60),L52,L52&lt;-60,-60)</f>
        <v>-57.652900331178493</v>
      </c>
      <c r="N52" s="1">
        <f t="shared" si="9"/>
        <v>2.1552612137122868</v>
      </c>
      <c r="O52" s="1">
        <f t="shared" si="10"/>
        <v>78.962818268235864</v>
      </c>
      <c r="P52" s="1">
        <f t="shared" si="11"/>
        <v>212.85359746622547</v>
      </c>
      <c r="Q52" s="1">
        <f t="shared" si="12"/>
        <v>14.062968092125544</v>
      </c>
      <c r="R52" s="1">
        <f t="shared" si="13"/>
        <v>305.87938382658683</v>
      </c>
    </row>
    <row r="53" spans="1:24" x14ac:dyDescent="0.2">
      <c r="A53" s="1">
        <v>20</v>
      </c>
      <c r="B53" s="1">
        <f>Foglio1!B61</f>
        <v>20</v>
      </c>
      <c r="C53" s="1">
        <f>Foglio1!G61</f>
        <v>79.29507598436291</v>
      </c>
      <c r="D53" s="1">
        <f>Foglio1!E61</f>
        <v>0.18575106072389283</v>
      </c>
      <c r="E53" s="1">
        <f>Foglio1!F61</f>
        <v>0.98259683667308273</v>
      </c>
      <c r="F53" s="1">
        <f t="shared" si="8"/>
        <v>5.2898585496297681</v>
      </c>
      <c r="G53" s="1">
        <f>Foglio1!I61</f>
        <v>0.60986598796619551</v>
      </c>
      <c r="H53" s="1">
        <f>Foglio2!J60</f>
        <v>48.75</v>
      </c>
      <c r="I53" s="1">
        <f>Foglio2!K60</f>
        <v>26.59</v>
      </c>
      <c r="J53" s="1">
        <f>Foglio2!L60</f>
        <v>75.34</v>
      </c>
      <c r="K53" s="1">
        <f t="shared" si="7"/>
        <v>2.1627200210037594</v>
      </c>
      <c r="L53" s="1">
        <f>IF(B53=0,"-",IF(K53="-","-",IF(Foglio1!H61&lt;=Foglio1!$C$3,DEGREES(ATAN(K53)),-DEGREES(ATAN(K53)))))</f>
        <v>-65.185089761155538</v>
      </c>
      <c r="M53" s="10" cm="1">
        <f t="array" ref="M53">_xlfn.IFS(L53&gt;60,60,AND(L53&lt;=60,L53&gt;=-60),L53,L53&lt;-60,-60)</f>
        <v>-60</v>
      </c>
      <c r="N53" s="1">
        <f t="shared" si="9"/>
        <v>3.2938887212260033</v>
      </c>
      <c r="O53" s="1">
        <f t="shared" si="10"/>
        <v>36.5625</v>
      </c>
      <c r="P53" s="1">
        <f t="shared" si="11"/>
        <v>87.584501097399425</v>
      </c>
      <c r="Q53" s="1">
        <f t="shared" si="12"/>
        <v>5.6504999999999992</v>
      </c>
      <c r="R53" s="1">
        <f t="shared" si="13"/>
        <v>129.79750109739942</v>
      </c>
    </row>
    <row r="54" spans="1:24" x14ac:dyDescent="0.2">
      <c r="A54" s="1">
        <v>21</v>
      </c>
      <c r="B54" s="1">
        <f>Foglio1!B62</f>
        <v>21</v>
      </c>
      <c r="C54" s="1">
        <f>Foglio1!G62</f>
        <v>88.817543267094663</v>
      </c>
      <c r="D54" s="1">
        <f>Foglio1!E62</f>
        <v>2.0636298286133781E-2</v>
      </c>
      <c r="E54" s="1">
        <f>Foglio1!F62</f>
        <v>0.99978704892244219</v>
      </c>
      <c r="F54" s="1">
        <f t="shared" si="8"/>
        <v>48.447983987236341</v>
      </c>
      <c r="G54" s="1">
        <f>Foglio1!I62</f>
        <v>0.46311733187918735</v>
      </c>
      <c r="H54" s="1">
        <f>Foglio2!J61</f>
        <v>0</v>
      </c>
      <c r="I54" s="1">
        <f>Foglio2!K61</f>
        <v>0</v>
      </c>
      <c r="J54" s="1">
        <f>Foglio2!L61</f>
        <v>0</v>
      </c>
      <c r="K54" s="1" t="str">
        <f t="shared" si="7"/>
        <v>-</v>
      </c>
      <c r="L54" s="1" t="str">
        <f>IF(B54=0,"-",IF(K54="-","-",IF(Foglio1!H62&lt;=Foglio1!$C$3,DEGREES(ATAN(K54)),-DEGREES(ATAN(K54)))))</f>
        <v>-</v>
      </c>
      <c r="M54" s="10" cm="1">
        <f t="array" ref="M54">-_xlfn.IFS(L54&gt;60,60,AND(L54&lt;=60,L54&gt;=-60),L54,L54&lt;-60,-60)</f>
        <v>-60</v>
      </c>
      <c r="N54" s="1">
        <f t="shared" si="9"/>
        <v>19.931099521775067</v>
      </c>
      <c r="O54" s="1">
        <f t="shared" si="10"/>
        <v>0</v>
      </c>
      <c r="P54" s="1">
        <f t="shared" si="11"/>
        <v>0</v>
      </c>
      <c r="Q54" s="1">
        <f t="shared" si="12"/>
        <v>0</v>
      </c>
      <c r="R54" s="1">
        <f t="shared" si="13"/>
        <v>0</v>
      </c>
    </row>
    <row r="55" spans="1:24" x14ac:dyDescent="0.2">
      <c r="A55" s="1">
        <v>22</v>
      </c>
      <c r="B55" s="1">
        <f>Foglio1!B63</f>
        <v>0</v>
      </c>
      <c r="C55" s="1" t="str">
        <f>Foglio1!G63</f>
        <v>-</v>
      </c>
      <c r="D55" s="1" t="str">
        <f>Foglio1!E63</f>
        <v>-</v>
      </c>
      <c r="E55" s="1" t="str">
        <f>Foglio1!F63</f>
        <v>-</v>
      </c>
      <c r="F55" s="1" t="str">
        <f t="shared" si="8"/>
        <v>-</v>
      </c>
      <c r="G55" s="1" t="str">
        <f>Foglio1!I63</f>
        <v>-</v>
      </c>
      <c r="H55" s="1" t="str">
        <f>Foglio2!J62</f>
        <v>-</v>
      </c>
      <c r="I55" s="1" t="str">
        <f>Foglio2!K62</f>
        <v>-</v>
      </c>
      <c r="J55" s="1" t="str">
        <f>Foglio2!L62</f>
        <v>-</v>
      </c>
      <c r="K55" s="1" t="str">
        <f t="shared" si="7"/>
        <v>-</v>
      </c>
      <c r="L55" s="1" t="str">
        <f>IF(B55=0,"-",IF(K55="-","-",IF(Foglio1!H63&lt;=Foglio1!$C$3,DEGREES(ATAN(K55)),-DEGREES(ATAN(K55)))))</f>
        <v>-</v>
      </c>
      <c r="M55" s="10" cm="1">
        <f t="array" ref="M55">_xlfn.IFS(L55&gt;60,60,AND(L55&lt;=60,L55&gt;=-60),L55,L55&lt;-60,-60)</f>
        <v>60</v>
      </c>
      <c r="N55" s="1" t="str">
        <f t="shared" si="9"/>
        <v>-</v>
      </c>
      <c r="O55" s="1" t="str">
        <f t="shared" si="10"/>
        <v>-</v>
      </c>
      <c r="P55" s="1" t="str">
        <f t="shared" si="11"/>
        <v>-</v>
      </c>
      <c r="Q55" s="1" t="str">
        <f t="shared" si="12"/>
        <v>-</v>
      </c>
      <c r="R55" s="1" t="str">
        <f t="shared" si="13"/>
        <v>-</v>
      </c>
    </row>
    <row r="56" spans="1:24" x14ac:dyDescent="0.2">
      <c r="A56" s="1">
        <v>23</v>
      </c>
      <c r="B56" s="1">
        <f>Foglio1!B64</f>
        <v>0</v>
      </c>
      <c r="C56" s="1" t="str">
        <f>Foglio1!G64</f>
        <v>-</v>
      </c>
      <c r="D56" s="1" t="str">
        <f>Foglio1!E64</f>
        <v>-</v>
      </c>
      <c r="E56" s="1" t="str">
        <f>Foglio1!F64</f>
        <v>-</v>
      </c>
      <c r="F56" s="1" t="str">
        <f t="shared" si="8"/>
        <v>-</v>
      </c>
      <c r="G56" s="1" t="str">
        <f>Foglio1!I64</f>
        <v>-</v>
      </c>
      <c r="H56" s="1" t="str">
        <f>Foglio2!J63</f>
        <v>-</v>
      </c>
      <c r="I56" s="1" t="str">
        <f>Foglio2!K63</f>
        <v>-</v>
      </c>
      <c r="J56" s="1" t="str">
        <f>Foglio2!L63</f>
        <v>-</v>
      </c>
      <c r="K56" s="1" t="str">
        <f t="shared" si="7"/>
        <v>-</v>
      </c>
      <c r="L56" s="1" t="str">
        <f>IF(B56=0,"-",IF(K56="-","-",IF(Foglio1!H64&lt;=Foglio1!$C$3,DEGREES(ATAN(K56)),-DEGREES(ATAN(K56)))))</f>
        <v>-</v>
      </c>
      <c r="M56" s="10" cm="1">
        <f t="array" ref="M56">_xlfn.IFS(L56&gt;60,60,AND(L56&lt;=60,L56&gt;=-60),L56,L56&lt;-60,-60)</f>
        <v>60</v>
      </c>
      <c r="N56" s="1" t="str">
        <f t="shared" si="9"/>
        <v>-</v>
      </c>
      <c r="O56" s="1" t="str">
        <f t="shared" si="10"/>
        <v>-</v>
      </c>
      <c r="P56" s="1" t="str">
        <f t="shared" si="11"/>
        <v>-</v>
      </c>
      <c r="Q56" s="1" t="str">
        <f t="shared" si="12"/>
        <v>-</v>
      </c>
      <c r="R56" s="1" t="str">
        <f t="shared" si="13"/>
        <v>-</v>
      </c>
    </row>
    <row r="57" spans="1:24" x14ac:dyDescent="0.2">
      <c r="A57" s="1">
        <v>24</v>
      </c>
      <c r="B57" s="1">
        <f>Foglio1!B65</f>
        <v>0</v>
      </c>
      <c r="C57" s="1" t="str">
        <f>Foglio1!G65</f>
        <v>-</v>
      </c>
      <c r="D57" s="1" t="str">
        <f>Foglio1!E65</f>
        <v>-</v>
      </c>
      <c r="E57" s="1" t="str">
        <f>Foglio1!F65</f>
        <v>-</v>
      </c>
      <c r="F57" s="1" t="str">
        <f t="shared" si="8"/>
        <v>-</v>
      </c>
      <c r="G57" s="1" t="str">
        <f>Foglio1!I65</f>
        <v>-</v>
      </c>
      <c r="H57" s="1" t="str">
        <f>Foglio2!J64</f>
        <v>-</v>
      </c>
      <c r="I57" s="1" t="str">
        <f>Foglio2!K64</f>
        <v>-</v>
      </c>
      <c r="J57" s="1" t="str">
        <f>Foglio2!L64</f>
        <v>-</v>
      </c>
      <c r="K57" s="1" t="str">
        <f t="shared" si="7"/>
        <v>-</v>
      </c>
      <c r="L57" s="1" t="str">
        <f>IF(B57=0,"-",IF(K57="-","-",IF(Foglio1!H65&lt;=Foglio1!$C$3,DEGREES(ATAN(K57)),-DEGREES(ATAN(K57)))))</f>
        <v>-</v>
      </c>
      <c r="M57" s="10" cm="1">
        <f t="array" ref="M57">_xlfn.IFS(L57&gt;60,60,AND(L57&lt;=60,L57&gt;=-60),L57,L57&lt;-60,-60)</f>
        <v>60</v>
      </c>
      <c r="N57" s="1" t="str">
        <f t="shared" si="9"/>
        <v>-</v>
      </c>
      <c r="O57" s="1" t="str">
        <f t="shared" si="10"/>
        <v>-</v>
      </c>
      <c r="P57" s="1" t="str">
        <f t="shared" si="11"/>
        <v>-</v>
      </c>
      <c r="Q57" s="1" t="str">
        <f t="shared" si="12"/>
        <v>-</v>
      </c>
      <c r="R57" s="1" t="str">
        <f t="shared" si="13"/>
        <v>-</v>
      </c>
    </row>
    <row r="59" spans="1:24" x14ac:dyDescent="0.2">
      <c r="A59" s="8">
        <v>45556</v>
      </c>
      <c r="H59" s="32" t="s">
        <v>41</v>
      </c>
      <c r="I59" s="32"/>
      <c r="J59" s="32"/>
    </row>
    <row r="60" spans="1:24" x14ac:dyDescent="0.2">
      <c r="A60" s="2" t="s">
        <v>19</v>
      </c>
      <c r="B60" s="9" t="s">
        <v>18</v>
      </c>
      <c r="C60" s="2" t="s">
        <v>24</v>
      </c>
      <c r="D60" s="2" t="s">
        <v>26</v>
      </c>
      <c r="E60" s="2" t="s">
        <v>31</v>
      </c>
      <c r="F60" s="2" t="s">
        <v>55</v>
      </c>
      <c r="G60" s="2" t="s">
        <v>33</v>
      </c>
      <c r="H60" s="2" t="s">
        <v>39</v>
      </c>
      <c r="I60" s="2" t="s">
        <v>40</v>
      </c>
      <c r="J60" s="2" t="s">
        <v>45</v>
      </c>
      <c r="K60" s="2" t="s">
        <v>35</v>
      </c>
      <c r="L60" s="2" t="s">
        <v>34</v>
      </c>
      <c r="M60" s="2" t="s">
        <v>36</v>
      </c>
      <c r="N60" s="2" t="s">
        <v>42</v>
      </c>
      <c r="O60" s="2" t="s">
        <v>59</v>
      </c>
      <c r="P60" s="2" t="s">
        <v>60</v>
      </c>
      <c r="Q60" s="2" t="s">
        <v>61</v>
      </c>
      <c r="R60" s="2" t="s">
        <v>63</v>
      </c>
      <c r="T60" s="38" t="s">
        <v>62</v>
      </c>
      <c r="U60" s="39"/>
      <c r="V60" s="39"/>
      <c r="W60" s="39"/>
      <c r="X60" s="40"/>
    </row>
    <row r="61" spans="1:24" x14ac:dyDescent="0.2">
      <c r="A61" s="1">
        <v>1</v>
      </c>
      <c r="B61" s="1">
        <f>Foglio1!B69</f>
        <v>0</v>
      </c>
      <c r="C61" s="1" t="str">
        <f>Foglio1!G69</f>
        <v>-</v>
      </c>
      <c r="D61" s="1" t="str">
        <f>Foglio1!E69</f>
        <v>-</v>
      </c>
      <c r="E61" s="1" t="str">
        <f>Foglio1!F69</f>
        <v>-</v>
      </c>
      <c r="F61" s="1" t="str">
        <f>IF(B61=0,"-",E61/D61)</f>
        <v>-</v>
      </c>
      <c r="G61" s="1" t="str">
        <f>Foglio1!I69</f>
        <v>-</v>
      </c>
      <c r="H61" s="1" t="str">
        <f>Foglio2!J68</f>
        <v>-</v>
      </c>
      <c r="I61" s="1" t="str">
        <f>Foglio2!K68</f>
        <v>-</v>
      </c>
      <c r="J61" s="1" t="str">
        <f>Foglio2!L68</f>
        <v>-</v>
      </c>
      <c r="K61" s="1" t="str">
        <f t="shared" ref="K61:K84" si="14">IF(B61=0,"-",IF(I61-0.5*$A$3*J61&lt;=0,"-",(I61*F61*ABS(G61))/(I61+0.5*H61-0.5*$A$3*J61)))</f>
        <v>-</v>
      </c>
      <c r="L61" s="1" t="str">
        <f>IF(B61=0,"-",IF(K61="-","-",IF(Foglio1!H69&lt;=Foglio1!$C$3,DEGREES(ATAN(K61)),-DEGREES(ATAN(K61)))))</f>
        <v>-</v>
      </c>
      <c r="M61" s="10" cm="1">
        <f t="array" ref="M61">_xlfn.IFS(L61&gt;60,60,AND(L61&lt;=60,L61&gt;=-60),L61,L61&lt;-60,-60)</f>
        <v>60</v>
      </c>
      <c r="N61" s="1" t="str">
        <f>IF(B61=0,"-",ABS((D61*COS(RADIANS(ABS(M61)))+E61*ABS(G61)*SIN(RADIANS(ABS(M61))))/D61))</f>
        <v>-</v>
      </c>
      <c r="O61" s="1" t="str">
        <f>IF(B61=0,"-",H61*((1+COS(RADIANS(M61)))/2))</f>
        <v>-</v>
      </c>
      <c r="P61" s="1" t="str">
        <f>IF(B61=0,"-",I61*N61)</f>
        <v>-</v>
      </c>
      <c r="Q61" s="1" t="str">
        <f>IF(B61=0,"-",J61*$A$3*((1-COS(RADIANS(M61)))/2))</f>
        <v>-</v>
      </c>
      <c r="R61" s="1" t="str">
        <f>IF(B61=0,"-",O61+P61+Q61)</f>
        <v>-</v>
      </c>
      <c r="T61" s="37">
        <f>(SUM(R61:R84)*$C$3)/1000</f>
        <v>23.95571019765746</v>
      </c>
      <c r="U61" s="37"/>
      <c r="V61" s="37"/>
      <c r="W61" s="37"/>
      <c r="X61" s="37"/>
    </row>
    <row r="62" spans="1:24" x14ac:dyDescent="0.2">
      <c r="A62" s="1">
        <v>2</v>
      </c>
      <c r="B62" s="1">
        <f>Foglio1!B70</f>
        <v>0</v>
      </c>
      <c r="C62" s="1" t="str">
        <f>Foglio1!G70</f>
        <v>-</v>
      </c>
      <c r="D62" s="1" t="str">
        <f>Foglio1!E70</f>
        <v>-</v>
      </c>
      <c r="E62" s="1" t="str">
        <f>Foglio1!F70</f>
        <v>-</v>
      </c>
      <c r="F62" s="1" t="str">
        <f t="shared" ref="F62:F84" si="15">IF(B62=0,"-",E62/D62)</f>
        <v>-</v>
      </c>
      <c r="G62" s="1" t="str">
        <f>Foglio1!I70</f>
        <v>-</v>
      </c>
      <c r="H62" s="1" t="str">
        <f>Foglio2!J69</f>
        <v>-</v>
      </c>
      <c r="I62" s="1" t="str">
        <f>Foglio2!K69</f>
        <v>-</v>
      </c>
      <c r="J62" s="1" t="str">
        <f>Foglio2!L69</f>
        <v>-</v>
      </c>
      <c r="K62" s="1" t="str">
        <f t="shared" si="14"/>
        <v>-</v>
      </c>
      <c r="L62" s="1" t="str">
        <f>IF(B62=0,"-",IF(K62="-","-",IF(Foglio1!H70&lt;=Foglio1!$C$3,DEGREES(ATAN(K62)),-DEGREES(ATAN(K62)))))</f>
        <v>-</v>
      </c>
      <c r="M62" s="10" cm="1">
        <f t="array" ref="M62">_xlfn.IFS(L62&gt;60,60,AND(L62&lt;=60,L62&gt;=-60),L62,L62&lt;-60,-60)</f>
        <v>60</v>
      </c>
      <c r="N62" s="1" t="str">
        <f t="shared" ref="N62:N84" si="16">IF(B62=0,"-",ABS((D62*COS(RADIANS(ABS(M62)))+E62*ABS(G62)*SIN(RADIANS(ABS(M62))))/D62))</f>
        <v>-</v>
      </c>
      <c r="O62" s="1" t="str">
        <f t="shared" ref="O62:O84" si="17">IF(B62=0,"-",H62*((1+COS(RADIANS(M62)))/2))</f>
        <v>-</v>
      </c>
      <c r="P62" s="1" t="str">
        <f t="shared" ref="P62:P84" si="18">IF(B62=0,"-",I62*N62)</f>
        <v>-</v>
      </c>
      <c r="Q62" s="1" t="str">
        <f t="shared" ref="Q62:Q84" si="19">IF(B62=0,"-",J62*$A$3*((1-COS(RADIANS(M62)))/2))</f>
        <v>-</v>
      </c>
      <c r="R62" s="1" t="str">
        <f t="shared" ref="R62:R84" si="20">IF(B62=0,"-",O62+P62+Q62)</f>
        <v>-</v>
      </c>
    </row>
    <row r="63" spans="1:24" x14ac:dyDescent="0.2">
      <c r="A63" s="1">
        <v>3</v>
      </c>
      <c r="B63" s="1">
        <f>Foglio1!B71</f>
        <v>0</v>
      </c>
      <c r="C63" s="1" t="str">
        <f>Foglio1!G71</f>
        <v>-</v>
      </c>
      <c r="D63" s="1" t="str">
        <f>Foglio1!E71</f>
        <v>-</v>
      </c>
      <c r="E63" s="1" t="str">
        <f>Foglio1!F71</f>
        <v>-</v>
      </c>
      <c r="F63" s="1" t="str">
        <f t="shared" si="15"/>
        <v>-</v>
      </c>
      <c r="G63" s="1" t="str">
        <f>Foglio1!I71</f>
        <v>-</v>
      </c>
      <c r="H63" s="1" t="str">
        <f>Foglio2!J70</f>
        <v>-</v>
      </c>
      <c r="I63" s="1" t="str">
        <f>Foglio2!K70</f>
        <v>-</v>
      </c>
      <c r="J63" s="1" t="str">
        <f>Foglio2!L70</f>
        <v>-</v>
      </c>
      <c r="K63" s="1" t="str">
        <f t="shared" si="14"/>
        <v>-</v>
      </c>
      <c r="L63" s="1" t="str">
        <f>IF(B63=0,"-",IF(K63="-","-",IF(Foglio1!H71&lt;=Foglio1!$C$3,DEGREES(ATAN(K63)),-DEGREES(ATAN(K63)))))</f>
        <v>-</v>
      </c>
      <c r="M63" s="10" cm="1">
        <f t="array" ref="M63">_xlfn.IFS(L63&gt;60,60,AND(L63&lt;=60,L63&gt;=-60),L63,L63&lt;-60,-60)</f>
        <v>60</v>
      </c>
      <c r="N63" s="1" t="str">
        <f t="shared" si="16"/>
        <v>-</v>
      </c>
      <c r="O63" s="1" t="str">
        <f t="shared" si="17"/>
        <v>-</v>
      </c>
      <c r="P63" s="1" t="str">
        <f t="shared" si="18"/>
        <v>-</v>
      </c>
      <c r="Q63" s="1" t="str">
        <f t="shared" si="19"/>
        <v>-</v>
      </c>
      <c r="R63" s="1" t="str">
        <f t="shared" si="20"/>
        <v>-</v>
      </c>
    </row>
    <row r="64" spans="1:24" x14ac:dyDescent="0.2">
      <c r="A64" s="1">
        <v>4</v>
      </c>
      <c r="B64" s="1">
        <f>Foglio1!B72</f>
        <v>0</v>
      </c>
      <c r="C64" s="1" t="str">
        <f>Foglio1!G72</f>
        <v>-</v>
      </c>
      <c r="D64" s="1" t="str">
        <f>Foglio1!E72</f>
        <v>-</v>
      </c>
      <c r="E64" s="1" t="str">
        <f>Foglio1!F72</f>
        <v>-</v>
      </c>
      <c r="F64" s="1" t="str">
        <f t="shared" si="15"/>
        <v>-</v>
      </c>
      <c r="G64" s="1" t="str">
        <f>Foglio1!I72</f>
        <v>-</v>
      </c>
      <c r="H64" s="1" t="str">
        <f>Foglio2!J71</f>
        <v>-</v>
      </c>
      <c r="I64" s="1" t="str">
        <f>Foglio2!K71</f>
        <v>-</v>
      </c>
      <c r="J64" s="1" t="str">
        <f>Foglio2!L71</f>
        <v>-</v>
      </c>
      <c r="K64" s="1" t="str">
        <f t="shared" si="14"/>
        <v>-</v>
      </c>
      <c r="L64" s="1" t="str">
        <f>IF(B64=0,"-",IF(K64="-","-",IF(Foglio1!H72&lt;=Foglio1!$C$3,DEGREES(ATAN(K64)),-DEGREES(ATAN(K64)))))</f>
        <v>-</v>
      </c>
      <c r="M64" s="10" cm="1">
        <f t="array" ref="M64">_xlfn.IFS(L64&gt;60,60,AND(L64&lt;=60,L64&gt;=-60),L64,L64&lt;-60,-60)</f>
        <v>60</v>
      </c>
      <c r="N64" s="1" t="str">
        <f t="shared" si="16"/>
        <v>-</v>
      </c>
      <c r="O64" s="1" t="str">
        <f t="shared" si="17"/>
        <v>-</v>
      </c>
      <c r="P64" s="1" t="str">
        <f t="shared" si="18"/>
        <v>-</v>
      </c>
      <c r="Q64" s="1" t="str">
        <f t="shared" si="19"/>
        <v>-</v>
      </c>
      <c r="R64" s="1" t="str">
        <f t="shared" si="20"/>
        <v>-</v>
      </c>
    </row>
    <row r="65" spans="1:18" x14ac:dyDescent="0.2">
      <c r="A65" s="1">
        <v>5</v>
      </c>
      <c r="B65" s="1">
        <f>Foglio1!B73</f>
        <v>0</v>
      </c>
      <c r="C65" s="1" t="str">
        <f>Foglio1!G73</f>
        <v>-</v>
      </c>
      <c r="D65" s="1" t="str">
        <f>Foglio1!E73</f>
        <v>-</v>
      </c>
      <c r="E65" s="1" t="str">
        <f>Foglio1!F73</f>
        <v>-</v>
      </c>
      <c r="F65" s="1" t="str">
        <f t="shared" si="15"/>
        <v>-</v>
      </c>
      <c r="G65" s="1" t="str">
        <f>Foglio1!I73</f>
        <v>-</v>
      </c>
      <c r="H65" s="1" t="str">
        <f>Foglio2!J72</f>
        <v>-</v>
      </c>
      <c r="I65" s="1" t="str">
        <f>Foglio2!K72</f>
        <v>-</v>
      </c>
      <c r="J65" s="1" t="str">
        <f>Foglio2!L72</f>
        <v>-</v>
      </c>
      <c r="K65" s="1" t="str">
        <f t="shared" si="14"/>
        <v>-</v>
      </c>
      <c r="L65" s="1" t="str">
        <f>IF(B65=0,"-",IF(K65="-","-",IF(Foglio1!H73&lt;=Foglio1!$C$3,DEGREES(ATAN(K65)),-DEGREES(ATAN(K65)))))</f>
        <v>-</v>
      </c>
      <c r="M65" s="10" cm="1">
        <f t="array" ref="M65">_xlfn.IFS(L65&gt;60,60,AND(L65&lt;=60,L65&gt;=-60),L65,L65&lt;-60,-60)</f>
        <v>60</v>
      </c>
      <c r="N65" s="1" t="str">
        <f t="shared" si="16"/>
        <v>-</v>
      </c>
      <c r="O65" s="1" t="str">
        <f t="shared" si="17"/>
        <v>-</v>
      </c>
      <c r="P65" s="1" t="str">
        <f t="shared" si="18"/>
        <v>-</v>
      </c>
      <c r="Q65" s="1" t="str">
        <f t="shared" si="19"/>
        <v>-</v>
      </c>
      <c r="R65" s="1" t="str">
        <f t="shared" si="20"/>
        <v>-</v>
      </c>
    </row>
    <row r="66" spans="1:18" x14ac:dyDescent="0.2">
      <c r="A66" s="1">
        <v>6</v>
      </c>
      <c r="B66" s="1">
        <f>Foglio1!B74</f>
        <v>0</v>
      </c>
      <c r="C66" s="1" t="str">
        <f>Foglio1!G74</f>
        <v>-</v>
      </c>
      <c r="D66" s="1" t="str">
        <f>Foglio1!E74</f>
        <v>-</v>
      </c>
      <c r="E66" s="1" t="str">
        <f>Foglio1!F74</f>
        <v>-</v>
      </c>
      <c r="F66" s="1" t="str">
        <f t="shared" si="15"/>
        <v>-</v>
      </c>
      <c r="G66" s="1" t="str">
        <f>Foglio1!I74</f>
        <v>-</v>
      </c>
      <c r="H66" s="1" t="str">
        <f>Foglio2!J73</f>
        <v>-</v>
      </c>
      <c r="I66" s="1" t="str">
        <f>Foglio2!K73</f>
        <v>-</v>
      </c>
      <c r="J66" s="1" t="str">
        <f>Foglio2!L73</f>
        <v>-</v>
      </c>
      <c r="K66" s="1" t="str">
        <f t="shared" si="14"/>
        <v>-</v>
      </c>
      <c r="L66" s="1" t="str">
        <f>IF(B66=0,"-",IF(K66="-","-",IF(Foglio1!H74&lt;=Foglio1!$C$3,DEGREES(ATAN(K66)),-DEGREES(ATAN(K66)))))</f>
        <v>-</v>
      </c>
      <c r="M66" s="10" cm="1">
        <f t="array" ref="M66">_xlfn.IFS(L66&gt;60,60,AND(L66&lt;=60,L66&gt;=-60),L66,L66&lt;-60,-60)</f>
        <v>60</v>
      </c>
      <c r="N66" s="1" t="str">
        <f t="shared" si="16"/>
        <v>-</v>
      </c>
      <c r="O66" s="1" t="str">
        <f t="shared" si="17"/>
        <v>-</v>
      </c>
      <c r="P66" s="1" t="str">
        <f t="shared" si="18"/>
        <v>-</v>
      </c>
      <c r="Q66" s="1" t="str">
        <f t="shared" si="19"/>
        <v>-</v>
      </c>
      <c r="R66" s="1" t="str">
        <f t="shared" si="20"/>
        <v>-</v>
      </c>
    </row>
    <row r="67" spans="1:18" x14ac:dyDescent="0.2">
      <c r="A67" s="1">
        <v>7</v>
      </c>
      <c r="B67" s="1">
        <f>Foglio1!B75</f>
        <v>0</v>
      </c>
      <c r="C67" s="1" t="str">
        <f>Foglio1!G75</f>
        <v>-</v>
      </c>
      <c r="D67" s="1" t="str">
        <f>Foglio1!E75</f>
        <v>-</v>
      </c>
      <c r="E67" s="1" t="str">
        <f>Foglio1!F75</f>
        <v>-</v>
      </c>
      <c r="F67" s="1" t="str">
        <f t="shared" si="15"/>
        <v>-</v>
      </c>
      <c r="G67" s="1" t="str">
        <f>Foglio1!I75</f>
        <v>-</v>
      </c>
      <c r="H67" s="1" t="str">
        <f>Foglio2!J74</f>
        <v>-</v>
      </c>
      <c r="I67" s="1" t="str">
        <f>Foglio2!K74</f>
        <v>-</v>
      </c>
      <c r="J67" s="1" t="str">
        <f>Foglio2!L74</f>
        <v>-</v>
      </c>
      <c r="K67" s="1" t="str">
        <f t="shared" si="14"/>
        <v>-</v>
      </c>
      <c r="L67" s="1" t="str">
        <f>IF(B67=0,"-",IF(K67="-","-",IF(Foglio1!H75&lt;=Foglio1!$C$3,DEGREES(ATAN(K67)),-DEGREES(ATAN(K67)))))</f>
        <v>-</v>
      </c>
      <c r="M67" s="10" cm="1">
        <f t="array" ref="M67">_xlfn.IFS(L67&gt;60,60,AND(L67&lt;=60,L67&gt;=-60),L67,L67&lt;-60,-60)</f>
        <v>60</v>
      </c>
      <c r="N67" s="1" t="str">
        <f t="shared" si="16"/>
        <v>-</v>
      </c>
      <c r="O67" s="1" t="str">
        <f t="shared" si="17"/>
        <v>-</v>
      </c>
      <c r="P67" s="1" t="str">
        <f t="shared" si="18"/>
        <v>-</v>
      </c>
      <c r="Q67" s="1" t="str">
        <f t="shared" si="19"/>
        <v>-</v>
      </c>
      <c r="R67" s="1" t="str">
        <f t="shared" si="20"/>
        <v>-</v>
      </c>
    </row>
    <row r="68" spans="1:18" x14ac:dyDescent="0.2">
      <c r="A68" s="1">
        <v>8</v>
      </c>
      <c r="B68" s="1">
        <f>Foglio1!B76</f>
        <v>8</v>
      </c>
      <c r="C68" s="1">
        <f>Foglio1!G76</f>
        <v>82.778585436827584</v>
      </c>
      <c r="D68" s="1">
        <f>Foglio1!E76</f>
        <v>0.12570403226991428</v>
      </c>
      <c r="E68" s="1">
        <f>Foglio1!F76</f>
        <v>0.99206778814307062</v>
      </c>
      <c r="F68" s="1">
        <f t="shared" si="15"/>
        <v>7.892092005552235</v>
      </c>
      <c r="G68" s="1">
        <f>Foglio1!I76</f>
        <v>0.79452940785793424</v>
      </c>
      <c r="H68" s="1">
        <f>Foglio2!J75</f>
        <v>59.99</v>
      </c>
      <c r="I68" s="1">
        <f>Foglio2!K75</f>
        <v>41.27</v>
      </c>
      <c r="J68" s="1">
        <f>Foglio2!L75</f>
        <v>101.26</v>
      </c>
      <c r="K68" s="1">
        <f t="shared" si="14"/>
        <v>4.6148709160058399</v>
      </c>
      <c r="L68" s="1">
        <f>IF(B68=0,"-",IF(K68="-","-",IF(Foglio1!H76&lt;=Foglio1!$C$3,DEGREES(ATAN(K68)),-DEGREES(ATAN(K68)))))</f>
        <v>77.77355743221527</v>
      </c>
      <c r="M68" s="10" cm="1">
        <f t="array" ref="M68">_xlfn.IFS(L68&gt;60,60,AND(L68&lt;=60,L68&gt;=-60),L68,L68&lt;-60,-60)</f>
        <v>60</v>
      </c>
      <c r="N68" s="1">
        <f t="shared" si="16"/>
        <v>5.9304115911585908</v>
      </c>
      <c r="O68" s="1">
        <f t="shared" si="17"/>
        <v>44.9925</v>
      </c>
      <c r="P68" s="1">
        <f t="shared" si="18"/>
        <v>244.74808636711506</v>
      </c>
      <c r="Q68" s="1">
        <f t="shared" si="19"/>
        <v>7.5944999999999983</v>
      </c>
      <c r="R68" s="1">
        <f t="shared" si="20"/>
        <v>297.33508636711503</v>
      </c>
    </row>
    <row r="69" spans="1:18" x14ac:dyDescent="0.2">
      <c r="A69" s="1">
        <v>9</v>
      </c>
      <c r="B69" s="1">
        <f>Foglio1!B77</f>
        <v>9</v>
      </c>
      <c r="C69" s="1">
        <f>Foglio1!G77</f>
        <v>72.327312710707389</v>
      </c>
      <c r="D69" s="1">
        <f>Foglio1!E77</f>
        <v>0.30357889578606534</v>
      </c>
      <c r="E69" s="1">
        <f>Foglio1!F77</f>
        <v>0.95280630457260995</v>
      </c>
      <c r="F69" s="1">
        <f t="shared" si="15"/>
        <v>3.1385788597243622</v>
      </c>
      <c r="G69" s="1">
        <f>Foglio1!I77</f>
        <v>0.66358564215958682</v>
      </c>
      <c r="H69" s="1">
        <f>Foglio2!J76</f>
        <v>115.01</v>
      </c>
      <c r="I69" s="1">
        <f>Foglio2!K76</f>
        <v>125.79</v>
      </c>
      <c r="J69" s="1">
        <f>Foglio2!L76</f>
        <v>240.8</v>
      </c>
      <c r="K69" s="1">
        <f t="shared" si="14"/>
        <v>1.7800905659801924</v>
      </c>
      <c r="L69" s="1">
        <f>IF(B69=0,"-",IF(K69="-","-",IF(Foglio1!H77&lt;=Foglio1!$C$3,DEGREES(ATAN(K69)),-DEGREES(ATAN(K69)))))</f>
        <v>60.674065315166402</v>
      </c>
      <c r="M69" s="10" cm="1">
        <f t="array" ref="M69">_xlfn.IFS(L69&gt;60,60,AND(L69&lt;=60,L69&gt;=-60),L69,L69&lt;-60,-60)</f>
        <v>60</v>
      </c>
      <c r="N69" s="1">
        <f t="shared" si="16"/>
        <v>2.30368485063843</v>
      </c>
      <c r="O69" s="1">
        <f t="shared" si="17"/>
        <v>86.257500000000007</v>
      </c>
      <c r="P69" s="1">
        <f t="shared" si="18"/>
        <v>289.78051736180811</v>
      </c>
      <c r="Q69" s="1">
        <f t="shared" si="19"/>
        <v>18.059999999999995</v>
      </c>
      <c r="R69" s="1">
        <f t="shared" si="20"/>
        <v>394.0980173618081</v>
      </c>
    </row>
    <row r="70" spans="1:18" x14ac:dyDescent="0.2">
      <c r="A70" s="1">
        <v>10</v>
      </c>
      <c r="B70" s="1">
        <f>Foglio1!B78</f>
        <v>10</v>
      </c>
      <c r="C70" s="1">
        <f>Foglio1!G78</f>
        <v>62.574317441269642</v>
      </c>
      <c r="D70" s="1">
        <f>Foglio1!E78</f>
        <v>0.46059769753190122</v>
      </c>
      <c r="E70" s="1">
        <f>Foglio1!F78</f>
        <v>0.88760901360244826</v>
      </c>
      <c r="F70" s="1">
        <f t="shared" si="15"/>
        <v>1.9270808741743048</v>
      </c>
      <c r="G70" s="1">
        <f>Foglio1!I78</f>
        <v>0.48798081352547151</v>
      </c>
      <c r="H70" s="1">
        <f>Foglio2!J77</f>
        <v>153.22</v>
      </c>
      <c r="I70" s="1">
        <f>Foglio2!K77</f>
        <v>236.27</v>
      </c>
      <c r="J70" s="1">
        <f>Foglio2!L77</f>
        <v>389.49</v>
      </c>
      <c r="K70" s="1">
        <f t="shared" si="14"/>
        <v>0.87316781639433294</v>
      </c>
      <c r="L70" s="1">
        <f>IF(B70=0,"-",IF(K70="-","-",IF(Foglio1!H78&lt;=Foglio1!$C$3,DEGREES(ATAN(K70)),-DEGREES(ATAN(K70)))))</f>
        <v>41.126415499894954</v>
      </c>
      <c r="M70" s="10" cm="1">
        <f t="array" ref="M70">_xlfn.IFS(L70&gt;60,60,AND(L70&lt;=60,L70&gt;=-60),L70,L70&lt;-60,-60)</f>
        <v>41.126415499894954</v>
      </c>
      <c r="N70" s="1">
        <f t="shared" si="16"/>
        <v>1.3717684218760742</v>
      </c>
      <c r="O70" s="1">
        <f t="shared" si="17"/>
        <v>134.31726680410506</v>
      </c>
      <c r="P70" s="1">
        <f t="shared" si="18"/>
        <v>324.10772503666004</v>
      </c>
      <c r="Q70" s="1">
        <f t="shared" si="19"/>
        <v>14.415400507379807</v>
      </c>
      <c r="R70" s="1">
        <f t="shared" si="20"/>
        <v>472.84039234814486</v>
      </c>
    </row>
    <row r="71" spans="1:18" x14ac:dyDescent="0.2">
      <c r="A71" s="1">
        <v>11</v>
      </c>
      <c r="B71" s="1">
        <f>Foglio1!B79</f>
        <v>11</v>
      </c>
      <c r="C71" s="1">
        <f>Foglio1!G79</f>
        <v>54.122100001321314</v>
      </c>
      <c r="D71" s="1">
        <f>Foglio1!E79</f>
        <v>0.58605986565428225</v>
      </c>
      <c r="E71" s="1">
        <f>Foglio1!F79</f>
        <v>0.8102677544301542</v>
      </c>
      <c r="F71" s="1">
        <f t="shared" si="15"/>
        <v>1.3825682356282225</v>
      </c>
      <c r="G71" s="1">
        <f>Foglio1!I79</f>
        <v>0.25226270128122957</v>
      </c>
      <c r="H71" s="1">
        <f>Foglio2!J78</f>
        <v>178.49</v>
      </c>
      <c r="I71" s="1">
        <f>Foglio2!K78</f>
        <v>319.48</v>
      </c>
      <c r="J71" s="1">
        <f>Foglio2!L78</f>
        <v>497.97</v>
      </c>
      <c r="K71" s="1">
        <f t="shared" si="14"/>
        <v>0.33357882072450051</v>
      </c>
      <c r="L71" s="1">
        <f>IF(B71=0,"-",IF(K71="-","-",IF(Foglio1!H79&lt;=Foglio1!$C$3,DEGREES(ATAN(K71)),-DEGREES(ATAN(K71)))))</f>
        <v>18.447606742801945</v>
      </c>
      <c r="M71" s="10" cm="1">
        <f t="array" ref="M71">_xlfn.IFS(L71&gt;60,60,AND(L71&lt;=60,L71&gt;=-60),L71,L71&lt;-60,-60)</f>
        <v>18.447606742801945</v>
      </c>
      <c r="N71" s="1">
        <f t="shared" si="16"/>
        <v>1.058977391347919</v>
      </c>
      <c r="O71" s="1">
        <f t="shared" si="17"/>
        <v>173.90400405298959</v>
      </c>
      <c r="P71" s="1">
        <f t="shared" si="18"/>
        <v>338.32209698783316</v>
      </c>
      <c r="Q71" s="1">
        <f t="shared" si="19"/>
        <v>3.8383468010523423</v>
      </c>
      <c r="R71" s="1">
        <f t="shared" si="20"/>
        <v>516.06444784187511</v>
      </c>
    </row>
    <row r="72" spans="1:18" x14ac:dyDescent="0.2">
      <c r="A72" s="1">
        <v>12</v>
      </c>
      <c r="B72" s="1">
        <f>Foglio1!B80</f>
        <v>12</v>
      </c>
      <c r="C72" s="1">
        <f>Foglio1!G80</f>
        <v>47.823602776029638</v>
      </c>
      <c r="D72" s="1">
        <f>Foglio1!E80</f>
        <v>0.67141536073170427</v>
      </c>
      <c r="E72" s="1">
        <f>Foglio1!F80</f>
        <v>0.74108124613534465</v>
      </c>
      <c r="F72" s="1">
        <f t="shared" si="15"/>
        <v>1.1037597431904431</v>
      </c>
      <c r="G72" s="1">
        <f>Foglio1!I80</f>
        <v>-5.1750001329777619E-2</v>
      </c>
      <c r="H72" s="1">
        <f>Foglio2!J79</f>
        <v>197.92</v>
      </c>
      <c r="I72" s="1">
        <f>Foglio2!K79</f>
        <v>366.93</v>
      </c>
      <c r="J72" s="1">
        <f>Foglio2!L79</f>
        <v>564.85</v>
      </c>
      <c r="K72" s="1">
        <f t="shared" si="14"/>
        <v>5.4986739649105901E-2</v>
      </c>
      <c r="L72" s="1">
        <f>IF(B72=0,"-",IF(K72="-","-",IF(Foglio1!H80&lt;=Foglio1!$C$3,DEGREES(ATAN(K72)),-DEGREES(ATAN(K72)))))</f>
        <v>-3.1473386282200821</v>
      </c>
      <c r="M72" s="10" cm="1">
        <f t="array" ref="M72">_xlfn.IFS(L72&gt;60,60,AND(L72&lt;=60,L72&gt;=-60),L72,L72&lt;-60,-60)</f>
        <v>-3.1473386282200821</v>
      </c>
      <c r="N72" s="1">
        <f t="shared" si="16"/>
        <v>1.0016277301591614</v>
      </c>
      <c r="O72" s="1">
        <f t="shared" si="17"/>
        <v>197.77073356453164</v>
      </c>
      <c r="P72" s="1">
        <f t="shared" si="18"/>
        <v>367.5272630273011</v>
      </c>
      <c r="Q72" s="1">
        <f t="shared" si="19"/>
        <v>0.12779882691131608</v>
      </c>
      <c r="R72" s="1">
        <f t="shared" si="20"/>
        <v>565.42579541874409</v>
      </c>
    </row>
    <row r="73" spans="1:18" x14ac:dyDescent="0.2">
      <c r="A73" s="1">
        <v>13</v>
      </c>
      <c r="B73" s="1">
        <f>Foglio1!B81</f>
        <v>13</v>
      </c>
      <c r="C73" s="1">
        <f>Foglio1!G81</f>
        <v>44.696100322075957</v>
      </c>
      <c r="D73" s="1">
        <f>Foglio1!E81</f>
        <v>0.71084734683126571</v>
      </c>
      <c r="E73" s="1">
        <f>Foglio1!F81</f>
        <v>0.70334632259147423</v>
      </c>
      <c r="F73" s="1">
        <f t="shared" si="15"/>
        <v>0.98944777064551381</v>
      </c>
      <c r="G73" s="1">
        <f>Foglio1!I81</f>
        <v>0.39607031030415907</v>
      </c>
      <c r="H73" s="1">
        <f>Foglio2!J80</f>
        <v>202.97</v>
      </c>
      <c r="I73" s="1">
        <f>Foglio2!K80</f>
        <v>404.42</v>
      </c>
      <c r="J73" s="1">
        <f>Foglio2!L80</f>
        <v>607.39</v>
      </c>
      <c r="K73" s="1">
        <f t="shared" si="14"/>
        <v>0.38208738968110589</v>
      </c>
      <c r="L73" s="1">
        <f>IF(B73=0,"-",IF(K73="-","-",IF(Foglio1!H81&lt;=Foglio1!$C$3,DEGREES(ATAN(K73)),-DEGREES(ATAN(K73)))))</f>
        <v>-20.91122621686047</v>
      </c>
      <c r="M73" s="10" cm="1">
        <f t="array" ref="M73">_xlfn.IFS(L73&gt;60,60,AND(L73&lt;=60,L73&gt;=-60),L73,L73&lt;-60,-60)</f>
        <v>-20.91122621686047</v>
      </c>
      <c r="N73" s="1">
        <f t="shared" si="16"/>
        <v>1.074008659724641</v>
      </c>
      <c r="O73" s="1">
        <f t="shared" si="17"/>
        <v>196.28564573297763</v>
      </c>
      <c r="P73" s="1">
        <f t="shared" si="18"/>
        <v>434.35058216583934</v>
      </c>
      <c r="Q73" s="1">
        <f t="shared" si="19"/>
        <v>6.0009015198010403</v>
      </c>
      <c r="R73" s="1">
        <f t="shared" si="20"/>
        <v>636.63712941861797</v>
      </c>
    </row>
    <row r="74" spans="1:18" x14ac:dyDescent="0.2">
      <c r="A74" s="1">
        <v>14</v>
      </c>
      <c r="B74" s="1">
        <f>Foglio1!B82</f>
        <v>14</v>
      </c>
      <c r="C74" s="1">
        <f>Foglio1!G82</f>
        <v>45.438970274729442</v>
      </c>
      <c r="D74" s="1">
        <f>Foglio1!E82</f>
        <v>0.70166859926471969</v>
      </c>
      <c r="E74" s="1">
        <f>Foglio1!F82</f>
        <v>0.71250345739925092</v>
      </c>
      <c r="F74" s="1">
        <f t="shared" si="15"/>
        <v>1.0154415605114511</v>
      </c>
      <c r="G74" s="1">
        <f>Foglio1!I82</f>
        <v>0.70161027358729056</v>
      </c>
      <c r="H74" s="1">
        <f>Foglio2!J81</f>
        <v>198.65</v>
      </c>
      <c r="I74" s="1">
        <f>Foglio2!K81</f>
        <v>391.88</v>
      </c>
      <c r="J74" s="1">
        <f>Foglio2!L81</f>
        <v>590.53</v>
      </c>
      <c r="K74" s="1">
        <f t="shared" si="14"/>
        <v>0.69343011129833831</v>
      </c>
      <c r="L74" s="1">
        <f>IF(B74=0,"-",IF(K74="-","-",IF(Foglio1!H82&lt;=Foglio1!$C$3,DEGREES(ATAN(K74)),-DEGREES(ATAN(K74)))))</f>
        <v>-34.738604171424861</v>
      </c>
      <c r="M74" s="10" cm="1">
        <f t="array" ref="M74">_xlfn.IFS(L74&gt;60,60,AND(L74&lt;=60,L74&gt;=-60),L74,L74&lt;-60,-60)</f>
        <v>-34.738604171424861</v>
      </c>
      <c r="N74" s="1">
        <f t="shared" si="16"/>
        <v>1.227734759733764</v>
      </c>
      <c r="O74" s="1">
        <f t="shared" si="17"/>
        <v>180.94634090770595</v>
      </c>
      <c r="P74" s="1">
        <f t="shared" si="18"/>
        <v>481.12469764446746</v>
      </c>
      <c r="Q74" s="1">
        <f t="shared" si="19"/>
        <v>15.78838429968147</v>
      </c>
      <c r="R74" s="1">
        <f t="shared" si="20"/>
        <v>677.8594228518549</v>
      </c>
    </row>
    <row r="75" spans="1:18" x14ac:dyDescent="0.2">
      <c r="A75" s="1">
        <v>15</v>
      </c>
      <c r="B75" s="1">
        <f>Foglio1!B83</f>
        <v>15</v>
      </c>
      <c r="C75" s="1">
        <f>Foglio1!G83</f>
        <v>49.871455178250429</v>
      </c>
      <c r="D75" s="1">
        <f>Foglio1!E83</f>
        <v>0.64450463451012885</v>
      </c>
      <c r="E75" s="1">
        <f>Foglio1!F83</f>
        <v>0.76460040288700171</v>
      </c>
      <c r="F75" s="1">
        <f t="shared" si="15"/>
        <v>1.186338098977604</v>
      </c>
      <c r="G75" s="1">
        <f>Foglio1!I83</f>
        <v>0.89882696636575798</v>
      </c>
      <c r="H75" s="1">
        <f>Foglio2!J82</f>
        <v>190.86</v>
      </c>
      <c r="I75" s="1">
        <f>Foglio2!K82</f>
        <v>342.79</v>
      </c>
      <c r="J75" s="1">
        <f>Foglio2!L82</f>
        <v>533.65000000000009</v>
      </c>
      <c r="K75" s="1">
        <f t="shared" si="14"/>
        <v>1.0205175487288261</v>
      </c>
      <c r="L75" s="1">
        <f>IF(B75=0,"-",IF(K75="-","-",IF(Foglio1!H83&lt;=Foglio1!$C$3,DEGREES(ATAN(K75)),-DEGREES(ATAN(K75)))))</f>
        <v>-45.581795760562962</v>
      </c>
      <c r="M75" s="10" cm="1">
        <f t="array" ref="M75">_xlfn.IFS(L75&gt;60,60,AND(L75&lt;=60,L75&gt;=-60),L75,L75&lt;-60,-60)</f>
        <v>-45.581795760562962</v>
      </c>
      <c r="N75" s="1">
        <f t="shared" si="16"/>
        <v>1.4615045046725981</v>
      </c>
      <c r="O75" s="1">
        <f t="shared" si="17"/>
        <v>162.22053230736887</v>
      </c>
      <c r="P75" s="1">
        <f t="shared" si="18"/>
        <v>500.98912915671991</v>
      </c>
      <c r="Q75" s="1">
        <f t="shared" si="19"/>
        <v>24.023030390085822</v>
      </c>
      <c r="R75" s="1">
        <f t="shared" si="20"/>
        <v>687.23269185417462</v>
      </c>
    </row>
    <row r="76" spans="1:18" x14ac:dyDescent="0.2">
      <c r="A76" s="1">
        <v>16</v>
      </c>
      <c r="B76" s="1">
        <f>Foglio1!B84</f>
        <v>16</v>
      </c>
      <c r="C76" s="1">
        <f>Foglio1!G84</f>
        <v>57.09477044329455</v>
      </c>
      <c r="D76" s="1">
        <f>Foglio1!E84</f>
        <v>0.54325108229760011</v>
      </c>
      <c r="E76" s="1">
        <f>Foglio1!F84</f>
        <v>0.83957028388484911</v>
      </c>
      <c r="F76" s="1">
        <f t="shared" si="15"/>
        <v>1.5454553359268255</v>
      </c>
      <c r="G76" s="1">
        <f>Foglio1!I84</f>
        <v>0.98602653327680823</v>
      </c>
      <c r="H76" s="1">
        <f>Foglio2!J83</f>
        <v>161.79</v>
      </c>
      <c r="I76" s="1">
        <f>Foglio2!K83</f>
        <v>261.49</v>
      </c>
      <c r="J76" s="1">
        <f>Foglio2!L83</f>
        <v>423.28</v>
      </c>
      <c r="K76" s="1">
        <f t="shared" si="14"/>
        <v>1.4287706856316</v>
      </c>
      <c r="L76" s="1">
        <f>IF(B76=0,"-",IF(K76="-","-",IF(Foglio1!H84&lt;=Foglio1!$C$3,DEGREES(ATAN(K76)),-DEGREES(ATAN(K76)))))</f>
        <v>-55.011733898607709</v>
      </c>
      <c r="M76" s="10" cm="1">
        <f t="array" ref="M76">_xlfn.IFS(L76&gt;60,60,AND(L76&lt;=60,L76&gt;=-60),L76,L76&lt;-60,-60)</f>
        <v>-55.011733898607709</v>
      </c>
      <c r="N76" s="1">
        <f t="shared" si="16"/>
        <v>1.8218606483732589</v>
      </c>
      <c r="O76" s="1">
        <f t="shared" si="17"/>
        <v>127.28089403171063</v>
      </c>
      <c r="P76" s="1">
        <f t="shared" si="18"/>
        <v>476.39834094312346</v>
      </c>
      <c r="Q76" s="1">
        <f t="shared" si="19"/>
        <v>27.085136981749518</v>
      </c>
      <c r="R76" s="1">
        <f t="shared" si="20"/>
        <v>630.76437195658366</v>
      </c>
    </row>
    <row r="77" spans="1:18" x14ac:dyDescent="0.2">
      <c r="A77" s="1">
        <v>17</v>
      </c>
      <c r="B77" s="1">
        <f>Foglio1!B85</f>
        <v>17</v>
      </c>
      <c r="C77" s="1">
        <f>Foglio1!G85</f>
        <v>66.120891168187342</v>
      </c>
      <c r="D77" s="1">
        <f>Foglio1!E85</f>
        <v>0.40480820488101071</v>
      </c>
      <c r="E77" s="1">
        <f>Foglio1!F85</f>
        <v>0.91440161704855571</v>
      </c>
      <c r="F77" s="1">
        <f t="shared" si="15"/>
        <v>2.2588514907135711</v>
      </c>
      <c r="G77" s="1">
        <f>Foglio1!I85</f>
        <v>0.9974870466410819</v>
      </c>
      <c r="H77" s="1">
        <f>Foglio2!J84</f>
        <v>130.83000000000001</v>
      </c>
      <c r="I77" s="1">
        <f>Foglio2!K84</f>
        <v>170.21</v>
      </c>
      <c r="J77" s="1">
        <f>Foglio2!L84</f>
        <v>301.04000000000002</v>
      </c>
      <c r="K77" s="1">
        <f t="shared" si="14"/>
        <v>2.0135189146676558</v>
      </c>
      <c r="L77" s="1">
        <f>IF(B77=0,"-",IF(K77="-","-",IF(Foglio1!H85&lt;=Foglio1!$C$3,DEGREES(ATAN(K77)),-DEGREES(ATAN(K77)))))</f>
        <v>-63.589030592963987</v>
      </c>
      <c r="M77" s="10" cm="1">
        <f t="array" ref="M77">_xlfn.IFS(L77&gt;60,60,AND(L77&lt;=60,L77&gt;=-60),L77,L77&lt;-60,-60)</f>
        <v>-60</v>
      </c>
      <c r="N77" s="1">
        <f t="shared" si="16"/>
        <v>2.4513068777427462</v>
      </c>
      <c r="O77" s="1">
        <f t="shared" si="17"/>
        <v>98.122500000000002</v>
      </c>
      <c r="P77" s="1">
        <f t="shared" si="18"/>
        <v>417.23694366059289</v>
      </c>
      <c r="Q77" s="1">
        <f t="shared" si="19"/>
        <v>22.577999999999996</v>
      </c>
      <c r="R77" s="1">
        <f t="shared" si="20"/>
        <v>537.93744366059286</v>
      </c>
    </row>
    <row r="78" spans="1:18" x14ac:dyDescent="0.2">
      <c r="A78" s="1">
        <v>18</v>
      </c>
      <c r="B78" s="1">
        <f>Foglio1!B86</f>
        <v>18</v>
      </c>
      <c r="C78" s="1">
        <f>Foglio1!G86</f>
        <v>76.195445364976933</v>
      </c>
      <c r="D78" s="1">
        <f>Foglio1!E86</f>
        <v>0.23861065556862843</v>
      </c>
      <c r="E78" s="1">
        <f>Foglio1!F86</f>
        <v>0.97111531501110071</v>
      </c>
      <c r="F78" s="1">
        <f t="shared" si="15"/>
        <v>4.0698740494084582</v>
      </c>
      <c r="G78" s="1">
        <f>Foglio1!I86</f>
        <v>0.96208605559613236</v>
      </c>
      <c r="H78" s="1">
        <f>Foglio2!J85</f>
        <v>83.4</v>
      </c>
      <c r="I78" s="1">
        <f>Foglio2!K85</f>
        <v>82.07</v>
      </c>
      <c r="J78" s="1">
        <f>Foglio2!L85</f>
        <v>165.47</v>
      </c>
      <c r="K78" s="1">
        <f t="shared" si="14"/>
        <v>3.2476238248235725</v>
      </c>
      <c r="L78" s="1">
        <f>IF(B78=0,"-",IF(K78="-","-",IF(Foglio1!H86&lt;=Foglio1!$C$3,DEGREES(ATAN(K78)),-DEGREES(ATAN(K78)))))</f>
        <v>-72.885488475386452</v>
      </c>
      <c r="M78" s="10" cm="1">
        <f t="array" ref="M78">_xlfn.IFS(L78&gt;60,60,AND(L78&lt;=60,L78&gt;=-60),L78,L78&lt;-60,-60)</f>
        <v>-60</v>
      </c>
      <c r="N78" s="1">
        <f t="shared" si="16"/>
        <v>3.890982285731305</v>
      </c>
      <c r="O78" s="1">
        <f t="shared" si="17"/>
        <v>62.550000000000004</v>
      </c>
      <c r="P78" s="1">
        <f t="shared" si="18"/>
        <v>319.33291618996816</v>
      </c>
      <c r="Q78" s="1">
        <f t="shared" si="19"/>
        <v>12.410249999999996</v>
      </c>
      <c r="R78" s="1">
        <f t="shared" si="20"/>
        <v>394.29316618996819</v>
      </c>
    </row>
    <row r="79" spans="1:18" x14ac:dyDescent="0.2">
      <c r="A79" s="1">
        <v>19</v>
      </c>
      <c r="B79" s="1">
        <f>Foglio1!B87</f>
        <v>19</v>
      </c>
      <c r="C79" s="1">
        <f>Foglio1!G87</f>
        <v>86.790645144792862</v>
      </c>
      <c r="D79" s="1">
        <f>Foglio1!E87</f>
        <v>5.5984522691656533E-2</v>
      </c>
      <c r="E79" s="1">
        <f>Foglio1!F87</f>
        <v>0.99843163672781687</v>
      </c>
      <c r="F79" s="1">
        <f t="shared" si="15"/>
        <v>17.834065358149687</v>
      </c>
      <c r="G79" s="1">
        <f>Foglio1!I87</f>
        <v>0.8943069800441269</v>
      </c>
      <c r="H79" s="1">
        <f>Foglio2!J86</f>
        <v>21.32</v>
      </c>
      <c r="I79" s="1">
        <f>Foglio2!K86</f>
        <v>11.18</v>
      </c>
      <c r="J79" s="1">
        <f>Foglio2!L86</f>
        <v>32.5</v>
      </c>
      <c r="K79" s="1">
        <f t="shared" si="14"/>
        <v>10.510537205997338</v>
      </c>
      <c r="L79" s="1">
        <f>IF(B79=0,"-",IF(K79="-","-",IF(Foglio1!H87&lt;=Foglio1!$C$3,DEGREES(ATAN(K79)),-DEGREES(ATAN(K79)))))</f>
        <v>-84.565089430528033</v>
      </c>
      <c r="M79" s="10" cm="1">
        <f t="array" ref="M79">_xlfn.IFS(L79&gt;60,60,AND(L79&lt;=60,L79&gt;=-60),L79,L79&lt;-60,-60)</f>
        <v>-60</v>
      </c>
      <c r="N79" s="1">
        <f t="shared" si="16"/>
        <v>14.312350996859129</v>
      </c>
      <c r="O79" s="1">
        <f t="shared" si="17"/>
        <v>15.99</v>
      </c>
      <c r="P79" s="1">
        <f t="shared" si="18"/>
        <v>160.01208414488505</v>
      </c>
      <c r="Q79" s="1">
        <f t="shared" si="19"/>
        <v>2.4374999999999996</v>
      </c>
      <c r="R79" s="1">
        <f t="shared" si="20"/>
        <v>178.43958414488506</v>
      </c>
    </row>
    <row r="80" spans="1:18" x14ac:dyDescent="0.2">
      <c r="A80" s="1">
        <v>20</v>
      </c>
      <c r="B80" s="1">
        <f>Foglio1!B88</f>
        <v>0</v>
      </c>
      <c r="C80" s="1" t="str">
        <f>Foglio1!G88</f>
        <v>-</v>
      </c>
      <c r="D80" s="1" t="str">
        <f>Foglio1!E88</f>
        <v>-</v>
      </c>
      <c r="E80" s="1" t="str">
        <f>Foglio1!F88</f>
        <v>-</v>
      </c>
      <c r="F80" s="1" t="str">
        <f t="shared" si="15"/>
        <v>-</v>
      </c>
      <c r="G80" s="1" t="str">
        <f>Foglio1!I88</f>
        <v>-</v>
      </c>
      <c r="H80" s="1" t="str">
        <f>Foglio2!J87</f>
        <v>-</v>
      </c>
      <c r="I80" s="1" t="str">
        <f>Foglio2!K87</f>
        <v>-</v>
      </c>
      <c r="J80" s="1" t="str">
        <f>Foglio2!L87</f>
        <v>-</v>
      </c>
      <c r="K80" s="1" t="str">
        <f t="shared" si="14"/>
        <v>-</v>
      </c>
      <c r="L80" s="1" t="str">
        <f>IF(B80=0,"-",IF(K80="-","-",IF(Foglio1!H88&lt;=Foglio1!$C$3,DEGREES(ATAN(K80)),-DEGREES(ATAN(K80)))))</f>
        <v>-</v>
      </c>
      <c r="M80" s="10" cm="1">
        <f t="array" ref="M80">_xlfn.IFS(L80&gt;60,60,AND(L80&lt;=60,L80&gt;=-60),L80,L80&lt;-60,-60)</f>
        <v>60</v>
      </c>
      <c r="N80" s="1" t="str">
        <f t="shared" si="16"/>
        <v>-</v>
      </c>
      <c r="O80" s="1" t="str">
        <f t="shared" si="17"/>
        <v>-</v>
      </c>
      <c r="P80" s="1" t="str">
        <f t="shared" si="18"/>
        <v>-</v>
      </c>
      <c r="Q80" s="1" t="str">
        <f t="shared" si="19"/>
        <v>-</v>
      </c>
      <c r="R80" s="1" t="str">
        <f t="shared" si="20"/>
        <v>-</v>
      </c>
    </row>
    <row r="81" spans="1:24" x14ac:dyDescent="0.2">
      <c r="A81" s="1">
        <v>21</v>
      </c>
      <c r="B81" s="1">
        <f>Foglio1!B89</f>
        <v>0</v>
      </c>
      <c r="C81" s="1" t="str">
        <f>Foglio1!G89</f>
        <v>-</v>
      </c>
      <c r="D81" s="1" t="str">
        <f>Foglio1!E89</f>
        <v>-</v>
      </c>
      <c r="E81" s="1" t="str">
        <f>Foglio1!F89</f>
        <v>-</v>
      </c>
      <c r="F81" s="1" t="str">
        <f t="shared" si="15"/>
        <v>-</v>
      </c>
      <c r="G81" s="1" t="str">
        <f>Foglio1!I89</f>
        <v>-</v>
      </c>
      <c r="H81" s="1" t="str">
        <f>Foglio2!J88</f>
        <v>-</v>
      </c>
      <c r="I81" s="1" t="str">
        <f>Foglio2!K88</f>
        <v>-</v>
      </c>
      <c r="J81" s="1" t="str">
        <f>Foglio2!L88</f>
        <v>-</v>
      </c>
      <c r="K81" s="1" t="str">
        <f t="shared" si="14"/>
        <v>-</v>
      </c>
      <c r="L81" s="1" t="str">
        <f>IF(B81=0,"-",IF(K81="-","-",IF(Foglio1!H89&lt;=Foglio1!$C$3,DEGREES(ATAN(K81)),-DEGREES(ATAN(K81)))))</f>
        <v>-</v>
      </c>
      <c r="M81" s="10" cm="1">
        <f t="array" ref="M81">_xlfn.IFS(L81&gt;60,60,AND(L81&lt;=60,L81&gt;=-60),L81,L81&lt;-60,-60)</f>
        <v>60</v>
      </c>
      <c r="N81" s="1" t="str">
        <f t="shared" si="16"/>
        <v>-</v>
      </c>
      <c r="O81" s="1" t="str">
        <f t="shared" si="17"/>
        <v>-</v>
      </c>
      <c r="P81" s="1" t="str">
        <f t="shared" si="18"/>
        <v>-</v>
      </c>
      <c r="Q81" s="1" t="str">
        <f t="shared" si="19"/>
        <v>-</v>
      </c>
      <c r="R81" s="1" t="str">
        <f t="shared" si="20"/>
        <v>-</v>
      </c>
    </row>
    <row r="82" spans="1:24" x14ac:dyDescent="0.2">
      <c r="A82" s="1">
        <v>22</v>
      </c>
      <c r="B82" s="1">
        <f>Foglio1!B90</f>
        <v>0</v>
      </c>
      <c r="C82" s="1" t="str">
        <f>Foglio1!G90</f>
        <v>-</v>
      </c>
      <c r="D82" s="1" t="str">
        <f>Foglio1!E90</f>
        <v>-</v>
      </c>
      <c r="E82" s="1" t="str">
        <f>Foglio1!F90</f>
        <v>-</v>
      </c>
      <c r="F82" s="1" t="str">
        <f t="shared" si="15"/>
        <v>-</v>
      </c>
      <c r="G82" s="1" t="str">
        <f>Foglio1!I90</f>
        <v>-</v>
      </c>
      <c r="H82" s="1" t="str">
        <f>Foglio2!J89</f>
        <v>-</v>
      </c>
      <c r="I82" s="1" t="str">
        <f>Foglio2!K89</f>
        <v>-</v>
      </c>
      <c r="J82" s="1" t="str">
        <f>Foglio2!L89</f>
        <v>-</v>
      </c>
      <c r="K82" s="1" t="str">
        <f t="shared" si="14"/>
        <v>-</v>
      </c>
      <c r="L82" s="1" t="str">
        <f>IF(B82=0,"-",IF(K82="-","-",IF(Foglio1!H90&lt;=Foglio1!$C$3,DEGREES(ATAN(K82)),-DEGREES(ATAN(K82)))))</f>
        <v>-</v>
      </c>
      <c r="M82" s="10" cm="1">
        <f t="array" ref="M82">_xlfn.IFS(L82&gt;60,60,AND(L82&lt;=60,L82&gt;=-60),L82,L82&lt;-60,-60)</f>
        <v>60</v>
      </c>
      <c r="N82" s="1" t="str">
        <f t="shared" si="16"/>
        <v>-</v>
      </c>
      <c r="O82" s="1" t="str">
        <f t="shared" si="17"/>
        <v>-</v>
      </c>
      <c r="P82" s="1" t="str">
        <f t="shared" si="18"/>
        <v>-</v>
      </c>
      <c r="Q82" s="1" t="str">
        <f t="shared" si="19"/>
        <v>-</v>
      </c>
      <c r="R82" s="1" t="str">
        <f t="shared" si="20"/>
        <v>-</v>
      </c>
    </row>
    <row r="83" spans="1:24" x14ac:dyDescent="0.2">
      <c r="A83" s="1">
        <v>23</v>
      </c>
      <c r="B83" s="1">
        <f>Foglio1!B91</f>
        <v>0</v>
      </c>
      <c r="C83" s="1" t="str">
        <f>Foglio1!G91</f>
        <v>-</v>
      </c>
      <c r="D83" s="1" t="str">
        <f>Foglio1!E91</f>
        <v>-</v>
      </c>
      <c r="E83" s="1" t="str">
        <f>Foglio1!F91</f>
        <v>-</v>
      </c>
      <c r="F83" s="1" t="str">
        <f t="shared" si="15"/>
        <v>-</v>
      </c>
      <c r="G83" s="1" t="str">
        <f>Foglio1!I91</f>
        <v>-</v>
      </c>
      <c r="H83" s="1" t="str">
        <f>Foglio2!J90</f>
        <v>-</v>
      </c>
      <c r="I83" s="1" t="str">
        <f>Foglio2!K90</f>
        <v>-</v>
      </c>
      <c r="J83" s="1" t="str">
        <f>Foglio2!L90</f>
        <v>-</v>
      </c>
      <c r="K83" s="1" t="str">
        <f t="shared" si="14"/>
        <v>-</v>
      </c>
      <c r="L83" s="1" t="str">
        <f>IF(B83=0,"-",IF(K83="-","-",IF(Foglio1!H91&lt;=Foglio1!$C$3,DEGREES(ATAN(K83)),-DEGREES(ATAN(K83)))))</f>
        <v>-</v>
      </c>
      <c r="M83" s="10" cm="1">
        <f t="array" ref="M83">_xlfn.IFS(L83&gt;60,60,AND(L83&lt;=60,L83&gt;=-60),L83,L83&lt;-60,-60)</f>
        <v>60</v>
      </c>
      <c r="N83" s="1" t="str">
        <f t="shared" si="16"/>
        <v>-</v>
      </c>
      <c r="O83" s="1" t="str">
        <f t="shared" si="17"/>
        <v>-</v>
      </c>
      <c r="P83" s="1" t="str">
        <f t="shared" si="18"/>
        <v>-</v>
      </c>
      <c r="Q83" s="1" t="str">
        <f t="shared" si="19"/>
        <v>-</v>
      </c>
      <c r="R83" s="1" t="str">
        <f t="shared" si="20"/>
        <v>-</v>
      </c>
    </row>
    <row r="84" spans="1:24" x14ac:dyDescent="0.2">
      <c r="A84" s="1">
        <v>24</v>
      </c>
      <c r="B84" s="1">
        <f>Foglio1!B92</f>
        <v>0</v>
      </c>
      <c r="C84" s="1" t="str">
        <f>Foglio1!G92</f>
        <v>-</v>
      </c>
      <c r="D84" s="1" t="str">
        <f>Foglio1!E92</f>
        <v>-</v>
      </c>
      <c r="E84" s="1" t="str">
        <f>Foglio1!F92</f>
        <v>-</v>
      </c>
      <c r="F84" s="1" t="str">
        <f t="shared" si="15"/>
        <v>-</v>
      </c>
      <c r="G84" s="1" t="str">
        <f>Foglio1!I92</f>
        <v>-</v>
      </c>
      <c r="H84" s="1" t="str">
        <f>Foglio2!J91</f>
        <v>-</v>
      </c>
      <c r="I84" s="1" t="str">
        <f>Foglio2!K91</f>
        <v>-</v>
      </c>
      <c r="J84" s="1" t="str">
        <f>Foglio2!L91</f>
        <v>-</v>
      </c>
      <c r="K84" s="1" t="str">
        <f t="shared" si="14"/>
        <v>-</v>
      </c>
      <c r="L84" s="1" t="str">
        <f>IF(B84=0,"-",IF(K84="-","-",IF(Foglio1!H92&lt;=Foglio1!$C$3,DEGREES(ATAN(K84)),-DEGREES(ATAN(K84)))))</f>
        <v>-</v>
      </c>
      <c r="M84" s="10" cm="1">
        <f t="array" ref="M84">_xlfn.IFS(L84&gt;60,60,AND(L84&lt;=60,L84&gt;=-60),L84,L84&lt;-60,-60)</f>
        <v>60</v>
      </c>
      <c r="N84" s="1" t="str">
        <f t="shared" si="16"/>
        <v>-</v>
      </c>
      <c r="O84" s="1" t="str">
        <f t="shared" si="17"/>
        <v>-</v>
      </c>
      <c r="P84" s="1" t="str">
        <f t="shared" si="18"/>
        <v>-</v>
      </c>
      <c r="Q84" s="1" t="str">
        <f t="shared" si="19"/>
        <v>-</v>
      </c>
      <c r="R84" s="1" t="str">
        <f t="shared" si="20"/>
        <v>-</v>
      </c>
    </row>
    <row r="86" spans="1:24" x14ac:dyDescent="0.2">
      <c r="A86" s="8">
        <v>45648</v>
      </c>
      <c r="H86" s="32" t="s">
        <v>41</v>
      </c>
      <c r="I86" s="32"/>
      <c r="J86" s="32"/>
    </row>
    <row r="87" spans="1:24" x14ac:dyDescent="0.2">
      <c r="A87" s="2" t="s">
        <v>19</v>
      </c>
      <c r="B87" s="9" t="s">
        <v>18</v>
      </c>
      <c r="C87" s="2" t="s">
        <v>24</v>
      </c>
      <c r="D87" s="2" t="s">
        <v>26</v>
      </c>
      <c r="E87" s="2" t="s">
        <v>31</v>
      </c>
      <c r="F87" s="2" t="s">
        <v>55</v>
      </c>
      <c r="G87" s="2" t="s">
        <v>33</v>
      </c>
      <c r="H87" s="2" t="s">
        <v>39</v>
      </c>
      <c r="I87" s="2" t="s">
        <v>40</v>
      </c>
      <c r="J87" s="2" t="s">
        <v>45</v>
      </c>
      <c r="K87" s="2" t="s">
        <v>35</v>
      </c>
      <c r="L87" s="2" t="s">
        <v>34</v>
      </c>
      <c r="M87" s="2" t="s">
        <v>36</v>
      </c>
      <c r="N87" s="2" t="s">
        <v>42</v>
      </c>
      <c r="O87" s="2" t="s">
        <v>59</v>
      </c>
      <c r="P87" s="2" t="s">
        <v>60</v>
      </c>
      <c r="Q87" s="2" t="s">
        <v>61</v>
      </c>
      <c r="R87" s="2" t="s">
        <v>63</v>
      </c>
      <c r="T87" s="38" t="s">
        <v>62</v>
      </c>
      <c r="U87" s="39"/>
      <c r="V87" s="39"/>
      <c r="W87" s="39"/>
      <c r="X87" s="40"/>
    </row>
    <row r="88" spans="1:24" x14ac:dyDescent="0.2">
      <c r="A88" s="1">
        <v>1</v>
      </c>
      <c r="B88" s="1">
        <f>Foglio1!B96</f>
        <v>0</v>
      </c>
      <c r="C88" s="1" t="str">
        <f>Foglio1!G96</f>
        <v>-</v>
      </c>
      <c r="D88" s="1" t="str">
        <f>Foglio1!E96</f>
        <v>-</v>
      </c>
      <c r="E88" s="1" t="str">
        <f>Foglio1!F96</f>
        <v>-</v>
      </c>
      <c r="F88" s="1" t="str">
        <f>IF(B88=0,"-",E88/D88)</f>
        <v>-</v>
      </c>
      <c r="G88" s="1" t="str">
        <f>Foglio1!I96</f>
        <v>-</v>
      </c>
      <c r="H88" s="1" t="str">
        <f>Foglio2!J95</f>
        <v>-</v>
      </c>
      <c r="I88" s="1" t="str">
        <f>Foglio2!K95</f>
        <v>-</v>
      </c>
      <c r="J88" s="1" t="str">
        <f>Foglio2!L95</f>
        <v>-</v>
      </c>
      <c r="K88" s="1" t="str">
        <f t="shared" ref="K88:K111" si="21">IF(B88=0,"-",IF(I88-0.5*$A$3*J88&lt;=0,"-",(I88*F88*ABS(G88))/(I88+0.5*H88-0.5*$A$3*J88)))</f>
        <v>-</v>
      </c>
      <c r="L88" s="1" t="str">
        <f>IF(B88=0,"-",IF(K88="-","-",IF(Foglio1!H96&lt;=Foglio1!$C$3,DEGREES(ATAN(K88)),-DEGREES(ATAN(K88)))))</f>
        <v>-</v>
      </c>
      <c r="M88" s="10" cm="1">
        <f t="array" ref="M88">_xlfn.IFS(L88&gt;60,60,AND(L88&lt;=60,L88&gt;=-60),L88,L88&lt;-60,-60)</f>
        <v>60</v>
      </c>
      <c r="N88" s="1" t="str">
        <f t="shared" ref="N88" si="22">IF(B88=0,"-",ABS((D88*COS(RADIANS(ABS(M88)))+E88*ABS(G88)*SIN(RADIANS(ABS(M88))))/D88))</f>
        <v>-</v>
      </c>
      <c r="O88" s="1" t="str">
        <f>IF(B88=0,"-",H88*((1+COS(RADIANS(M88)))/2))</f>
        <v>-</v>
      </c>
      <c r="P88" s="1" t="str">
        <f>IF(B88=0,"-",I88*N88)</f>
        <v>-</v>
      </c>
      <c r="Q88" s="1" t="str">
        <f>IF(B88=0,"-",J88*$A$3*((1-COS(RADIANS(M88)))/2))</f>
        <v>-</v>
      </c>
      <c r="R88" s="1" t="str">
        <f>IF(B88=0,"-",O88+P88+Q88)</f>
        <v>-</v>
      </c>
      <c r="T88" s="37">
        <f>(SUM(R88:R111)*$C$3)/1000</f>
        <v>8.2517767876273815</v>
      </c>
      <c r="U88" s="37"/>
      <c r="V88" s="37"/>
      <c r="W88" s="37"/>
      <c r="X88" s="37"/>
    </row>
    <row r="89" spans="1:24" x14ac:dyDescent="0.2">
      <c r="A89" s="1">
        <v>2</v>
      </c>
      <c r="B89" s="1">
        <f>Foglio1!B97</f>
        <v>0</v>
      </c>
      <c r="C89" s="1" t="str">
        <f>Foglio1!G97</f>
        <v>-</v>
      </c>
      <c r="D89" s="1" t="str">
        <f>Foglio1!E97</f>
        <v>-</v>
      </c>
      <c r="E89" s="1" t="str">
        <f>Foglio1!F97</f>
        <v>-</v>
      </c>
      <c r="F89" s="1" t="str">
        <f t="shared" ref="F89:F111" si="23">IF(B89=0,"-",E89/D89)</f>
        <v>-</v>
      </c>
      <c r="G89" s="1" t="str">
        <f>Foglio1!I97</f>
        <v>-</v>
      </c>
      <c r="H89" s="1" t="str">
        <f>Foglio2!J96</f>
        <v>-</v>
      </c>
      <c r="I89" s="1" t="str">
        <f>Foglio2!K96</f>
        <v>-</v>
      </c>
      <c r="J89" s="1" t="str">
        <f>Foglio2!L96</f>
        <v>-</v>
      </c>
      <c r="K89" s="1" t="str">
        <f t="shared" si="21"/>
        <v>-</v>
      </c>
      <c r="L89" s="1" t="str">
        <f>IF(B89=0,"-",IF(K89="-","-",IF(Foglio1!H97&lt;=Foglio1!$C$3,DEGREES(ATAN(K89)),-DEGREES(ATAN(K89)))))</f>
        <v>-</v>
      </c>
      <c r="M89" s="10" cm="1">
        <f t="array" ref="M89">_xlfn.IFS(L89&gt;60,60,AND(L89&lt;=60,L89&gt;=-60),L89,L89&lt;-60,-60)</f>
        <v>60</v>
      </c>
      <c r="N89" s="1" t="str">
        <f t="shared" ref="N89:N111" si="24">IF(B89=0,"-",ABS((D89*COS(RADIANS(ABS(M89)))+E89*ABS(G89)*SIN(RADIANS(ABS(M89))))/D89))</f>
        <v>-</v>
      </c>
      <c r="O89" s="1" t="str">
        <f t="shared" ref="O89:O111" si="25">IF(B89=0,"-",H89*((1+COS(RADIANS(M89)))/2))</f>
        <v>-</v>
      </c>
      <c r="P89" s="1" t="str">
        <f t="shared" ref="P89:P111" si="26">IF(B89=0,"-",I89*N89)</f>
        <v>-</v>
      </c>
      <c r="Q89" s="1" t="str">
        <f t="shared" ref="Q89:Q111" si="27">IF(B89=0,"-",J89*$A$3*((1-COS(RADIANS(M89)))/2))</f>
        <v>-</v>
      </c>
      <c r="R89" s="1" t="str">
        <f t="shared" ref="R89:R111" si="28">IF(B89=0,"-",O89+P89+Q89)</f>
        <v>-</v>
      </c>
    </row>
    <row r="90" spans="1:24" x14ac:dyDescent="0.2">
      <c r="A90" s="1">
        <v>3</v>
      </c>
      <c r="B90" s="1">
        <f>Foglio1!B98</f>
        <v>0</v>
      </c>
      <c r="C90" s="1" t="str">
        <f>Foglio1!G98</f>
        <v>-</v>
      </c>
      <c r="D90" s="1" t="str">
        <f>Foglio1!E98</f>
        <v>-</v>
      </c>
      <c r="E90" s="1" t="str">
        <f>Foglio1!F98</f>
        <v>-</v>
      </c>
      <c r="F90" s="1" t="str">
        <f t="shared" si="23"/>
        <v>-</v>
      </c>
      <c r="G90" s="1" t="str">
        <f>Foglio1!I98</f>
        <v>-</v>
      </c>
      <c r="H90" s="1" t="str">
        <f>Foglio2!J97</f>
        <v>-</v>
      </c>
      <c r="I90" s="1" t="str">
        <f>Foglio2!K97</f>
        <v>-</v>
      </c>
      <c r="J90" s="1" t="str">
        <f>Foglio2!L97</f>
        <v>-</v>
      </c>
      <c r="K90" s="1" t="str">
        <f t="shared" si="21"/>
        <v>-</v>
      </c>
      <c r="L90" s="1" t="str">
        <f>IF(B90=0,"-",IF(K90="-","-",IF(Foglio1!H98&lt;=Foglio1!$C$3,DEGREES(ATAN(K90)),-DEGREES(ATAN(K90)))))</f>
        <v>-</v>
      </c>
      <c r="M90" s="10" cm="1">
        <f t="array" ref="M90">_xlfn.IFS(L90&gt;60,60,AND(L90&lt;=60,L90&gt;=-60),L90,L90&lt;-60,-60)</f>
        <v>60</v>
      </c>
      <c r="N90" s="1" t="str">
        <f t="shared" si="24"/>
        <v>-</v>
      </c>
      <c r="O90" s="1" t="str">
        <f t="shared" si="25"/>
        <v>-</v>
      </c>
      <c r="P90" s="1" t="str">
        <f t="shared" si="26"/>
        <v>-</v>
      </c>
      <c r="Q90" s="1" t="str">
        <f t="shared" si="27"/>
        <v>-</v>
      </c>
      <c r="R90" s="1" t="str">
        <f t="shared" si="28"/>
        <v>-</v>
      </c>
    </row>
    <row r="91" spans="1:24" x14ac:dyDescent="0.2">
      <c r="A91" s="1">
        <v>4</v>
      </c>
      <c r="B91" s="1">
        <f>Foglio1!B99</f>
        <v>0</v>
      </c>
      <c r="C91" s="1" t="str">
        <f>Foglio1!G99</f>
        <v>-</v>
      </c>
      <c r="D91" s="1" t="str">
        <f>Foglio1!E99</f>
        <v>-</v>
      </c>
      <c r="E91" s="1" t="str">
        <f>Foglio1!F99</f>
        <v>-</v>
      </c>
      <c r="F91" s="1" t="str">
        <f t="shared" si="23"/>
        <v>-</v>
      </c>
      <c r="G91" s="1" t="str">
        <f>Foglio1!I99</f>
        <v>-</v>
      </c>
      <c r="H91" s="1" t="str">
        <f>Foglio2!J98</f>
        <v>-</v>
      </c>
      <c r="I91" s="1" t="str">
        <f>Foglio2!K98</f>
        <v>-</v>
      </c>
      <c r="J91" s="1" t="str">
        <f>Foglio2!L98</f>
        <v>-</v>
      </c>
      <c r="K91" s="1" t="str">
        <f t="shared" si="21"/>
        <v>-</v>
      </c>
      <c r="L91" s="1" t="str">
        <f>IF(B91=0,"-",IF(K91="-","-",IF(Foglio1!H99&lt;=Foglio1!$C$3,DEGREES(ATAN(K91)),-DEGREES(ATAN(K91)))))</f>
        <v>-</v>
      </c>
      <c r="M91" s="10" cm="1">
        <f t="array" ref="M91">_xlfn.IFS(L91&gt;60,60,AND(L91&lt;=60,L91&gt;=-60),L91,L91&lt;-60,-60)</f>
        <v>60</v>
      </c>
      <c r="N91" s="1" t="str">
        <f t="shared" si="24"/>
        <v>-</v>
      </c>
      <c r="O91" s="1" t="str">
        <f t="shared" si="25"/>
        <v>-</v>
      </c>
      <c r="P91" s="1" t="str">
        <f t="shared" si="26"/>
        <v>-</v>
      </c>
      <c r="Q91" s="1" t="str">
        <f t="shared" si="27"/>
        <v>-</v>
      </c>
      <c r="R91" s="1" t="str">
        <f t="shared" si="28"/>
        <v>-</v>
      </c>
    </row>
    <row r="92" spans="1:24" x14ac:dyDescent="0.2">
      <c r="A92" s="1">
        <v>5</v>
      </c>
      <c r="B92" s="1">
        <f>Foglio1!B100</f>
        <v>0</v>
      </c>
      <c r="C92" s="1" t="str">
        <f>Foglio1!G100</f>
        <v>-</v>
      </c>
      <c r="D92" s="1" t="str">
        <f>Foglio1!E100</f>
        <v>-</v>
      </c>
      <c r="E92" s="1" t="str">
        <f>Foglio1!F100</f>
        <v>-</v>
      </c>
      <c r="F92" s="1" t="str">
        <f t="shared" si="23"/>
        <v>-</v>
      </c>
      <c r="G92" s="1" t="str">
        <f>Foglio1!I100</f>
        <v>-</v>
      </c>
      <c r="H92" s="1" t="str">
        <f>Foglio2!J99</f>
        <v>-</v>
      </c>
      <c r="I92" s="1" t="str">
        <f>Foglio2!K99</f>
        <v>-</v>
      </c>
      <c r="J92" s="1" t="str">
        <f>Foglio2!L99</f>
        <v>-</v>
      </c>
      <c r="K92" s="1" t="str">
        <f t="shared" si="21"/>
        <v>-</v>
      </c>
      <c r="L92" s="1" t="str">
        <f>IF(B92=0,"-",IF(K92="-","-",IF(Foglio1!H100&lt;=Foglio1!$C$3,DEGREES(ATAN(K92)),-DEGREES(ATAN(K92)))))</f>
        <v>-</v>
      </c>
      <c r="M92" s="10" cm="1">
        <f t="array" ref="M92">_xlfn.IFS(L92&gt;60,60,AND(L92&lt;=60,L92&gt;=-60),L92,L92&lt;-60,-60)</f>
        <v>60</v>
      </c>
      <c r="N92" s="1" t="str">
        <f t="shared" si="24"/>
        <v>-</v>
      </c>
      <c r="O92" s="1" t="str">
        <f t="shared" si="25"/>
        <v>-</v>
      </c>
      <c r="P92" s="1" t="str">
        <f t="shared" si="26"/>
        <v>-</v>
      </c>
      <c r="Q92" s="1" t="str">
        <f t="shared" si="27"/>
        <v>-</v>
      </c>
      <c r="R92" s="1" t="str">
        <f t="shared" si="28"/>
        <v>-</v>
      </c>
    </row>
    <row r="93" spans="1:24" x14ac:dyDescent="0.2">
      <c r="A93" s="1">
        <v>6</v>
      </c>
      <c r="B93" s="1">
        <f>Foglio1!B101</f>
        <v>0</v>
      </c>
      <c r="C93" s="1" t="str">
        <f>Foglio1!G101</f>
        <v>-</v>
      </c>
      <c r="D93" s="1" t="str">
        <f>Foglio1!E101</f>
        <v>-</v>
      </c>
      <c r="E93" s="1" t="str">
        <f>Foglio1!F101</f>
        <v>-</v>
      </c>
      <c r="F93" s="1" t="str">
        <f t="shared" si="23"/>
        <v>-</v>
      </c>
      <c r="G93" s="1" t="str">
        <f>Foglio1!I101</f>
        <v>-</v>
      </c>
      <c r="H93" s="1" t="str">
        <f>Foglio2!J100</f>
        <v>-</v>
      </c>
      <c r="I93" s="1" t="str">
        <f>Foglio2!K100</f>
        <v>-</v>
      </c>
      <c r="J93" s="1" t="str">
        <f>Foglio2!L100</f>
        <v>-</v>
      </c>
      <c r="K93" s="1" t="str">
        <f t="shared" si="21"/>
        <v>-</v>
      </c>
      <c r="L93" s="1" t="str">
        <f>IF(B93=0,"-",IF(K93="-","-",IF(Foglio1!H101&lt;=Foglio1!$C$3,DEGREES(ATAN(K93)),-DEGREES(ATAN(K93)))))</f>
        <v>-</v>
      </c>
      <c r="M93" s="10" cm="1">
        <f t="array" ref="M93">_xlfn.IFS(L93&gt;60,60,AND(L93&lt;=60,L93&gt;=-60),L93,L93&lt;-60,-60)</f>
        <v>60</v>
      </c>
      <c r="N93" s="1" t="str">
        <f t="shared" si="24"/>
        <v>-</v>
      </c>
      <c r="O93" s="1" t="str">
        <f t="shared" si="25"/>
        <v>-</v>
      </c>
      <c r="P93" s="1" t="str">
        <f t="shared" si="26"/>
        <v>-</v>
      </c>
      <c r="Q93" s="1" t="str">
        <f t="shared" si="27"/>
        <v>-</v>
      </c>
      <c r="R93" s="1" t="str">
        <f t="shared" si="28"/>
        <v>-</v>
      </c>
    </row>
    <row r="94" spans="1:24" x14ac:dyDescent="0.2">
      <c r="A94" s="1">
        <v>7</v>
      </c>
      <c r="B94" s="1">
        <f>Foglio1!B102</f>
        <v>0</v>
      </c>
      <c r="C94" s="1" t="str">
        <f>Foglio1!G102</f>
        <v>-</v>
      </c>
      <c r="D94" s="1" t="str">
        <f>Foglio1!E102</f>
        <v>-</v>
      </c>
      <c r="E94" s="1" t="str">
        <f>Foglio1!F102</f>
        <v>-</v>
      </c>
      <c r="F94" s="1" t="str">
        <f t="shared" si="23"/>
        <v>-</v>
      </c>
      <c r="G94" s="1" t="str">
        <f>Foglio1!I102</f>
        <v>-</v>
      </c>
      <c r="H94" s="1" t="str">
        <f>Foglio2!J101</f>
        <v>-</v>
      </c>
      <c r="I94" s="1" t="str">
        <f>Foglio2!K101</f>
        <v>-</v>
      </c>
      <c r="J94" s="1" t="str">
        <f>Foglio2!L101</f>
        <v>-</v>
      </c>
      <c r="K94" s="1" t="str">
        <f t="shared" si="21"/>
        <v>-</v>
      </c>
      <c r="L94" s="1" t="str">
        <f>IF(B94=0,"-",IF(K94="-","-",IF(Foglio1!H102&lt;=Foglio1!$C$3,DEGREES(ATAN(K94)),-DEGREES(ATAN(K94)))))</f>
        <v>-</v>
      </c>
      <c r="M94" s="10" cm="1">
        <f t="array" ref="M94">_xlfn.IFS(L94&gt;60,60,AND(L94&lt;=60,L94&gt;=-60),L94,L94&lt;-60,-60)</f>
        <v>60</v>
      </c>
      <c r="N94" s="1" t="str">
        <f t="shared" si="24"/>
        <v>-</v>
      </c>
      <c r="O94" s="1" t="str">
        <f t="shared" si="25"/>
        <v>-</v>
      </c>
      <c r="P94" s="1" t="str">
        <f t="shared" si="26"/>
        <v>-</v>
      </c>
      <c r="Q94" s="1" t="str">
        <f t="shared" si="27"/>
        <v>-</v>
      </c>
      <c r="R94" s="1" t="str">
        <f t="shared" si="28"/>
        <v>-</v>
      </c>
    </row>
    <row r="95" spans="1:24" x14ac:dyDescent="0.2">
      <c r="A95" s="1">
        <v>8</v>
      </c>
      <c r="B95" s="1">
        <f>Foglio1!B103</f>
        <v>0</v>
      </c>
      <c r="C95" s="1" t="str">
        <f>Foglio1!G103</f>
        <v>-</v>
      </c>
      <c r="D95" s="1" t="str">
        <f>Foglio1!E103</f>
        <v>-</v>
      </c>
      <c r="E95" s="1" t="str">
        <f>Foglio1!F103</f>
        <v>-</v>
      </c>
      <c r="F95" s="1" t="str">
        <f t="shared" si="23"/>
        <v>-</v>
      </c>
      <c r="G95" s="1" t="str">
        <f>Foglio1!I103</f>
        <v>-</v>
      </c>
      <c r="H95" s="1" t="str">
        <f>Foglio2!J102</f>
        <v>-</v>
      </c>
      <c r="I95" s="1" t="str">
        <f>Foglio2!K102</f>
        <v>-</v>
      </c>
      <c r="J95" s="1" t="str">
        <f>Foglio2!L102</f>
        <v>-</v>
      </c>
      <c r="K95" s="1" t="str">
        <f t="shared" si="21"/>
        <v>-</v>
      </c>
      <c r="L95" s="1" t="str">
        <f>IF(B95=0,"-",IF(K95="-","-",IF(Foglio1!H103&lt;=Foglio1!$C$3,DEGREES(ATAN(K95)),-DEGREES(ATAN(K95)))))</f>
        <v>-</v>
      </c>
      <c r="M95" s="10" cm="1">
        <f t="array" ref="M95">_xlfn.IFS(L95&gt;60,60,AND(L95&lt;=60,L95&gt;=-60),L95,L95&lt;-60,-60)</f>
        <v>60</v>
      </c>
      <c r="N95" s="1" t="str">
        <f t="shared" si="24"/>
        <v>-</v>
      </c>
      <c r="O95" s="1" t="str">
        <f t="shared" si="25"/>
        <v>-</v>
      </c>
      <c r="P95" s="1" t="str">
        <f t="shared" si="26"/>
        <v>-</v>
      </c>
      <c r="Q95" s="1" t="str">
        <f t="shared" si="27"/>
        <v>-</v>
      </c>
      <c r="R95" s="1" t="str">
        <f t="shared" si="28"/>
        <v>-</v>
      </c>
    </row>
    <row r="96" spans="1:24" x14ac:dyDescent="0.2">
      <c r="A96" s="1">
        <v>9</v>
      </c>
      <c r="B96" s="1">
        <f>Foglio1!B104</f>
        <v>9</v>
      </c>
      <c r="C96" s="1">
        <f>Foglio1!G104</f>
        <v>82.2701059185394</v>
      </c>
      <c r="D96" s="1">
        <f>Foglio1!E104</f>
        <v>0.13450321278921906</v>
      </c>
      <c r="E96" s="1">
        <f>Foglio1!F104</f>
        <v>0.99091315752157516</v>
      </c>
      <c r="F96" s="1">
        <f t="shared" si="23"/>
        <v>7.3672080909653967</v>
      </c>
      <c r="G96" s="1">
        <f>Foglio1!I104</f>
        <v>0.27724005345045616</v>
      </c>
      <c r="H96" s="1">
        <f>Foglio2!J103</f>
        <v>51.54</v>
      </c>
      <c r="I96" s="1">
        <f>Foglio2!K103</f>
        <v>42.39</v>
      </c>
      <c r="J96" s="1">
        <f>Foglio2!L103</f>
        <v>93.93</v>
      </c>
      <c r="K96" s="1">
        <f t="shared" si="21"/>
        <v>1.6012603201552364</v>
      </c>
      <c r="L96" s="1">
        <f>IF(B96=0,"-",IF(K96="-","-",IF(Foglio1!H104&lt;=Foglio1!$C$3,DEGREES(ATAN(K96)),-DEGREES(ATAN(K96)))))</f>
        <v>58.014889303980567</v>
      </c>
      <c r="M96" s="10" cm="1">
        <f t="array" ref="M96">_xlfn.IFS(L96&gt;60,60,AND(L96&lt;=60,L96&gt;=-60),L96,L96&lt;-60,-60)</f>
        <v>58.014889303980567</v>
      </c>
      <c r="N96" s="1">
        <f t="shared" si="24"/>
        <v>2.2621057313938038</v>
      </c>
      <c r="O96" s="1">
        <f t="shared" si="25"/>
        <v>39.42033978474926</v>
      </c>
      <c r="P96" s="1">
        <f t="shared" si="26"/>
        <v>95.890661953783336</v>
      </c>
      <c r="Q96" s="1">
        <f t="shared" si="27"/>
        <v>6.6263078231577568</v>
      </c>
      <c r="R96" s="1">
        <f t="shared" si="28"/>
        <v>141.93730956169034</v>
      </c>
    </row>
    <row r="97" spans="1:18" x14ac:dyDescent="0.2">
      <c r="A97" s="1">
        <v>10</v>
      </c>
      <c r="B97" s="1">
        <f>Foglio1!B105</f>
        <v>10</v>
      </c>
      <c r="C97" s="1">
        <f>Foglio1!G105</f>
        <v>75.362524016274477</v>
      </c>
      <c r="D97" s="1">
        <f>Foglio1!E105</f>
        <v>0.25270226282091879</v>
      </c>
      <c r="E97" s="1">
        <f>Foglio1!F105</f>
        <v>0.96754409014017917</v>
      </c>
      <c r="F97" s="1">
        <f t="shared" si="23"/>
        <v>3.8287907648292157</v>
      </c>
      <c r="G97" s="1">
        <f>Foglio1!I105</f>
        <v>6.9076741026757052E-2</v>
      </c>
      <c r="H97" s="1">
        <f>Foglio2!J104</f>
        <v>81.84</v>
      </c>
      <c r="I97" s="1">
        <f>Foglio2!K104</f>
        <v>90.51</v>
      </c>
      <c r="J97" s="1">
        <f>Foglio2!L104</f>
        <v>172.35000000000002</v>
      </c>
      <c r="K97" s="1">
        <f t="shared" si="21"/>
        <v>0.22673505176417477</v>
      </c>
      <c r="L97" s="1">
        <f>IF(B97=0,"-",IF(K97="-","-",IF(Foglio1!H105&lt;=Foglio1!$C$3,DEGREES(ATAN(K97)),-DEGREES(ATAN(K97)))))</f>
        <v>12.77496921747168</v>
      </c>
      <c r="M97" s="10" cm="1">
        <f t="array" ref="M97">_xlfn.IFS(L97&gt;60,60,AND(L97&lt;=60,L97&gt;=-60),L97,L97&lt;-60,-60)</f>
        <v>12.77496921747168</v>
      </c>
      <c r="N97" s="1">
        <f t="shared" si="24"/>
        <v>1.0337286039858915</v>
      </c>
      <c r="O97" s="1">
        <f t="shared" si="25"/>
        <v>80.827068326847041</v>
      </c>
      <c r="P97" s="1">
        <f t="shared" si="26"/>
        <v>93.56277594676304</v>
      </c>
      <c r="Q97" s="1">
        <f t="shared" si="27"/>
        <v>0.63995151711112264</v>
      </c>
      <c r="R97" s="1">
        <f t="shared" si="28"/>
        <v>175.02979579072121</v>
      </c>
    </row>
    <row r="98" spans="1:18" x14ac:dyDescent="0.2">
      <c r="A98" s="1">
        <v>11</v>
      </c>
      <c r="B98" s="1">
        <f>Foglio1!B106</f>
        <v>11</v>
      </c>
      <c r="C98" s="1">
        <f>Foglio1!G106</f>
        <v>70.443042293805377</v>
      </c>
      <c r="D98" s="1">
        <f>Foglio1!E106</f>
        <v>0.33474377358185126</v>
      </c>
      <c r="E98" s="1">
        <f>Foglio1!F106</f>
        <v>0.94230918813740872</v>
      </c>
      <c r="F98" s="1">
        <f t="shared" si="23"/>
        <v>2.8150163274269122</v>
      </c>
      <c r="G98" s="1">
        <f>Foglio1!I106</f>
        <v>-0.16481697774172516</v>
      </c>
      <c r="H98" s="1">
        <f>Foglio2!J105</f>
        <v>98.72</v>
      </c>
      <c r="I98" s="1">
        <f>Foglio2!K105</f>
        <v>125.89</v>
      </c>
      <c r="J98" s="1">
        <f>Foglio2!L105</f>
        <v>224.61</v>
      </c>
      <c r="K98" s="1">
        <f t="shared" si="21"/>
        <v>0.41260847658545813</v>
      </c>
      <c r="L98" s="1">
        <f>IF(B98=0,"-",IF(K98="-","-",IF(Foglio1!H106&lt;=Foglio1!$C$3,DEGREES(ATAN(K98)),-DEGREES(ATAN(K98)))))</f>
        <v>-22.421458746829348</v>
      </c>
      <c r="M98" s="10" cm="1">
        <f t="array" ref="M98">_xlfn.IFS(L98&gt;60,60,AND(L98&lt;=60,L98&gt;=-60),L98,L98&lt;-60,-60)</f>
        <v>-22.421458746829348</v>
      </c>
      <c r="N98" s="1">
        <f t="shared" si="24"/>
        <v>1.1013662484272326</v>
      </c>
      <c r="O98" s="1">
        <f t="shared" si="25"/>
        <v>94.988544325760586</v>
      </c>
      <c r="P98" s="1">
        <f t="shared" si="26"/>
        <v>138.65099701450433</v>
      </c>
      <c r="Q98" s="1">
        <f t="shared" si="27"/>
        <v>2.5469679669497061</v>
      </c>
      <c r="R98" s="1">
        <f t="shared" si="28"/>
        <v>236.18650930721461</v>
      </c>
    </row>
    <row r="99" spans="1:18" x14ac:dyDescent="0.2">
      <c r="A99" s="1">
        <v>12</v>
      </c>
      <c r="B99" s="1">
        <f>Foglio1!B107</f>
        <v>12</v>
      </c>
      <c r="C99" s="1">
        <f>Foglio1!G107</f>
        <v>67.973415666232071</v>
      </c>
      <c r="D99" s="1">
        <f>Foglio1!E107</f>
        <v>0.3750367516936659</v>
      </c>
      <c r="E99" s="1">
        <f>Foglio1!F107</f>
        <v>0.92700994324713881</v>
      </c>
      <c r="F99" s="1">
        <f t="shared" si="23"/>
        <v>2.4717842693036403</v>
      </c>
      <c r="G99" s="1">
        <f>Foglio1!I107</f>
        <v>-0.40622057965316138</v>
      </c>
      <c r="H99" s="1">
        <f>Foglio2!J106</f>
        <v>105.78</v>
      </c>
      <c r="I99" s="1">
        <f>Foglio2!K106</f>
        <v>148.97</v>
      </c>
      <c r="J99" s="1">
        <f>Foglio2!L106</f>
        <v>254.75</v>
      </c>
      <c r="K99" s="1">
        <f t="shared" si="21"/>
        <v>0.91403311062069315</v>
      </c>
      <c r="L99" s="1">
        <f>IF(B99=0,"-",IF(K99="-","-",IF(Foglio1!H107&lt;=Foglio1!$C$3,DEGREES(ATAN(K99)),-DEGREES(ATAN(K99)))))</f>
        <v>-42.428345481172926</v>
      </c>
      <c r="M99" s="10" cm="1">
        <f t="array" ref="M99">_xlfn.IFS(L99&gt;60,60,AND(L99&lt;=60,L99&gt;=-60),L99,L99&lt;-60,-60)</f>
        <v>-42.428345481172926</v>
      </c>
      <c r="N99" s="1">
        <f t="shared" si="24"/>
        <v>1.4155484400371221</v>
      </c>
      <c r="O99" s="1">
        <f t="shared" si="25"/>
        <v>91.92925449492391</v>
      </c>
      <c r="P99" s="1">
        <f t="shared" si="26"/>
        <v>210.87425111233009</v>
      </c>
      <c r="Q99" s="1">
        <f t="shared" si="27"/>
        <v>10.007026141287954</v>
      </c>
      <c r="R99" s="1">
        <f t="shared" si="28"/>
        <v>312.81053174854196</v>
      </c>
    </row>
    <row r="100" spans="1:18" x14ac:dyDescent="0.2">
      <c r="A100" s="1">
        <v>13</v>
      </c>
      <c r="B100" s="1">
        <f>Foglio1!B108</f>
        <v>13</v>
      </c>
      <c r="C100" s="1">
        <f>Foglio1!G108</f>
        <v>68.232858549652349</v>
      </c>
      <c r="D100" s="1">
        <f>Foglio1!E108</f>
        <v>0.37083529728533715</v>
      </c>
      <c r="E100" s="1">
        <f>Foglio1!F108</f>
        <v>0.92869864987911743</v>
      </c>
      <c r="F100" s="1">
        <f t="shared" si="23"/>
        <v>2.5043426466616401</v>
      </c>
      <c r="G100" s="1">
        <f>Foglio1!I108</f>
        <v>0.62654604089725408</v>
      </c>
      <c r="H100" s="1">
        <f>Foglio2!J107</f>
        <v>101.64</v>
      </c>
      <c r="I100" s="1">
        <f>Foglio2!K107</f>
        <v>144.72</v>
      </c>
      <c r="J100" s="1">
        <f>Foglio2!L107</f>
        <v>246.36</v>
      </c>
      <c r="K100" s="1">
        <f t="shared" si="21"/>
        <v>1.4318926111014323</v>
      </c>
      <c r="L100" s="1">
        <f>IF(B100=0,"-",IF(K100="-","-",IF(Foglio1!H108&lt;=Foglio1!$C$3,DEGREES(ATAN(K100)),-DEGREES(ATAN(K100)))))</f>
        <v>-55.070460794094799</v>
      </c>
      <c r="M100" s="10" cm="1">
        <f t="array" ref="M100">_xlfn.IFS(L100&gt;60,60,AND(L100&lt;=60,L100&gt;=-60),L100,L100&lt;-60,-60)</f>
        <v>-55.070460794094799</v>
      </c>
      <c r="N100" s="1">
        <f t="shared" si="24"/>
        <v>1.858994424165068</v>
      </c>
      <c r="O100" s="1">
        <f t="shared" si="25"/>
        <v>79.917937875131912</v>
      </c>
      <c r="P100" s="1">
        <f t="shared" si="26"/>
        <v>269.03367306516861</v>
      </c>
      <c r="Q100" s="1">
        <f t="shared" si="27"/>
        <v>15.795298775332057</v>
      </c>
      <c r="R100" s="1">
        <f t="shared" si="28"/>
        <v>364.74690971563257</v>
      </c>
    </row>
    <row r="101" spans="1:18" x14ac:dyDescent="0.2">
      <c r="A101" s="1">
        <v>14</v>
      </c>
      <c r="B101" s="1">
        <f>Foglio1!B109</f>
        <v>14</v>
      </c>
      <c r="C101" s="1">
        <f>Foglio1!G109</f>
        <v>71.190313491787876</v>
      </c>
      <c r="D101" s="1">
        <f>Foglio1!E109</f>
        <v>0.32242573253156104</v>
      </c>
      <c r="E101" s="1">
        <f>Foglio1!F109</f>
        <v>0.94659476387812658</v>
      </c>
      <c r="F101" s="1">
        <f t="shared" si="23"/>
        <v>2.9358536505316555</v>
      </c>
      <c r="G101" s="1">
        <f>Foglio1!I109</f>
        <v>0.79994463353290102</v>
      </c>
      <c r="H101" s="1">
        <f>Foglio2!J108</f>
        <v>86.72</v>
      </c>
      <c r="I101" s="1">
        <f>Foglio2!K108</f>
        <v>111.24</v>
      </c>
      <c r="J101" s="1">
        <f>Foglio2!L108</f>
        <v>197.95999999999998</v>
      </c>
      <c r="K101" s="1">
        <f t="shared" si="21"/>
        <v>2.0915681091851903</v>
      </c>
      <c r="L101" s="1">
        <f>IF(B101=0,"-",IF(K101="-","-",IF(Foglio1!H109&lt;=Foglio1!$C$3,DEGREES(ATAN(K101)),-DEGREES(ATAN(K101)))))</f>
        <v>-64.447062002317537</v>
      </c>
      <c r="M101" s="10" cm="1">
        <f t="array" ref="M101">_xlfn.IFS(L101&gt;60,60,AND(L101&lt;=60,L101&gt;=-60),L101,L101&lt;-60,-60)</f>
        <v>-60</v>
      </c>
      <c r="N101" s="1">
        <f t="shared" si="24"/>
        <v>2.5338783039602455</v>
      </c>
      <c r="O101" s="1">
        <f t="shared" si="25"/>
        <v>65.039999999999992</v>
      </c>
      <c r="P101" s="1">
        <f t="shared" si="26"/>
        <v>281.8686225325377</v>
      </c>
      <c r="Q101" s="1">
        <f t="shared" si="27"/>
        <v>14.846999999999994</v>
      </c>
      <c r="R101" s="1">
        <f t="shared" si="28"/>
        <v>361.7556225325377</v>
      </c>
    </row>
    <row r="102" spans="1:18" x14ac:dyDescent="0.2">
      <c r="A102" s="1">
        <v>15</v>
      </c>
      <c r="B102" s="1">
        <f>Foglio1!B110</f>
        <v>15</v>
      </c>
      <c r="C102" s="1">
        <f>Foglio1!G110</f>
        <v>76.519931609128179</v>
      </c>
      <c r="D102" s="1">
        <f>Foglio1!E110</f>
        <v>0.23310708926971901</v>
      </c>
      <c r="E102" s="1">
        <f>Foglio1!F110</f>
        <v>0.97245107071368853</v>
      </c>
      <c r="F102" s="1">
        <f t="shared" si="23"/>
        <v>4.1716923915106836</v>
      </c>
      <c r="G102" s="1">
        <f>Foglio1!I110</f>
        <v>0.91590567820351043</v>
      </c>
      <c r="H102" s="1">
        <f>Foglio2!J109</f>
        <v>62.16</v>
      </c>
      <c r="I102" s="1">
        <f>Foglio2!K109</f>
        <v>65.09</v>
      </c>
      <c r="J102" s="1">
        <f>Foglio2!L109</f>
        <v>127.25</v>
      </c>
      <c r="K102" s="1">
        <f t="shared" si="21"/>
        <v>3.2264245139832695</v>
      </c>
      <c r="L102" s="1">
        <f>IF(B102=0,"-",IF(K102="-","-",IF(Foglio1!H110&lt;=Foglio1!$C$3,DEGREES(ATAN(K102)),-DEGREES(ATAN(K102)))))</f>
        <v>-72.779668027038099</v>
      </c>
      <c r="M102" s="10" cm="1">
        <f t="array" ref="M102">_xlfn.IFS(L102&gt;60,60,AND(L102&lt;=60,L102&gt;=-60),L102,L102&lt;-60,-60)</f>
        <v>-60</v>
      </c>
      <c r="N102" s="1">
        <f t="shared" si="24"/>
        <v>3.8089763294525132</v>
      </c>
      <c r="O102" s="1">
        <f t="shared" si="25"/>
        <v>46.62</v>
      </c>
      <c r="P102" s="1">
        <f t="shared" si="26"/>
        <v>247.92626928406409</v>
      </c>
      <c r="Q102" s="1">
        <f t="shared" si="27"/>
        <v>9.5437499999999975</v>
      </c>
      <c r="R102" s="1">
        <f t="shared" si="28"/>
        <v>304.09001928406406</v>
      </c>
    </row>
    <row r="103" spans="1:18" x14ac:dyDescent="0.2">
      <c r="A103" s="1">
        <v>16</v>
      </c>
      <c r="B103" s="1">
        <f>Foglio1!B111</f>
        <v>16</v>
      </c>
      <c r="C103" s="1">
        <f>Foglio1!G111</f>
        <v>83.744270105565548</v>
      </c>
      <c r="D103" s="1">
        <f>Foglio1!E111</f>
        <v>0.10896628543206865</v>
      </c>
      <c r="E103" s="1">
        <f>Foglio1!F111</f>
        <v>0.99404544596267674</v>
      </c>
      <c r="F103" s="1">
        <f t="shared" si="23"/>
        <v>9.1225046538122179</v>
      </c>
      <c r="G103" s="1">
        <f>Foglio1!I111</f>
        <v>0.97895748457568255</v>
      </c>
      <c r="H103" s="1">
        <f>Foglio2!J110</f>
        <v>21.4</v>
      </c>
      <c r="I103" s="1">
        <f>Foglio2!K110</f>
        <v>17.899999999999999</v>
      </c>
      <c r="J103" s="1">
        <f>Foglio2!L110</f>
        <v>39.299999999999997</v>
      </c>
      <c r="K103" s="1">
        <f t="shared" si="21"/>
        <v>7.0405964034254485</v>
      </c>
      <c r="L103" s="1">
        <f>IF(B103=0,"-",IF(K103="-","-",IF(Foglio1!H111&lt;=Foglio1!$C$3,DEGREES(ATAN(K103)),-DEGREES(ATAN(K103)))))</f>
        <v>-81.916154785042806</v>
      </c>
      <c r="M103" s="10" cm="1">
        <f t="array" ref="M103">_xlfn.IFS(L103&gt;60,60,AND(L103&lt;=60,L103&gt;=-60),L103,L103&lt;-60,-60)</f>
        <v>-60</v>
      </c>
      <c r="N103" s="1">
        <f t="shared" si="24"/>
        <v>8.2340781545498896</v>
      </c>
      <c r="O103" s="1">
        <f t="shared" si="25"/>
        <v>16.049999999999997</v>
      </c>
      <c r="P103" s="1">
        <f t="shared" si="26"/>
        <v>147.38999896644302</v>
      </c>
      <c r="Q103" s="1">
        <f t="shared" si="27"/>
        <v>2.9474999999999993</v>
      </c>
      <c r="R103" s="1">
        <f t="shared" si="28"/>
        <v>166.38749896644299</v>
      </c>
    </row>
    <row r="104" spans="1:18" x14ac:dyDescent="0.2">
      <c r="A104" s="1">
        <v>17</v>
      </c>
      <c r="B104" s="1">
        <f>Foglio1!B112</f>
        <v>0</v>
      </c>
      <c r="C104" s="1" t="str">
        <f>Foglio1!G112</f>
        <v>-</v>
      </c>
      <c r="D104" s="1" t="str">
        <f>Foglio1!E112</f>
        <v>-</v>
      </c>
      <c r="E104" s="1" t="str">
        <f>Foglio1!F112</f>
        <v>-</v>
      </c>
      <c r="F104" s="1" t="str">
        <f t="shared" si="23"/>
        <v>-</v>
      </c>
      <c r="G104" s="1" t="str">
        <f>Foglio1!I112</f>
        <v>-</v>
      </c>
      <c r="H104" s="1" t="str">
        <f>Foglio2!J111</f>
        <v>-</v>
      </c>
      <c r="I104" s="1" t="str">
        <f>Foglio2!K111</f>
        <v>-</v>
      </c>
      <c r="J104" s="1" t="str">
        <f>Foglio2!L111</f>
        <v>-</v>
      </c>
      <c r="K104" s="1" t="str">
        <f t="shared" si="21"/>
        <v>-</v>
      </c>
      <c r="L104" s="1" t="str">
        <f>IF(B104=0,"-",IF(K104="-","-",IF(Foglio1!H112&lt;=Foglio1!$C$3,DEGREES(ATAN(K104)),-DEGREES(ATAN(K104)))))</f>
        <v>-</v>
      </c>
      <c r="M104" s="10" cm="1">
        <f t="array" ref="M104">_xlfn.IFS(L104&gt;60,60,AND(L104&lt;=60,L104&gt;=-60),L104,L104&lt;-60,-60)</f>
        <v>60</v>
      </c>
      <c r="N104" s="1" t="str">
        <f t="shared" si="24"/>
        <v>-</v>
      </c>
      <c r="O104" s="1" t="str">
        <f t="shared" si="25"/>
        <v>-</v>
      </c>
      <c r="P104" s="1" t="str">
        <f t="shared" si="26"/>
        <v>-</v>
      </c>
      <c r="Q104" s="1" t="str">
        <f t="shared" si="27"/>
        <v>-</v>
      </c>
      <c r="R104" s="1" t="str">
        <f t="shared" si="28"/>
        <v>-</v>
      </c>
    </row>
    <row r="105" spans="1:18" x14ac:dyDescent="0.2">
      <c r="A105" s="1">
        <v>18</v>
      </c>
      <c r="B105" s="1">
        <f>Foglio1!B113</f>
        <v>0</v>
      </c>
      <c r="C105" s="1" t="str">
        <f>Foglio1!G113</f>
        <v>-</v>
      </c>
      <c r="D105" s="1" t="str">
        <f>Foglio1!E113</f>
        <v>-</v>
      </c>
      <c r="E105" s="1" t="str">
        <f>Foglio1!F113</f>
        <v>-</v>
      </c>
      <c r="F105" s="1" t="str">
        <f t="shared" si="23"/>
        <v>-</v>
      </c>
      <c r="G105" s="1" t="str">
        <f>Foglio1!I113</f>
        <v>-</v>
      </c>
      <c r="H105" s="1" t="str">
        <f>Foglio2!J112</f>
        <v>-</v>
      </c>
      <c r="I105" s="1" t="str">
        <f>Foglio2!K112</f>
        <v>-</v>
      </c>
      <c r="J105" s="1" t="str">
        <f>Foglio2!L112</f>
        <v>-</v>
      </c>
      <c r="K105" s="1" t="str">
        <f t="shared" si="21"/>
        <v>-</v>
      </c>
      <c r="L105" s="1" t="str">
        <f>IF(B105=0,"-",IF(K105="-","-",IF(Foglio1!H113&lt;=Foglio1!$C$3,DEGREES(ATAN(K105)),-DEGREES(ATAN(K105)))))</f>
        <v>-</v>
      </c>
      <c r="M105" s="10" cm="1">
        <f t="array" ref="M105">_xlfn.IFS(L105&gt;60,60,AND(L105&lt;=60,L105&gt;=-60),L105,L105&lt;-60,-60)</f>
        <v>60</v>
      </c>
      <c r="N105" s="1" t="str">
        <f t="shared" si="24"/>
        <v>-</v>
      </c>
      <c r="O105" s="1" t="str">
        <f t="shared" si="25"/>
        <v>-</v>
      </c>
      <c r="P105" s="1" t="str">
        <f t="shared" si="26"/>
        <v>-</v>
      </c>
      <c r="Q105" s="1" t="str">
        <f t="shared" si="27"/>
        <v>-</v>
      </c>
      <c r="R105" s="1" t="str">
        <f t="shared" si="28"/>
        <v>-</v>
      </c>
    </row>
    <row r="106" spans="1:18" x14ac:dyDescent="0.2">
      <c r="A106" s="1">
        <v>19</v>
      </c>
      <c r="B106" s="1">
        <f>Foglio1!B114</f>
        <v>0</v>
      </c>
      <c r="C106" s="1" t="str">
        <f>Foglio1!G114</f>
        <v>-</v>
      </c>
      <c r="D106" s="1" t="str">
        <f>Foglio1!E114</f>
        <v>-</v>
      </c>
      <c r="E106" s="1" t="str">
        <f>Foglio1!F114</f>
        <v>-</v>
      </c>
      <c r="F106" s="1" t="str">
        <f t="shared" si="23"/>
        <v>-</v>
      </c>
      <c r="G106" s="1" t="str">
        <f>Foglio1!I114</f>
        <v>-</v>
      </c>
      <c r="H106" s="1" t="str">
        <f>Foglio2!J113</f>
        <v>-</v>
      </c>
      <c r="I106" s="1" t="str">
        <f>Foglio2!K113</f>
        <v>-</v>
      </c>
      <c r="J106" s="1" t="str">
        <f>Foglio2!L113</f>
        <v>-</v>
      </c>
      <c r="K106" s="1" t="str">
        <f t="shared" si="21"/>
        <v>-</v>
      </c>
      <c r="L106" s="1" t="str">
        <f>IF(B106=0,"-",IF(K106="-","-",IF(Foglio1!H114&lt;=Foglio1!$C$3,DEGREES(ATAN(K106)),-DEGREES(ATAN(K106)))))</f>
        <v>-</v>
      </c>
      <c r="M106" s="10" cm="1">
        <f t="array" ref="M106">_xlfn.IFS(L106&gt;60,60,AND(L106&lt;=60,L106&gt;=-60),L106,L106&lt;-60,-60)</f>
        <v>60</v>
      </c>
      <c r="N106" s="1" t="str">
        <f t="shared" si="24"/>
        <v>-</v>
      </c>
      <c r="O106" s="1" t="str">
        <f t="shared" si="25"/>
        <v>-</v>
      </c>
      <c r="P106" s="1" t="str">
        <f t="shared" si="26"/>
        <v>-</v>
      </c>
      <c r="Q106" s="1" t="str">
        <f t="shared" si="27"/>
        <v>-</v>
      </c>
      <c r="R106" s="1" t="str">
        <f t="shared" si="28"/>
        <v>-</v>
      </c>
    </row>
    <row r="107" spans="1:18" x14ac:dyDescent="0.2">
      <c r="A107" s="1">
        <v>20</v>
      </c>
      <c r="B107" s="1">
        <f>Foglio1!B115</f>
        <v>0</v>
      </c>
      <c r="C107" s="1" t="str">
        <f>Foglio1!G115</f>
        <v>-</v>
      </c>
      <c r="D107" s="1" t="str">
        <f>Foglio1!E115</f>
        <v>-</v>
      </c>
      <c r="E107" s="1" t="str">
        <f>Foglio1!F115</f>
        <v>-</v>
      </c>
      <c r="F107" s="1" t="str">
        <f t="shared" si="23"/>
        <v>-</v>
      </c>
      <c r="G107" s="1" t="str">
        <f>Foglio1!I115</f>
        <v>-</v>
      </c>
      <c r="H107" s="1" t="str">
        <f>Foglio2!J114</f>
        <v>-</v>
      </c>
      <c r="I107" s="1" t="str">
        <f>Foglio2!K114</f>
        <v>-</v>
      </c>
      <c r="J107" s="1" t="str">
        <f>Foglio2!L114</f>
        <v>-</v>
      </c>
      <c r="K107" s="1" t="str">
        <f t="shared" si="21"/>
        <v>-</v>
      </c>
      <c r="L107" s="1" t="str">
        <f>IF(B107=0,"-",IF(K107="-","-",IF(Foglio1!H115&lt;=Foglio1!$C$3,DEGREES(ATAN(K107)),-DEGREES(ATAN(K107)))))</f>
        <v>-</v>
      </c>
      <c r="M107" s="10" cm="1">
        <f t="array" ref="M107">_xlfn.IFS(L107&gt;60,60,AND(L107&lt;=60,L107&gt;=-60),L107,L107&lt;-60,-60)</f>
        <v>60</v>
      </c>
      <c r="N107" s="1" t="str">
        <f t="shared" si="24"/>
        <v>-</v>
      </c>
      <c r="O107" s="1" t="str">
        <f t="shared" si="25"/>
        <v>-</v>
      </c>
      <c r="P107" s="1" t="str">
        <f t="shared" si="26"/>
        <v>-</v>
      </c>
      <c r="Q107" s="1" t="str">
        <f t="shared" si="27"/>
        <v>-</v>
      </c>
      <c r="R107" s="1" t="str">
        <f t="shared" si="28"/>
        <v>-</v>
      </c>
    </row>
    <row r="108" spans="1:18" x14ac:dyDescent="0.2">
      <c r="A108" s="1">
        <v>21</v>
      </c>
      <c r="B108" s="1">
        <f>Foglio1!B116</f>
        <v>0</v>
      </c>
      <c r="C108" s="1" t="str">
        <f>Foglio1!G116</f>
        <v>-</v>
      </c>
      <c r="D108" s="1" t="str">
        <f>Foglio1!E116</f>
        <v>-</v>
      </c>
      <c r="E108" s="1" t="str">
        <f>Foglio1!F116</f>
        <v>-</v>
      </c>
      <c r="F108" s="1" t="str">
        <f t="shared" si="23"/>
        <v>-</v>
      </c>
      <c r="G108" s="1" t="str">
        <f>Foglio1!I116</f>
        <v>-</v>
      </c>
      <c r="H108" s="1" t="str">
        <f>Foglio2!J115</f>
        <v>-</v>
      </c>
      <c r="I108" s="1" t="str">
        <f>Foglio2!K115</f>
        <v>-</v>
      </c>
      <c r="J108" s="1" t="str">
        <f>Foglio2!L115</f>
        <v>-</v>
      </c>
      <c r="K108" s="1" t="str">
        <f t="shared" si="21"/>
        <v>-</v>
      </c>
      <c r="L108" s="1" t="str">
        <f>IF(B108=0,"-",IF(K108="-","-",IF(Foglio1!H116&lt;=Foglio1!$C$3,DEGREES(ATAN(K108)),-DEGREES(ATAN(K108)))))</f>
        <v>-</v>
      </c>
      <c r="M108" s="10" cm="1">
        <f t="array" ref="M108">_xlfn.IFS(L108&gt;60,60,AND(L108&lt;=60,L108&gt;=-60),L108,L108&lt;-60,-60)</f>
        <v>60</v>
      </c>
      <c r="N108" s="1" t="str">
        <f t="shared" si="24"/>
        <v>-</v>
      </c>
      <c r="O108" s="1" t="str">
        <f t="shared" si="25"/>
        <v>-</v>
      </c>
      <c r="P108" s="1" t="str">
        <f t="shared" si="26"/>
        <v>-</v>
      </c>
      <c r="Q108" s="1" t="str">
        <f t="shared" si="27"/>
        <v>-</v>
      </c>
      <c r="R108" s="1" t="str">
        <f t="shared" si="28"/>
        <v>-</v>
      </c>
    </row>
    <row r="109" spans="1:18" x14ac:dyDescent="0.2">
      <c r="A109" s="1">
        <v>22</v>
      </c>
      <c r="B109" s="1">
        <f>Foglio1!B117</f>
        <v>0</v>
      </c>
      <c r="C109" s="1" t="str">
        <f>Foglio1!G117</f>
        <v>-</v>
      </c>
      <c r="D109" s="1" t="str">
        <f>Foglio1!E117</f>
        <v>-</v>
      </c>
      <c r="E109" s="1" t="str">
        <f>Foglio1!F117</f>
        <v>-</v>
      </c>
      <c r="F109" s="1" t="str">
        <f t="shared" si="23"/>
        <v>-</v>
      </c>
      <c r="G109" s="1" t="str">
        <f>Foglio1!I117</f>
        <v>-</v>
      </c>
      <c r="H109" s="1" t="str">
        <f>Foglio2!J116</f>
        <v>-</v>
      </c>
      <c r="I109" s="1" t="str">
        <f>Foglio2!K116</f>
        <v>-</v>
      </c>
      <c r="J109" s="1" t="str">
        <f>Foglio2!L116</f>
        <v>-</v>
      </c>
      <c r="K109" s="1" t="str">
        <f t="shared" si="21"/>
        <v>-</v>
      </c>
      <c r="L109" s="1" t="str">
        <f>IF(B109=0,"-",IF(K109="-","-",IF(Foglio1!H117&lt;=Foglio1!$C$3,DEGREES(ATAN(K109)),-DEGREES(ATAN(K109)))))</f>
        <v>-</v>
      </c>
      <c r="M109" s="10" cm="1">
        <f t="array" ref="M109">_xlfn.IFS(L109&gt;60,60,AND(L109&lt;=60,L109&gt;=-60),L109,L109&lt;-60,-60)</f>
        <v>60</v>
      </c>
      <c r="N109" s="1" t="str">
        <f t="shared" si="24"/>
        <v>-</v>
      </c>
      <c r="O109" s="1" t="str">
        <f t="shared" si="25"/>
        <v>-</v>
      </c>
      <c r="P109" s="1" t="str">
        <f t="shared" si="26"/>
        <v>-</v>
      </c>
      <c r="Q109" s="1" t="str">
        <f t="shared" si="27"/>
        <v>-</v>
      </c>
      <c r="R109" s="1" t="str">
        <f t="shared" si="28"/>
        <v>-</v>
      </c>
    </row>
    <row r="110" spans="1:18" x14ac:dyDescent="0.2">
      <c r="A110" s="1">
        <v>23</v>
      </c>
      <c r="B110" s="1">
        <f>Foglio1!B118</f>
        <v>0</v>
      </c>
      <c r="C110" s="1" t="str">
        <f>Foglio1!G118</f>
        <v>-</v>
      </c>
      <c r="D110" s="1" t="str">
        <f>Foglio1!E118</f>
        <v>-</v>
      </c>
      <c r="E110" s="1" t="str">
        <f>Foglio1!F118</f>
        <v>-</v>
      </c>
      <c r="F110" s="1" t="str">
        <f t="shared" si="23"/>
        <v>-</v>
      </c>
      <c r="G110" s="1" t="str">
        <f>Foglio1!I118</f>
        <v>-</v>
      </c>
      <c r="H110" s="1" t="str">
        <f>Foglio2!J117</f>
        <v>-</v>
      </c>
      <c r="I110" s="1" t="str">
        <f>Foglio2!K117</f>
        <v>-</v>
      </c>
      <c r="J110" s="1" t="str">
        <f>Foglio2!L117</f>
        <v>-</v>
      </c>
      <c r="K110" s="1" t="str">
        <f t="shared" si="21"/>
        <v>-</v>
      </c>
      <c r="L110" s="1" t="str">
        <f>IF(B110=0,"-",IF(K110="-","-",IF(Foglio1!H118&lt;=Foglio1!$C$3,DEGREES(ATAN(K110)),-DEGREES(ATAN(K110)))))</f>
        <v>-</v>
      </c>
      <c r="M110" s="10" cm="1">
        <f t="array" ref="M110">_xlfn.IFS(L110&gt;60,60,AND(L110&lt;=60,L110&gt;=-60),L110,L110&lt;-60,-60)</f>
        <v>60</v>
      </c>
      <c r="N110" s="1" t="str">
        <f t="shared" si="24"/>
        <v>-</v>
      </c>
      <c r="O110" s="1" t="str">
        <f t="shared" si="25"/>
        <v>-</v>
      </c>
      <c r="P110" s="1" t="str">
        <f t="shared" si="26"/>
        <v>-</v>
      </c>
      <c r="Q110" s="1" t="str">
        <f t="shared" si="27"/>
        <v>-</v>
      </c>
      <c r="R110" s="1" t="str">
        <f t="shared" si="28"/>
        <v>-</v>
      </c>
    </row>
    <row r="111" spans="1:18" x14ac:dyDescent="0.2">
      <c r="A111" s="1">
        <v>24</v>
      </c>
      <c r="B111" s="1">
        <f>Foglio1!B119</f>
        <v>0</v>
      </c>
      <c r="C111" s="1" t="str">
        <f>Foglio1!G119</f>
        <v>-</v>
      </c>
      <c r="D111" s="1" t="str">
        <f>Foglio1!E119</f>
        <v>-</v>
      </c>
      <c r="E111" s="1" t="str">
        <f>Foglio1!F119</f>
        <v>-</v>
      </c>
      <c r="F111" s="1" t="str">
        <f t="shared" si="23"/>
        <v>-</v>
      </c>
      <c r="G111" s="1" t="str">
        <f>Foglio1!I119</f>
        <v>-</v>
      </c>
      <c r="H111" s="1" t="str">
        <f>Foglio2!J118</f>
        <v>-</v>
      </c>
      <c r="I111" s="1" t="str">
        <f>Foglio2!K118</f>
        <v>-</v>
      </c>
      <c r="J111" s="1" t="str">
        <f>Foglio2!L118</f>
        <v>-</v>
      </c>
      <c r="K111" s="1" t="str">
        <f t="shared" si="21"/>
        <v>-</v>
      </c>
      <c r="L111" s="1" t="str">
        <f>IF(B111=0,"-",IF(K111="-","-",IF(Foglio1!H119&lt;=Foglio1!$C$3,DEGREES(ATAN(K111)),-DEGREES(ATAN(K111)))))</f>
        <v>-</v>
      </c>
      <c r="M111" s="10" cm="1">
        <f t="array" ref="M111">_xlfn.IFS(L111&gt;60,60,AND(L111&lt;=60,L111&gt;=-60),L111,L111&lt;-60,-60)</f>
        <v>60</v>
      </c>
      <c r="N111" s="1" t="str">
        <f t="shared" si="24"/>
        <v>-</v>
      </c>
      <c r="O111" s="1" t="str">
        <f t="shared" si="25"/>
        <v>-</v>
      </c>
      <c r="P111" s="1" t="str">
        <f t="shared" si="26"/>
        <v>-</v>
      </c>
      <c r="Q111" s="1" t="str">
        <f t="shared" si="27"/>
        <v>-</v>
      </c>
      <c r="R111" s="1" t="str">
        <f t="shared" si="28"/>
        <v>-</v>
      </c>
    </row>
  </sheetData>
  <mergeCells count="18">
    <mergeCell ref="T61:X61"/>
    <mergeCell ref="H86:J86"/>
    <mergeCell ref="T87:X87"/>
    <mergeCell ref="T88:X88"/>
    <mergeCell ref="H32:J32"/>
    <mergeCell ref="T33:X33"/>
    <mergeCell ref="T34:X34"/>
    <mergeCell ref="H59:J59"/>
    <mergeCell ref="T60:X60"/>
    <mergeCell ref="A1:D1"/>
    <mergeCell ref="H5:J5"/>
    <mergeCell ref="T6:X6"/>
    <mergeCell ref="T7:X7"/>
    <mergeCell ref="AE3:AI3"/>
    <mergeCell ref="AE4:AI4"/>
    <mergeCell ref="AE5:AI5"/>
    <mergeCell ref="AE6:AI6"/>
    <mergeCell ref="AE7:A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FD42-5B6F-4C9A-9E22-941990B510A7}">
  <dimension ref="A2:LO110"/>
  <sheetViews>
    <sheetView workbookViewId="0">
      <selection activeCell="Q93" sqref="Q93"/>
    </sheetView>
  </sheetViews>
  <sheetFormatPr defaultRowHeight="15" x14ac:dyDescent="0.2"/>
  <cols>
    <col min="8" max="8" width="13.046875" bestFit="1" customWidth="1"/>
    <col min="9" max="9" width="17.21875" bestFit="1" customWidth="1"/>
    <col min="10" max="10" width="16.6796875" bestFit="1" customWidth="1"/>
    <col min="11" max="11" width="18.0234375" bestFit="1" customWidth="1"/>
    <col min="14" max="14" width="14.390625" bestFit="1" customWidth="1"/>
    <col min="15" max="15" width="13.71875" bestFit="1" customWidth="1"/>
    <col min="16" max="16" width="13.85546875" bestFit="1" customWidth="1"/>
    <col min="17" max="17" width="14.9296875" bestFit="1" customWidth="1"/>
  </cols>
  <sheetData>
    <row r="2" spans="1:327" ht="15.75" thickBot="1" x14ac:dyDescent="0.25"/>
    <row r="3" spans="1:327" ht="15.75" thickBot="1" x14ac:dyDescent="0.25">
      <c r="V3" t="s">
        <v>73</v>
      </c>
      <c r="W3" s="28">
        <v>60</v>
      </c>
      <c r="X3" s="29">
        <f>W3</f>
        <v>60</v>
      </c>
      <c r="Y3" s="29">
        <f>W3</f>
        <v>60</v>
      </c>
      <c r="Z3" s="29">
        <f>W3</f>
        <v>60</v>
      </c>
      <c r="AA3" s="30">
        <f>W3</f>
        <v>60</v>
      </c>
      <c r="AB3" s="28">
        <f>W3-1</f>
        <v>59</v>
      </c>
      <c r="AC3" s="29">
        <f>AB3</f>
        <v>59</v>
      </c>
      <c r="AD3" s="29">
        <f t="shared" ref="AD3:AF3" si="0">AC3</f>
        <v>59</v>
      </c>
      <c r="AE3" s="29">
        <f t="shared" si="0"/>
        <v>59</v>
      </c>
      <c r="AF3" s="30">
        <f t="shared" si="0"/>
        <v>59</v>
      </c>
      <c r="AG3" s="28">
        <f>AB3-1</f>
        <v>58</v>
      </c>
      <c r="AH3" s="29">
        <f>AG3</f>
        <v>58</v>
      </c>
      <c r="AI3" s="29">
        <f t="shared" ref="AI3:AK3" si="1">AH3</f>
        <v>58</v>
      </c>
      <c r="AJ3" s="29">
        <f t="shared" si="1"/>
        <v>58</v>
      </c>
      <c r="AK3" s="30">
        <f t="shared" si="1"/>
        <v>58</v>
      </c>
      <c r="AL3" s="28">
        <f>AG3-1</f>
        <v>57</v>
      </c>
      <c r="AM3" s="29">
        <f>AL3</f>
        <v>57</v>
      </c>
      <c r="AN3" s="29">
        <f t="shared" ref="AN3:AP3" si="2">AM3</f>
        <v>57</v>
      </c>
      <c r="AO3" s="29">
        <f t="shared" si="2"/>
        <v>57</v>
      </c>
      <c r="AP3" s="30">
        <f t="shared" si="2"/>
        <v>57</v>
      </c>
      <c r="AQ3" s="28">
        <f>AL3-1</f>
        <v>56</v>
      </c>
      <c r="AR3" s="29">
        <f>AQ3</f>
        <v>56</v>
      </c>
      <c r="AS3" s="29">
        <f t="shared" ref="AS3:AU3" si="3">AR3</f>
        <v>56</v>
      </c>
      <c r="AT3" s="29">
        <f t="shared" si="3"/>
        <v>56</v>
      </c>
      <c r="AU3" s="30">
        <f t="shared" si="3"/>
        <v>56</v>
      </c>
      <c r="AV3" s="28">
        <f>AQ3-1</f>
        <v>55</v>
      </c>
      <c r="AW3" s="29">
        <f>AV3</f>
        <v>55</v>
      </c>
      <c r="AX3" s="29">
        <f t="shared" ref="AX3:AZ3" si="4">AW3</f>
        <v>55</v>
      </c>
      <c r="AY3" s="29">
        <f t="shared" si="4"/>
        <v>55</v>
      </c>
      <c r="AZ3" s="30">
        <f t="shared" si="4"/>
        <v>55</v>
      </c>
      <c r="BA3" s="28">
        <f t="shared" ref="BA3" si="5">AV3-1</f>
        <v>54</v>
      </c>
      <c r="BB3" s="29">
        <f t="shared" ref="BB3:DM3" si="6">BA3</f>
        <v>54</v>
      </c>
      <c r="BC3" s="29">
        <f t="shared" si="6"/>
        <v>54</v>
      </c>
      <c r="BD3" s="29">
        <f t="shared" si="6"/>
        <v>54</v>
      </c>
      <c r="BE3" s="30">
        <f t="shared" si="6"/>
        <v>54</v>
      </c>
      <c r="BF3" s="28">
        <f t="shared" ref="BF3" si="7">BA3-1</f>
        <v>53</v>
      </c>
      <c r="BG3" s="29">
        <f t="shared" ref="BG3:DR3" si="8">BF3</f>
        <v>53</v>
      </c>
      <c r="BH3" s="29">
        <f t="shared" si="8"/>
        <v>53</v>
      </c>
      <c r="BI3" s="29">
        <f t="shared" si="8"/>
        <v>53</v>
      </c>
      <c r="BJ3" s="30">
        <f t="shared" si="8"/>
        <v>53</v>
      </c>
      <c r="BK3" s="28">
        <f t="shared" ref="BK3" si="9">BF3-1</f>
        <v>52</v>
      </c>
      <c r="BL3" s="29">
        <f t="shared" ref="BL3:DW3" si="10">BK3</f>
        <v>52</v>
      </c>
      <c r="BM3" s="29">
        <f t="shared" si="10"/>
        <v>52</v>
      </c>
      <c r="BN3" s="29">
        <f t="shared" si="10"/>
        <v>52</v>
      </c>
      <c r="BO3" s="30">
        <f t="shared" si="10"/>
        <v>52</v>
      </c>
      <c r="BP3" s="28">
        <f t="shared" ref="BP3" si="11">BK3-1</f>
        <v>51</v>
      </c>
      <c r="BQ3" s="29">
        <f t="shared" ref="BQ3" si="12">BP3</f>
        <v>51</v>
      </c>
      <c r="BR3" s="29">
        <f t="shared" si="6"/>
        <v>51</v>
      </c>
      <c r="BS3" s="29">
        <f t="shared" si="6"/>
        <v>51</v>
      </c>
      <c r="BT3" s="30">
        <f t="shared" si="6"/>
        <v>51</v>
      </c>
      <c r="BU3" s="28">
        <f t="shared" ref="BU3" si="13">BP3-1</f>
        <v>50</v>
      </c>
      <c r="BV3" s="29">
        <f t="shared" ref="BV3" si="14">BU3</f>
        <v>50</v>
      </c>
      <c r="BW3" s="29">
        <f t="shared" si="8"/>
        <v>50</v>
      </c>
      <c r="BX3" s="29">
        <f t="shared" si="8"/>
        <v>50</v>
      </c>
      <c r="BY3" s="30">
        <f t="shared" si="8"/>
        <v>50</v>
      </c>
      <c r="BZ3" s="28">
        <f t="shared" ref="BZ3" si="15">BU3-1</f>
        <v>49</v>
      </c>
      <c r="CA3" s="29">
        <f t="shared" ref="CA3" si="16">BZ3</f>
        <v>49</v>
      </c>
      <c r="CB3" s="29">
        <f t="shared" si="10"/>
        <v>49</v>
      </c>
      <c r="CC3" s="29">
        <f t="shared" si="10"/>
        <v>49</v>
      </c>
      <c r="CD3" s="30">
        <f t="shared" si="10"/>
        <v>49</v>
      </c>
      <c r="CE3" s="28">
        <f t="shared" ref="CE3" si="17">BZ3-1</f>
        <v>48</v>
      </c>
      <c r="CF3" s="29">
        <f t="shared" ref="CF3" si="18">CE3</f>
        <v>48</v>
      </c>
      <c r="CG3" s="29">
        <f t="shared" si="6"/>
        <v>48</v>
      </c>
      <c r="CH3" s="29">
        <f t="shared" si="6"/>
        <v>48</v>
      </c>
      <c r="CI3" s="30">
        <f t="shared" si="6"/>
        <v>48</v>
      </c>
      <c r="CJ3" s="28">
        <f t="shared" ref="CJ3" si="19">CE3-1</f>
        <v>47</v>
      </c>
      <c r="CK3" s="29">
        <f t="shared" ref="CK3" si="20">CJ3</f>
        <v>47</v>
      </c>
      <c r="CL3" s="29">
        <f t="shared" si="8"/>
        <v>47</v>
      </c>
      <c r="CM3" s="29">
        <f t="shared" si="8"/>
        <v>47</v>
      </c>
      <c r="CN3" s="30">
        <f t="shared" si="8"/>
        <v>47</v>
      </c>
      <c r="CO3" s="28">
        <f t="shared" ref="CO3" si="21">CJ3-1</f>
        <v>46</v>
      </c>
      <c r="CP3" s="29">
        <f t="shared" ref="CP3" si="22">CO3</f>
        <v>46</v>
      </c>
      <c r="CQ3" s="29">
        <f t="shared" si="10"/>
        <v>46</v>
      </c>
      <c r="CR3" s="29">
        <f t="shared" si="10"/>
        <v>46</v>
      </c>
      <c r="CS3" s="30">
        <f t="shared" si="10"/>
        <v>46</v>
      </c>
      <c r="CT3" s="28">
        <f t="shared" ref="CT3" si="23">CO3-1</f>
        <v>45</v>
      </c>
      <c r="CU3" s="29">
        <f t="shared" ref="CU3" si="24">CT3</f>
        <v>45</v>
      </c>
      <c r="CV3" s="29">
        <f t="shared" si="6"/>
        <v>45</v>
      </c>
      <c r="CW3" s="29">
        <f t="shared" si="6"/>
        <v>45</v>
      </c>
      <c r="CX3" s="30">
        <f t="shared" si="6"/>
        <v>45</v>
      </c>
      <c r="CY3" s="28">
        <f t="shared" ref="CY3" si="25">CT3-1</f>
        <v>44</v>
      </c>
      <c r="CZ3" s="29">
        <f t="shared" ref="CZ3" si="26">CY3</f>
        <v>44</v>
      </c>
      <c r="DA3" s="29">
        <f t="shared" si="8"/>
        <v>44</v>
      </c>
      <c r="DB3" s="29">
        <f t="shared" si="8"/>
        <v>44</v>
      </c>
      <c r="DC3" s="30">
        <f t="shared" si="8"/>
        <v>44</v>
      </c>
      <c r="DD3" s="28">
        <f t="shared" ref="DD3" si="27">CY3-1</f>
        <v>43</v>
      </c>
      <c r="DE3" s="29">
        <f t="shared" ref="DE3" si="28">DD3</f>
        <v>43</v>
      </c>
      <c r="DF3" s="29">
        <f t="shared" si="10"/>
        <v>43</v>
      </c>
      <c r="DG3" s="29">
        <f t="shared" si="10"/>
        <v>43</v>
      </c>
      <c r="DH3" s="30">
        <f t="shared" si="10"/>
        <v>43</v>
      </c>
      <c r="DI3" s="28">
        <f t="shared" ref="DI3" si="29">DD3-1</f>
        <v>42</v>
      </c>
      <c r="DJ3" s="29">
        <f t="shared" ref="DJ3" si="30">DI3</f>
        <v>42</v>
      </c>
      <c r="DK3" s="29">
        <f t="shared" si="6"/>
        <v>42</v>
      </c>
      <c r="DL3" s="29">
        <f t="shared" si="6"/>
        <v>42</v>
      </c>
      <c r="DM3" s="30">
        <f t="shared" si="6"/>
        <v>42</v>
      </c>
      <c r="DN3" s="28">
        <f t="shared" ref="DN3" si="31">DI3-1</f>
        <v>41</v>
      </c>
      <c r="DO3" s="29">
        <f t="shared" ref="DO3" si="32">DN3</f>
        <v>41</v>
      </c>
      <c r="DP3" s="29">
        <f t="shared" si="8"/>
        <v>41</v>
      </c>
      <c r="DQ3" s="29">
        <f t="shared" si="8"/>
        <v>41</v>
      </c>
      <c r="DR3" s="30">
        <f t="shared" si="8"/>
        <v>41</v>
      </c>
      <c r="DS3" s="28">
        <f t="shared" ref="DS3" si="33">DN3-1</f>
        <v>40</v>
      </c>
      <c r="DT3" s="29">
        <f t="shared" ref="DT3" si="34">DS3</f>
        <v>40</v>
      </c>
      <c r="DU3" s="29">
        <f t="shared" si="10"/>
        <v>40</v>
      </c>
      <c r="DV3" s="29">
        <f t="shared" si="10"/>
        <v>40</v>
      </c>
      <c r="DW3" s="30">
        <f t="shared" si="10"/>
        <v>40</v>
      </c>
      <c r="DX3" s="28">
        <f t="shared" ref="DX3" si="35">DS3-1</f>
        <v>39</v>
      </c>
      <c r="DY3" s="29">
        <f t="shared" ref="DY3:GJ3" si="36">DX3</f>
        <v>39</v>
      </c>
      <c r="DZ3" s="29">
        <f t="shared" si="36"/>
        <v>39</v>
      </c>
      <c r="EA3" s="29">
        <f t="shared" si="36"/>
        <v>39</v>
      </c>
      <c r="EB3" s="30">
        <f t="shared" si="36"/>
        <v>39</v>
      </c>
      <c r="EC3" s="28">
        <f t="shared" ref="EC3" si="37">DX3-1</f>
        <v>38</v>
      </c>
      <c r="ED3" s="29">
        <f t="shared" ref="ED3:GO3" si="38">EC3</f>
        <v>38</v>
      </c>
      <c r="EE3" s="29">
        <f t="shared" si="38"/>
        <v>38</v>
      </c>
      <c r="EF3" s="29">
        <f t="shared" si="38"/>
        <v>38</v>
      </c>
      <c r="EG3" s="30">
        <f t="shared" si="38"/>
        <v>38</v>
      </c>
      <c r="EH3" s="28">
        <f t="shared" ref="EH3" si="39">EC3-1</f>
        <v>37</v>
      </c>
      <c r="EI3" s="29">
        <f t="shared" ref="EI3:GT3" si="40">EH3</f>
        <v>37</v>
      </c>
      <c r="EJ3" s="29">
        <f t="shared" si="40"/>
        <v>37</v>
      </c>
      <c r="EK3" s="29">
        <f t="shared" si="40"/>
        <v>37</v>
      </c>
      <c r="EL3" s="30">
        <f t="shared" si="40"/>
        <v>37</v>
      </c>
      <c r="EM3" s="28">
        <f t="shared" ref="EM3" si="41">EH3-1</f>
        <v>36</v>
      </c>
      <c r="EN3" s="29">
        <f t="shared" ref="EN3" si="42">EM3</f>
        <v>36</v>
      </c>
      <c r="EO3" s="29">
        <f t="shared" si="36"/>
        <v>36</v>
      </c>
      <c r="EP3" s="29">
        <f t="shared" si="36"/>
        <v>36</v>
      </c>
      <c r="EQ3" s="30">
        <f t="shared" si="36"/>
        <v>36</v>
      </c>
      <c r="ER3" s="28">
        <f t="shared" ref="ER3" si="43">EM3-1</f>
        <v>35</v>
      </c>
      <c r="ES3" s="29">
        <f t="shared" ref="ES3" si="44">ER3</f>
        <v>35</v>
      </c>
      <c r="ET3" s="29">
        <f t="shared" si="38"/>
        <v>35</v>
      </c>
      <c r="EU3" s="29">
        <f t="shared" si="38"/>
        <v>35</v>
      </c>
      <c r="EV3" s="30">
        <f t="shared" si="38"/>
        <v>35</v>
      </c>
      <c r="EW3" s="28">
        <f t="shared" ref="EW3" si="45">ER3-1</f>
        <v>34</v>
      </c>
      <c r="EX3" s="29">
        <f t="shared" ref="EX3" si="46">EW3</f>
        <v>34</v>
      </c>
      <c r="EY3" s="29">
        <f t="shared" si="40"/>
        <v>34</v>
      </c>
      <c r="EZ3" s="29">
        <f t="shared" si="40"/>
        <v>34</v>
      </c>
      <c r="FA3" s="30">
        <f t="shared" si="40"/>
        <v>34</v>
      </c>
      <c r="FB3" s="28">
        <f t="shared" ref="FB3" si="47">EW3-1</f>
        <v>33</v>
      </c>
      <c r="FC3" s="29">
        <f t="shared" ref="FC3" si="48">FB3</f>
        <v>33</v>
      </c>
      <c r="FD3" s="29">
        <f t="shared" si="36"/>
        <v>33</v>
      </c>
      <c r="FE3" s="29">
        <f t="shared" si="36"/>
        <v>33</v>
      </c>
      <c r="FF3" s="30">
        <f t="shared" si="36"/>
        <v>33</v>
      </c>
      <c r="FG3" s="28">
        <f t="shared" ref="FG3" si="49">FB3-1</f>
        <v>32</v>
      </c>
      <c r="FH3" s="29">
        <f t="shared" ref="FH3" si="50">FG3</f>
        <v>32</v>
      </c>
      <c r="FI3" s="29">
        <f t="shared" si="38"/>
        <v>32</v>
      </c>
      <c r="FJ3" s="29">
        <f t="shared" si="38"/>
        <v>32</v>
      </c>
      <c r="FK3" s="30">
        <f t="shared" si="38"/>
        <v>32</v>
      </c>
      <c r="FL3" s="28">
        <f t="shared" ref="FL3" si="51">FG3-1</f>
        <v>31</v>
      </c>
      <c r="FM3" s="29">
        <f t="shared" ref="FM3" si="52">FL3</f>
        <v>31</v>
      </c>
      <c r="FN3" s="29">
        <f t="shared" si="40"/>
        <v>31</v>
      </c>
      <c r="FO3" s="29">
        <f t="shared" si="40"/>
        <v>31</v>
      </c>
      <c r="FP3" s="30">
        <f t="shared" si="40"/>
        <v>31</v>
      </c>
      <c r="FQ3" s="28">
        <f t="shared" ref="FQ3" si="53">FL3-1</f>
        <v>30</v>
      </c>
      <c r="FR3" s="29">
        <f t="shared" ref="FR3" si="54">FQ3</f>
        <v>30</v>
      </c>
      <c r="FS3" s="29">
        <f t="shared" si="36"/>
        <v>30</v>
      </c>
      <c r="FT3" s="29">
        <f t="shared" si="36"/>
        <v>30</v>
      </c>
      <c r="FU3" s="30">
        <f t="shared" si="36"/>
        <v>30</v>
      </c>
      <c r="FV3" s="28">
        <f t="shared" ref="FV3" si="55">FQ3-1</f>
        <v>29</v>
      </c>
      <c r="FW3" s="29">
        <f t="shared" ref="FW3" si="56">FV3</f>
        <v>29</v>
      </c>
      <c r="FX3" s="29">
        <f t="shared" si="38"/>
        <v>29</v>
      </c>
      <c r="FY3" s="29">
        <f t="shared" si="38"/>
        <v>29</v>
      </c>
      <c r="FZ3" s="30">
        <f t="shared" si="38"/>
        <v>29</v>
      </c>
      <c r="GA3" s="28">
        <f t="shared" ref="GA3" si="57">FV3-1</f>
        <v>28</v>
      </c>
      <c r="GB3" s="29">
        <f t="shared" ref="GB3" si="58">GA3</f>
        <v>28</v>
      </c>
      <c r="GC3" s="29">
        <f t="shared" si="40"/>
        <v>28</v>
      </c>
      <c r="GD3" s="29">
        <f t="shared" si="40"/>
        <v>28</v>
      </c>
      <c r="GE3" s="30">
        <f t="shared" si="40"/>
        <v>28</v>
      </c>
      <c r="GF3" s="28">
        <f t="shared" ref="GF3" si="59">GA3-1</f>
        <v>27</v>
      </c>
      <c r="GG3" s="29">
        <f t="shared" ref="GG3" si="60">GF3</f>
        <v>27</v>
      </c>
      <c r="GH3" s="29">
        <f t="shared" si="36"/>
        <v>27</v>
      </c>
      <c r="GI3" s="29">
        <f t="shared" si="36"/>
        <v>27</v>
      </c>
      <c r="GJ3" s="30">
        <f t="shared" si="36"/>
        <v>27</v>
      </c>
      <c r="GK3" s="28">
        <f t="shared" ref="GK3" si="61">GF3-1</f>
        <v>26</v>
      </c>
      <c r="GL3" s="29">
        <f t="shared" ref="GL3" si="62">GK3</f>
        <v>26</v>
      </c>
      <c r="GM3" s="29">
        <f t="shared" si="38"/>
        <v>26</v>
      </c>
      <c r="GN3" s="29">
        <f t="shared" si="38"/>
        <v>26</v>
      </c>
      <c r="GO3" s="30">
        <f t="shared" si="38"/>
        <v>26</v>
      </c>
      <c r="GP3" s="28">
        <f t="shared" ref="GP3" si="63">GK3-1</f>
        <v>25</v>
      </c>
      <c r="GQ3" s="29">
        <f t="shared" ref="GQ3" si="64">GP3</f>
        <v>25</v>
      </c>
      <c r="GR3" s="29">
        <f t="shared" si="40"/>
        <v>25</v>
      </c>
      <c r="GS3" s="29">
        <f t="shared" si="40"/>
        <v>25</v>
      </c>
      <c r="GT3" s="30">
        <f t="shared" si="40"/>
        <v>25</v>
      </c>
      <c r="GU3" s="28">
        <f t="shared" ref="GU3" si="65">GP3-1</f>
        <v>24</v>
      </c>
      <c r="GV3" s="29">
        <f t="shared" ref="GV3:JG3" si="66">GU3</f>
        <v>24</v>
      </c>
      <c r="GW3" s="29">
        <f t="shared" si="66"/>
        <v>24</v>
      </c>
      <c r="GX3" s="29">
        <f t="shared" si="66"/>
        <v>24</v>
      </c>
      <c r="GY3" s="30">
        <f t="shared" si="66"/>
        <v>24</v>
      </c>
      <c r="GZ3" s="28">
        <f t="shared" ref="GZ3" si="67">GU3-1</f>
        <v>23</v>
      </c>
      <c r="HA3" s="29">
        <f t="shared" ref="HA3:JL3" si="68">GZ3</f>
        <v>23</v>
      </c>
      <c r="HB3" s="29">
        <f t="shared" si="68"/>
        <v>23</v>
      </c>
      <c r="HC3" s="29">
        <f t="shared" si="68"/>
        <v>23</v>
      </c>
      <c r="HD3" s="30">
        <f t="shared" si="68"/>
        <v>23</v>
      </c>
      <c r="HE3" s="28">
        <f t="shared" ref="HE3" si="69">GZ3-1</f>
        <v>22</v>
      </c>
      <c r="HF3" s="29">
        <f t="shared" ref="HF3:JQ3" si="70">HE3</f>
        <v>22</v>
      </c>
      <c r="HG3" s="29">
        <f t="shared" si="70"/>
        <v>22</v>
      </c>
      <c r="HH3" s="29">
        <f t="shared" si="70"/>
        <v>22</v>
      </c>
      <c r="HI3" s="30">
        <f t="shared" si="70"/>
        <v>22</v>
      </c>
      <c r="HJ3" s="28">
        <f t="shared" ref="HJ3" si="71">HE3-1</f>
        <v>21</v>
      </c>
      <c r="HK3" s="29">
        <f t="shared" ref="HK3" si="72">HJ3</f>
        <v>21</v>
      </c>
      <c r="HL3" s="29">
        <f t="shared" si="66"/>
        <v>21</v>
      </c>
      <c r="HM3" s="29">
        <f t="shared" si="66"/>
        <v>21</v>
      </c>
      <c r="HN3" s="30">
        <f t="shared" si="66"/>
        <v>21</v>
      </c>
      <c r="HO3" s="28">
        <f t="shared" ref="HO3" si="73">HJ3-1</f>
        <v>20</v>
      </c>
      <c r="HP3" s="29">
        <f t="shared" ref="HP3" si="74">HO3</f>
        <v>20</v>
      </c>
      <c r="HQ3" s="29">
        <f t="shared" si="68"/>
        <v>20</v>
      </c>
      <c r="HR3" s="29">
        <f t="shared" si="68"/>
        <v>20</v>
      </c>
      <c r="HS3" s="30">
        <f t="shared" si="68"/>
        <v>20</v>
      </c>
      <c r="HT3" s="28">
        <f t="shared" ref="HT3" si="75">HO3-1</f>
        <v>19</v>
      </c>
      <c r="HU3" s="29">
        <f t="shared" ref="HU3" si="76">HT3</f>
        <v>19</v>
      </c>
      <c r="HV3" s="29">
        <f t="shared" si="70"/>
        <v>19</v>
      </c>
      <c r="HW3" s="29">
        <f t="shared" si="70"/>
        <v>19</v>
      </c>
      <c r="HX3" s="30">
        <f t="shared" si="70"/>
        <v>19</v>
      </c>
      <c r="HY3" s="28">
        <f t="shared" ref="HY3" si="77">HT3-1</f>
        <v>18</v>
      </c>
      <c r="HZ3" s="29">
        <f t="shared" ref="HZ3" si="78">HY3</f>
        <v>18</v>
      </c>
      <c r="IA3" s="29">
        <f t="shared" si="66"/>
        <v>18</v>
      </c>
      <c r="IB3" s="29">
        <f t="shared" si="66"/>
        <v>18</v>
      </c>
      <c r="IC3" s="30">
        <f t="shared" si="66"/>
        <v>18</v>
      </c>
      <c r="ID3" s="28">
        <f t="shared" ref="ID3" si="79">HY3-1</f>
        <v>17</v>
      </c>
      <c r="IE3" s="29">
        <f t="shared" ref="IE3" si="80">ID3</f>
        <v>17</v>
      </c>
      <c r="IF3" s="29">
        <f t="shared" si="68"/>
        <v>17</v>
      </c>
      <c r="IG3" s="29">
        <f t="shared" si="68"/>
        <v>17</v>
      </c>
      <c r="IH3" s="30">
        <f t="shared" si="68"/>
        <v>17</v>
      </c>
      <c r="II3" s="28">
        <f t="shared" ref="II3" si="81">ID3-1</f>
        <v>16</v>
      </c>
      <c r="IJ3" s="29">
        <f t="shared" ref="IJ3" si="82">II3</f>
        <v>16</v>
      </c>
      <c r="IK3" s="29">
        <f t="shared" si="70"/>
        <v>16</v>
      </c>
      <c r="IL3" s="29">
        <f t="shared" si="70"/>
        <v>16</v>
      </c>
      <c r="IM3" s="30">
        <f t="shared" si="70"/>
        <v>16</v>
      </c>
      <c r="IN3" s="28">
        <f t="shared" ref="IN3" si="83">II3-1</f>
        <v>15</v>
      </c>
      <c r="IO3" s="29">
        <f t="shared" ref="IO3" si="84">IN3</f>
        <v>15</v>
      </c>
      <c r="IP3" s="29">
        <f t="shared" si="66"/>
        <v>15</v>
      </c>
      <c r="IQ3" s="29">
        <f t="shared" si="66"/>
        <v>15</v>
      </c>
      <c r="IR3" s="30">
        <f t="shared" si="66"/>
        <v>15</v>
      </c>
      <c r="IS3" s="28">
        <f t="shared" ref="IS3" si="85">IN3-1</f>
        <v>14</v>
      </c>
      <c r="IT3" s="29">
        <f t="shared" ref="IT3" si="86">IS3</f>
        <v>14</v>
      </c>
      <c r="IU3" s="29">
        <f t="shared" si="68"/>
        <v>14</v>
      </c>
      <c r="IV3" s="29">
        <f t="shared" si="68"/>
        <v>14</v>
      </c>
      <c r="IW3" s="30">
        <f t="shared" si="68"/>
        <v>14</v>
      </c>
      <c r="IX3" s="28">
        <f t="shared" ref="IX3" si="87">IS3-1</f>
        <v>13</v>
      </c>
      <c r="IY3" s="29">
        <f t="shared" ref="IY3" si="88">IX3</f>
        <v>13</v>
      </c>
      <c r="IZ3" s="29">
        <f t="shared" si="70"/>
        <v>13</v>
      </c>
      <c r="JA3" s="29">
        <f t="shared" si="70"/>
        <v>13</v>
      </c>
      <c r="JB3" s="30">
        <f t="shared" si="70"/>
        <v>13</v>
      </c>
      <c r="JC3" s="28">
        <f t="shared" ref="JC3" si="89">IX3-1</f>
        <v>12</v>
      </c>
      <c r="JD3" s="29">
        <f t="shared" ref="JD3" si="90">JC3</f>
        <v>12</v>
      </c>
      <c r="JE3" s="29">
        <f t="shared" si="66"/>
        <v>12</v>
      </c>
      <c r="JF3" s="29">
        <f t="shared" si="66"/>
        <v>12</v>
      </c>
      <c r="JG3" s="30">
        <f t="shared" si="66"/>
        <v>12</v>
      </c>
      <c r="JH3" s="28">
        <f t="shared" ref="JH3" si="91">JC3-1</f>
        <v>11</v>
      </c>
      <c r="JI3" s="29">
        <f t="shared" ref="JI3" si="92">JH3</f>
        <v>11</v>
      </c>
      <c r="JJ3" s="29">
        <f t="shared" si="68"/>
        <v>11</v>
      </c>
      <c r="JK3" s="29">
        <f t="shared" si="68"/>
        <v>11</v>
      </c>
      <c r="JL3" s="30">
        <f t="shared" si="68"/>
        <v>11</v>
      </c>
      <c r="JM3" s="28">
        <f t="shared" ref="JM3" si="93">JH3-1</f>
        <v>10</v>
      </c>
      <c r="JN3" s="29">
        <f t="shared" ref="JN3" si="94">JM3</f>
        <v>10</v>
      </c>
      <c r="JO3" s="29">
        <f t="shared" si="70"/>
        <v>10</v>
      </c>
      <c r="JP3" s="29">
        <f t="shared" si="70"/>
        <v>10</v>
      </c>
      <c r="JQ3" s="30">
        <f t="shared" si="70"/>
        <v>10</v>
      </c>
      <c r="JR3" s="28">
        <f t="shared" ref="JR3" si="95">JM3-1</f>
        <v>9</v>
      </c>
      <c r="JS3" s="29">
        <f t="shared" ref="JS3:KK3" si="96">JR3</f>
        <v>9</v>
      </c>
      <c r="JT3" s="29">
        <f t="shared" si="96"/>
        <v>9</v>
      </c>
      <c r="JU3" s="29">
        <f t="shared" si="96"/>
        <v>9</v>
      </c>
      <c r="JV3" s="30">
        <f t="shared" si="96"/>
        <v>9</v>
      </c>
      <c r="JW3" s="28">
        <f t="shared" ref="JW3" si="97">JR3-1</f>
        <v>8</v>
      </c>
      <c r="JX3" s="29">
        <f t="shared" ref="JX3:KP3" si="98">JW3</f>
        <v>8</v>
      </c>
      <c r="JY3" s="29">
        <f t="shared" si="98"/>
        <v>8</v>
      </c>
      <c r="JZ3" s="29">
        <f t="shared" si="98"/>
        <v>8</v>
      </c>
      <c r="KA3" s="30">
        <f t="shared" si="98"/>
        <v>8</v>
      </c>
      <c r="KB3" s="28">
        <f t="shared" ref="KB3" si="99">JW3-1</f>
        <v>7</v>
      </c>
      <c r="KC3" s="29">
        <f t="shared" ref="KC3:KF3" si="100">KB3</f>
        <v>7</v>
      </c>
      <c r="KD3" s="29">
        <f t="shared" si="100"/>
        <v>7</v>
      </c>
      <c r="KE3" s="29">
        <f t="shared" si="100"/>
        <v>7</v>
      </c>
      <c r="KF3" s="30">
        <f t="shared" si="100"/>
        <v>7</v>
      </c>
      <c r="KG3" s="28">
        <f t="shared" ref="KG3" si="101">KB3-1</f>
        <v>6</v>
      </c>
      <c r="KH3" s="29">
        <f t="shared" ref="KH3" si="102">KG3</f>
        <v>6</v>
      </c>
      <c r="KI3" s="29">
        <f t="shared" si="96"/>
        <v>6</v>
      </c>
      <c r="KJ3" s="29">
        <f t="shared" si="96"/>
        <v>6</v>
      </c>
      <c r="KK3" s="30">
        <f t="shared" si="96"/>
        <v>6</v>
      </c>
      <c r="KL3" s="28">
        <f t="shared" ref="KL3" si="103">KG3-1</f>
        <v>5</v>
      </c>
      <c r="KM3" s="29">
        <f t="shared" ref="KM3:LO3" si="104">KL3</f>
        <v>5</v>
      </c>
      <c r="KN3" s="29">
        <f t="shared" si="98"/>
        <v>5</v>
      </c>
      <c r="KO3" s="29">
        <f t="shared" si="98"/>
        <v>5</v>
      </c>
      <c r="KP3" s="30">
        <f t="shared" si="98"/>
        <v>5</v>
      </c>
      <c r="KQ3" s="28">
        <f t="shared" ref="KQ3" si="105">KL3-1</f>
        <v>4</v>
      </c>
      <c r="KR3" s="29">
        <f t="shared" si="104"/>
        <v>4</v>
      </c>
      <c r="KS3" s="29">
        <f t="shared" si="104"/>
        <v>4</v>
      </c>
      <c r="KT3" s="29">
        <f t="shared" si="104"/>
        <v>4</v>
      </c>
      <c r="KU3" s="30">
        <f t="shared" si="104"/>
        <v>4</v>
      </c>
      <c r="KV3" s="28">
        <f t="shared" ref="KV3" si="106">KQ3-1</f>
        <v>3</v>
      </c>
      <c r="KW3" s="29">
        <f t="shared" si="104"/>
        <v>3</v>
      </c>
      <c r="KX3" s="29">
        <f t="shared" si="104"/>
        <v>3</v>
      </c>
      <c r="KY3" s="29">
        <f t="shared" si="104"/>
        <v>3</v>
      </c>
      <c r="KZ3" s="30">
        <f t="shared" si="104"/>
        <v>3</v>
      </c>
      <c r="LA3" s="28">
        <f t="shared" ref="LA3" si="107">KV3-1</f>
        <v>2</v>
      </c>
      <c r="LB3" s="29">
        <f t="shared" si="104"/>
        <v>2</v>
      </c>
      <c r="LC3" s="29">
        <f t="shared" si="104"/>
        <v>2</v>
      </c>
      <c r="LD3" s="29">
        <f t="shared" si="104"/>
        <v>2</v>
      </c>
      <c r="LE3" s="30">
        <f t="shared" si="104"/>
        <v>2</v>
      </c>
      <c r="LF3" s="28">
        <f t="shared" ref="LF3" si="108">LA3-1</f>
        <v>1</v>
      </c>
      <c r="LG3" s="29">
        <f t="shared" si="104"/>
        <v>1</v>
      </c>
      <c r="LH3" s="29">
        <f t="shared" si="104"/>
        <v>1</v>
      </c>
      <c r="LI3" s="29">
        <f t="shared" si="104"/>
        <v>1</v>
      </c>
      <c r="LJ3" s="30">
        <f t="shared" si="104"/>
        <v>1</v>
      </c>
      <c r="LK3" s="28">
        <f t="shared" ref="LK3" si="109">LF3-1</f>
        <v>0</v>
      </c>
      <c r="LL3" s="29">
        <f t="shared" si="104"/>
        <v>0</v>
      </c>
      <c r="LM3" s="29">
        <f t="shared" si="104"/>
        <v>0</v>
      </c>
      <c r="LN3" s="29">
        <f t="shared" si="104"/>
        <v>0</v>
      </c>
      <c r="LO3" s="30">
        <f t="shared" si="104"/>
        <v>0</v>
      </c>
    </row>
    <row r="4" spans="1:327" x14ac:dyDescent="0.2">
      <c r="A4" s="31">
        <v>45372</v>
      </c>
      <c r="W4" t="s">
        <v>42</v>
      </c>
      <c r="X4" t="s">
        <v>74</v>
      </c>
      <c r="Y4" t="s">
        <v>75</v>
      </c>
      <c r="Z4" t="s">
        <v>76</v>
      </c>
      <c r="AA4" t="s">
        <v>77</v>
      </c>
      <c r="AB4" t="s">
        <v>42</v>
      </c>
      <c r="AC4" t="s">
        <v>74</v>
      </c>
      <c r="AD4" t="s">
        <v>75</v>
      </c>
      <c r="AE4" t="s">
        <v>76</v>
      </c>
      <c r="AF4" t="s">
        <v>77</v>
      </c>
      <c r="AG4" t="s">
        <v>42</v>
      </c>
      <c r="AH4" t="s">
        <v>74</v>
      </c>
      <c r="AI4" t="s">
        <v>75</v>
      </c>
      <c r="AJ4" t="s">
        <v>76</v>
      </c>
      <c r="AK4" t="s">
        <v>77</v>
      </c>
      <c r="AL4" t="s">
        <v>42</v>
      </c>
      <c r="AM4" t="s">
        <v>74</v>
      </c>
      <c r="AN4" t="s">
        <v>75</v>
      </c>
      <c r="AO4" t="s">
        <v>76</v>
      </c>
      <c r="AP4" t="s">
        <v>77</v>
      </c>
      <c r="AQ4" t="s">
        <v>42</v>
      </c>
      <c r="AR4" t="s">
        <v>74</v>
      </c>
      <c r="AS4" t="s">
        <v>75</v>
      </c>
      <c r="AT4" t="s">
        <v>76</v>
      </c>
      <c r="AU4" t="s">
        <v>77</v>
      </c>
      <c r="AV4" t="s">
        <v>42</v>
      </c>
      <c r="AW4" t="s">
        <v>74</v>
      </c>
      <c r="AX4" t="s">
        <v>75</v>
      </c>
      <c r="AY4" t="s">
        <v>76</v>
      </c>
      <c r="AZ4" t="s">
        <v>77</v>
      </c>
      <c r="BA4" t="s">
        <v>42</v>
      </c>
      <c r="BB4" t="s">
        <v>74</v>
      </c>
      <c r="BC4" t="s">
        <v>75</v>
      </c>
      <c r="BD4" t="s">
        <v>76</v>
      </c>
      <c r="BE4" t="s">
        <v>77</v>
      </c>
      <c r="BF4" t="s">
        <v>42</v>
      </c>
      <c r="BG4" t="s">
        <v>74</v>
      </c>
      <c r="BH4" t="s">
        <v>75</v>
      </c>
      <c r="BI4" t="s">
        <v>76</v>
      </c>
      <c r="BJ4" t="s">
        <v>77</v>
      </c>
      <c r="BK4" t="s">
        <v>42</v>
      </c>
      <c r="BL4" t="s">
        <v>74</v>
      </c>
      <c r="BM4" t="s">
        <v>75</v>
      </c>
      <c r="BN4" t="s">
        <v>76</v>
      </c>
      <c r="BO4" t="s">
        <v>77</v>
      </c>
      <c r="BP4" t="s">
        <v>42</v>
      </c>
      <c r="BQ4" t="s">
        <v>74</v>
      </c>
      <c r="BR4" t="s">
        <v>75</v>
      </c>
      <c r="BS4" t="s">
        <v>76</v>
      </c>
      <c r="BT4" t="s">
        <v>77</v>
      </c>
      <c r="BU4" t="s">
        <v>42</v>
      </c>
      <c r="BV4" t="s">
        <v>74</v>
      </c>
      <c r="BW4" t="s">
        <v>75</v>
      </c>
      <c r="BX4" t="s">
        <v>76</v>
      </c>
      <c r="BY4" t="s">
        <v>77</v>
      </c>
      <c r="BZ4" t="s">
        <v>42</v>
      </c>
      <c r="CA4" t="s">
        <v>74</v>
      </c>
      <c r="CB4" t="s">
        <v>75</v>
      </c>
      <c r="CC4" t="s">
        <v>76</v>
      </c>
      <c r="CD4" t="s">
        <v>77</v>
      </c>
      <c r="CE4" t="s">
        <v>42</v>
      </c>
      <c r="CF4" t="s">
        <v>74</v>
      </c>
      <c r="CG4" t="s">
        <v>75</v>
      </c>
      <c r="CH4" t="s">
        <v>76</v>
      </c>
      <c r="CI4" t="s">
        <v>77</v>
      </c>
      <c r="CJ4" t="s">
        <v>42</v>
      </c>
      <c r="CK4" t="s">
        <v>74</v>
      </c>
      <c r="CL4" t="s">
        <v>75</v>
      </c>
      <c r="CM4" t="s">
        <v>76</v>
      </c>
      <c r="CN4" t="s">
        <v>77</v>
      </c>
      <c r="CO4" t="s">
        <v>42</v>
      </c>
      <c r="CP4" t="s">
        <v>74</v>
      </c>
      <c r="CQ4" t="s">
        <v>75</v>
      </c>
      <c r="CR4" t="s">
        <v>76</v>
      </c>
      <c r="CS4" t="s">
        <v>77</v>
      </c>
      <c r="CT4" t="s">
        <v>42</v>
      </c>
      <c r="CU4" t="s">
        <v>74</v>
      </c>
      <c r="CV4" t="s">
        <v>75</v>
      </c>
      <c r="CW4" t="s">
        <v>76</v>
      </c>
      <c r="CX4" t="s">
        <v>77</v>
      </c>
      <c r="CY4" t="s">
        <v>42</v>
      </c>
      <c r="CZ4" t="s">
        <v>74</v>
      </c>
      <c r="DA4" t="s">
        <v>75</v>
      </c>
      <c r="DB4" t="s">
        <v>76</v>
      </c>
      <c r="DC4" t="s">
        <v>77</v>
      </c>
      <c r="DD4" t="s">
        <v>42</v>
      </c>
      <c r="DE4" t="s">
        <v>74</v>
      </c>
      <c r="DF4" t="s">
        <v>75</v>
      </c>
      <c r="DG4" t="s">
        <v>76</v>
      </c>
      <c r="DH4" t="s">
        <v>77</v>
      </c>
      <c r="DI4" t="s">
        <v>42</v>
      </c>
      <c r="DJ4" t="s">
        <v>74</v>
      </c>
      <c r="DK4" t="s">
        <v>75</v>
      </c>
      <c r="DL4" t="s">
        <v>76</v>
      </c>
      <c r="DM4" t="s">
        <v>77</v>
      </c>
      <c r="DN4" t="s">
        <v>42</v>
      </c>
      <c r="DO4" t="s">
        <v>74</v>
      </c>
      <c r="DP4" t="s">
        <v>75</v>
      </c>
      <c r="DQ4" t="s">
        <v>76</v>
      </c>
      <c r="DR4" t="s">
        <v>77</v>
      </c>
      <c r="DS4" t="s">
        <v>42</v>
      </c>
      <c r="DT4" t="s">
        <v>74</v>
      </c>
      <c r="DU4" t="s">
        <v>75</v>
      </c>
      <c r="DV4" t="s">
        <v>76</v>
      </c>
      <c r="DW4" t="s">
        <v>77</v>
      </c>
      <c r="DX4" t="s">
        <v>42</v>
      </c>
      <c r="DY4" t="s">
        <v>74</v>
      </c>
      <c r="DZ4" t="s">
        <v>75</v>
      </c>
      <c r="EA4" t="s">
        <v>76</v>
      </c>
      <c r="EB4" t="s">
        <v>77</v>
      </c>
      <c r="EC4" t="s">
        <v>42</v>
      </c>
      <c r="ED4" t="s">
        <v>74</v>
      </c>
      <c r="EE4" t="s">
        <v>75</v>
      </c>
      <c r="EF4" t="s">
        <v>76</v>
      </c>
      <c r="EG4" t="s">
        <v>77</v>
      </c>
      <c r="EH4" t="s">
        <v>42</v>
      </c>
      <c r="EI4" t="s">
        <v>74</v>
      </c>
      <c r="EJ4" t="s">
        <v>75</v>
      </c>
      <c r="EK4" t="s">
        <v>76</v>
      </c>
      <c r="EL4" t="s">
        <v>77</v>
      </c>
      <c r="EM4" t="s">
        <v>42</v>
      </c>
      <c r="EN4" t="s">
        <v>74</v>
      </c>
      <c r="EO4" t="s">
        <v>75</v>
      </c>
      <c r="EP4" t="s">
        <v>76</v>
      </c>
      <c r="EQ4" t="s">
        <v>77</v>
      </c>
      <c r="ER4" t="s">
        <v>42</v>
      </c>
      <c r="ES4" t="s">
        <v>74</v>
      </c>
      <c r="ET4" t="s">
        <v>75</v>
      </c>
      <c r="EU4" t="s">
        <v>76</v>
      </c>
      <c r="EV4" t="s">
        <v>77</v>
      </c>
      <c r="EW4" t="s">
        <v>42</v>
      </c>
      <c r="EX4" t="s">
        <v>74</v>
      </c>
      <c r="EY4" t="s">
        <v>75</v>
      </c>
      <c r="EZ4" t="s">
        <v>76</v>
      </c>
      <c r="FA4" t="s">
        <v>77</v>
      </c>
      <c r="FB4" t="s">
        <v>42</v>
      </c>
      <c r="FC4" t="s">
        <v>74</v>
      </c>
      <c r="FD4" t="s">
        <v>75</v>
      </c>
      <c r="FE4" t="s">
        <v>76</v>
      </c>
      <c r="FF4" t="s">
        <v>77</v>
      </c>
      <c r="FG4" t="s">
        <v>42</v>
      </c>
      <c r="FH4" t="s">
        <v>74</v>
      </c>
      <c r="FI4" t="s">
        <v>75</v>
      </c>
      <c r="FJ4" t="s">
        <v>76</v>
      </c>
      <c r="FK4" t="s">
        <v>77</v>
      </c>
      <c r="FL4" t="s">
        <v>42</v>
      </c>
      <c r="FM4" t="s">
        <v>74</v>
      </c>
      <c r="FN4" t="s">
        <v>75</v>
      </c>
      <c r="FO4" t="s">
        <v>76</v>
      </c>
      <c r="FP4" t="s">
        <v>77</v>
      </c>
      <c r="FQ4" t="s">
        <v>42</v>
      </c>
      <c r="FR4" t="s">
        <v>74</v>
      </c>
      <c r="FS4" t="s">
        <v>75</v>
      </c>
      <c r="FT4" t="s">
        <v>76</v>
      </c>
      <c r="FU4" t="s">
        <v>77</v>
      </c>
      <c r="FV4" t="s">
        <v>42</v>
      </c>
      <c r="FW4" t="s">
        <v>74</v>
      </c>
      <c r="FX4" t="s">
        <v>75</v>
      </c>
      <c r="FY4" t="s">
        <v>76</v>
      </c>
      <c r="FZ4" t="s">
        <v>77</v>
      </c>
      <c r="GA4" t="s">
        <v>42</v>
      </c>
      <c r="GB4" t="s">
        <v>74</v>
      </c>
      <c r="GC4" t="s">
        <v>75</v>
      </c>
      <c r="GD4" t="s">
        <v>76</v>
      </c>
      <c r="GE4" t="s">
        <v>77</v>
      </c>
      <c r="GF4" t="s">
        <v>42</v>
      </c>
      <c r="GG4" t="s">
        <v>74</v>
      </c>
      <c r="GH4" t="s">
        <v>75</v>
      </c>
      <c r="GI4" t="s">
        <v>76</v>
      </c>
      <c r="GJ4" t="s">
        <v>77</v>
      </c>
      <c r="GK4" t="s">
        <v>42</v>
      </c>
      <c r="GL4" t="s">
        <v>74</v>
      </c>
      <c r="GM4" t="s">
        <v>75</v>
      </c>
      <c r="GN4" t="s">
        <v>76</v>
      </c>
      <c r="GO4" t="s">
        <v>77</v>
      </c>
      <c r="GP4" t="s">
        <v>42</v>
      </c>
      <c r="GQ4" t="s">
        <v>74</v>
      </c>
      <c r="GR4" t="s">
        <v>75</v>
      </c>
      <c r="GS4" t="s">
        <v>76</v>
      </c>
      <c r="GT4" t="s">
        <v>77</v>
      </c>
      <c r="GU4" t="s">
        <v>42</v>
      </c>
      <c r="GV4" t="s">
        <v>74</v>
      </c>
      <c r="GW4" t="s">
        <v>75</v>
      </c>
      <c r="GX4" t="s">
        <v>76</v>
      </c>
      <c r="GY4" t="s">
        <v>77</v>
      </c>
      <c r="GZ4" t="s">
        <v>42</v>
      </c>
      <c r="HA4" t="s">
        <v>74</v>
      </c>
      <c r="HB4" t="s">
        <v>75</v>
      </c>
      <c r="HC4" t="s">
        <v>76</v>
      </c>
      <c r="HD4" t="s">
        <v>77</v>
      </c>
      <c r="HE4" t="s">
        <v>42</v>
      </c>
      <c r="HF4" t="s">
        <v>74</v>
      </c>
      <c r="HG4" t="s">
        <v>75</v>
      </c>
      <c r="HH4" t="s">
        <v>76</v>
      </c>
      <c r="HI4" t="s">
        <v>77</v>
      </c>
      <c r="HJ4" t="s">
        <v>42</v>
      </c>
      <c r="HK4" t="s">
        <v>74</v>
      </c>
      <c r="HL4" t="s">
        <v>75</v>
      </c>
      <c r="HM4" t="s">
        <v>76</v>
      </c>
      <c r="HN4" t="s">
        <v>77</v>
      </c>
      <c r="HO4" t="s">
        <v>42</v>
      </c>
      <c r="HP4" t="s">
        <v>74</v>
      </c>
      <c r="HQ4" t="s">
        <v>75</v>
      </c>
      <c r="HR4" t="s">
        <v>76</v>
      </c>
      <c r="HS4" t="s">
        <v>77</v>
      </c>
      <c r="HT4" t="s">
        <v>42</v>
      </c>
      <c r="HU4" t="s">
        <v>74</v>
      </c>
      <c r="HV4" t="s">
        <v>75</v>
      </c>
      <c r="HW4" t="s">
        <v>76</v>
      </c>
      <c r="HX4" t="s">
        <v>77</v>
      </c>
      <c r="HY4" t="s">
        <v>42</v>
      </c>
      <c r="HZ4" t="s">
        <v>74</v>
      </c>
      <c r="IA4" t="s">
        <v>75</v>
      </c>
      <c r="IB4" t="s">
        <v>76</v>
      </c>
      <c r="IC4" t="s">
        <v>77</v>
      </c>
      <c r="ID4" t="s">
        <v>42</v>
      </c>
      <c r="IE4" t="s">
        <v>74</v>
      </c>
      <c r="IF4" t="s">
        <v>75</v>
      </c>
      <c r="IG4" t="s">
        <v>76</v>
      </c>
      <c r="IH4" t="s">
        <v>77</v>
      </c>
      <c r="II4" t="s">
        <v>42</v>
      </c>
      <c r="IJ4" t="s">
        <v>74</v>
      </c>
      <c r="IK4" t="s">
        <v>75</v>
      </c>
      <c r="IL4" t="s">
        <v>76</v>
      </c>
      <c r="IM4" t="s">
        <v>77</v>
      </c>
      <c r="IN4" t="s">
        <v>42</v>
      </c>
      <c r="IO4" t="s">
        <v>74</v>
      </c>
      <c r="IP4" t="s">
        <v>75</v>
      </c>
      <c r="IQ4" t="s">
        <v>76</v>
      </c>
      <c r="IR4" t="s">
        <v>77</v>
      </c>
      <c r="IS4" t="s">
        <v>42</v>
      </c>
      <c r="IT4" t="s">
        <v>74</v>
      </c>
      <c r="IU4" t="s">
        <v>75</v>
      </c>
      <c r="IV4" t="s">
        <v>76</v>
      </c>
      <c r="IW4" t="s">
        <v>77</v>
      </c>
      <c r="IX4" t="s">
        <v>42</v>
      </c>
      <c r="IY4" t="s">
        <v>74</v>
      </c>
      <c r="IZ4" t="s">
        <v>75</v>
      </c>
      <c r="JA4" t="s">
        <v>76</v>
      </c>
      <c r="JB4" t="s">
        <v>77</v>
      </c>
      <c r="JC4" t="s">
        <v>42</v>
      </c>
      <c r="JD4" t="s">
        <v>74</v>
      </c>
      <c r="JE4" t="s">
        <v>75</v>
      </c>
      <c r="JF4" t="s">
        <v>76</v>
      </c>
      <c r="JG4" t="s">
        <v>77</v>
      </c>
      <c r="JH4" t="s">
        <v>42</v>
      </c>
      <c r="JI4" t="s">
        <v>74</v>
      </c>
      <c r="JJ4" t="s">
        <v>75</v>
      </c>
      <c r="JK4" t="s">
        <v>76</v>
      </c>
      <c r="JL4" t="s">
        <v>77</v>
      </c>
      <c r="JM4" t="s">
        <v>42</v>
      </c>
      <c r="JN4" t="s">
        <v>74</v>
      </c>
      <c r="JO4" t="s">
        <v>75</v>
      </c>
      <c r="JP4" t="s">
        <v>76</v>
      </c>
      <c r="JQ4" t="s">
        <v>77</v>
      </c>
      <c r="JR4" t="s">
        <v>42</v>
      </c>
      <c r="JS4" t="s">
        <v>74</v>
      </c>
      <c r="JT4" t="s">
        <v>75</v>
      </c>
      <c r="JU4" t="s">
        <v>76</v>
      </c>
      <c r="JV4" t="s">
        <v>77</v>
      </c>
      <c r="JW4" t="s">
        <v>42</v>
      </c>
      <c r="JX4" t="s">
        <v>74</v>
      </c>
      <c r="JY4" t="s">
        <v>75</v>
      </c>
      <c r="JZ4" t="s">
        <v>76</v>
      </c>
      <c r="KA4" t="s">
        <v>77</v>
      </c>
      <c r="KB4" t="s">
        <v>42</v>
      </c>
      <c r="KC4" t="s">
        <v>74</v>
      </c>
      <c r="KD4" t="s">
        <v>75</v>
      </c>
      <c r="KE4" t="s">
        <v>76</v>
      </c>
      <c r="KF4" t="s">
        <v>77</v>
      </c>
      <c r="KG4" t="s">
        <v>42</v>
      </c>
      <c r="KH4" t="s">
        <v>74</v>
      </c>
      <c r="KI4" t="s">
        <v>75</v>
      </c>
      <c r="KJ4" t="s">
        <v>76</v>
      </c>
      <c r="KK4" t="s">
        <v>77</v>
      </c>
      <c r="KL4" t="s">
        <v>42</v>
      </c>
      <c r="KM4" t="s">
        <v>74</v>
      </c>
      <c r="KN4" t="s">
        <v>75</v>
      </c>
      <c r="KO4" t="s">
        <v>76</v>
      </c>
      <c r="KP4" t="s">
        <v>77</v>
      </c>
      <c r="KQ4" t="s">
        <v>42</v>
      </c>
      <c r="KR4" t="s">
        <v>74</v>
      </c>
      <c r="KS4" t="s">
        <v>75</v>
      </c>
      <c r="KT4" t="s">
        <v>76</v>
      </c>
      <c r="KU4" t="s">
        <v>77</v>
      </c>
      <c r="KV4" t="s">
        <v>42</v>
      </c>
      <c r="KW4" t="s">
        <v>74</v>
      </c>
      <c r="KX4" t="s">
        <v>75</v>
      </c>
      <c r="KY4" t="s">
        <v>76</v>
      </c>
      <c r="KZ4" t="s">
        <v>77</v>
      </c>
      <c r="LA4" t="s">
        <v>42</v>
      </c>
      <c r="LB4" t="s">
        <v>74</v>
      </c>
      <c r="LC4" t="s">
        <v>75</v>
      </c>
      <c r="LD4" t="s">
        <v>76</v>
      </c>
      <c r="LE4" t="s">
        <v>77</v>
      </c>
      <c r="LF4" t="s">
        <v>42</v>
      </c>
      <c r="LG4" t="s">
        <v>74</v>
      </c>
      <c r="LH4" t="s">
        <v>75</v>
      </c>
      <c r="LI4" t="s">
        <v>76</v>
      </c>
      <c r="LJ4" t="s">
        <v>77</v>
      </c>
      <c r="LK4" t="s">
        <v>42</v>
      </c>
      <c r="LL4" t="s">
        <v>74</v>
      </c>
      <c r="LM4" t="s">
        <v>75</v>
      </c>
      <c r="LN4" t="s">
        <v>76</v>
      </c>
      <c r="LO4" t="s">
        <v>77</v>
      </c>
    </row>
    <row r="5" spans="1:327" x14ac:dyDescent="0.2">
      <c r="A5" s="2" t="str">
        <f>Foglio3!A6</f>
        <v xml:space="preserve">ore </v>
      </c>
      <c r="B5" s="2" t="str">
        <f>Foglio3!B6</f>
        <v>ore luce</v>
      </c>
      <c r="C5" s="2" t="str">
        <f>Foglio3!C6</f>
        <v>θ [°]</v>
      </c>
      <c r="D5" s="2" t="str">
        <f>Foglio3!D6</f>
        <v>cos(θ)</v>
      </c>
      <c r="E5" s="2" t="str">
        <f>Foglio3!E6</f>
        <v>sen(θ)</v>
      </c>
      <c r="F5" s="2" t="str">
        <f>Foglio3!F6</f>
        <v>tan(θ)</v>
      </c>
      <c r="G5" s="2" t="str">
        <f>Foglio1!H14</f>
        <v>γsun [°]</v>
      </c>
      <c r="H5" s="2" t="str">
        <f>Foglio3!G6</f>
        <v>cos(γsun-γsup)</v>
      </c>
      <c r="I5" s="2" t="str">
        <f>Foglio3!H6</f>
        <v>Eh,diff</v>
      </c>
      <c r="J5" s="2" t="str">
        <f>Foglio3!I6</f>
        <v xml:space="preserve">Eh,dir </v>
      </c>
      <c r="K5" s="2" t="str">
        <f>Foglio3!J6</f>
        <v>Eh,glob</v>
      </c>
      <c r="L5" s="2" t="s">
        <v>73</v>
      </c>
      <c r="M5" s="2" t="s">
        <v>42</v>
      </c>
      <c r="N5" s="2" t="s">
        <v>59</v>
      </c>
      <c r="O5" s="2" t="s">
        <v>60</v>
      </c>
      <c r="P5" s="2" t="s">
        <v>61</v>
      </c>
      <c r="Q5" s="2" t="s">
        <v>63</v>
      </c>
    </row>
    <row r="6" spans="1:327" x14ac:dyDescent="0.2">
      <c r="A6" s="1">
        <f>Foglio3!A7</f>
        <v>1</v>
      </c>
      <c r="B6" s="1">
        <f>Foglio3!B7</f>
        <v>0</v>
      </c>
      <c r="C6" s="1" t="str">
        <f>Foglio3!C7</f>
        <v>-</v>
      </c>
      <c r="D6" s="1" t="str">
        <f>Foglio3!D7</f>
        <v>-</v>
      </c>
      <c r="E6" s="1" t="str">
        <f>Foglio3!E7</f>
        <v>-</v>
      </c>
      <c r="F6" s="1" t="str">
        <f>Foglio3!F7</f>
        <v>-</v>
      </c>
      <c r="G6" s="1" t="str">
        <f>Foglio1!H15</f>
        <v>-</v>
      </c>
      <c r="H6" s="1" t="str">
        <f>Foglio3!G7</f>
        <v>-</v>
      </c>
      <c r="I6" s="1" t="str">
        <f>Foglio3!H7</f>
        <v>-</v>
      </c>
      <c r="J6" s="1" t="str">
        <f>Foglio3!I7</f>
        <v>-</v>
      </c>
      <c r="K6" s="1" t="str">
        <f>Foglio3!J7</f>
        <v>-</v>
      </c>
      <c r="L6" s="1"/>
      <c r="M6" s="1"/>
      <c r="N6" s="1"/>
      <c r="O6" s="1"/>
      <c r="P6" s="1"/>
      <c r="Q6" s="1"/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  <c r="BH6" t="s">
        <v>65</v>
      </c>
      <c r="BI6" t="s">
        <v>65</v>
      </c>
      <c r="BJ6" t="s">
        <v>65</v>
      </c>
      <c r="BK6" t="s">
        <v>65</v>
      </c>
      <c r="BL6" t="s">
        <v>65</v>
      </c>
      <c r="BM6" t="s">
        <v>65</v>
      </c>
      <c r="BN6" t="s">
        <v>65</v>
      </c>
      <c r="BO6" t="s">
        <v>65</v>
      </c>
      <c r="BP6" t="s">
        <v>65</v>
      </c>
      <c r="BQ6" t="s">
        <v>65</v>
      </c>
      <c r="BR6" t="s">
        <v>65</v>
      </c>
      <c r="BS6" t="s">
        <v>65</v>
      </c>
      <c r="BT6" t="s">
        <v>65</v>
      </c>
      <c r="BU6" t="s">
        <v>65</v>
      </c>
      <c r="BV6" t="s">
        <v>65</v>
      </c>
      <c r="BW6" t="s">
        <v>65</v>
      </c>
      <c r="BX6" t="s">
        <v>65</v>
      </c>
      <c r="BY6" t="s">
        <v>65</v>
      </c>
      <c r="BZ6" t="s">
        <v>65</v>
      </c>
      <c r="CA6" t="s">
        <v>65</v>
      </c>
      <c r="CB6" t="s">
        <v>65</v>
      </c>
      <c r="CC6" t="s">
        <v>65</v>
      </c>
      <c r="CD6" t="s">
        <v>65</v>
      </c>
      <c r="CE6" t="s">
        <v>65</v>
      </c>
      <c r="CF6" t="s">
        <v>65</v>
      </c>
      <c r="CG6" t="s">
        <v>65</v>
      </c>
      <c r="CH6" t="s">
        <v>65</v>
      </c>
      <c r="CI6" t="s">
        <v>65</v>
      </c>
      <c r="CJ6" t="s">
        <v>65</v>
      </c>
      <c r="CK6" t="s">
        <v>65</v>
      </c>
      <c r="CL6" t="s">
        <v>65</v>
      </c>
      <c r="CM6" t="s">
        <v>65</v>
      </c>
      <c r="CN6" t="s">
        <v>65</v>
      </c>
      <c r="CO6" t="s">
        <v>65</v>
      </c>
      <c r="CP6" t="s">
        <v>65</v>
      </c>
      <c r="CQ6" t="s">
        <v>65</v>
      </c>
      <c r="CR6" t="s">
        <v>65</v>
      </c>
      <c r="CS6" t="s">
        <v>65</v>
      </c>
      <c r="CT6" t="s">
        <v>65</v>
      </c>
      <c r="CU6" t="s">
        <v>65</v>
      </c>
      <c r="CV6" t="s">
        <v>65</v>
      </c>
      <c r="CW6" t="s">
        <v>65</v>
      </c>
      <c r="CX6" t="s">
        <v>65</v>
      </c>
      <c r="CY6" t="s">
        <v>65</v>
      </c>
      <c r="CZ6" t="s">
        <v>65</v>
      </c>
      <c r="DA6" t="s">
        <v>65</v>
      </c>
      <c r="DB6" t="s">
        <v>65</v>
      </c>
      <c r="DC6" t="s">
        <v>65</v>
      </c>
      <c r="DD6" t="s">
        <v>65</v>
      </c>
      <c r="DE6" t="s">
        <v>65</v>
      </c>
      <c r="DF6" t="s">
        <v>65</v>
      </c>
      <c r="DG6" t="s">
        <v>65</v>
      </c>
      <c r="DH6" t="s">
        <v>65</v>
      </c>
      <c r="DI6" t="s">
        <v>65</v>
      </c>
      <c r="DJ6" t="s">
        <v>65</v>
      </c>
      <c r="DK6" t="s">
        <v>65</v>
      </c>
      <c r="DL6" t="s">
        <v>65</v>
      </c>
      <c r="DM6" t="s">
        <v>65</v>
      </c>
      <c r="DN6" t="s">
        <v>65</v>
      </c>
      <c r="DO6" t="s">
        <v>65</v>
      </c>
      <c r="DP6" t="s">
        <v>65</v>
      </c>
      <c r="DQ6" t="s">
        <v>65</v>
      </c>
      <c r="DR6" t="s">
        <v>65</v>
      </c>
      <c r="DS6" t="s">
        <v>65</v>
      </c>
      <c r="DT6" t="s">
        <v>65</v>
      </c>
      <c r="DU6" t="s">
        <v>65</v>
      </c>
      <c r="DV6" t="s">
        <v>65</v>
      </c>
      <c r="DW6" t="s">
        <v>65</v>
      </c>
      <c r="DX6" t="s">
        <v>65</v>
      </c>
      <c r="DY6" t="s">
        <v>65</v>
      </c>
      <c r="DZ6" t="s">
        <v>65</v>
      </c>
      <c r="EA6" t="s">
        <v>65</v>
      </c>
      <c r="EB6" t="s">
        <v>65</v>
      </c>
      <c r="EC6" t="s">
        <v>65</v>
      </c>
      <c r="ED6" t="s">
        <v>65</v>
      </c>
      <c r="EE6" t="s">
        <v>65</v>
      </c>
      <c r="EF6" t="s">
        <v>65</v>
      </c>
      <c r="EG6" t="s">
        <v>65</v>
      </c>
      <c r="EH6" t="s">
        <v>65</v>
      </c>
      <c r="EI6" t="s">
        <v>65</v>
      </c>
      <c r="EJ6" t="s">
        <v>65</v>
      </c>
      <c r="EK6" t="s">
        <v>65</v>
      </c>
      <c r="EL6" t="s">
        <v>65</v>
      </c>
      <c r="EM6" t="s">
        <v>65</v>
      </c>
      <c r="EN6" t="s">
        <v>65</v>
      </c>
      <c r="EO6" t="s">
        <v>65</v>
      </c>
      <c r="EP6" t="s">
        <v>65</v>
      </c>
      <c r="EQ6" t="s">
        <v>65</v>
      </c>
      <c r="ER6" t="s">
        <v>65</v>
      </c>
      <c r="ES6" t="s">
        <v>65</v>
      </c>
      <c r="ET6" t="s">
        <v>65</v>
      </c>
      <c r="EU6" t="s">
        <v>65</v>
      </c>
      <c r="EV6" t="s">
        <v>65</v>
      </c>
      <c r="EW6" t="s">
        <v>65</v>
      </c>
      <c r="EX6" t="s">
        <v>65</v>
      </c>
      <c r="EY6" t="s">
        <v>65</v>
      </c>
      <c r="EZ6" t="s">
        <v>65</v>
      </c>
      <c r="FA6" t="s">
        <v>65</v>
      </c>
      <c r="FB6" t="s">
        <v>65</v>
      </c>
      <c r="FC6" t="s">
        <v>65</v>
      </c>
      <c r="FD6" t="s">
        <v>65</v>
      </c>
      <c r="FE6" t="s">
        <v>65</v>
      </c>
      <c r="FF6" t="s">
        <v>65</v>
      </c>
      <c r="FG6" t="s">
        <v>65</v>
      </c>
      <c r="FH6" t="s">
        <v>65</v>
      </c>
      <c r="FI6" t="s">
        <v>65</v>
      </c>
      <c r="FJ6" t="s">
        <v>65</v>
      </c>
      <c r="FK6" t="s">
        <v>65</v>
      </c>
      <c r="FL6" t="s">
        <v>65</v>
      </c>
      <c r="FM6" t="s">
        <v>65</v>
      </c>
      <c r="FN6" t="s">
        <v>65</v>
      </c>
      <c r="FO6" t="s">
        <v>65</v>
      </c>
      <c r="FP6" t="s">
        <v>65</v>
      </c>
      <c r="FQ6" t="s">
        <v>65</v>
      </c>
      <c r="FR6" t="s">
        <v>65</v>
      </c>
      <c r="FS6" t="s">
        <v>65</v>
      </c>
      <c r="FT6" t="s">
        <v>65</v>
      </c>
      <c r="FU6" t="s">
        <v>65</v>
      </c>
      <c r="FV6" t="s">
        <v>65</v>
      </c>
      <c r="FW6" t="s">
        <v>65</v>
      </c>
      <c r="FX6" t="s">
        <v>65</v>
      </c>
      <c r="FY6" t="s">
        <v>65</v>
      </c>
      <c r="FZ6" t="s">
        <v>65</v>
      </c>
      <c r="GA6" t="s">
        <v>65</v>
      </c>
      <c r="GB6" t="s">
        <v>65</v>
      </c>
      <c r="GC6" t="s">
        <v>65</v>
      </c>
      <c r="GD6" t="s">
        <v>65</v>
      </c>
      <c r="GE6" t="s">
        <v>65</v>
      </c>
      <c r="GF6" t="s">
        <v>65</v>
      </c>
      <c r="GG6" t="s">
        <v>65</v>
      </c>
      <c r="GH6" t="s">
        <v>65</v>
      </c>
      <c r="GI6" t="s">
        <v>65</v>
      </c>
      <c r="GJ6" t="s">
        <v>65</v>
      </c>
      <c r="GK6" t="s">
        <v>65</v>
      </c>
      <c r="GL6" t="s">
        <v>65</v>
      </c>
      <c r="GM6" t="s">
        <v>65</v>
      </c>
      <c r="GN6" t="s">
        <v>65</v>
      </c>
      <c r="GO6" t="s">
        <v>65</v>
      </c>
      <c r="GP6" t="s">
        <v>65</v>
      </c>
      <c r="GQ6" t="s">
        <v>65</v>
      </c>
      <c r="GR6" t="s">
        <v>65</v>
      </c>
      <c r="GS6" t="s">
        <v>65</v>
      </c>
      <c r="GT6" t="s">
        <v>65</v>
      </c>
      <c r="GU6" t="s">
        <v>65</v>
      </c>
      <c r="GV6" t="s">
        <v>65</v>
      </c>
      <c r="GW6" t="s">
        <v>65</v>
      </c>
      <c r="GX6" t="s">
        <v>65</v>
      </c>
      <c r="GY6" t="s">
        <v>65</v>
      </c>
      <c r="GZ6" t="s">
        <v>65</v>
      </c>
      <c r="HA6" t="s">
        <v>65</v>
      </c>
      <c r="HB6" t="s">
        <v>65</v>
      </c>
      <c r="HC6" t="s">
        <v>65</v>
      </c>
      <c r="HD6" t="s">
        <v>65</v>
      </c>
      <c r="HE6" t="s">
        <v>65</v>
      </c>
      <c r="HF6" t="s">
        <v>65</v>
      </c>
      <c r="HG6" t="s">
        <v>65</v>
      </c>
      <c r="HH6" t="s">
        <v>65</v>
      </c>
      <c r="HI6" t="s">
        <v>65</v>
      </c>
      <c r="HJ6" t="s">
        <v>65</v>
      </c>
      <c r="HK6" t="s">
        <v>65</v>
      </c>
      <c r="HL6" t="s">
        <v>65</v>
      </c>
      <c r="HM6" t="s">
        <v>65</v>
      </c>
      <c r="HN6" t="s">
        <v>65</v>
      </c>
      <c r="HO6" t="s">
        <v>65</v>
      </c>
      <c r="HP6" t="s">
        <v>65</v>
      </c>
      <c r="HQ6" t="s">
        <v>65</v>
      </c>
      <c r="HR6" t="s">
        <v>65</v>
      </c>
      <c r="HS6" t="s">
        <v>65</v>
      </c>
      <c r="HT6" t="s">
        <v>65</v>
      </c>
      <c r="HU6" t="s">
        <v>65</v>
      </c>
      <c r="HV6" t="s">
        <v>65</v>
      </c>
      <c r="HW6" t="s">
        <v>65</v>
      </c>
      <c r="HX6" t="s">
        <v>65</v>
      </c>
      <c r="HY6" t="s">
        <v>65</v>
      </c>
      <c r="HZ6" t="s">
        <v>65</v>
      </c>
      <c r="IA6" t="s">
        <v>65</v>
      </c>
      <c r="IB6" t="s">
        <v>65</v>
      </c>
      <c r="IC6" t="s">
        <v>65</v>
      </c>
      <c r="ID6" t="s">
        <v>65</v>
      </c>
      <c r="IE6" t="s">
        <v>65</v>
      </c>
      <c r="IF6" t="s">
        <v>65</v>
      </c>
      <c r="IG6" t="s">
        <v>65</v>
      </c>
      <c r="IH6" t="s">
        <v>65</v>
      </c>
      <c r="II6" t="s">
        <v>65</v>
      </c>
      <c r="IJ6" t="s">
        <v>65</v>
      </c>
      <c r="IK6" t="s">
        <v>65</v>
      </c>
      <c r="IL6" t="s">
        <v>65</v>
      </c>
      <c r="IM6" t="s">
        <v>65</v>
      </c>
      <c r="IN6" t="s">
        <v>65</v>
      </c>
      <c r="IO6" t="s">
        <v>65</v>
      </c>
      <c r="IP6" t="s">
        <v>65</v>
      </c>
      <c r="IQ6" t="s">
        <v>65</v>
      </c>
      <c r="IR6" t="s">
        <v>65</v>
      </c>
      <c r="IS6" t="s">
        <v>65</v>
      </c>
      <c r="IT6" t="s">
        <v>65</v>
      </c>
      <c r="IU6" t="s">
        <v>65</v>
      </c>
      <c r="IV6" t="s">
        <v>65</v>
      </c>
      <c r="IW6" t="s">
        <v>65</v>
      </c>
      <c r="IX6" t="s">
        <v>65</v>
      </c>
      <c r="IY6" t="s">
        <v>65</v>
      </c>
      <c r="IZ6" t="s">
        <v>65</v>
      </c>
      <c r="JA6" t="s">
        <v>65</v>
      </c>
      <c r="JB6" t="s">
        <v>65</v>
      </c>
      <c r="JC6" t="s">
        <v>65</v>
      </c>
      <c r="JD6" t="s">
        <v>65</v>
      </c>
      <c r="JE6" t="s">
        <v>65</v>
      </c>
      <c r="JF6" t="s">
        <v>65</v>
      </c>
      <c r="JG6" t="s">
        <v>65</v>
      </c>
      <c r="JH6" t="s">
        <v>65</v>
      </c>
      <c r="JI6" t="s">
        <v>65</v>
      </c>
      <c r="JJ6" t="s">
        <v>65</v>
      </c>
      <c r="JK6" t="s">
        <v>65</v>
      </c>
      <c r="JL6" t="s">
        <v>65</v>
      </c>
      <c r="JM6" t="s">
        <v>65</v>
      </c>
      <c r="JN6" t="s">
        <v>65</v>
      </c>
      <c r="JO6" t="s">
        <v>65</v>
      </c>
      <c r="JP6" t="s">
        <v>65</v>
      </c>
      <c r="JQ6" t="s">
        <v>65</v>
      </c>
      <c r="JR6" t="s">
        <v>65</v>
      </c>
      <c r="JS6" t="s">
        <v>65</v>
      </c>
      <c r="JT6" t="s">
        <v>65</v>
      </c>
      <c r="JU6" t="s">
        <v>65</v>
      </c>
      <c r="JV6" t="s">
        <v>65</v>
      </c>
      <c r="JW6" t="s">
        <v>65</v>
      </c>
      <c r="JX6" t="s">
        <v>65</v>
      </c>
      <c r="JY6" t="s">
        <v>65</v>
      </c>
      <c r="JZ6" t="s">
        <v>65</v>
      </c>
      <c r="KA6" t="s">
        <v>65</v>
      </c>
      <c r="KB6" t="s">
        <v>65</v>
      </c>
      <c r="KC6" t="s">
        <v>65</v>
      </c>
      <c r="KD6" t="s">
        <v>65</v>
      </c>
      <c r="KE6" t="s">
        <v>65</v>
      </c>
      <c r="KF6" t="s">
        <v>65</v>
      </c>
      <c r="KG6" t="s">
        <v>65</v>
      </c>
      <c r="KH6" t="s">
        <v>65</v>
      </c>
      <c r="KI6" t="s">
        <v>65</v>
      </c>
      <c r="KJ6" t="s">
        <v>65</v>
      </c>
      <c r="KK6" t="s">
        <v>65</v>
      </c>
      <c r="KL6" t="s">
        <v>65</v>
      </c>
      <c r="KM6" t="s">
        <v>65</v>
      </c>
      <c r="KN6" t="s">
        <v>65</v>
      </c>
      <c r="KO6" t="s">
        <v>65</v>
      </c>
      <c r="KP6" t="s">
        <v>65</v>
      </c>
      <c r="KQ6" t="s">
        <v>65</v>
      </c>
      <c r="KR6" t="s">
        <v>65</v>
      </c>
      <c r="KS6" t="s">
        <v>65</v>
      </c>
      <c r="KT6" t="s">
        <v>65</v>
      </c>
      <c r="KU6" t="s">
        <v>65</v>
      </c>
      <c r="KV6" t="s">
        <v>65</v>
      </c>
      <c r="KW6" t="s">
        <v>65</v>
      </c>
      <c r="KX6" t="s">
        <v>65</v>
      </c>
      <c r="KY6" t="s">
        <v>65</v>
      </c>
      <c r="KZ6" t="s">
        <v>65</v>
      </c>
      <c r="LA6" t="s">
        <v>65</v>
      </c>
      <c r="LB6" t="s">
        <v>65</v>
      </c>
      <c r="LC6" t="s">
        <v>65</v>
      </c>
      <c r="LD6" t="s">
        <v>65</v>
      </c>
      <c r="LE6" t="s">
        <v>65</v>
      </c>
      <c r="LF6" t="s">
        <v>65</v>
      </c>
      <c r="LG6" t="s">
        <v>65</v>
      </c>
      <c r="LH6" t="s">
        <v>65</v>
      </c>
      <c r="LI6" t="s">
        <v>65</v>
      </c>
      <c r="LJ6" t="s">
        <v>65</v>
      </c>
      <c r="LK6" t="s">
        <v>65</v>
      </c>
      <c r="LL6" t="s">
        <v>65</v>
      </c>
      <c r="LM6" t="s">
        <v>65</v>
      </c>
      <c r="LN6" t="s">
        <v>65</v>
      </c>
      <c r="LO6" t="s">
        <v>65</v>
      </c>
    </row>
    <row r="7" spans="1:327" x14ac:dyDescent="0.2">
      <c r="A7" s="1">
        <f>Foglio3!A8</f>
        <v>2</v>
      </c>
      <c r="B7" s="1">
        <f>Foglio3!B8</f>
        <v>0</v>
      </c>
      <c r="C7" s="1" t="str">
        <f>Foglio3!C8</f>
        <v>-</v>
      </c>
      <c r="D7" s="1" t="str">
        <f>Foglio3!D8</f>
        <v>-</v>
      </c>
      <c r="E7" s="1" t="str">
        <f>Foglio3!E8</f>
        <v>-</v>
      </c>
      <c r="F7" s="1" t="str">
        <f>Foglio3!F8</f>
        <v>-</v>
      </c>
      <c r="G7" s="1" t="str">
        <f>Foglio1!H16</f>
        <v>-</v>
      </c>
      <c r="H7" s="1" t="str">
        <f>Foglio3!G8</f>
        <v>-</v>
      </c>
      <c r="I7" s="1" t="str">
        <f>Foglio3!H8</f>
        <v>-</v>
      </c>
      <c r="J7" s="1" t="str">
        <f>Foglio3!I8</f>
        <v>-</v>
      </c>
      <c r="K7" s="1" t="str">
        <f>Foglio3!J8</f>
        <v>-</v>
      </c>
      <c r="L7" s="1"/>
      <c r="M7" s="1"/>
      <c r="N7" s="1"/>
      <c r="O7" s="1"/>
      <c r="P7" s="1"/>
      <c r="Q7" s="1"/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  <c r="BO7" t="s">
        <v>65</v>
      </c>
      <c r="BP7" t="s">
        <v>65</v>
      </c>
      <c r="BQ7" t="s">
        <v>65</v>
      </c>
      <c r="BR7" t="s">
        <v>65</v>
      </c>
      <c r="BS7" t="s">
        <v>65</v>
      </c>
      <c r="BT7" t="s">
        <v>65</v>
      </c>
      <c r="BU7" t="s">
        <v>65</v>
      </c>
      <c r="BV7" t="s">
        <v>65</v>
      </c>
      <c r="BW7" t="s">
        <v>65</v>
      </c>
      <c r="BX7" t="s">
        <v>65</v>
      </c>
      <c r="BY7" t="s">
        <v>65</v>
      </c>
      <c r="BZ7" t="s">
        <v>65</v>
      </c>
      <c r="CA7" t="s">
        <v>65</v>
      </c>
      <c r="CB7" t="s">
        <v>65</v>
      </c>
      <c r="CC7" t="s">
        <v>65</v>
      </c>
      <c r="CD7" t="s">
        <v>65</v>
      </c>
      <c r="CE7" t="s">
        <v>65</v>
      </c>
      <c r="CF7" t="s">
        <v>65</v>
      </c>
      <c r="CG7" t="s">
        <v>65</v>
      </c>
      <c r="CH7" t="s">
        <v>65</v>
      </c>
      <c r="CI7" t="s">
        <v>65</v>
      </c>
      <c r="CJ7" t="s">
        <v>65</v>
      </c>
      <c r="CK7" t="s">
        <v>65</v>
      </c>
      <c r="CL7" t="s">
        <v>65</v>
      </c>
      <c r="CM7" t="s">
        <v>65</v>
      </c>
      <c r="CN7" t="s">
        <v>65</v>
      </c>
      <c r="CO7" t="s">
        <v>65</v>
      </c>
      <c r="CP7" t="s">
        <v>65</v>
      </c>
      <c r="CQ7" t="s">
        <v>65</v>
      </c>
      <c r="CR7" t="s">
        <v>65</v>
      </c>
      <c r="CS7" t="s">
        <v>65</v>
      </c>
      <c r="CT7" t="s">
        <v>65</v>
      </c>
      <c r="CU7" t="s">
        <v>65</v>
      </c>
      <c r="CV7" t="s">
        <v>65</v>
      </c>
      <c r="CW7" t="s">
        <v>65</v>
      </c>
      <c r="CX7" t="s">
        <v>65</v>
      </c>
      <c r="CY7" t="s">
        <v>65</v>
      </c>
      <c r="CZ7" t="s">
        <v>65</v>
      </c>
      <c r="DA7" t="s">
        <v>65</v>
      </c>
      <c r="DB7" t="s">
        <v>65</v>
      </c>
      <c r="DC7" t="s">
        <v>65</v>
      </c>
      <c r="DD7" t="s">
        <v>65</v>
      </c>
      <c r="DE7" t="s">
        <v>65</v>
      </c>
      <c r="DF7" t="s">
        <v>65</v>
      </c>
      <c r="DG7" t="s">
        <v>65</v>
      </c>
      <c r="DH7" t="s">
        <v>65</v>
      </c>
      <c r="DI7" t="s">
        <v>65</v>
      </c>
      <c r="DJ7" t="s">
        <v>65</v>
      </c>
      <c r="DK7" t="s">
        <v>65</v>
      </c>
      <c r="DL7" t="s">
        <v>65</v>
      </c>
      <c r="DM7" t="s">
        <v>65</v>
      </c>
      <c r="DN7" t="s">
        <v>65</v>
      </c>
      <c r="DO7" t="s">
        <v>65</v>
      </c>
      <c r="DP7" t="s">
        <v>65</v>
      </c>
      <c r="DQ7" t="s">
        <v>65</v>
      </c>
      <c r="DR7" t="s">
        <v>65</v>
      </c>
      <c r="DS7" t="s">
        <v>65</v>
      </c>
      <c r="DT7" t="s">
        <v>65</v>
      </c>
      <c r="DU7" t="s">
        <v>65</v>
      </c>
      <c r="DV7" t="s">
        <v>65</v>
      </c>
      <c r="DW7" t="s">
        <v>65</v>
      </c>
      <c r="DX7" t="s">
        <v>65</v>
      </c>
      <c r="DY7" t="s">
        <v>65</v>
      </c>
      <c r="DZ7" t="s">
        <v>65</v>
      </c>
      <c r="EA7" t="s">
        <v>65</v>
      </c>
      <c r="EB7" t="s">
        <v>65</v>
      </c>
      <c r="EC7" t="s">
        <v>65</v>
      </c>
      <c r="ED7" t="s">
        <v>65</v>
      </c>
      <c r="EE7" t="s">
        <v>65</v>
      </c>
      <c r="EF7" t="s">
        <v>65</v>
      </c>
      <c r="EG7" t="s">
        <v>65</v>
      </c>
      <c r="EH7" t="s">
        <v>65</v>
      </c>
      <c r="EI7" t="s">
        <v>65</v>
      </c>
      <c r="EJ7" t="s">
        <v>65</v>
      </c>
      <c r="EK7" t="s">
        <v>65</v>
      </c>
      <c r="EL7" t="s">
        <v>65</v>
      </c>
      <c r="EM7" t="s">
        <v>65</v>
      </c>
      <c r="EN7" t="s">
        <v>65</v>
      </c>
      <c r="EO7" t="s">
        <v>65</v>
      </c>
      <c r="EP7" t="s">
        <v>65</v>
      </c>
      <c r="EQ7" t="s">
        <v>65</v>
      </c>
      <c r="ER7" t="s">
        <v>65</v>
      </c>
      <c r="ES7" t="s">
        <v>65</v>
      </c>
      <c r="ET7" t="s">
        <v>65</v>
      </c>
      <c r="EU7" t="s">
        <v>65</v>
      </c>
      <c r="EV7" t="s">
        <v>65</v>
      </c>
      <c r="EW7" t="s">
        <v>65</v>
      </c>
      <c r="EX7" t="s">
        <v>65</v>
      </c>
      <c r="EY7" t="s">
        <v>65</v>
      </c>
      <c r="EZ7" t="s">
        <v>65</v>
      </c>
      <c r="FA7" t="s">
        <v>65</v>
      </c>
      <c r="FB7" t="s">
        <v>65</v>
      </c>
      <c r="FC7" t="s">
        <v>65</v>
      </c>
      <c r="FD7" t="s">
        <v>65</v>
      </c>
      <c r="FE7" t="s">
        <v>65</v>
      </c>
      <c r="FF7" t="s">
        <v>65</v>
      </c>
      <c r="FG7" t="s">
        <v>65</v>
      </c>
      <c r="FH7" t="s">
        <v>65</v>
      </c>
      <c r="FI7" t="s">
        <v>65</v>
      </c>
      <c r="FJ7" t="s">
        <v>65</v>
      </c>
      <c r="FK7" t="s">
        <v>65</v>
      </c>
      <c r="FL7" t="s">
        <v>65</v>
      </c>
      <c r="FM7" t="s">
        <v>65</v>
      </c>
      <c r="FN7" t="s">
        <v>65</v>
      </c>
      <c r="FO7" t="s">
        <v>65</v>
      </c>
      <c r="FP7" t="s">
        <v>65</v>
      </c>
      <c r="FQ7" t="s">
        <v>65</v>
      </c>
      <c r="FR7" t="s">
        <v>65</v>
      </c>
      <c r="FS7" t="s">
        <v>65</v>
      </c>
      <c r="FT7" t="s">
        <v>65</v>
      </c>
      <c r="FU7" t="s">
        <v>65</v>
      </c>
      <c r="FV7" t="s">
        <v>65</v>
      </c>
      <c r="FW7" t="s">
        <v>65</v>
      </c>
      <c r="FX7" t="s">
        <v>65</v>
      </c>
      <c r="FY7" t="s">
        <v>65</v>
      </c>
      <c r="FZ7" t="s">
        <v>65</v>
      </c>
      <c r="GA7" t="s">
        <v>65</v>
      </c>
      <c r="GB7" t="s">
        <v>65</v>
      </c>
      <c r="GC7" t="s">
        <v>65</v>
      </c>
      <c r="GD7" t="s">
        <v>65</v>
      </c>
      <c r="GE7" t="s">
        <v>65</v>
      </c>
      <c r="GF7" t="s">
        <v>65</v>
      </c>
      <c r="GG7" t="s">
        <v>65</v>
      </c>
      <c r="GH7" t="s">
        <v>65</v>
      </c>
      <c r="GI7" t="s">
        <v>65</v>
      </c>
      <c r="GJ7" t="s">
        <v>65</v>
      </c>
      <c r="GK7" t="s">
        <v>65</v>
      </c>
      <c r="GL7" t="s">
        <v>65</v>
      </c>
      <c r="GM7" t="s">
        <v>65</v>
      </c>
      <c r="GN7" t="s">
        <v>65</v>
      </c>
      <c r="GO7" t="s">
        <v>65</v>
      </c>
      <c r="GP7" t="s">
        <v>65</v>
      </c>
      <c r="GQ7" t="s">
        <v>65</v>
      </c>
      <c r="GR7" t="s">
        <v>65</v>
      </c>
      <c r="GS7" t="s">
        <v>65</v>
      </c>
      <c r="GT7" t="s">
        <v>65</v>
      </c>
      <c r="GU7" t="s">
        <v>65</v>
      </c>
      <c r="GV7" t="s">
        <v>65</v>
      </c>
      <c r="GW7" t="s">
        <v>65</v>
      </c>
      <c r="GX7" t="s">
        <v>65</v>
      </c>
      <c r="GY7" t="s">
        <v>65</v>
      </c>
      <c r="GZ7" t="s">
        <v>65</v>
      </c>
      <c r="HA7" t="s">
        <v>65</v>
      </c>
      <c r="HB7" t="s">
        <v>65</v>
      </c>
      <c r="HC7" t="s">
        <v>65</v>
      </c>
      <c r="HD7" t="s">
        <v>65</v>
      </c>
      <c r="HE7" t="s">
        <v>65</v>
      </c>
      <c r="HF7" t="s">
        <v>65</v>
      </c>
      <c r="HG7" t="s">
        <v>65</v>
      </c>
      <c r="HH7" t="s">
        <v>65</v>
      </c>
      <c r="HI7" t="s">
        <v>65</v>
      </c>
      <c r="HJ7" t="s">
        <v>65</v>
      </c>
      <c r="HK7" t="s">
        <v>65</v>
      </c>
      <c r="HL7" t="s">
        <v>65</v>
      </c>
      <c r="HM7" t="s">
        <v>65</v>
      </c>
      <c r="HN7" t="s">
        <v>65</v>
      </c>
      <c r="HO7" t="s">
        <v>65</v>
      </c>
      <c r="HP7" t="s">
        <v>65</v>
      </c>
      <c r="HQ7" t="s">
        <v>65</v>
      </c>
      <c r="HR7" t="s">
        <v>65</v>
      </c>
      <c r="HS7" t="s">
        <v>65</v>
      </c>
      <c r="HT7" t="s">
        <v>65</v>
      </c>
      <c r="HU7" t="s">
        <v>65</v>
      </c>
      <c r="HV7" t="s">
        <v>65</v>
      </c>
      <c r="HW7" t="s">
        <v>65</v>
      </c>
      <c r="HX7" t="s">
        <v>65</v>
      </c>
      <c r="HY7" t="s">
        <v>65</v>
      </c>
      <c r="HZ7" t="s">
        <v>65</v>
      </c>
      <c r="IA7" t="s">
        <v>65</v>
      </c>
      <c r="IB7" t="s">
        <v>65</v>
      </c>
      <c r="IC7" t="s">
        <v>65</v>
      </c>
      <c r="ID7" t="s">
        <v>65</v>
      </c>
      <c r="IE7" t="s">
        <v>65</v>
      </c>
      <c r="IF7" t="s">
        <v>65</v>
      </c>
      <c r="IG7" t="s">
        <v>65</v>
      </c>
      <c r="IH7" t="s">
        <v>65</v>
      </c>
      <c r="II7" t="s">
        <v>65</v>
      </c>
      <c r="IJ7" t="s">
        <v>65</v>
      </c>
      <c r="IK7" t="s">
        <v>65</v>
      </c>
      <c r="IL7" t="s">
        <v>65</v>
      </c>
      <c r="IM7" t="s">
        <v>65</v>
      </c>
      <c r="IN7" t="s">
        <v>65</v>
      </c>
      <c r="IO7" t="s">
        <v>65</v>
      </c>
      <c r="IP7" t="s">
        <v>65</v>
      </c>
      <c r="IQ7" t="s">
        <v>65</v>
      </c>
      <c r="IR7" t="s">
        <v>65</v>
      </c>
      <c r="IS7" t="s">
        <v>65</v>
      </c>
      <c r="IT7" t="s">
        <v>65</v>
      </c>
      <c r="IU7" t="s">
        <v>65</v>
      </c>
      <c r="IV7" t="s">
        <v>65</v>
      </c>
      <c r="IW7" t="s">
        <v>65</v>
      </c>
      <c r="IX7" t="s">
        <v>65</v>
      </c>
      <c r="IY7" t="s">
        <v>65</v>
      </c>
      <c r="IZ7" t="s">
        <v>65</v>
      </c>
      <c r="JA7" t="s">
        <v>65</v>
      </c>
      <c r="JB7" t="s">
        <v>65</v>
      </c>
      <c r="JC7" t="s">
        <v>65</v>
      </c>
      <c r="JD7" t="s">
        <v>65</v>
      </c>
      <c r="JE7" t="s">
        <v>65</v>
      </c>
      <c r="JF7" t="s">
        <v>65</v>
      </c>
      <c r="JG7" t="s">
        <v>65</v>
      </c>
      <c r="JH7" t="s">
        <v>65</v>
      </c>
      <c r="JI7" t="s">
        <v>65</v>
      </c>
      <c r="JJ7" t="s">
        <v>65</v>
      </c>
      <c r="JK7" t="s">
        <v>65</v>
      </c>
      <c r="JL7" t="s">
        <v>65</v>
      </c>
      <c r="JM7" t="s">
        <v>65</v>
      </c>
      <c r="JN7" t="s">
        <v>65</v>
      </c>
      <c r="JO7" t="s">
        <v>65</v>
      </c>
      <c r="JP7" t="s">
        <v>65</v>
      </c>
      <c r="JQ7" t="s">
        <v>65</v>
      </c>
      <c r="JR7" t="s">
        <v>65</v>
      </c>
      <c r="JS7" t="s">
        <v>65</v>
      </c>
      <c r="JT7" t="s">
        <v>65</v>
      </c>
      <c r="JU7" t="s">
        <v>65</v>
      </c>
      <c r="JV7" t="s">
        <v>65</v>
      </c>
      <c r="JW7" t="s">
        <v>65</v>
      </c>
      <c r="JX7" t="s">
        <v>65</v>
      </c>
      <c r="JY7" t="s">
        <v>65</v>
      </c>
      <c r="JZ7" t="s">
        <v>65</v>
      </c>
      <c r="KA7" t="s">
        <v>65</v>
      </c>
      <c r="KB7" t="s">
        <v>65</v>
      </c>
      <c r="KC7" t="s">
        <v>65</v>
      </c>
      <c r="KD7" t="s">
        <v>65</v>
      </c>
      <c r="KE7" t="s">
        <v>65</v>
      </c>
      <c r="KF7" t="s">
        <v>65</v>
      </c>
      <c r="KG7" t="s">
        <v>65</v>
      </c>
      <c r="KH7" t="s">
        <v>65</v>
      </c>
      <c r="KI7" t="s">
        <v>65</v>
      </c>
      <c r="KJ7" t="s">
        <v>65</v>
      </c>
      <c r="KK7" t="s">
        <v>65</v>
      </c>
      <c r="KL7" t="s">
        <v>65</v>
      </c>
      <c r="KM7" t="s">
        <v>65</v>
      </c>
      <c r="KN7" t="s">
        <v>65</v>
      </c>
      <c r="KO7" t="s">
        <v>65</v>
      </c>
      <c r="KP7" t="s">
        <v>65</v>
      </c>
      <c r="KQ7" t="s">
        <v>65</v>
      </c>
      <c r="KR7" t="s">
        <v>65</v>
      </c>
      <c r="KS7" t="s">
        <v>65</v>
      </c>
      <c r="KT7" t="s">
        <v>65</v>
      </c>
      <c r="KU7" t="s">
        <v>65</v>
      </c>
      <c r="KV7" t="s">
        <v>65</v>
      </c>
      <c r="KW7" t="s">
        <v>65</v>
      </c>
      <c r="KX7" t="s">
        <v>65</v>
      </c>
      <c r="KY7" t="s">
        <v>65</v>
      </c>
      <c r="KZ7" t="s">
        <v>65</v>
      </c>
      <c r="LA7" t="s">
        <v>65</v>
      </c>
      <c r="LB7" t="s">
        <v>65</v>
      </c>
      <c r="LC7" t="s">
        <v>65</v>
      </c>
      <c r="LD7" t="s">
        <v>65</v>
      </c>
      <c r="LE7" t="s">
        <v>65</v>
      </c>
      <c r="LF7" t="s">
        <v>65</v>
      </c>
      <c r="LG7" t="s">
        <v>65</v>
      </c>
      <c r="LH7" t="s">
        <v>65</v>
      </c>
      <c r="LI7" t="s">
        <v>65</v>
      </c>
      <c r="LJ7" t="s">
        <v>65</v>
      </c>
      <c r="LK7" t="s">
        <v>65</v>
      </c>
      <c r="LL7" t="s">
        <v>65</v>
      </c>
      <c r="LM7" t="s">
        <v>65</v>
      </c>
      <c r="LN7" t="s">
        <v>65</v>
      </c>
      <c r="LO7" t="s">
        <v>65</v>
      </c>
    </row>
    <row r="8" spans="1:327" x14ac:dyDescent="0.2">
      <c r="A8" s="1">
        <f>Foglio3!A9</f>
        <v>3</v>
      </c>
      <c r="B8" s="1">
        <f>Foglio3!B9</f>
        <v>0</v>
      </c>
      <c r="C8" s="1" t="str">
        <f>Foglio3!C9</f>
        <v>-</v>
      </c>
      <c r="D8" s="1" t="str">
        <f>Foglio3!D9</f>
        <v>-</v>
      </c>
      <c r="E8" s="1" t="str">
        <f>Foglio3!E9</f>
        <v>-</v>
      </c>
      <c r="F8" s="1" t="str">
        <f>Foglio3!F9</f>
        <v>-</v>
      </c>
      <c r="G8" s="1" t="str">
        <f>Foglio1!H17</f>
        <v>-</v>
      </c>
      <c r="H8" s="1" t="str">
        <f>Foglio3!G9</f>
        <v>-</v>
      </c>
      <c r="I8" s="1" t="str">
        <f>Foglio3!H9</f>
        <v>-</v>
      </c>
      <c r="J8" s="1" t="str">
        <f>Foglio3!I9</f>
        <v>-</v>
      </c>
      <c r="K8" s="1" t="str">
        <f>Foglio3!J9</f>
        <v>-</v>
      </c>
      <c r="L8" s="1"/>
      <c r="M8" s="1"/>
      <c r="N8" s="1"/>
      <c r="O8" s="1"/>
      <c r="P8" s="1"/>
      <c r="Q8" s="1"/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  <c r="BO8" t="s">
        <v>65</v>
      </c>
      <c r="BP8" t="s">
        <v>65</v>
      </c>
      <c r="BQ8" t="s">
        <v>65</v>
      </c>
      <c r="BR8" t="s">
        <v>65</v>
      </c>
      <c r="BS8" t="s">
        <v>65</v>
      </c>
      <c r="BT8" t="s">
        <v>65</v>
      </c>
      <c r="BU8" t="s">
        <v>65</v>
      </c>
      <c r="BV8" t="s">
        <v>65</v>
      </c>
      <c r="BW8" t="s">
        <v>65</v>
      </c>
      <c r="BX8" t="s">
        <v>65</v>
      </c>
      <c r="BY8" t="s">
        <v>65</v>
      </c>
      <c r="BZ8" t="s">
        <v>65</v>
      </c>
      <c r="CA8" t="s">
        <v>65</v>
      </c>
      <c r="CB8" t="s">
        <v>65</v>
      </c>
      <c r="CC8" t="s">
        <v>65</v>
      </c>
      <c r="CD8" t="s">
        <v>65</v>
      </c>
      <c r="CE8" t="s">
        <v>65</v>
      </c>
      <c r="CF8" t="s">
        <v>65</v>
      </c>
      <c r="CG8" t="s">
        <v>65</v>
      </c>
      <c r="CH8" t="s">
        <v>65</v>
      </c>
      <c r="CI8" t="s">
        <v>65</v>
      </c>
      <c r="CJ8" t="s">
        <v>65</v>
      </c>
      <c r="CK8" t="s">
        <v>65</v>
      </c>
      <c r="CL8" t="s">
        <v>65</v>
      </c>
      <c r="CM8" t="s">
        <v>65</v>
      </c>
      <c r="CN8" t="s">
        <v>65</v>
      </c>
      <c r="CO8" t="s">
        <v>65</v>
      </c>
      <c r="CP8" t="s">
        <v>65</v>
      </c>
      <c r="CQ8" t="s">
        <v>65</v>
      </c>
      <c r="CR8" t="s">
        <v>65</v>
      </c>
      <c r="CS8" t="s">
        <v>65</v>
      </c>
      <c r="CT8" t="s">
        <v>65</v>
      </c>
      <c r="CU8" t="s">
        <v>65</v>
      </c>
      <c r="CV8" t="s">
        <v>65</v>
      </c>
      <c r="CW8" t="s">
        <v>65</v>
      </c>
      <c r="CX8" t="s">
        <v>65</v>
      </c>
      <c r="CY8" t="s">
        <v>65</v>
      </c>
      <c r="CZ8" t="s">
        <v>65</v>
      </c>
      <c r="DA8" t="s">
        <v>65</v>
      </c>
      <c r="DB8" t="s">
        <v>65</v>
      </c>
      <c r="DC8" t="s">
        <v>65</v>
      </c>
      <c r="DD8" t="s">
        <v>65</v>
      </c>
      <c r="DE8" t="s">
        <v>65</v>
      </c>
      <c r="DF8" t="s">
        <v>65</v>
      </c>
      <c r="DG8" t="s">
        <v>65</v>
      </c>
      <c r="DH8" t="s">
        <v>65</v>
      </c>
      <c r="DI8" t="s">
        <v>65</v>
      </c>
      <c r="DJ8" t="s">
        <v>65</v>
      </c>
      <c r="DK8" t="s">
        <v>65</v>
      </c>
      <c r="DL8" t="s">
        <v>65</v>
      </c>
      <c r="DM8" t="s">
        <v>65</v>
      </c>
      <c r="DN8" t="s">
        <v>65</v>
      </c>
      <c r="DO8" t="s">
        <v>65</v>
      </c>
      <c r="DP8" t="s">
        <v>65</v>
      </c>
      <c r="DQ8" t="s">
        <v>65</v>
      </c>
      <c r="DR8" t="s">
        <v>65</v>
      </c>
      <c r="DS8" t="s">
        <v>65</v>
      </c>
      <c r="DT8" t="s">
        <v>65</v>
      </c>
      <c r="DU8" t="s">
        <v>65</v>
      </c>
      <c r="DV8" t="s">
        <v>65</v>
      </c>
      <c r="DW8" t="s">
        <v>65</v>
      </c>
      <c r="DX8" t="s">
        <v>65</v>
      </c>
      <c r="DY8" t="s">
        <v>65</v>
      </c>
      <c r="DZ8" t="s">
        <v>65</v>
      </c>
      <c r="EA8" t="s">
        <v>65</v>
      </c>
      <c r="EB8" t="s">
        <v>65</v>
      </c>
      <c r="EC8" t="s">
        <v>65</v>
      </c>
      <c r="ED8" t="s">
        <v>65</v>
      </c>
      <c r="EE8" t="s">
        <v>65</v>
      </c>
      <c r="EF8" t="s">
        <v>65</v>
      </c>
      <c r="EG8" t="s">
        <v>65</v>
      </c>
      <c r="EH8" t="s">
        <v>65</v>
      </c>
      <c r="EI8" t="s">
        <v>65</v>
      </c>
      <c r="EJ8" t="s">
        <v>65</v>
      </c>
      <c r="EK8" t="s">
        <v>65</v>
      </c>
      <c r="EL8" t="s">
        <v>65</v>
      </c>
      <c r="EM8" t="s">
        <v>65</v>
      </c>
      <c r="EN8" t="s">
        <v>65</v>
      </c>
      <c r="EO8" t="s">
        <v>65</v>
      </c>
      <c r="EP8" t="s">
        <v>65</v>
      </c>
      <c r="EQ8" t="s">
        <v>65</v>
      </c>
      <c r="ER8" t="s">
        <v>65</v>
      </c>
      <c r="ES8" t="s">
        <v>65</v>
      </c>
      <c r="ET8" t="s">
        <v>65</v>
      </c>
      <c r="EU8" t="s">
        <v>65</v>
      </c>
      <c r="EV8" t="s">
        <v>65</v>
      </c>
      <c r="EW8" t="s">
        <v>65</v>
      </c>
      <c r="EX8" t="s">
        <v>65</v>
      </c>
      <c r="EY8" t="s">
        <v>65</v>
      </c>
      <c r="EZ8" t="s">
        <v>65</v>
      </c>
      <c r="FA8" t="s">
        <v>65</v>
      </c>
      <c r="FB8" t="s">
        <v>65</v>
      </c>
      <c r="FC8" t="s">
        <v>65</v>
      </c>
      <c r="FD8" t="s">
        <v>65</v>
      </c>
      <c r="FE8" t="s">
        <v>65</v>
      </c>
      <c r="FF8" t="s">
        <v>65</v>
      </c>
      <c r="FG8" t="s">
        <v>65</v>
      </c>
      <c r="FH8" t="s">
        <v>65</v>
      </c>
      <c r="FI8" t="s">
        <v>65</v>
      </c>
      <c r="FJ8" t="s">
        <v>65</v>
      </c>
      <c r="FK8" t="s">
        <v>65</v>
      </c>
      <c r="FL8" t="s">
        <v>65</v>
      </c>
      <c r="FM8" t="s">
        <v>65</v>
      </c>
      <c r="FN8" t="s">
        <v>65</v>
      </c>
      <c r="FO8" t="s">
        <v>65</v>
      </c>
      <c r="FP8" t="s">
        <v>65</v>
      </c>
      <c r="FQ8" t="s">
        <v>65</v>
      </c>
      <c r="FR8" t="s">
        <v>65</v>
      </c>
      <c r="FS8" t="s">
        <v>65</v>
      </c>
      <c r="FT8" t="s">
        <v>65</v>
      </c>
      <c r="FU8" t="s">
        <v>65</v>
      </c>
      <c r="FV8" t="s">
        <v>65</v>
      </c>
      <c r="FW8" t="s">
        <v>65</v>
      </c>
      <c r="FX8" t="s">
        <v>65</v>
      </c>
      <c r="FY8" t="s">
        <v>65</v>
      </c>
      <c r="FZ8" t="s">
        <v>65</v>
      </c>
      <c r="GA8" t="s">
        <v>65</v>
      </c>
      <c r="GB8" t="s">
        <v>65</v>
      </c>
      <c r="GC8" t="s">
        <v>65</v>
      </c>
      <c r="GD8" t="s">
        <v>65</v>
      </c>
      <c r="GE8" t="s">
        <v>65</v>
      </c>
      <c r="GF8" t="s">
        <v>65</v>
      </c>
      <c r="GG8" t="s">
        <v>65</v>
      </c>
      <c r="GH8" t="s">
        <v>65</v>
      </c>
      <c r="GI8" t="s">
        <v>65</v>
      </c>
      <c r="GJ8" t="s">
        <v>65</v>
      </c>
      <c r="GK8" t="s">
        <v>65</v>
      </c>
      <c r="GL8" t="s">
        <v>65</v>
      </c>
      <c r="GM8" t="s">
        <v>65</v>
      </c>
      <c r="GN8" t="s">
        <v>65</v>
      </c>
      <c r="GO8" t="s">
        <v>65</v>
      </c>
      <c r="GP8" t="s">
        <v>65</v>
      </c>
      <c r="GQ8" t="s">
        <v>65</v>
      </c>
      <c r="GR8" t="s">
        <v>65</v>
      </c>
      <c r="GS8" t="s">
        <v>65</v>
      </c>
      <c r="GT8" t="s">
        <v>65</v>
      </c>
      <c r="GU8" t="s">
        <v>65</v>
      </c>
      <c r="GV8" t="s">
        <v>65</v>
      </c>
      <c r="GW8" t="s">
        <v>65</v>
      </c>
      <c r="GX8" t="s">
        <v>65</v>
      </c>
      <c r="GY8" t="s">
        <v>65</v>
      </c>
      <c r="GZ8" t="s">
        <v>65</v>
      </c>
      <c r="HA8" t="s">
        <v>65</v>
      </c>
      <c r="HB8" t="s">
        <v>65</v>
      </c>
      <c r="HC8" t="s">
        <v>65</v>
      </c>
      <c r="HD8" t="s">
        <v>65</v>
      </c>
      <c r="HE8" t="s">
        <v>65</v>
      </c>
      <c r="HF8" t="s">
        <v>65</v>
      </c>
      <c r="HG8" t="s">
        <v>65</v>
      </c>
      <c r="HH8" t="s">
        <v>65</v>
      </c>
      <c r="HI8" t="s">
        <v>65</v>
      </c>
      <c r="HJ8" t="s">
        <v>65</v>
      </c>
      <c r="HK8" t="s">
        <v>65</v>
      </c>
      <c r="HL8" t="s">
        <v>65</v>
      </c>
      <c r="HM8" t="s">
        <v>65</v>
      </c>
      <c r="HN8" t="s">
        <v>65</v>
      </c>
      <c r="HO8" t="s">
        <v>65</v>
      </c>
      <c r="HP8" t="s">
        <v>65</v>
      </c>
      <c r="HQ8" t="s">
        <v>65</v>
      </c>
      <c r="HR8" t="s">
        <v>65</v>
      </c>
      <c r="HS8" t="s">
        <v>65</v>
      </c>
      <c r="HT8" t="s">
        <v>65</v>
      </c>
      <c r="HU8" t="s">
        <v>65</v>
      </c>
      <c r="HV8" t="s">
        <v>65</v>
      </c>
      <c r="HW8" t="s">
        <v>65</v>
      </c>
      <c r="HX8" t="s">
        <v>65</v>
      </c>
      <c r="HY8" t="s">
        <v>65</v>
      </c>
      <c r="HZ8" t="s">
        <v>65</v>
      </c>
      <c r="IA8" t="s">
        <v>65</v>
      </c>
      <c r="IB8" t="s">
        <v>65</v>
      </c>
      <c r="IC8" t="s">
        <v>65</v>
      </c>
      <c r="ID8" t="s">
        <v>65</v>
      </c>
      <c r="IE8" t="s">
        <v>65</v>
      </c>
      <c r="IF8" t="s">
        <v>65</v>
      </c>
      <c r="IG8" t="s">
        <v>65</v>
      </c>
      <c r="IH8" t="s">
        <v>65</v>
      </c>
      <c r="II8" t="s">
        <v>65</v>
      </c>
      <c r="IJ8" t="s">
        <v>65</v>
      </c>
      <c r="IK8" t="s">
        <v>65</v>
      </c>
      <c r="IL8" t="s">
        <v>65</v>
      </c>
      <c r="IM8" t="s">
        <v>65</v>
      </c>
      <c r="IN8" t="s">
        <v>65</v>
      </c>
      <c r="IO8" t="s">
        <v>65</v>
      </c>
      <c r="IP8" t="s">
        <v>65</v>
      </c>
      <c r="IQ8" t="s">
        <v>65</v>
      </c>
      <c r="IR8" t="s">
        <v>65</v>
      </c>
      <c r="IS8" t="s">
        <v>65</v>
      </c>
      <c r="IT8" t="s">
        <v>65</v>
      </c>
      <c r="IU8" t="s">
        <v>65</v>
      </c>
      <c r="IV8" t="s">
        <v>65</v>
      </c>
      <c r="IW8" t="s">
        <v>65</v>
      </c>
      <c r="IX8" t="s">
        <v>65</v>
      </c>
      <c r="IY8" t="s">
        <v>65</v>
      </c>
      <c r="IZ8" t="s">
        <v>65</v>
      </c>
      <c r="JA8" t="s">
        <v>65</v>
      </c>
      <c r="JB8" t="s">
        <v>65</v>
      </c>
      <c r="JC8" t="s">
        <v>65</v>
      </c>
      <c r="JD8" t="s">
        <v>65</v>
      </c>
      <c r="JE8" t="s">
        <v>65</v>
      </c>
      <c r="JF8" t="s">
        <v>65</v>
      </c>
      <c r="JG8" t="s">
        <v>65</v>
      </c>
      <c r="JH8" t="s">
        <v>65</v>
      </c>
      <c r="JI8" t="s">
        <v>65</v>
      </c>
      <c r="JJ8" t="s">
        <v>65</v>
      </c>
      <c r="JK8" t="s">
        <v>65</v>
      </c>
      <c r="JL8" t="s">
        <v>65</v>
      </c>
      <c r="JM8" t="s">
        <v>65</v>
      </c>
      <c r="JN8" t="s">
        <v>65</v>
      </c>
      <c r="JO8" t="s">
        <v>65</v>
      </c>
      <c r="JP8" t="s">
        <v>65</v>
      </c>
      <c r="JQ8" t="s">
        <v>65</v>
      </c>
      <c r="JR8" t="s">
        <v>65</v>
      </c>
      <c r="JS8" t="s">
        <v>65</v>
      </c>
      <c r="JT8" t="s">
        <v>65</v>
      </c>
      <c r="JU8" t="s">
        <v>65</v>
      </c>
      <c r="JV8" t="s">
        <v>65</v>
      </c>
      <c r="JW8" t="s">
        <v>65</v>
      </c>
      <c r="JX8" t="s">
        <v>65</v>
      </c>
      <c r="JY8" t="s">
        <v>65</v>
      </c>
      <c r="JZ8" t="s">
        <v>65</v>
      </c>
      <c r="KA8" t="s">
        <v>65</v>
      </c>
      <c r="KB8" t="s">
        <v>65</v>
      </c>
      <c r="KC8" t="s">
        <v>65</v>
      </c>
      <c r="KD8" t="s">
        <v>65</v>
      </c>
      <c r="KE8" t="s">
        <v>65</v>
      </c>
      <c r="KF8" t="s">
        <v>65</v>
      </c>
      <c r="KG8" t="s">
        <v>65</v>
      </c>
      <c r="KH8" t="s">
        <v>65</v>
      </c>
      <c r="KI8" t="s">
        <v>65</v>
      </c>
      <c r="KJ8" t="s">
        <v>65</v>
      </c>
      <c r="KK8" t="s">
        <v>65</v>
      </c>
      <c r="KL8" t="s">
        <v>65</v>
      </c>
      <c r="KM8" t="s">
        <v>65</v>
      </c>
      <c r="KN8" t="s">
        <v>65</v>
      </c>
      <c r="KO8" t="s">
        <v>65</v>
      </c>
      <c r="KP8" t="s">
        <v>65</v>
      </c>
      <c r="KQ8" t="s">
        <v>65</v>
      </c>
      <c r="KR8" t="s">
        <v>65</v>
      </c>
      <c r="KS8" t="s">
        <v>65</v>
      </c>
      <c r="KT8" t="s">
        <v>65</v>
      </c>
      <c r="KU8" t="s">
        <v>65</v>
      </c>
      <c r="KV8" t="s">
        <v>65</v>
      </c>
      <c r="KW8" t="s">
        <v>65</v>
      </c>
      <c r="KX8" t="s">
        <v>65</v>
      </c>
      <c r="KY8" t="s">
        <v>65</v>
      </c>
      <c r="KZ8" t="s">
        <v>65</v>
      </c>
      <c r="LA8" t="s">
        <v>65</v>
      </c>
      <c r="LB8" t="s">
        <v>65</v>
      </c>
      <c r="LC8" t="s">
        <v>65</v>
      </c>
      <c r="LD8" t="s">
        <v>65</v>
      </c>
      <c r="LE8" t="s">
        <v>65</v>
      </c>
      <c r="LF8" t="s">
        <v>65</v>
      </c>
      <c r="LG8" t="s">
        <v>65</v>
      </c>
      <c r="LH8" t="s">
        <v>65</v>
      </c>
      <c r="LI8" t="s">
        <v>65</v>
      </c>
      <c r="LJ8" t="s">
        <v>65</v>
      </c>
      <c r="LK8" t="s">
        <v>65</v>
      </c>
      <c r="LL8" t="s">
        <v>65</v>
      </c>
      <c r="LM8" t="s">
        <v>65</v>
      </c>
      <c r="LN8" t="s">
        <v>65</v>
      </c>
      <c r="LO8" t="s">
        <v>65</v>
      </c>
    </row>
    <row r="9" spans="1:327" x14ac:dyDescent="0.2">
      <c r="A9" s="1">
        <f>Foglio3!A10</f>
        <v>4</v>
      </c>
      <c r="B9" s="1">
        <f>Foglio3!B10</f>
        <v>0</v>
      </c>
      <c r="C9" s="1" t="str">
        <f>Foglio3!C10</f>
        <v>-</v>
      </c>
      <c r="D9" s="1" t="str">
        <f>Foglio3!D10</f>
        <v>-</v>
      </c>
      <c r="E9" s="1" t="str">
        <f>Foglio3!E10</f>
        <v>-</v>
      </c>
      <c r="F9" s="1" t="str">
        <f>Foglio3!F10</f>
        <v>-</v>
      </c>
      <c r="G9" s="1" t="str">
        <f>Foglio1!H18</f>
        <v>-</v>
      </c>
      <c r="H9" s="1" t="str">
        <f>Foglio3!G10</f>
        <v>-</v>
      </c>
      <c r="I9" s="1" t="str">
        <f>Foglio3!H10</f>
        <v>-</v>
      </c>
      <c r="J9" s="1" t="str">
        <f>Foglio3!I10</f>
        <v>-</v>
      </c>
      <c r="K9" s="1" t="str">
        <f>Foglio3!J10</f>
        <v>-</v>
      </c>
      <c r="L9" s="1"/>
      <c r="M9" s="1"/>
      <c r="N9" s="1"/>
      <c r="O9" s="1"/>
      <c r="P9" s="1"/>
      <c r="Q9" s="1"/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  <c r="BN9" t="s">
        <v>65</v>
      </c>
      <c r="BO9" t="s">
        <v>65</v>
      </c>
      <c r="BP9" t="s">
        <v>65</v>
      </c>
      <c r="BQ9" t="s">
        <v>65</v>
      </c>
      <c r="BR9" t="s">
        <v>65</v>
      </c>
      <c r="BS9" t="s">
        <v>65</v>
      </c>
      <c r="BT9" t="s">
        <v>65</v>
      </c>
      <c r="BU9" t="s">
        <v>65</v>
      </c>
      <c r="BV9" t="s">
        <v>65</v>
      </c>
      <c r="BW9" t="s">
        <v>65</v>
      </c>
      <c r="BX9" t="s">
        <v>65</v>
      </c>
      <c r="BY9" t="s">
        <v>65</v>
      </c>
      <c r="BZ9" t="s">
        <v>65</v>
      </c>
      <c r="CA9" t="s">
        <v>65</v>
      </c>
      <c r="CB9" t="s">
        <v>65</v>
      </c>
      <c r="CC9" t="s">
        <v>65</v>
      </c>
      <c r="CD9" t="s">
        <v>65</v>
      </c>
      <c r="CE9" t="s">
        <v>65</v>
      </c>
      <c r="CF9" t="s">
        <v>65</v>
      </c>
      <c r="CG9" t="s">
        <v>65</v>
      </c>
      <c r="CH9" t="s">
        <v>65</v>
      </c>
      <c r="CI9" t="s">
        <v>65</v>
      </c>
      <c r="CJ9" t="s">
        <v>65</v>
      </c>
      <c r="CK9" t="s">
        <v>65</v>
      </c>
      <c r="CL9" t="s">
        <v>65</v>
      </c>
      <c r="CM9" t="s">
        <v>65</v>
      </c>
      <c r="CN9" t="s">
        <v>65</v>
      </c>
      <c r="CO9" t="s">
        <v>65</v>
      </c>
      <c r="CP9" t="s">
        <v>65</v>
      </c>
      <c r="CQ9" t="s">
        <v>65</v>
      </c>
      <c r="CR9" t="s">
        <v>65</v>
      </c>
      <c r="CS9" t="s">
        <v>65</v>
      </c>
      <c r="CT9" t="s">
        <v>65</v>
      </c>
      <c r="CU9" t="s">
        <v>65</v>
      </c>
      <c r="CV9" t="s">
        <v>65</v>
      </c>
      <c r="CW9" t="s">
        <v>65</v>
      </c>
      <c r="CX9" t="s">
        <v>65</v>
      </c>
      <c r="CY9" t="s">
        <v>65</v>
      </c>
      <c r="CZ9" t="s">
        <v>65</v>
      </c>
      <c r="DA9" t="s">
        <v>65</v>
      </c>
      <c r="DB9" t="s">
        <v>65</v>
      </c>
      <c r="DC9" t="s">
        <v>65</v>
      </c>
      <c r="DD9" t="s">
        <v>65</v>
      </c>
      <c r="DE9" t="s">
        <v>65</v>
      </c>
      <c r="DF9" t="s">
        <v>65</v>
      </c>
      <c r="DG9" t="s">
        <v>65</v>
      </c>
      <c r="DH9" t="s">
        <v>65</v>
      </c>
      <c r="DI9" t="s">
        <v>65</v>
      </c>
      <c r="DJ9" t="s">
        <v>65</v>
      </c>
      <c r="DK9" t="s">
        <v>65</v>
      </c>
      <c r="DL9" t="s">
        <v>65</v>
      </c>
      <c r="DM9" t="s">
        <v>65</v>
      </c>
      <c r="DN9" t="s">
        <v>65</v>
      </c>
      <c r="DO9" t="s">
        <v>65</v>
      </c>
      <c r="DP9" t="s">
        <v>65</v>
      </c>
      <c r="DQ9" t="s">
        <v>65</v>
      </c>
      <c r="DR9" t="s">
        <v>65</v>
      </c>
      <c r="DS9" t="s">
        <v>65</v>
      </c>
      <c r="DT9" t="s">
        <v>65</v>
      </c>
      <c r="DU9" t="s">
        <v>65</v>
      </c>
      <c r="DV9" t="s">
        <v>65</v>
      </c>
      <c r="DW9" t="s">
        <v>65</v>
      </c>
      <c r="DX9" t="s">
        <v>65</v>
      </c>
      <c r="DY9" t="s">
        <v>65</v>
      </c>
      <c r="DZ9" t="s">
        <v>65</v>
      </c>
      <c r="EA9" t="s">
        <v>65</v>
      </c>
      <c r="EB9" t="s">
        <v>65</v>
      </c>
      <c r="EC9" t="s">
        <v>65</v>
      </c>
      <c r="ED9" t="s">
        <v>65</v>
      </c>
      <c r="EE9" t="s">
        <v>65</v>
      </c>
      <c r="EF9" t="s">
        <v>65</v>
      </c>
      <c r="EG9" t="s">
        <v>65</v>
      </c>
      <c r="EH9" t="s">
        <v>65</v>
      </c>
      <c r="EI9" t="s">
        <v>65</v>
      </c>
      <c r="EJ9" t="s">
        <v>65</v>
      </c>
      <c r="EK9" t="s">
        <v>65</v>
      </c>
      <c r="EL9" t="s">
        <v>65</v>
      </c>
      <c r="EM9" t="s">
        <v>65</v>
      </c>
      <c r="EN9" t="s">
        <v>65</v>
      </c>
      <c r="EO9" t="s">
        <v>65</v>
      </c>
      <c r="EP9" t="s">
        <v>65</v>
      </c>
      <c r="EQ9" t="s">
        <v>65</v>
      </c>
      <c r="ER9" t="s">
        <v>65</v>
      </c>
      <c r="ES9" t="s">
        <v>65</v>
      </c>
      <c r="ET9" t="s">
        <v>65</v>
      </c>
      <c r="EU9" t="s">
        <v>65</v>
      </c>
      <c r="EV9" t="s">
        <v>65</v>
      </c>
      <c r="EW9" t="s">
        <v>65</v>
      </c>
      <c r="EX9" t="s">
        <v>65</v>
      </c>
      <c r="EY9" t="s">
        <v>65</v>
      </c>
      <c r="EZ9" t="s">
        <v>65</v>
      </c>
      <c r="FA9" t="s">
        <v>65</v>
      </c>
      <c r="FB9" t="s">
        <v>65</v>
      </c>
      <c r="FC9" t="s">
        <v>65</v>
      </c>
      <c r="FD9" t="s">
        <v>65</v>
      </c>
      <c r="FE9" t="s">
        <v>65</v>
      </c>
      <c r="FF9" t="s">
        <v>65</v>
      </c>
      <c r="FG9" t="s">
        <v>65</v>
      </c>
      <c r="FH9" t="s">
        <v>65</v>
      </c>
      <c r="FI9" t="s">
        <v>65</v>
      </c>
      <c r="FJ9" t="s">
        <v>65</v>
      </c>
      <c r="FK9" t="s">
        <v>65</v>
      </c>
      <c r="FL9" t="s">
        <v>65</v>
      </c>
      <c r="FM9" t="s">
        <v>65</v>
      </c>
      <c r="FN9" t="s">
        <v>65</v>
      </c>
      <c r="FO9" t="s">
        <v>65</v>
      </c>
      <c r="FP9" t="s">
        <v>65</v>
      </c>
      <c r="FQ9" t="s">
        <v>65</v>
      </c>
      <c r="FR9" t="s">
        <v>65</v>
      </c>
      <c r="FS9" t="s">
        <v>65</v>
      </c>
      <c r="FT9" t="s">
        <v>65</v>
      </c>
      <c r="FU9" t="s">
        <v>65</v>
      </c>
      <c r="FV9" t="s">
        <v>65</v>
      </c>
      <c r="FW9" t="s">
        <v>65</v>
      </c>
      <c r="FX9" t="s">
        <v>65</v>
      </c>
      <c r="FY9" t="s">
        <v>65</v>
      </c>
      <c r="FZ9" t="s">
        <v>65</v>
      </c>
      <c r="GA9" t="s">
        <v>65</v>
      </c>
      <c r="GB9" t="s">
        <v>65</v>
      </c>
      <c r="GC9" t="s">
        <v>65</v>
      </c>
      <c r="GD9" t="s">
        <v>65</v>
      </c>
      <c r="GE9" t="s">
        <v>65</v>
      </c>
      <c r="GF9" t="s">
        <v>65</v>
      </c>
      <c r="GG9" t="s">
        <v>65</v>
      </c>
      <c r="GH9" t="s">
        <v>65</v>
      </c>
      <c r="GI9" t="s">
        <v>65</v>
      </c>
      <c r="GJ9" t="s">
        <v>65</v>
      </c>
      <c r="GK9" t="s">
        <v>65</v>
      </c>
      <c r="GL9" t="s">
        <v>65</v>
      </c>
      <c r="GM9" t="s">
        <v>65</v>
      </c>
      <c r="GN9" t="s">
        <v>65</v>
      </c>
      <c r="GO9" t="s">
        <v>65</v>
      </c>
      <c r="GP9" t="s">
        <v>65</v>
      </c>
      <c r="GQ9" t="s">
        <v>65</v>
      </c>
      <c r="GR9" t="s">
        <v>65</v>
      </c>
      <c r="GS9" t="s">
        <v>65</v>
      </c>
      <c r="GT9" t="s">
        <v>65</v>
      </c>
      <c r="GU9" t="s">
        <v>65</v>
      </c>
      <c r="GV9" t="s">
        <v>65</v>
      </c>
      <c r="GW9" t="s">
        <v>65</v>
      </c>
      <c r="GX9" t="s">
        <v>65</v>
      </c>
      <c r="GY9" t="s">
        <v>65</v>
      </c>
      <c r="GZ9" t="s">
        <v>65</v>
      </c>
      <c r="HA9" t="s">
        <v>65</v>
      </c>
      <c r="HB9" t="s">
        <v>65</v>
      </c>
      <c r="HC9" t="s">
        <v>65</v>
      </c>
      <c r="HD9" t="s">
        <v>65</v>
      </c>
      <c r="HE9" t="s">
        <v>65</v>
      </c>
      <c r="HF9" t="s">
        <v>65</v>
      </c>
      <c r="HG9" t="s">
        <v>65</v>
      </c>
      <c r="HH9" t="s">
        <v>65</v>
      </c>
      <c r="HI9" t="s">
        <v>65</v>
      </c>
      <c r="HJ9" t="s">
        <v>65</v>
      </c>
      <c r="HK9" t="s">
        <v>65</v>
      </c>
      <c r="HL9" t="s">
        <v>65</v>
      </c>
      <c r="HM9" t="s">
        <v>65</v>
      </c>
      <c r="HN9" t="s">
        <v>65</v>
      </c>
      <c r="HO9" t="s">
        <v>65</v>
      </c>
      <c r="HP9" t="s">
        <v>65</v>
      </c>
      <c r="HQ9" t="s">
        <v>65</v>
      </c>
      <c r="HR9" t="s">
        <v>65</v>
      </c>
      <c r="HS9" t="s">
        <v>65</v>
      </c>
      <c r="HT9" t="s">
        <v>65</v>
      </c>
      <c r="HU9" t="s">
        <v>65</v>
      </c>
      <c r="HV9" t="s">
        <v>65</v>
      </c>
      <c r="HW9" t="s">
        <v>65</v>
      </c>
      <c r="HX9" t="s">
        <v>65</v>
      </c>
      <c r="HY9" t="s">
        <v>65</v>
      </c>
      <c r="HZ9" t="s">
        <v>65</v>
      </c>
      <c r="IA9" t="s">
        <v>65</v>
      </c>
      <c r="IB9" t="s">
        <v>65</v>
      </c>
      <c r="IC9" t="s">
        <v>65</v>
      </c>
      <c r="ID9" t="s">
        <v>65</v>
      </c>
      <c r="IE9" t="s">
        <v>65</v>
      </c>
      <c r="IF9" t="s">
        <v>65</v>
      </c>
      <c r="IG9" t="s">
        <v>65</v>
      </c>
      <c r="IH9" t="s">
        <v>65</v>
      </c>
      <c r="II9" t="s">
        <v>65</v>
      </c>
      <c r="IJ9" t="s">
        <v>65</v>
      </c>
      <c r="IK9" t="s">
        <v>65</v>
      </c>
      <c r="IL9" t="s">
        <v>65</v>
      </c>
      <c r="IM9" t="s">
        <v>65</v>
      </c>
      <c r="IN9" t="s">
        <v>65</v>
      </c>
      <c r="IO9" t="s">
        <v>65</v>
      </c>
      <c r="IP9" t="s">
        <v>65</v>
      </c>
      <c r="IQ9" t="s">
        <v>65</v>
      </c>
      <c r="IR9" t="s">
        <v>65</v>
      </c>
      <c r="IS9" t="s">
        <v>65</v>
      </c>
      <c r="IT9" t="s">
        <v>65</v>
      </c>
      <c r="IU9" t="s">
        <v>65</v>
      </c>
      <c r="IV9" t="s">
        <v>65</v>
      </c>
      <c r="IW9" t="s">
        <v>65</v>
      </c>
      <c r="IX9" t="s">
        <v>65</v>
      </c>
      <c r="IY9" t="s">
        <v>65</v>
      </c>
      <c r="IZ9" t="s">
        <v>65</v>
      </c>
      <c r="JA9" t="s">
        <v>65</v>
      </c>
      <c r="JB9" t="s">
        <v>65</v>
      </c>
      <c r="JC9" t="s">
        <v>65</v>
      </c>
      <c r="JD9" t="s">
        <v>65</v>
      </c>
      <c r="JE9" t="s">
        <v>65</v>
      </c>
      <c r="JF9" t="s">
        <v>65</v>
      </c>
      <c r="JG9" t="s">
        <v>65</v>
      </c>
      <c r="JH9" t="s">
        <v>65</v>
      </c>
      <c r="JI9" t="s">
        <v>65</v>
      </c>
      <c r="JJ9" t="s">
        <v>65</v>
      </c>
      <c r="JK9" t="s">
        <v>65</v>
      </c>
      <c r="JL9" t="s">
        <v>65</v>
      </c>
      <c r="JM9" t="s">
        <v>65</v>
      </c>
      <c r="JN9" t="s">
        <v>65</v>
      </c>
      <c r="JO9" t="s">
        <v>65</v>
      </c>
      <c r="JP9" t="s">
        <v>65</v>
      </c>
      <c r="JQ9" t="s">
        <v>65</v>
      </c>
      <c r="JR9" t="s">
        <v>65</v>
      </c>
      <c r="JS9" t="s">
        <v>65</v>
      </c>
      <c r="JT9" t="s">
        <v>65</v>
      </c>
      <c r="JU9" t="s">
        <v>65</v>
      </c>
      <c r="JV9" t="s">
        <v>65</v>
      </c>
      <c r="JW9" t="s">
        <v>65</v>
      </c>
      <c r="JX9" t="s">
        <v>65</v>
      </c>
      <c r="JY9" t="s">
        <v>65</v>
      </c>
      <c r="JZ9" t="s">
        <v>65</v>
      </c>
      <c r="KA9" t="s">
        <v>65</v>
      </c>
      <c r="KB9" t="s">
        <v>65</v>
      </c>
      <c r="KC9" t="s">
        <v>65</v>
      </c>
      <c r="KD9" t="s">
        <v>65</v>
      </c>
      <c r="KE9" t="s">
        <v>65</v>
      </c>
      <c r="KF9" t="s">
        <v>65</v>
      </c>
      <c r="KG9" t="s">
        <v>65</v>
      </c>
      <c r="KH9" t="s">
        <v>65</v>
      </c>
      <c r="KI9" t="s">
        <v>65</v>
      </c>
      <c r="KJ9" t="s">
        <v>65</v>
      </c>
      <c r="KK9" t="s">
        <v>65</v>
      </c>
      <c r="KL9" t="s">
        <v>65</v>
      </c>
      <c r="KM9" t="s">
        <v>65</v>
      </c>
      <c r="KN9" t="s">
        <v>65</v>
      </c>
      <c r="KO9" t="s">
        <v>65</v>
      </c>
      <c r="KP9" t="s">
        <v>65</v>
      </c>
      <c r="KQ9" t="s">
        <v>65</v>
      </c>
      <c r="KR9" t="s">
        <v>65</v>
      </c>
      <c r="KS9" t="s">
        <v>65</v>
      </c>
      <c r="KT9" t="s">
        <v>65</v>
      </c>
      <c r="KU9" t="s">
        <v>65</v>
      </c>
      <c r="KV9" t="s">
        <v>65</v>
      </c>
      <c r="KW9" t="s">
        <v>65</v>
      </c>
      <c r="KX9" t="s">
        <v>65</v>
      </c>
      <c r="KY9" t="s">
        <v>65</v>
      </c>
      <c r="KZ9" t="s">
        <v>65</v>
      </c>
      <c r="LA9" t="s">
        <v>65</v>
      </c>
      <c r="LB9" t="s">
        <v>65</v>
      </c>
      <c r="LC9" t="s">
        <v>65</v>
      </c>
      <c r="LD9" t="s">
        <v>65</v>
      </c>
      <c r="LE9" t="s">
        <v>65</v>
      </c>
      <c r="LF9" t="s">
        <v>65</v>
      </c>
      <c r="LG9" t="s">
        <v>65</v>
      </c>
      <c r="LH9" t="s">
        <v>65</v>
      </c>
      <c r="LI9" t="s">
        <v>65</v>
      </c>
      <c r="LJ9" t="s">
        <v>65</v>
      </c>
      <c r="LK9" t="s">
        <v>65</v>
      </c>
      <c r="LL9" t="s">
        <v>65</v>
      </c>
      <c r="LM9" t="s">
        <v>65</v>
      </c>
      <c r="LN9" t="s">
        <v>65</v>
      </c>
      <c r="LO9" t="s">
        <v>65</v>
      </c>
    </row>
    <row r="10" spans="1:327" x14ac:dyDescent="0.2">
      <c r="A10" s="1">
        <f>Foglio3!A11</f>
        <v>5</v>
      </c>
      <c r="B10" s="1">
        <f>Foglio3!B11</f>
        <v>0</v>
      </c>
      <c r="C10" s="1" t="str">
        <f>Foglio3!C11</f>
        <v>-</v>
      </c>
      <c r="D10" s="1" t="str">
        <f>Foglio3!D11</f>
        <v>-</v>
      </c>
      <c r="E10" s="1" t="str">
        <f>Foglio3!E11</f>
        <v>-</v>
      </c>
      <c r="F10" s="1" t="str">
        <f>Foglio3!F11</f>
        <v>-</v>
      </c>
      <c r="G10" s="1" t="str">
        <f>Foglio1!H19</f>
        <v>-</v>
      </c>
      <c r="H10" s="1" t="str">
        <f>Foglio3!G11</f>
        <v>-</v>
      </c>
      <c r="I10" s="1" t="str">
        <f>Foglio3!H11</f>
        <v>-</v>
      </c>
      <c r="J10" s="1" t="str">
        <f>Foglio3!I11</f>
        <v>-</v>
      </c>
      <c r="K10" s="1" t="str">
        <f>Foglio3!J11</f>
        <v>-</v>
      </c>
      <c r="L10" s="1"/>
      <c r="M10" s="1"/>
      <c r="N10" s="1"/>
      <c r="O10" s="1"/>
      <c r="P10" s="1"/>
      <c r="Q10" s="1"/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  <c r="BJ10" t="s">
        <v>65</v>
      </c>
      <c r="BK10" t="s">
        <v>65</v>
      </c>
      <c r="BL10" t="s">
        <v>65</v>
      </c>
      <c r="BM10" t="s">
        <v>65</v>
      </c>
      <c r="BN10" t="s">
        <v>65</v>
      </c>
      <c r="BO10" t="s">
        <v>65</v>
      </c>
      <c r="BP10" t="s">
        <v>65</v>
      </c>
      <c r="BQ10" t="s">
        <v>65</v>
      </c>
      <c r="BR10" t="s">
        <v>65</v>
      </c>
      <c r="BS10" t="s">
        <v>65</v>
      </c>
      <c r="BT10" t="s">
        <v>65</v>
      </c>
      <c r="BU10" t="s">
        <v>65</v>
      </c>
      <c r="BV10" t="s">
        <v>65</v>
      </c>
      <c r="BW10" t="s">
        <v>65</v>
      </c>
      <c r="BX10" t="s">
        <v>65</v>
      </c>
      <c r="BY10" t="s">
        <v>65</v>
      </c>
      <c r="BZ10" t="s">
        <v>65</v>
      </c>
      <c r="CA10" t="s">
        <v>65</v>
      </c>
      <c r="CB10" t="s">
        <v>65</v>
      </c>
      <c r="CC10" t="s">
        <v>65</v>
      </c>
      <c r="CD10" t="s">
        <v>65</v>
      </c>
      <c r="CE10" t="s">
        <v>65</v>
      </c>
      <c r="CF10" t="s">
        <v>65</v>
      </c>
      <c r="CG10" t="s">
        <v>65</v>
      </c>
      <c r="CH10" t="s">
        <v>65</v>
      </c>
      <c r="CI10" t="s">
        <v>65</v>
      </c>
      <c r="CJ10" t="s">
        <v>65</v>
      </c>
      <c r="CK10" t="s">
        <v>65</v>
      </c>
      <c r="CL10" t="s">
        <v>65</v>
      </c>
      <c r="CM10" t="s">
        <v>65</v>
      </c>
      <c r="CN10" t="s">
        <v>65</v>
      </c>
      <c r="CO10" t="s">
        <v>65</v>
      </c>
      <c r="CP10" t="s">
        <v>65</v>
      </c>
      <c r="CQ10" t="s">
        <v>65</v>
      </c>
      <c r="CR10" t="s">
        <v>65</v>
      </c>
      <c r="CS10" t="s">
        <v>65</v>
      </c>
      <c r="CT10" t="s">
        <v>65</v>
      </c>
      <c r="CU10" t="s">
        <v>65</v>
      </c>
      <c r="CV10" t="s">
        <v>65</v>
      </c>
      <c r="CW10" t="s">
        <v>65</v>
      </c>
      <c r="CX10" t="s">
        <v>65</v>
      </c>
      <c r="CY10" t="s">
        <v>65</v>
      </c>
      <c r="CZ10" t="s">
        <v>65</v>
      </c>
      <c r="DA10" t="s">
        <v>65</v>
      </c>
      <c r="DB10" t="s">
        <v>65</v>
      </c>
      <c r="DC10" t="s">
        <v>65</v>
      </c>
      <c r="DD10" t="s">
        <v>65</v>
      </c>
      <c r="DE10" t="s">
        <v>65</v>
      </c>
      <c r="DF10" t="s">
        <v>65</v>
      </c>
      <c r="DG10" t="s">
        <v>65</v>
      </c>
      <c r="DH10" t="s">
        <v>65</v>
      </c>
      <c r="DI10" t="s">
        <v>65</v>
      </c>
      <c r="DJ10" t="s">
        <v>65</v>
      </c>
      <c r="DK10" t="s">
        <v>65</v>
      </c>
      <c r="DL10" t="s">
        <v>65</v>
      </c>
      <c r="DM10" t="s">
        <v>65</v>
      </c>
      <c r="DN10" t="s">
        <v>65</v>
      </c>
      <c r="DO10" t="s">
        <v>65</v>
      </c>
      <c r="DP10" t="s">
        <v>65</v>
      </c>
      <c r="DQ10" t="s">
        <v>65</v>
      </c>
      <c r="DR10" t="s">
        <v>65</v>
      </c>
      <c r="DS10" t="s">
        <v>65</v>
      </c>
      <c r="DT10" t="s">
        <v>65</v>
      </c>
      <c r="DU10" t="s">
        <v>65</v>
      </c>
      <c r="DV10" t="s">
        <v>65</v>
      </c>
      <c r="DW10" t="s">
        <v>65</v>
      </c>
      <c r="DX10" t="s">
        <v>65</v>
      </c>
      <c r="DY10" t="s">
        <v>65</v>
      </c>
      <c r="DZ10" t="s">
        <v>65</v>
      </c>
      <c r="EA10" t="s">
        <v>65</v>
      </c>
      <c r="EB10" t="s">
        <v>65</v>
      </c>
      <c r="EC10" t="s">
        <v>65</v>
      </c>
      <c r="ED10" t="s">
        <v>65</v>
      </c>
      <c r="EE10" t="s">
        <v>65</v>
      </c>
      <c r="EF10" t="s">
        <v>65</v>
      </c>
      <c r="EG10" t="s">
        <v>65</v>
      </c>
      <c r="EH10" t="s">
        <v>65</v>
      </c>
      <c r="EI10" t="s">
        <v>65</v>
      </c>
      <c r="EJ10" t="s">
        <v>65</v>
      </c>
      <c r="EK10" t="s">
        <v>65</v>
      </c>
      <c r="EL10" t="s">
        <v>65</v>
      </c>
      <c r="EM10" t="s">
        <v>65</v>
      </c>
      <c r="EN10" t="s">
        <v>65</v>
      </c>
      <c r="EO10" t="s">
        <v>65</v>
      </c>
      <c r="EP10" t="s">
        <v>65</v>
      </c>
      <c r="EQ10" t="s">
        <v>65</v>
      </c>
      <c r="ER10" t="s">
        <v>65</v>
      </c>
      <c r="ES10" t="s">
        <v>65</v>
      </c>
      <c r="ET10" t="s">
        <v>65</v>
      </c>
      <c r="EU10" t="s">
        <v>65</v>
      </c>
      <c r="EV10" t="s">
        <v>65</v>
      </c>
      <c r="EW10" t="s">
        <v>65</v>
      </c>
      <c r="EX10" t="s">
        <v>65</v>
      </c>
      <c r="EY10" t="s">
        <v>65</v>
      </c>
      <c r="EZ10" t="s">
        <v>65</v>
      </c>
      <c r="FA10" t="s">
        <v>65</v>
      </c>
      <c r="FB10" t="s">
        <v>65</v>
      </c>
      <c r="FC10" t="s">
        <v>65</v>
      </c>
      <c r="FD10" t="s">
        <v>65</v>
      </c>
      <c r="FE10" t="s">
        <v>65</v>
      </c>
      <c r="FF10" t="s">
        <v>65</v>
      </c>
      <c r="FG10" t="s">
        <v>65</v>
      </c>
      <c r="FH10" t="s">
        <v>65</v>
      </c>
      <c r="FI10" t="s">
        <v>65</v>
      </c>
      <c r="FJ10" t="s">
        <v>65</v>
      </c>
      <c r="FK10" t="s">
        <v>65</v>
      </c>
      <c r="FL10" t="s">
        <v>65</v>
      </c>
      <c r="FM10" t="s">
        <v>65</v>
      </c>
      <c r="FN10" t="s">
        <v>65</v>
      </c>
      <c r="FO10" t="s">
        <v>65</v>
      </c>
      <c r="FP10" t="s">
        <v>65</v>
      </c>
      <c r="FQ10" t="s">
        <v>65</v>
      </c>
      <c r="FR10" t="s">
        <v>65</v>
      </c>
      <c r="FS10" t="s">
        <v>65</v>
      </c>
      <c r="FT10" t="s">
        <v>65</v>
      </c>
      <c r="FU10" t="s">
        <v>65</v>
      </c>
      <c r="FV10" t="s">
        <v>65</v>
      </c>
      <c r="FW10" t="s">
        <v>65</v>
      </c>
      <c r="FX10" t="s">
        <v>65</v>
      </c>
      <c r="FY10" t="s">
        <v>65</v>
      </c>
      <c r="FZ10" t="s">
        <v>65</v>
      </c>
      <c r="GA10" t="s">
        <v>65</v>
      </c>
      <c r="GB10" t="s">
        <v>65</v>
      </c>
      <c r="GC10" t="s">
        <v>65</v>
      </c>
      <c r="GD10" t="s">
        <v>65</v>
      </c>
      <c r="GE10" t="s">
        <v>65</v>
      </c>
      <c r="GF10" t="s">
        <v>65</v>
      </c>
      <c r="GG10" t="s">
        <v>65</v>
      </c>
      <c r="GH10" t="s">
        <v>65</v>
      </c>
      <c r="GI10" t="s">
        <v>65</v>
      </c>
      <c r="GJ10" t="s">
        <v>65</v>
      </c>
      <c r="GK10" t="s">
        <v>65</v>
      </c>
      <c r="GL10" t="s">
        <v>65</v>
      </c>
      <c r="GM10" t="s">
        <v>65</v>
      </c>
      <c r="GN10" t="s">
        <v>65</v>
      </c>
      <c r="GO10" t="s">
        <v>65</v>
      </c>
      <c r="GP10" t="s">
        <v>65</v>
      </c>
      <c r="GQ10" t="s">
        <v>65</v>
      </c>
      <c r="GR10" t="s">
        <v>65</v>
      </c>
      <c r="GS10" t="s">
        <v>65</v>
      </c>
      <c r="GT10" t="s">
        <v>65</v>
      </c>
      <c r="GU10" t="s">
        <v>65</v>
      </c>
      <c r="GV10" t="s">
        <v>65</v>
      </c>
      <c r="GW10" t="s">
        <v>65</v>
      </c>
      <c r="GX10" t="s">
        <v>65</v>
      </c>
      <c r="GY10" t="s">
        <v>65</v>
      </c>
      <c r="GZ10" t="s">
        <v>65</v>
      </c>
      <c r="HA10" t="s">
        <v>65</v>
      </c>
      <c r="HB10" t="s">
        <v>65</v>
      </c>
      <c r="HC10" t="s">
        <v>65</v>
      </c>
      <c r="HD10" t="s">
        <v>65</v>
      </c>
      <c r="HE10" t="s">
        <v>65</v>
      </c>
      <c r="HF10" t="s">
        <v>65</v>
      </c>
      <c r="HG10" t="s">
        <v>65</v>
      </c>
      <c r="HH10" t="s">
        <v>65</v>
      </c>
      <c r="HI10" t="s">
        <v>65</v>
      </c>
      <c r="HJ10" t="s">
        <v>65</v>
      </c>
      <c r="HK10" t="s">
        <v>65</v>
      </c>
      <c r="HL10" t="s">
        <v>65</v>
      </c>
      <c r="HM10" t="s">
        <v>65</v>
      </c>
      <c r="HN10" t="s">
        <v>65</v>
      </c>
      <c r="HO10" t="s">
        <v>65</v>
      </c>
      <c r="HP10" t="s">
        <v>65</v>
      </c>
      <c r="HQ10" t="s">
        <v>65</v>
      </c>
      <c r="HR10" t="s">
        <v>65</v>
      </c>
      <c r="HS10" t="s">
        <v>65</v>
      </c>
      <c r="HT10" t="s">
        <v>65</v>
      </c>
      <c r="HU10" t="s">
        <v>65</v>
      </c>
      <c r="HV10" t="s">
        <v>65</v>
      </c>
      <c r="HW10" t="s">
        <v>65</v>
      </c>
      <c r="HX10" t="s">
        <v>65</v>
      </c>
      <c r="HY10" t="s">
        <v>65</v>
      </c>
      <c r="HZ10" t="s">
        <v>65</v>
      </c>
      <c r="IA10" t="s">
        <v>65</v>
      </c>
      <c r="IB10" t="s">
        <v>65</v>
      </c>
      <c r="IC10" t="s">
        <v>65</v>
      </c>
      <c r="ID10" t="s">
        <v>65</v>
      </c>
      <c r="IE10" t="s">
        <v>65</v>
      </c>
      <c r="IF10" t="s">
        <v>65</v>
      </c>
      <c r="IG10" t="s">
        <v>65</v>
      </c>
      <c r="IH10" t="s">
        <v>65</v>
      </c>
      <c r="II10" t="s">
        <v>65</v>
      </c>
      <c r="IJ10" t="s">
        <v>65</v>
      </c>
      <c r="IK10" t="s">
        <v>65</v>
      </c>
      <c r="IL10" t="s">
        <v>65</v>
      </c>
      <c r="IM10" t="s">
        <v>65</v>
      </c>
      <c r="IN10" t="s">
        <v>65</v>
      </c>
      <c r="IO10" t="s">
        <v>65</v>
      </c>
      <c r="IP10" t="s">
        <v>65</v>
      </c>
      <c r="IQ10" t="s">
        <v>65</v>
      </c>
      <c r="IR10" t="s">
        <v>65</v>
      </c>
      <c r="IS10" t="s">
        <v>65</v>
      </c>
      <c r="IT10" t="s">
        <v>65</v>
      </c>
      <c r="IU10" t="s">
        <v>65</v>
      </c>
      <c r="IV10" t="s">
        <v>65</v>
      </c>
      <c r="IW10" t="s">
        <v>65</v>
      </c>
      <c r="IX10" t="s">
        <v>65</v>
      </c>
      <c r="IY10" t="s">
        <v>65</v>
      </c>
      <c r="IZ10" t="s">
        <v>65</v>
      </c>
      <c r="JA10" t="s">
        <v>65</v>
      </c>
      <c r="JB10" t="s">
        <v>65</v>
      </c>
      <c r="JC10" t="s">
        <v>65</v>
      </c>
      <c r="JD10" t="s">
        <v>65</v>
      </c>
      <c r="JE10" t="s">
        <v>65</v>
      </c>
      <c r="JF10" t="s">
        <v>65</v>
      </c>
      <c r="JG10" t="s">
        <v>65</v>
      </c>
      <c r="JH10" t="s">
        <v>65</v>
      </c>
      <c r="JI10" t="s">
        <v>65</v>
      </c>
      <c r="JJ10" t="s">
        <v>65</v>
      </c>
      <c r="JK10" t="s">
        <v>65</v>
      </c>
      <c r="JL10" t="s">
        <v>65</v>
      </c>
      <c r="JM10" t="s">
        <v>65</v>
      </c>
      <c r="JN10" t="s">
        <v>65</v>
      </c>
      <c r="JO10" t="s">
        <v>65</v>
      </c>
      <c r="JP10" t="s">
        <v>65</v>
      </c>
      <c r="JQ10" t="s">
        <v>65</v>
      </c>
      <c r="JR10" t="s">
        <v>65</v>
      </c>
      <c r="JS10" t="s">
        <v>65</v>
      </c>
      <c r="JT10" t="s">
        <v>65</v>
      </c>
      <c r="JU10" t="s">
        <v>65</v>
      </c>
      <c r="JV10" t="s">
        <v>65</v>
      </c>
      <c r="JW10" t="s">
        <v>65</v>
      </c>
      <c r="JX10" t="s">
        <v>65</v>
      </c>
      <c r="JY10" t="s">
        <v>65</v>
      </c>
      <c r="JZ10" t="s">
        <v>65</v>
      </c>
      <c r="KA10" t="s">
        <v>65</v>
      </c>
      <c r="KB10" t="s">
        <v>65</v>
      </c>
      <c r="KC10" t="s">
        <v>65</v>
      </c>
      <c r="KD10" t="s">
        <v>65</v>
      </c>
      <c r="KE10" t="s">
        <v>65</v>
      </c>
      <c r="KF10" t="s">
        <v>65</v>
      </c>
      <c r="KG10" t="s">
        <v>65</v>
      </c>
      <c r="KH10" t="s">
        <v>65</v>
      </c>
      <c r="KI10" t="s">
        <v>65</v>
      </c>
      <c r="KJ10" t="s">
        <v>65</v>
      </c>
      <c r="KK10" t="s">
        <v>65</v>
      </c>
      <c r="KL10" t="s">
        <v>65</v>
      </c>
      <c r="KM10" t="s">
        <v>65</v>
      </c>
      <c r="KN10" t="s">
        <v>65</v>
      </c>
      <c r="KO10" t="s">
        <v>65</v>
      </c>
      <c r="KP10" t="s">
        <v>65</v>
      </c>
      <c r="KQ10" t="s">
        <v>65</v>
      </c>
      <c r="KR10" t="s">
        <v>65</v>
      </c>
      <c r="KS10" t="s">
        <v>65</v>
      </c>
      <c r="KT10" t="s">
        <v>65</v>
      </c>
      <c r="KU10" t="s">
        <v>65</v>
      </c>
      <c r="KV10" t="s">
        <v>65</v>
      </c>
      <c r="KW10" t="s">
        <v>65</v>
      </c>
      <c r="KX10" t="s">
        <v>65</v>
      </c>
      <c r="KY10" t="s">
        <v>65</v>
      </c>
      <c r="KZ10" t="s">
        <v>65</v>
      </c>
      <c r="LA10" t="s">
        <v>65</v>
      </c>
      <c r="LB10" t="s">
        <v>65</v>
      </c>
      <c r="LC10" t="s">
        <v>65</v>
      </c>
      <c r="LD10" t="s">
        <v>65</v>
      </c>
      <c r="LE10" t="s">
        <v>65</v>
      </c>
      <c r="LF10" t="s">
        <v>65</v>
      </c>
      <c r="LG10" t="s">
        <v>65</v>
      </c>
      <c r="LH10" t="s">
        <v>65</v>
      </c>
      <c r="LI10" t="s">
        <v>65</v>
      </c>
      <c r="LJ10" t="s">
        <v>65</v>
      </c>
      <c r="LK10" t="s">
        <v>65</v>
      </c>
      <c r="LL10" t="s">
        <v>65</v>
      </c>
      <c r="LM10" t="s">
        <v>65</v>
      </c>
      <c r="LN10" t="s">
        <v>65</v>
      </c>
      <c r="LO10" t="s">
        <v>65</v>
      </c>
    </row>
    <row r="11" spans="1:327" ht="15.75" thickBot="1" x14ac:dyDescent="0.25">
      <c r="A11" s="1">
        <f>Foglio3!A12</f>
        <v>6</v>
      </c>
      <c r="B11" s="1">
        <f>Foglio3!B12</f>
        <v>0</v>
      </c>
      <c r="C11" s="1" t="str">
        <f>Foglio3!C12</f>
        <v>-</v>
      </c>
      <c r="D11" s="1" t="str">
        <f>Foglio3!D12</f>
        <v>-</v>
      </c>
      <c r="E11" s="1" t="str">
        <f>Foglio3!E12</f>
        <v>-</v>
      </c>
      <c r="F11" s="1" t="str">
        <f>Foglio3!F12</f>
        <v>-</v>
      </c>
      <c r="G11" s="1" t="str">
        <f>Foglio1!H20</f>
        <v>-</v>
      </c>
      <c r="H11" s="1" t="str">
        <f>Foglio3!G12</f>
        <v>-</v>
      </c>
      <c r="I11" s="1" t="str">
        <f>Foglio3!H12</f>
        <v>-</v>
      </c>
      <c r="J11" s="1" t="str">
        <f>Foglio3!I12</f>
        <v>-</v>
      </c>
      <c r="K11" s="1" t="str">
        <f>Foglio3!J12</f>
        <v>-</v>
      </c>
      <c r="L11" s="1"/>
      <c r="M11" s="1"/>
      <c r="N11" s="1"/>
      <c r="O11" s="1"/>
      <c r="P11" s="1"/>
      <c r="Q11" s="1"/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65</v>
      </c>
      <c r="BK11" t="s">
        <v>65</v>
      </c>
      <c r="BL11" t="s">
        <v>65</v>
      </c>
      <c r="BM11" t="s">
        <v>65</v>
      </c>
      <c r="BN11" t="s">
        <v>65</v>
      </c>
      <c r="BO11" t="s">
        <v>65</v>
      </c>
      <c r="BP11" t="s">
        <v>65</v>
      </c>
      <c r="BQ11" t="s">
        <v>65</v>
      </c>
      <c r="BR11" t="s">
        <v>65</v>
      </c>
      <c r="BS11" t="s">
        <v>65</v>
      </c>
      <c r="BT11" t="s">
        <v>65</v>
      </c>
      <c r="BU11" t="s">
        <v>65</v>
      </c>
      <c r="BV11" t="s">
        <v>65</v>
      </c>
      <c r="BW11" t="s">
        <v>65</v>
      </c>
      <c r="BX11" t="s">
        <v>65</v>
      </c>
      <c r="BY11" t="s">
        <v>65</v>
      </c>
      <c r="BZ11" t="s">
        <v>65</v>
      </c>
      <c r="CA11" t="s">
        <v>65</v>
      </c>
      <c r="CB11" t="s">
        <v>65</v>
      </c>
      <c r="CC11" t="s">
        <v>65</v>
      </c>
      <c r="CD11" t="s">
        <v>65</v>
      </c>
      <c r="CE11" t="s">
        <v>65</v>
      </c>
      <c r="CF11" t="s">
        <v>65</v>
      </c>
      <c r="CG11" t="s">
        <v>65</v>
      </c>
      <c r="CH11" t="s">
        <v>65</v>
      </c>
      <c r="CI11" t="s">
        <v>65</v>
      </c>
      <c r="CJ11" t="s">
        <v>65</v>
      </c>
      <c r="CK11" t="s">
        <v>65</v>
      </c>
      <c r="CL11" t="s">
        <v>65</v>
      </c>
      <c r="CM11" t="s">
        <v>65</v>
      </c>
      <c r="CN11" t="s">
        <v>65</v>
      </c>
      <c r="CO11" t="s">
        <v>65</v>
      </c>
      <c r="CP11" t="s">
        <v>65</v>
      </c>
      <c r="CQ11" t="s">
        <v>65</v>
      </c>
      <c r="CR11" t="s">
        <v>65</v>
      </c>
      <c r="CS11" t="s">
        <v>65</v>
      </c>
      <c r="CT11" t="s">
        <v>65</v>
      </c>
      <c r="CU11" t="s">
        <v>65</v>
      </c>
      <c r="CV11" t="s">
        <v>65</v>
      </c>
      <c r="CW11" t="s">
        <v>65</v>
      </c>
      <c r="CX11" t="s">
        <v>65</v>
      </c>
      <c r="CY11" t="s">
        <v>65</v>
      </c>
      <c r="CZ11" t="s">
        <v>65</v>
      </c>
      <c r="DA11" t="s">
        <v>65</v>
      </c>
      <c r="DB11" t="s">
        <v>65</v>
      </c>
      <c r="DC11" t="s">
        <v>65</v>
      </c>
      <c r="DD11" t="s">
        <v>65</v>
      </c>
      <c r="DE11" t="s">
        <v>65</v>
      </c>
      <c r="DF11" t="s">
        <v>65</v>
      </c>
      <c r="DG11" t="s">
        <v>65</v>
      </c>
      <c r="DH11" t="s">
        <v>65</v>
      </c>
      <c r="DI11" t="s">
        <v>65</v>
      </c>
      <c r="DJ11" t="s">
        <v>65</v>
      </c>
      <c r="DK11" t="s">
        <v>65</v>
      </c>
      <c r="DL11" t="s">
        <v>65</v>
      </c>
      <c r="DM11" t="s">
        <v>65</v>
      </c>
      <c r="DN11" t="s">
        <v>65</v>
      </c>
      <c r="DO11" t="s">
        <v>65</v>
      </c>
      <c r="DP11" t="s">
        <v>65</v>
      </c>
      <c r="DQ11" t="s">
        <v>65</v>
      </c>
      <c r="DR11" t="s">
        <v>65</v>
      </c>
      <c r="DS11" t="s">
        <v>65</v>
      </c>
      <c r="DT11" t="s">
        <v>65</v>
      </c>
      <c r="DU11" t="s">
        <v>65</v>
      </c>
      <c r="DV11" t="s">
        <v>65</v>
      </c>
      <c r="DW11" t="s">
        <v>65</v>
      </c>
      <c r="DX11" t="s">
        <v>65</v>
      </c>
      <c r="DY11" t="s">
        <v>65</v>
      </c>
      <c r="DZ11" t="s">
        <v>65</v>
      </c>
      <c r="EA11" t="s">
        <v>65</v>
      </c>
      <c r="EB11" t="s">
        <v>65</v>
      </c>
      <c r="EC11" t="s">
        <v>65</v>
      </c>
      <c r="ED11" t="s">
        <v>65</v>
      </c>
      <c r="EE11" t="s">
        <v>65</v>
      </c>
      <c r="EF11" t="s">
        <v>65</v>
      </c>
      <c r="EG11" t="s">
        <v>65</v>
      </c>
      <c r="EH11" t="s">
        <v>65</v>
      </c>
      <c r="EI11" t="s">
        <v>65</v>
      </c>
      <c r="EJ11" t="s">
        <v>65</v>
      </c>
      <c r="EK11" t="s">
        <v>65</v>
      </c>
      <c r="EL11" t="s">
        <v>65</v>
      </c>
      <c r="EM11" t="s">
        <v>65</v>
      </c>
      <c r="EN11" t="s">
        <v>65</v>
      </c>
      <c r="EO11" t="s">
        <v>65</v>
      </c>
      <c r="EP11" t="s">
        <v>65</v>
      </c>
      <c r="EQ11" t="s">
        <v>65</v>
      </c>
      <c r="ER11" t="s">
        <v>65</v>
      </c>
      <c r="ES11" t="s">
        <v>65</v>
      </c>
      <c r="ET11" t="s">
        <v>65</v>
      </c>
      <c r="EU11" t="s">
        <v>65</v>
      </c>
      <c r="EV11" t="s">
        <v>65</v>
      </c>
      <c r="EW11" t="s">
        <v>65</v>
      </c>
      <c r="EX11" t="s">
        <v>65</v>
      </c>
      <c r="EY11" t="s">
        <v>65</v>
      </c>
      <c r="EZ11" t="s">
        <v>65</v>
      </c>
      <c r="FA11" t="s">
        <v>65</v>
      </c>
      <c r="FB11" t="s">
        <v>65</v>
      </c>
      <c r="FC11" t="s">
        <v>65</v>
      </c>
      <c r="FD11" t="s">
        <v>65</v>
      </c>
      <c r="FE11" t="s">
        <v>65</v>
      </c>
      <c r="FF11" t="s">
        <v>65</v>
      </c>
      <c r="FG11" t="s">
        <v>65</v>
      </c>
      <c r="FH11" t="s">
        <v>65</v>
      </c>
      <c r="FI11" t="s">
        <v>65</v>
      </c>
      <c r="FJ11" t="s">
        <v>65</v>
      </c>
      <c r="FK11" t="s">
        <v>65</v>
      </c>
      <c r="FL11" t="s">
        <v>65</v>
      </c>
      <c r="FM11" t="s">
        <v>65</v>
      </c>
      <c r="FN11" t="s">
        <v>65</v>
      </c>
      <c r="FO11" t="s">
        <v>65</v>
      </c>
      <c r="FP11" t="s">
        <v>65</v>
      </c>
      <c r="FQ11" t="s">
        <v>65</v>
      </c>
      <c r="FR11" t="s">
        <v>65</v>
      </c>
      <c r="FS11" t="s">
        <v>65</v>
      </c>
      <c r="FT11" t="s">
        <v>65</v>
      </c>
      <c r="FU11" t="s">
        <v>65</v>
      </c>
      <c r="FV11" t="s">
        <v>65</v>
      </c>
      <c r="FW11" t="s">
        <v>65</v>
      </c>
      <c r="FX11" t="s">
        <v>65</v>
      </c>
      <c r="FY11" t="s">
        <v>65</v>
      </c>
      <c r="FZ11" t="s">
        <v>65</v>
      </c>
      <c r="GA11" t="s">
        <v>65</v>
      </c>
      <c r="GB11" t="s">
        <v>65</v>
      </c>
      <c r="GC11" t="s">
        <v>65</v>
      </c>
      <c r="GD11" t="s">
        <v>65</v>
      </c>
      <c r="GE11" t="s">
        <v>65</v>
      </c>
      <c r="GF11" t="s">
        <v>65</v>
      </c>
      <c r="GG11" t="s">
        <v>65</v>
      </c>
      <c r="GH11" t="s">
        <v>65</v>
      </c>
      <c r="GI11" t="s">
        <v>65</v>
      </c>
      <c r="GJ11" t="s">
        <v>65</v>
      </c>
      <c r="GK11" t="s">
        <v>65</v>
      </c>
      <c r="GL11" t="s">
        <v>65</v>
      </c>
      <c r="GM11" t="s">
        <v>65</v>
      </c>
      <c r="GN11" t="s">
        <v>65</v>
      </c>
      <c r="GO11" t="s">
        <v>65</v>
      </c>
      <c r="GP11" t="s">
        <v>65</v>
      </c>
      <c r="GQ11" t="s">
        <v>65</v>
      </c>
      <c r="GR11" t="s">
        <v>65</v>
      </c>
      <c r="GS11" t="s">
        <v>65</v>
      </c>
      <c r="GT11" t="s">
        <v>65</v>
      </c>
      <c r="GU11" t="s">
        <v>65</v>
      </c>
      <c r="GV11" t="s">
        <v>65</v>
      </c>
      <c r="GW11" t="s">
        <v>65</v>
      </c>
      <c r="GX11" t="s">
        <v>65</v>
      </c>
      <c r="GY11" t="s">
        <v>65</v>
      </c>
      <c r="GZ11" t="s">
        <v>65</v>
      </c>
      <c r="HA11" t="s">
        <v>65</v>
      </c>
      <c r="HB11" t="s">
        <v>65</v>
      </c>
      <c r="HC11" t="s">
        <v>65</v>
      </c>
      <c r="HD11" t="s">
        <v>65</v>
      </c>
      <c r="HE11" t="s">
        <v>65</v>
      </c>
      <c r="HF11" t="s">
        <v>65</v>
      </c>
      <c r="HG11" t="s">
        <v>65</v>
      </c>
      <c r="HH11" t="s">
        <v>65</v>
      </c>
      <c r="HI11" t="s">
        <v>65</v>
      </c>
      <c r="HJ11" t="s">
        <v>65</v>
      </c>
      <c r="HK11" t="s">
        <v>65</v>
      </c>
      <c r="HL11" t="s">
        <v>65</v>
      </c>
      <c r="HM11" t="s">
        <v>65</v>
      </c>
      <c r="HN11" t="s">
        <v>65</v>
      </c>
      <c r="HO11" t="s">
        <v>65</v>
      </c>
      <c r="HP11" t="s">
        <v>65</v>
      </c>
      <c r="HQ11" t="s">
        <v>65</v>
      </c>
      <c r="HR11" t="s">
        <v>65</v>
      </c>
      <c r="HS11" t="s">
        <v>65</v>
      </c>
      <c r="HT11" t="s">
        <v>65</v>
      </c>
      <c r="HU11" t="s">
        <v>65</v>
      </c>
      <c r="HV11" t="s">
        <v>65</v>
      </c>
      <c r="HW11" t="s">
        <v>65</v>
      </c>
      <c r="HX11" t="s">
        <v>65</v>
      </c>
      <c r="HY11" t="s">
        <v>65</v>
      </c>
      <c r="HZ11" t="s">
        <v>65</v>
      </c>
      <c r="IA11" t="s">
        <v>65</v>
      </c>
      <c r="IB11" t="s">
        <v>65</v>
      </c>
      <c r="IC11" t="s">
        <v>65</v>
      </c>
      <c r="ID11" t="s">
        <v>65</v>
      </c>
      <c r="IE11" t="s">
        <v>65</v>
      </c>
      <c r="IF11" t="s">
        <v>65</v>
      </c>
      <c r="IG11" t="s">
        <v>65</v>
      </c>
      <c r="IH11" t="s">
        <v>65</v>
      </c>
      <c r="II11" t="s">
        <v>65</v>
      </c>
      <c r="IJ11" t="s">
        <v>65</v>
      </c>
      <c r="IK11" t="s">
        <v>65</v>
      </c>
      <c r="IL11" t="s">
        <v>65</v>
      </c>
      <c r="IM11" t="s">
        <v>65</v>
      </c>
      <c r="IN11" t="s">
        <v>65</v>
      </c>
      <c r="IO11" t="s">
        <v>65</v>
      </c>
      <c r="IP11" t="s">
        <v>65</v>
      </c>
      <c r="IQ11" t="s">
        <v>65</v>
      </c>
      <c r="IR11" t="s">
        <v>65</v>
      </c>
      <c r="IS11" t="s">
        <v>65</v>
      </c>
      <c r="IT11" t="s">
        <v>65</v>
      </c>
      <c r="IU11" t="s">
        <v>65</v>
      </c>
      <c r="IV11" t="s">
        <v>65</v>
      </c>
      <c r="IW11" t="s">
        <v>65</v>
      </c>
      <c r="IX11" t="s">
        <v>65</v>
      </c>
      <c r="IY11" t="s">
        <v>65</v>
      </c>
      <c r="IZ11" t="s">
        <v>65</v>
      </c>
      <c r="JA11" t="s">
        <v>65</v>
      </c>
      <c r="JB11" t="s">
        <v>65</v>
      </c>
      <c r="JC11" t="s">
        <v>65</v>
      </c>
      <c r="JD11" t="s">
        <v>65</v>
      </c>
      <c r="JE11" t="s">
        <v>65</v>
      </c>
      <c r="JF11" t="s">
        <v>65</v>
      </c>
      <c r="JG11" t="s">
        <v>65</v>
      </c>
      <c r="JH11" t="s">
        <v>65</v>
      </c>
      <c r="JI11" t="s">
        <v>65</v>
      </c>
      <c r="JJ11" t="s">
        <v>65</v>
      </c>
      <c r="JK11" t="s">
        <v>65</v>
      </c>
      <c r="JL11" t="s">
        <v>65</v>
      </c>
      <c r="JM11" t="s">
        <v>65</v>
      </c>
      <c r="JN11" t="s">
        <v>65</v>
      </c>
      <c r="JO11" t="s">
        <v>65</v>
      </c>
      <c r="JP11" t="s">
        <v>65</v>
      </c>
      <c r="JQ11" t="s">
        <v>65</v>
      </c>
      <c r="JR11" t="s">
        <v>65</v>
      </c>
      <c r="JS11" t="s">
        <v>65</v>
      </c>
      <c r="JT11" t="s">
        <v>65</v>
      </c>
      <c r="JU11" t="s">
        <v>65</v>
      </c>
      <c r="JV11" t="s">
        <v>65</v>
      </c>
      <c r="JW11" t="s">
        <v>65</v>
      </c>
      <c r="JX11" t="s">
        <v>65</v>
      </c>
      <c r="JY11" t="s">
        <v>65</v>
      </c>
      <c r="JZ11" t="s">
        <v>65</v>
      </c>
      <c r="KA11" t="s">
        <v>65</v>
      </c>
      <c r="KB11" t="s">
        <v>65</v>
      </c>
      <c r="KC11" t="s">
        <v>65</v>
      </c>
      <c r="KD11" t="s">
        <v>65</v>
      </c>
      <c r="KE11" t="s">
        <v>65</v>
      </c>
      <c r="KF11" t="s">
        <v>65</v>
      </c>
      <c r="KG11" t="s">
        <v>65</v>
      </c>
      <c r="KH11" t="s">
        <v>65</v>
      </c>
      <c r="KI11" t="s">
        <v>65</v>
      </c>
      <c r="KJ11" t="s">
        <v>65</v>
      </c>
      <c r="KK11" t="s">
        <v>65</v>
      </c>
      <c r="KL11" t="s">
        <v>65</v>
      </c>
      <c r="KM11" t="s">
        <v>65</v>
      </c>
      <c r="KN11" t="s">
        <v>65</v>
      </c>
      <c r="KO11" t="s">
        <v>65</v>
      </c>
      <c r="KP11" t="s">
        <v>65</v>
      </c>
      <c r="KQ11" t="s">
        <v>65</v>
      </c>
      <c r="KR11" t="s">
        <v>65</v>
      </c>
      <c r="KS11" t="s">
        <v>65</v>
      </c>
      <c r="KT11" t="s">
        <v>65</v>
      </c>
      <c r="KU11" t="s">
        <v>65</v>
      </c>
      <c r="KV11" t="s">
        <v>65</v>
      </c>
      <c r="KW11" t="s">
        <v>65</v>
      </c>
      <c r="KX11" t="s">
        <v>65</v>
      </c>
      <c r="KY11" t="s">
        <v>65</v>
      </c>
      <c r="KZ11" t="s">
        <v>65</v>
      </c>
      <c r="LA11" t="s">
        <v>65</v>
      </c>
      <c r="LB11" t="s">
        <v>65</v>
      </c>
      <c r="LC11" t="s">
        <v>65</v>
      </c>
      <c r="LD11" t="s">
        <v>65</v>
      </c>
      <c r="LE11" t="s">
        <v>65</v>
      </c>
      <c r="LF11" t="s">
        <v>65</v>
      </c>
      <c r="LG11" t="s">
        <v>65</v>
      </c>
      <c r="LH11" t="s">
        <v>65</v>
      </c>
      <c r="LI11" t="s">
        <v>65</v>
      </c>
      <c r="LJ11" t="s">
        <v>65</v>
      </c>
      <c r="LK11" t="s">
        <v>65</v>
      </c>
      <c r="LL11" t="s">
        <v>65</v>
      </c>
      <c r="LM11" t="s">
        <v>65</v>
      </c>
      <c r="LN11" t="s">
        <v>65</v>
      </c>
      <c r="LO11" t="s">
        <v>65</v>
      </c>
    </row>
    <row r="12" spans="1:327" x14ac:dyDescent="0.2">
      <c r="A12" s="1">
        <f>Foglio3!A13</f>
        <v>7</v>
      </c>
      <c r="B12" s="1">
        <f>Foglio3!B13</f>
        <v>7</v>
      </c>
      <c r="C12" s="1">
        <f>Foglio3!C13</f>
        <v>85.835909047716683</v>
      </c>
      <c r="D12" s="1">
        <f>Foglio3!D13</f>
        <v>7.2613134771634849E-2</v>
      </c>
      <c r="E12" s="1">
        <f>Foglio3!E13</f>
        <v>0.99736018200980747</v>
      </c>
      <c r="F12" s="1">
        <f>Foglio3!F13</f>
        <v>13.735258574725659</v>
      </c>
      <c r="G12" s="1">
        <f>Foglio1!H21</f>
        <v>-85.358818450798935</v>
      </c>
      <c r="H12" s="1">
        <f>Foglio3!G13</f>
        <v>0.82272801620070002</v>
      </c>
      <c r="I12" s="1">
        <f>Foglio3!H13</f>
        <v>22.49</v>
      </c>
      <c r="J12" s="1">
        <f>Foglio3!I13</f>
        <v>12.5</v>
      </c>
      <c r="K12" s="1">
        <f>Foglio3!J13</f>
        <v>34.989999999999995</v>
      </c>
      <c r="L12" s="1">
        <f>IF(G12&lt;=Foglio1!$C$3,_xlfn.XLOOKUP(Q12,W12:LO12,$W$3:$LO$3),-_xlfn.XLOOKUP(Q12,W12:LO12,$W$3:$LO$3))</f>
        <v>60</v>
      </c>
      <c r="M12" s="1">
        <f>IF($G12&lt;=Foglio1!$C$3,_xlfn.XLOOKUP($L12,$W$3:$LO$3,$W12:$LO12),_xlfn.XLOOKUP(-$L12,$W$3:$LO$3,$W12:$LO12))</f>
        <v>10.286417918405942</v>
      </c>
      <c r="N12" s="1">
        <f>I12*((1+COS(RADIANS(L12)))/2)</f>
        <v>16.8675</v>
      </c>
      <c r="O12" s="1">
        <f>M12*J12</f>
        <v>128.58022398007427</v>
      </c>
      <c r="P12" s="1">
        <f>K12*0.3*((1-COS(RADIANS(L12)))/2)</f>
        <v>2.6242499999999991</v>
      </c>
      <c r="Q12" s="1">
        <f>MAX(W12:LO12)</f>
        <v>148.07197398007426</v>
      </c>
      <c r="W12" s="19">
        <f>ABS(($D12*COS(RADIANS(ABS(W$3)))+$E12*ABS($H12)*SIN(RADIANS(ABS(W$3))))/$D12)</f>
        <v>10.286417918405942</v>
      </c>
      <c r="X12" s="23">
        <f t="shared" ref="X12:X23" si="110">$I12*((1+COS(RADIANS(X$3)))/2)</f>
        <v>16.8675</v>
      </c>
      <c r="Y12" s="23">
        <f>W12*$J12</f>
        <v>128.58022398007427</v>
      </c>
      <c r="Z12" s="23">
        <f>$K12*0.3*((1-COS(RADIANS(Z$3)))/2)</f>
        <v>2.6242499999999991</v>
      </c>
      <c r="AA12" s="24">
        <f>X12+Y12+Z12</f>
        <v>148.07197398007426</v>
      </c>
      <c r="AB12" s="19">
        <f>ABS(($D12*COS(RADIANS(ABS(AB$3)))+$E12*ABS($H12)*SIN(RADIANS(ABS(AB$3))))/$D12)</f>
        <v>10.201356044343203</v>
      </c>
      <c r="AC12" s="23">
        <f>$I12*((1+COS(RADIANS(AC$3)))/2)</f>
        <v>17.036603152363558</v>
      </c>
      <c r="AD12" s="23">
        <f>AB12*$J12</f>
        <v>127.51695055429005</v>
      </c>
      <c r="AE12" s="23">
        <f>$K12*0.3*((1-COS(RADIANS(AE$3)))/2)</f>
        <v>2.5453226638345803</v>
      </c>
      <c r="AF12" s="24">
        <f>AC12+AD12+AE12</f>
        <v>147.0988763704882</v>
      </c>
      <c r="AG12" s="19">
        <f>ABS(($D12*COS(RADIANS(ABS(AG$3)))+$E12*ABS($H12)*SIN(RADIANS(ABS(AG$3))))/$D12)</f>
        <v>10.113186738406601</v>
      </c>
      <c r="AH12" s="23">
        <f>$I12*((1+COS(RADIANS(AH$3)))/2)</f>
        <v>17.203942126302387</v>
      </c>
      <c r="AI12" s="23">
        <f>AG12*$J12</f>
        <v>126.4148342300825</v>
      </c>
      <c r="AJ12" s="23">
        <f>$K12*0.3*((1-COS(RADIANS(AJ$3)))/2)</f>
        <v>2.4672187416720237</v>
      </c>
      <c r="AK12" s="24">
        <f>AH12+AI12+AJ12</f>
        <v>146.08599509805691</v>
      </c>
      <c r="AL12" s="19">
        <f>ABS(($D12*COS(RADIANS(ABS(AL$3)))+$E12*ABS($H12)*SIN(RADIANS(ABS(AL$3))))/$D12)</f>
        <v>10.02193685782084</v>
      </c>
      <c r="AM12" s="23">
        <f>$I12*((1+COS(RADIANS(AM$3)))/2)</f>
        <v>17.369465948743976</v>
      </c>
      <c r="AN12" s="23">
        <f>AL12*$J12</f>
        <v>125.2742107227605</v>
      </c>
      <c r="AO12" s="23">
        <f t="shared" ref="AO12:AO23" si="111">$K12*0.3*((1-COS(RADIANS(AO$3)))/2)</f>
        <v>2.38996202472363</v>
      </c>
      <c r="AP12" s="24">
        <f>AM12+AN12+AO12</f>
        <v>145.03363869622808</v>
      </c>
      <c r="AQ12" s="19">
        <f t="shared" ref="AQ12:AQ23" si="112">ABS(($D12*COS(RADIANS(ABS(AQ$3)))+$E12*ABS($H12)*SIN(RADIANS(ABS(AQ$3))))/$D12)</f>
        <v>9.9276341981835063</v>
      </c>
      <c r="AR12" s="23">
        <f t="shared" ref="AR12:CZ23" si="113">$I12*((1+COS(RADIANS(AR$3)))/2)</f>
        <v>17.533124199528547</v>
      </c>
      <c r="AS12" s="23">
        <f t="shared" ref="AS12:AS23" si="114">AQ12*$J12</f>
        <v>124.09542747729382</v>
      </c>
      <c r="AT12" s="23">
        <f t="shared" ref="AT12:DB23" si="115">$K12*0.3*((1-COS(RADIANS(AT$3)))/2)</f>
        <v>2.3135760461337851</v>
      </c>
      <c r="AU12" s="24">
        <f t="shared" ref="AU12:AU23" si="116">AR12+AS12+AT12</f>
        <v>143.94212772295617</v>
      </c>
      <c r="AV12" s="19">
        <f t="shared" ref="AV12:AV23" si="117">ABS(($D12*COS(RADIANS(ABS(AV$3)))+$E12*ABS($H12)*SIN(RADIANS(ABS(AV$3))))/$D12)</f>
        <v>9.8303074849982526</v>
      </c>
      <c r="AW12" s="23">
        <f t="shared" ref="AW12" si="118">$I12*((1+COS(RADIANS(AW$3)))/2)</f>
        <v>17.694867026767511</v>
      </c>
      <c r="AX12" s="23">
        <f t="shared" ref="AX12:AX23" si="119">AV12*$J12</f>
        <v>122.87884356247815</v>
      </c>
      <c r="AY12" s="23">
        <f t="shared" ref="AY12" si="120">$K12*0.3*((1-COS(RADIANS(AY$3)))/2)</f>
        <v>2.238084073811534</v>
      </c>
      <c r="AZ12" s="24">
        <f t="shared" ref="AZ12:AZ23" si="121">AW12+AX12+AY12</f>
        <v>142.81179466305719</v>
      </c>
      <c r="BA12" s="19">
        <f t="shared" ref="BA12:BA23" si="122">ABS(($D12*COS(RADIANS(ABS(BA$3)))+$E12*ABS($H12)*SIN(RADIANS(ABS(BA$3))))/$D12)</f>
        <v>9.7299863649247431</v>
      </c>
      <c r="BB12" s="23">
        <f t="shared" ref="BB12" si="123">$I12*((1+COS(RADIANS(BB$3)))/2)</f>
        <v>17.854645162028859</v>
      </c>
      <c r="BC12" s="23">
        <f t="shared" ref="BC12:BC23" si="124">BA12*$J12</f>
        <v>121.6248295615593</v>
      </c>
      <c r="BD12" s="23">
        <f t="shared" ref="BD12" si="125">$K12*0.3*((1-COS(RADIANS(BD$3)))/2)</f>
        <v>2.1635091033429545</v>
      </c>
      <c r="BE12" s="24">
        <f t="shared" ref="BE12:BE23" si="126">BB12+BC12+BD12</f>
        <v>141.64298382693113</v>
      </c>
      <c r="BF12" s="19">
        <f t="shared" ref="BF12:BF23" si="127">ABS(($D12*COS(RADIANS(ABS(BF$3)))+$E12*ABS($H12)*SIN(RADIANS(ABS(BF$3))))/$D12)</f>
        <v>9.6267013967479791</v>
      </c>
      <c r="BG12" s="23">
        <f t="shared" ref="BG12" si="128">$I12*((1+COS(RADIANS(BG$3)))/2)</f>
        <v>18.012409935344785</v>
      </c>
      <c r="BH12" s="23">
        <f t="shared" ref="BH12:BH23" si="129">BF12*$J12</f>
        <v>120.33376745934974</v>
      </c>
      <c r="BI12" s="23">
        <f t="shared" ref="BI12" si="130">$K12*0.3*((1-COS(RADIANS(BI$3)))/2)</f>
        <v>2.0898738509864736</v>
      </c>
      <c r="BJ12" s="24">
        <f t="shared" ref="BJ12:BJ23" si="131">BG12+BH12+BI12</f>
        <v>140.436051245681</v>
      </c>
      <c r="BK12" s="19">
        <f t="shared" ref="BK12:BK23" si="132">ABS(($D12*COS(RADIANS(ABS(BK$3)))+$E12*ABS($H12)*SIN(RADIANS(ABS(BK$3))))/$D12)</f>
        <v>9.5204840420698211</v>
      </c>
      <c r="BL12" s="23">
        <f t="shared" ref="BL12" si="133">$I12*((1+COS(RADIANS(BL$3)))/2)</f>
        <v>18.168113290037024</v>
      </c>
      <c r="BM12" s="23">
        <f t="shared" ref="BM12:BM23" si="134">BK12*$J12</f>
        <v>119.00605052587277</v>
      </c>
      <c r="BN12" s="23">
        <f t="shared" ref="BN12" si="135">$K12*0.3*((1-COS(RADIANS(BN$3)))/2)</f>
        <v>2.0172007467532822</v>
      </c>
      <c r="BO12" s="24">
        <f t="shared" ref="BO12:BO23" si="136">BL12+BM12+BN12</f>
        <v>139.19136456266307</v>
      </c>
      <c r="BP12" s="19">
        <f t="shared" ref="BP12:BP23" si="137">ABS(($D12*COS(RADIANS(ABS(BP$3)))+$E12*ABS($H12)*SIN(RADIANS(ABS(BP$3))))/$D12)</f>
        <v>9.4113666557254447</v>
      </c>
      <c r="BQ12" s="23">
        <f t="shared" ref="BQ12" si="138">$I12*((1+COS(RADIANS(BQ$3)))/2)</f>
        <v>18.321707797355423</v>
      </c>
      <c r="BR12" s="23">
        <f t="shared" ref="BR12:BR23" si="139">BP12*$J12</f>
        <v>117.64208319656805</v>
      </c>
      <c r="BS12" s="23">
        <f t="shared" ref="BS12" si="140">$K12*0.3*((1-COS(RADIANS(BS$3)))/2)</f>
        <v>1.9455119275749275</v>
      </c>
      <c r="BT12" s="24">
        <f t="shared" ref="BT12:BT23" si="141">BQ12+BR12+BS12</f>
        <v>137.90930292149841</v>
      </c>
      <c r="BU12" s="19">
        <f t="shared" ref="BU12:BU23" si="142">ABS(($D12*COS(RADIANS(ABS(BU$3)))+$E12*ABS($H12)*SIN(RADIANS(ABS(BU$3))))/$D12)</f>
        <v>9.2993824759277786</v>
      </c>
      <c r="BV12" s="23">
        <f t="shared" ref="BV12" si="143">$I12*((1+COS(RADIANS(BV$3)))/2)</f>
        <v>18.473146670925132</v>
      </c>
      <c r="BW12" s="23">
        <f t="shared" ref="BW12:BW23" si="144">BU12*$J12</f>
        <v>116.24228094909724</v>
      </c>
      <c r="BX12" s="23">
        <f t="shared" ref="BX12" si="145">$K12*0.3*((1-COS(RADIANS(BX$3)))/2)</f>
        <v>1.8748292305601979</v>
      </c>
      <c r="BY12" s="24">
        <f t="shared" ref="BY12:BY23" si="146">BV12+BW12+BX12</f>
        <v>136.59025685058256</v>
      </c>
      <c r="BZ12" s="19">
        <f t="shared" ref="BZ12:BZ23" si="147">ABS(($D12*COS(RADIANS(ABS(BZ$3)))+$E12*ABS($H12)*SIN(RADIANS(ABS(BZ$3))))/$D12)</f>
        <v>9.1845656141428051</v>
      </c>
      <c r="CA12" s="23">
        <f t="shared" ref="CA12" si="148">$I12*((1+COS(RADIANS(CA$3)))/2)</f>
        <v>18.622383780998252</v>
      </c>
      <c r="CB12" s="23">
        <f t="shared" ref="CB12:CB23" si="149">BZ12*$J12</f>
        <v>114.80707017678506</v>
      </c>
      <c r="CC12" s="23">
        <f t="shared" ref="CC12" si="150">$K12*0.3*((1-COS(RADIANS(CC$3)))/2)</f>
        <v>1.8051741863433222</v>
      </c>
      <c r="CD12" s="24">
        <f t="shared" ref="CD12:CD23" si="151">CA12+CB12+CC12</f>
        <v>135.23462814412665</v>
      </c>
      <c r="CE12" s="19">
        <f t="shared" ref="CE12:CE23" si="152">ABS(($D12*COS(RADIANS(ABS(CE$3)))+$E12*ABS($H12)*SIN(RADIANS(ABS(CE$3))))/$D12)</f>
        <v>9.0669510446988788</v>
      </c>
      <c r="CF12" s="23">
        <f t="shared" ref="CF12" si="153">$I12*((1+COS(RADIANS(CF$3)))/2)</f>
        <v>18.769373668505359</v>
      </c>
      <c r="CG12" s="23">
        <f t="shared" ref="CG12:CG23" si="154">CE12*$J12</f>
        <v>113.33688805873598</v>
      </c>
      <c r="CH12" s="23">
        <f t="shared" ref="CH12" si="155">$K12*0.3*((1-COS(RADIANS(CH$3)))/2)</f>
        <v>1.7365680125255323</v>
      </c>
      <c r="CI12" s="24">
        <f t="shared" ref="CI12:CI23" si="156">CF12+CG12+CH12</f>
        <v>133.84282973976687</v>
      </c>
      <c r="CJ12" s="19">
        <f t="shared" ref="CJ12:CJ23" si="157">ABS(($D12*COS(RADIANS(ABS(CJ$3)))+$E12*ABS($H12)*SIN(RADIANS(ABS(CJ$3))))/$D12)</f>
        <v>8.9465745941332102</v>
      </c>
      <c r="CK12" s="23">
        <f t="shared" ref="CK12" si="158">$I12*((1+COS(RADIANS(CK$3)))/2)</f>
        <v>18.914071558902794</v>
      </c>
      <c r="CL12" s="23">
        <f t="shared" ref="CL12:CL23" si="159">CJ12*$J12</f>
        <v>111.83218242666513</v>
      </c>
      <c r="CM12" s="23">
        <f t="shared" ref="CM12" si="160">$K12*0.3*((1-COS(RADIANS(CM$3)))/2)</f>
        <v>1.6690316072119764</v>
      </c>
      <c r="CN12" s="24">
        <f t="shared" ref="CN12:CN23" si="161">CK12+CL12+CM12</f>
        <v>132.4152855927799</v>
      </c>
      <c r="CO12" s="19">
        <f t="shared" ref="CO12:CO23" si="162">ABS(($D12*COS(RADIANS(ABS(CO$3)))+$E12*ABS($H12)*SIN(RADIANS(ABS(CO$3))))/$D12)</f>
        <v>8.8234729302787525</v>
      </c>
      <c r="CP12" s="23">
        <f t="shared" ref="CP12" si="163">$I12*((1+COS(RADIANS(CP$3)))/2)</f>
        <v>19.056433375811423</v>
      </c>
      <c r="CQ12" s="23">
        <f t="shared" ref="CQ12:CQ23" si="164">CO12*$J12</f>
        <v>110.29341162848441</v>
      </c>
      <c r="CR12" s="23">
        <f t="shared" ref="CR12" si="165">$K12*0.3*((1-COS(RADIANS(CR$3)))/2)</f>
        <v>1.6025855426459525</v>
      </c>
      <c r="CS12" s="24">
        <f t="shared" ref="CS12:CS23" si="166">CP12+CQ12+CR12</f>
        <v>130.9524305469418</v>
      </c>
      <c r="CT12" s="19">
        <f t="shared" ref="CT12:CT23" si="167">ABS(($D12*COS(RADIANS(ABS(CT$3)))+$E12*ABS($H12)*SIN(RADIANS(ABS(CT$3))))/$D12)</f>
        <v>8.6976835510948316</v>
      </c>
      <c r="CU12" s="23">
        <f t="shared" ref="CU12" si="168">$I12*((1+COS(RADIANS(CU$3)))/2)</f>
        <v>19.196415754442725</v>
      </c>
      <c r="CV12" s="23">
        <f t="shared" ref="CV12:CV23" si="169">CT12*$J12</f>
        <v>108.7210443886854</v>
      </c>
      <c r="CW12" s="23">
        <f t="shared" ref="CW12" si="170">$K12*0.3*((1-COS(RADIANS(CW$3)))/2)</f>
        <v>1.5372500589424047</v>
      </c>
      <c r="CX12" s="24">
        <f t="shared" ref="CX12:CX23" si="171">CU12+CV12+CW12</f>
        <v>129.45471020207052</v>
      </c>
      <c r="CY12" s="19">
        <f t="shared" ref="CY12:CY23" si="172">ABS(($D12*COS(RADIANS(ABS(CY$3)))+$E12*ABS($H12)*SIN(RADIANS(ABS(CY$3))))/$D12)</f>
        <v>8.5692447732448969</v>
      </c>
      <c r="CZ12" s="23">
        <f t="shared" ref="CZ12" si="173">$I12*((1+COS(RADIANS(CZ$3)))/2)</f>
        <v>19.333976054808129</v>
      </c>
      <c r="DA12" s="23">
        <f t="shared" ref="DA12:DA23" si="174">CY12*$J12</f>
        <v>107.11555966556121</v>
      </c>
      <c r="DB12" s="23">
        <f t="shared" ref="DB12" si="175">$K12*0.3*((1-COS(RADIANS(DB$3)))/2)</f>
        <v>1.4730450579225889</v>
      </c>
      <c r="DC12" s="24">
        <f t="shared" ref="DC12:DC23" si="176">CZ12+DA12+DB12</f>
        <v>127.92258077829193</v>
      </c>
      <c r="DD12" s="19">
        <f t="shared" ref="DD12:DD23" si="177">ABS(($D12*COS(RADIANS(ABS(DD$3)))+$E12*ABS($H12)*SIN(RADIANS(ABS(DD$3))))/$D12)</f>
        <v>8.4381957204248916</v>
      </c>
      <c r="DE12" s="23">
        <f t="shared" ref="DE12:FM23" si="178">$I12*((1+COS(RADIANS(DE$3)))/2)</f>
        <v>19.469072374707572</v>
      </c>
      <c r="DF12" s="23">
        <f t="shared" ref="DF12:DF23" si="179">DD12*$J12</f>
        <v>105.47744650531115</v>
      </c>
      <c r="DG12" s="23">
        <f t="shared" ref="DG12:FO23" si="180">$K12*0.3*((1-COS(RADIANS(DG$3)))/2)</f>
        <v>1.4099900970517836</v>
      </c>
      <c r="DH12" s="24">
        <f t="shared" ref="DH12:DH23" si="181">DE12+DF12+DG12</f>
        <v>126.3565089770705</v>
      </c>
      <c r="DI12" s="19">
        <f t="shared" ref="DI12:DI23" si="182">ABS(($D12*COS(RADIANS(ABS(DI$3)))+$E12*ABS($H12)*SIN(RADIANS(ABS(DI$3))))/$D12)</f>
        <v>8.3045763114458069</v>
      </c>
      <c r="DJ12" s="23">
        <f t="shared" ref="DJ12" si="183">$I12*((1+COS(RADIANS(DJ$3)))/2)</f>
        <v>19.601663562493297</v>
      </c>
      <c r="DK12" s="23">
        <f t="shared" ref="DK12:DK23" si="184">DI12*$J12</f>
        <v>103.80720389307258</v>
      </c>
      <c r="DL12" s="23">
        <f t="shared" ref="DL12" si="185">$K12*0.3*((1-COS(RADIANS(DL$3)))/2)</f>
        <v>1.348104383481896</v>
      </c>
      <c r="DM12" s="24">
        <f t="shared" ref="DM12:DM23" si="186">DJ12+DK12+DL12</f>
        <v>124.75697183904778</v>
      </c>
      <c r="DN12" s="19">
        <f t="shared" ref="DN12:DN23" si="187">ABS(($D12*COS(RADIANS(ABS(DN$3)))+$E12*ABS($H12)*SIN(RADIANS(ABS(DN$3))))/$D12)</f>
        <v>8.1684272480740194</v>
      </c>
      <c r="DO12" s="23">
        <f t="shared" ref="DO12" si="188">$I12*((1+COS(RADIANS(DO$3)))/2)</f>
        <v>19.73170922960507</v>
      </c>
      <c r="DP12" s="23">
        <f t="shared" ref="DP12:DP23" si="189">DN12*$J12</f>
        <v>102.10534060092525</v>
      </c>
      <c r="DQ12" s="23">
        <f t="shared" ref="DQ12" si="190">$K12*0.3*((1-COS(RADIANS(DQ$3)))/2)</f>
        <v>1.2874067682007808</v>
      </c>
      <c r="DR12" s="24">
        <f t="shared" ref="DR12:DR23" si="191">DO12+DP12+DQ12</f>
        <v>123.1244565987311</v>
      </c>
      <c r="DS12" s="19">
        <f t="shared" ref="DS12:DS23" si="192">ABS(($D12*COS(RADIANS(ABS(DS$3)))+$E12*ABS($H12)*SIN(RADIANS(ABS(DS$3))))/$D12)</f>
        <v>8.0297900026331348</v>
      </c>
      <c r="DT12" s="23">
        <f t="shared" ref="DT12" si="193">$I12*((1+COS(RADIANS(DT$3)))/2)</f>
        <v>19.859169762872906</v>
      </c>
      <c r="DU12" s="23">
        <f t="shared" ref="DU12:DU23" si="194">DS12*$J12</f>
        <v>100.37237503291419</v>
      </c>
      <c r="DV12" s="23">
        <f t="shared" ref="DV12" si="195">$K12*0.3*((1-COS(RADIANS(DV$3)))/2)</f>
        <v>1.2279157402900436</v>
      </c>
      <c r="DW12" s="24">
        <f t="shared" ref="DW12:DW23" si="196">DT12+DU12+DV12</f>
        <v>121.45946053607715</v>
      </c>
      <c r="DX12" s="19">
        <f t="shared" ref="DX12:DX23" si="197">ABS(($D12*COS(RADIANS(ABS(DX$3)))+$E12*ABS($H12)*SIN(RADIANS(ABS(DX$3))))/$D12)</f>
        <v>7.8887068053711289</v>
      </c>
      <c r="DY12" s="23">
        <f t="shared" ref="DY12" si="198">$I12*((1+COS(RADIANS(DY$3)))/2)</f>
        <v>19.984006336583636</v>
      </c>
      <c r="DZ12" s="23">
        <f t="shared" ref="DZ12:DZ23" si="199">DX12*$J12</f>
        <v>98.608835067139111</v>
      </c>
      <c r="EA12" s="23">
        <f t="shared" ref="EA12" si="200">$K12*0.3*((1-COS(RADIANS(EA$3)))/2)</f>
        <v>1.1696494212930879</v>
      </c>
      <c r="EB12" s="24">
        <f t="shared" ref="EB12:EB23" si="201">DY12+DZ12+EA12</f>
        <v>119.76249082501583</v>
      </c>
      <c r="EC12" s="19">
        <f t="shared" ref="EC12:EC23" si="202">ABS(($D12*COS(RADIANS(ABS(EC$3)))+$E12*ABS($H12)*SIN(RADIANS(ABS(EC$3))))/$D12)</f>
        <v>7.745220631596589</v>
      </c>
      <c r="ED12" s="23">
        <f t="shared" ref="ED12" si="203">$I12*((1+COS(RADIANS(ED$3)))/2)</f>
        <v>20.106180924307584</v>
      </c>
      <c r="EE12" s="23">
        <f t="shared" ref="EE12:EE23" si="204">EC12*$J12</f>
        <v>96.815257894957369</v>
      </c>
      <c r="EF12" s="23">
        <f t="shared" ref="EF12" si="205">$K12*0.3*((1-COS(RADIANS(EF$3)))/2)</f>
        <v>1.1126255596951198</v>
      </c>
      <c r="EG12" s="24">
        <f t="shared" ref="EG12:EG23" si="206">ED12+EE12+EF12</f>
        <v>118.03406437896007</v>
      </c>
      <c r="EH12" s="19">
        <f t="shared" ref="EH12:EH23" si="207">ABS(($D12*COS(RADIANS(ABS(EH$3)))+$E12*ABS($H12)*SIN(RADIANS(ABS(EH$3))))/$D12)</f>
        <v>7.5993751885880263</v>
      </c>
      <c r="EI12" s="23">
        <f t="shared" ref="EI12" si="208">$I12*((1+COS(RADIANS(EI$3)))/2)</f>
        <v>20.225656310481806</v>
      </c>
      <c r="EJ12" s="23">
        <f t="shared" ref="EJ12:EJ23" si="209">EH12*$J12</f>
        <v>94.992189857350326</v>
      </c>
      <c r="EK12" s="23">
        <f t="shared" ref="EK12" si="210">$K12*0.3*((1-COS(RADIANS(EK$3)))/2)</f>
        <v>1.0568615255167835</v>
      </c>
      <c r="EL12" s="24">
        <f t="shared" ref="EL12:EL23" si="211">EI12+EJ12+EK12</f>
        <v>116.27470769334892</v>
      </c>
      <c r="EM12" s="19">
        <f t="shared" ref="EM12:EM23" si="212">ABS(($D12*COS(RADIANS(ABS(EM$3)))+$E12*ABS($H12)*SIN(RADIANS(ABS(EM$3))))/$D12)</f>
        <v>7.4512149022802197</v>
      </c>
      <c r="EN12" s="23">
        <f t="shared" ref="EN12" si="213">$I12*((1+COS(RADIANS(EN$3)))/2)</f>
        <v>20.342396101746282</v>
      </c>
      <c r="EO12" s="23">
        <f t="shared" ref="EO12:EO23" si="214">EM12*$J12</f>
        <v>93.140186278502739</v>
      </c>
      <c r="EP12" s="23">
        <f t="shared" ref="EP12" si="215">$K12*0.3*((1-COS(RADIANS(EP$3)))/2)</f>
        <v>1.0023743050230882</v>
      </c>
      <c r="EQ12" s="24">
        <f t="shared" ref="EQ12:EQ23" si="216">EN12+EO12+EP12</f>
        <v>114.48495668527211</v>
      </c>
      <c r="ER12" s="19">
        <f t="shared" ref="ER12:ER23" si="217">ABS(($D12*COS(RADIANS(ABS(ER$3)))+$E12*ABS($H12)*SIN(RADIANS(ABS(ER$3))))/$D12)</f>
        <v>7.3007849037316372</v>
      </c>
      <c r="ES12" s="23">
        <f t="shared" ref="ES12" si="218">$I12*((1+COS(RADIANS(ES$3)))/2)</f>
        <v>20.456364738029713</v>
      </c>
      <c r="ET12" s="23">
        <f t="shared" ref="ET12:ET23" si="219">ER12*$J12</f>
        <v>91.259811296645466</v>
      </c>
      <c r="EU12" s="23">
        <f t="shared" ref="EU12" si="220">$K12*0.3*((1-COS(RADIANS(EU$3)))/2)</f>
        <v>0.94918049554922634</v>
      </c>
      <c r="EV12" s="24">
        <f t="shared" ref="EV12:EV23" si="221">ES12+ET12+EU12</f>
        <v>112.66535653022441</v>
      </c>
      <c r="EW12" s="19">
        <f t="shared" ref="EW12:EW23" si="222">ABS(($D12*COS(RADIANS(ABS(EW$3)))+$E12*ABS($H12)*SIN(RADIANS(ABS(EW$3))))/$D12)</f>
        <v>7.1481310153770883</v>
      </c>
      <c r="EX12" s="23">
        <f t="shared" ref="EX12" si="223">$I12*((1+COS(RADIANS(EX$3)))/2)</f>
        <v>20.567527503381442</v>
      </c>
      <c r="EY12" s="23">
        <f t="shared" ref="EY12:EY23" si="224">EW12*$J12</f>
        <v>89.3516376922136</v>
      </c>
      <c r="EZ12" s="23">
        <f t="shared" ref="EZ12" si="225">$K12*0.3*((1-COS(RADIANS(EZ$3)))/2)</f>
        <v>0.89729630044486386</v>
      </c>
      <c r="FA12" s="24">
        <f t="shared" ref="FA12:FA23" si="226">EX12+EY12+EZ12</f>
        <v>110.81646149603991</v>
      </c>
      <c r="FB12" s="19">
        <f t="shared" ref="FB12:FB23" si="227">ABS(($D12*COS(RADIANS(ABS(FB$3)))+$E12*ABS($H12)*SIN(RADIANS(ABS(FB$3))))/$D12)</f>
        <v>6.9932997370697541</v>
      </c>
      <c r="FC12" s="23">
        <f t="shared" ref="FC12" si="228">$I12*((1+COS(RADIANS(FC$3)))/2)</f>
        <v>20.675850536546292</v>
      </c>
      <c r="FD12" s="23">
        <f t="shared" ref="FD12:FD23" si="229">FB12*$J12</f>
        <v>87.416246713371919</v>
      </c>
      <c r="FE12" s="23">
        <f t="shared" ref="FE12" si="230">$K12*0.3*((1-COS(RADIANS(FE$3)))/2)</f>
        <v>0.84673752413844172</v>
      </c>
      <c r="FF12" s="24">
        <f t="shared" ref="FF12:FF23" si="231">FC12+FD12+FE12</f>
        <v>108.93883477405666</v>
      </c>
      <c r="FG12" s="19">
        <f t="shared" ref="FG12:FG23" si="232">ABS(($D12*COS(RADIANS(ABS(FG$3)))+$E12*ABS($H12)*SIN(RADIANS(ABS(FG$3))))/$D12)</f>
        <v>6.8363382319168933</v>
      </c>
      <c r="FH12" s="23">
        <f t="shared" ref="FH12" si="233">$I12*((1+COS(RADIANS(FH$3)))/2)</f>
        <v>20.781300841279005</v>
      </c>
      <c r="FI12" s="23">
        <f t="shared" ref="FI12:FI23" si="234">FG12*$J12</f>
        <v>85.454227898961165</v>
      </c>
      <c r="FJ12" s="23">
        <f t="shared" ref="FJ12" si="235">$K12*0.3*((1-COS(RADIANS(FJ$3)))/2)</f>
        <v>0.79751956732299822</v>
      </c>
      <c r="FK12" s="24">
        <f t="shared" ref="FK12:FK23" si="236">FH12+FI12+FJ12</f>
        <v>107.03304830756316</v>
      </c>
      <c r="FL12" s="19">
        <f t="shared" ref="FL12:FL23" si="237">ABS(($D12*COS(RADIANS(ABS(FL$3)))+$E12*ABS($H12)*SIN(RADIANS(ABS(FL$3))))/$D12)</f>
        <v>6.6772943119134958</v>
      </c>
      <c r="FM12" s="23">
        <f t="shared" ref="FM12" si="238">$I12*((1+COS(RADIANS(FM$3)))/2)</f>
        <v>20.883846296395252</v>
      </c>
      <c r="FN12" s="23">
        <f t="shared" ref="FN12:FN23" si="239">FL12*$J12</f>
        <v>83.466178898918699</v>
      </c>
      <c r="FO12" s="23">
        <f t="shared" ref="FO12" si="240">$K12*0.3*((1-COS(RADIANS(FO$3)))/2)</f>
        <v>0.74965742226496324</v>
      </c>
      <c r="FP12" s="24">
        <f t="shared" ref="FP12:FP23" si="241">FM12+FN12+FO12</f>
        <v>105.09968261757891</v>
      </c>
      <c r="FQ12" s="19">
        <f t="shared" ref="FQ12:FQ23" si="242">ABS(($D12*COS(RADIANS(ABS(FQ$3)))+$E12*ABS($H12)*SIN(RADIANS(ABS(FQ$3))))/$D12)</f>
        <v>6.5162164233782853</v>
      </c>
      <c r="FR12" s="23">
        <f t="shared" ref="FR12:GV23" si="243">$I12*((1+COS(RADIANS(FR$3)))/2)</f>
        <v>20.983455665556011</v>
      </c>
      <c r="FS12" s="23">
        <f t="shared" ref="FS12:FS23" si="244">FQ12*$J12</f>
        <v>81.452705292228572</v>
      </c>
      <c r="FT12" s="23">
        <f t="shared" ref="FT12:GX23" si="245">$K12*0.3*((1-COS(RADIANS(FT$3)))/2)</f>
        <v>0.70316566823737336</v>
      </c>
      <c r="FU12" s="24">
        <f t="shared" ref="FU12:FU23" si="246">FR12+FS12+FT12</f>
        <v>103.13932662602195</v>
      </c>
      <c r="FV12" s="19">
        <f t="shared" ref="FV12:FV23" si="247">ABS(($D12*COS(RADIANS(ABS(FV$3)))+$E12*ABS($H12)*SIN(RADIANS(ABS(FV$3))))/$D12)</f>
        <v>6.3531536321965101</v>
      </c>
      <c r="FW12" s="23">
        <f t="shared" ref="FW12" si="248">$I12*((1+COS(RADIANS(FW$3)))/2)</f>
        <v>21.080098606782503</v>
      </c>
      <c r="FX12" s="23">
        <f t="shared" ref="FX12:FX23" si="249">FV12*$J12</f>
        <v>79.414420402456372</v>
      </c>
      <c r="FY12" s="23">
        <f t="shared" ref="FY12" si="250">$K12*0.3*((1-COS(RADIANS(FY$3)))/2)</f>
        <v>0.65805846707888138</v>
      </c>
      <c r="FZ12" s="24">
        <f t="shared" ref="FZ12:FZ23" si="251">FW12+FX12+FY12</f>
        <v>101.15257747631776</v>
      </c>
      <c r="GA12" s="19">
        <f t="shared" ref="GA12:GA23" si="252">ABS(($D12*COS(RADIANS(ABS(GA$3)))+$E12*ABS($H12)*SIN(RADIANS(ABS(GA$3))))/$D12)</f>
        <v>6.188155608873986</v>
      </c>
      <c r="GB12" s="23">
        <f t="shared" ref="GB12" si="253">$I12*((1+COS(RADIANS(GB$3)))/2)</f>
        <v>21.173745681698634</v>
      </c>
      <c r="GC12" s="23">
        <f t="shared" ref="GC12:GC23" si="254">GA12*$J12</f>
        <v>77.351945110924831</v>
      </c>
      <c r="GD12" s="23">
        <f t="shared" ref="GD12" si="255">$K12*0.3*((1-COS(RADIANS(GD$3)))/2)</f>
        <v>0.6143495588799216</v>
      </c>
      <c r="GE12" s="24">
        <f t="shared" ref="GE12:GE23" si="256">GB12+GC12+GD12</f>
        <v>99.140040351503387</v>
      </c>
      <c r="GF12" s="19">
        <f t="shared" ref="GF12:GF23" si="257">ABS(($D12*COS(RADIANS(ABS(GF$3)))+$E12*ABS($H12)*SIN(RADIANS(ABS(GF$3))))/$D12)</f>
        <v>6.0212726134069881</v>
      </c>
      <c r="GG12" s="23">
        <f t="shared" ref="GG12" si="258">$I12*((1+COS(RADIANS(GG$3)))/2)</f>
        <v>21.264368364498193</v>
      </c>
      <c r="GH12" s="23">
        <f t="shared" ref="GH12:GH23" si="259">GF12*$J12</f>
        <v>75.265907667587356</v>
      </c>
      <c r="GI12" s="23">
        <f t="shared" ref="GI12" si="260">$K12*0.3*((1-COS(RADIANS(GI$3)))/2)</f>
        <v>0.57205225779735103</v>
      </c>
      <c r="GJ12" s="24">
        <f t="shared" ref="GJ12:GJ23" si="261">GG12+GH12+GI12</f>
        <v>97.102328289882905</v>
      </c>
      <c r="GK12" s="19">
        <f t="shared" ref="GK12:GK23" si="262">ABS(($D12*COS(RADIANS(ABS(GK$3)))+$E12*ABS($H12)*SIN(RADIANS(ABS(GK$3))))/$D12)</f>
        <v>5.8525554799725699</v>
      </c>
      <c r="GL12" s="23">
        <f t="shared" ref="GL12" si="263">$I12*((1+COS(RADIANS(GL$3)))/2)</f>
        <v>21.351939050634133</v>
      </c>
      <c r="GM12" s="23">
        <f t="shared" ref="GM12:GM23" si="264">GK12*$J12</f>
        <v>73.156943499657118</v>
      </c>
      <c r="GN12" s="23">
        <f t="shared" ref="GN12" si="265">$K12*0.3*((1-COS(RADIANS(GN$3)))/2)</f>
        <v>0.53117944799882166</v>
      </c>
      <c r="GO12" s="24">
        <f t="shared" ref="GO12:GO23" si="266">GL12+GM12+GN12</f>
        <v>95.040061998290071</v>
      </c>
      <c r="GP12" s="19">
        <f t="shared" ref="GP12:GP23" si="267">ABS(($D12*COS(RADIANS(ABS(GP$3)))+$E12*ABS($H12)*SIN(RADIANS(ABS(GP$3))))/$D12)</f>
        <v>5.6820556014439738</v>
      </c>
      <c r="GQ12" s="23">
        <f t="shared" ref="GQ12" si="268">$I12*((1+COS(RADIANS(GQ$3)))/2)</f>
        <v>21.436431065227129</v>
      </c>
      <c r="GR12" s="23">
        <f t="shared" ref="GR12:GR23" si="269">GP12*$J12</f>
        <v>71.025695018049674</v>
      </c>
      <c r="GS12" s="23">
        <f t="shared" ref="GS12" si="270">$K12*0.3*((1-COS(RADIANS(GS$3)))/2)</f>
        <v>0.4917435797381427</v>
      </c>
      <c r="GT12" s="24">
        <f t="shared" ref="GT12:GT23" si="271">GQ12+GR12+GS12</f>
        <v>92.953869663014942</v>
      </c>
      <c r="GU12" s="19">
        <f t="shared" ref="GU12:GU23" si="272">ABS(($D12*COS(RADIANS(ABS(GU$3)))+$E12*ABS($H12)*SIN(RADIANS(ABS(GU$3))))/$D12)</f>
        <v>5.5098249137358692</v>
      </c>
      <c r="GV12" s="23">
        <f t="shared" ref="GV12" si="273">$I12*((1+COS(RADIANS(GV$3)))/2)</f>
        <v>21.517818671191044</v>
      </c>
      <c r="GW12" s="23">
        <f t="shared" ref="GW12:GW23" si="274">GU12*$J12</f>
        <v>68.872811421698373</v>
      </c>
      <c r="GX12" s="23">
        <f t="shared" ref="GX12" si="275">$K12*0.3*((1-COS(RADIANS(GX$3)))/2)</f>
        <v>0.45375666556280925</v>
      </c>
      <c r="GY12" s="24">
        <f t="shared" ref="GY12:GY23" si="276">GV12+GW12+GX12</f>
        <v>90.844386758452217</v>
      </c>
      <c r="GZ12" s="19">
        <f t="shared" ref="GZ12:GZ23" si="277">ABS(($D12*COS(RADIANS(ABS(GZ$3)))+$E12*ABS($H12)*SIN(RADIANS(ABS(GZ$3))))/$D12)</f>
        <v>5.3359158799841691</v>
      </c>
      <c r="HA12" s="23">
        <f t="shared" ref="HA12:IE23" si="278">$I12*((1+COS(RADIANS(HA$3)))/2)</f>
        <v>21.596077077072692</v>
      </c>
      <c r="HB12" s="23">
        <f t="shared" ref="HB12:HB23" si="279">GZ12*$J12</f>
        <v>66.698948499802114</v>
      </c>
      <c r="HC12" s="23">
        <f t="shared" ref="HC12:IG23" si="280">$K12*0.3*((1-COS(RADIANS(HC$3)))/2)</f>
        <v>0.41723027665486662</v>
      </c>
      <c r="HD12" s="24">
        <f t="shared" ref="HD12:HD23" si="281">HA12+HB12+HC12</f>
        <v>88.712255853529669</v>
      </c>
      <c r="HE12" s="19">
        <f t="shared" ref="HE12:HE23" si="282">ABS(($D12*COS(RADIANS(ABS(HE$3)))+$E12*ABS($H12)*SIN(RADIANS(ABS(HE$3))))/$D12)</f>
        <v>5.1603814745652477</v>
      </c>
      <c r="HF12" s="23">
        <f t="shared" ref="HF12" si="283">$I12*((1+COS(RADIANS(HF$3)))/2)</f>
        <v>21.671182444603524</v>
      </c>
      <c r="HG12" s="23">
        <f t="shared" ref="HG12:HG23" si="284">HE12*$J12</f>
        <v>64.504768432065589</v>
      </c>
      <c r="HH12" s="23">
        <f t="shared" ref="HH12" si="285">$K12*0.3*((1-COS(RADIANS(HH$3)))/2)</f>
        <v>0.38217553930621612</v>
      </c>
      <c r="HI12" s="24">
        <f t="shared" ref="HI12:HI23" si="286">HF12+HG12+HH12</f>
        <v>86.558126415975323</v>
      </c>
      <c r="HJ12" s="19">
        <f t="shared" ref="HJ12:HJ23" si="287">ABS(($D12*COS(RADIANS(ABS(HJ$3)))+$E12*ABS($H12)*SIN(RADIANS(ABS(HJ$3))))/$D12)</f>
        <v>4.9832751669594355</v>
      </c>
      <c r="HK12" s="23">
        <f t="shared" ref="HK12" si="288">$I12*((1+COS(RADIANS(HK$3)))/2)</f>
        <v>21.743111895961032</v>
      </c>
      <c r="HL12" s="23">
        <f t="shared" ref="HL12:HL23" si="289">HJ12*$J12</f>
        <v>62.290939586992941</v>
      </c>
      <c r="HM12" s="23">
        <f t="shared" ref="HM12" si="290">$K12*0.3*((1-COS(RADIANS(HM$3)))/2)</f>
        <v>0.34860313152943662</v>
      </c>
      <c r="HN12" s="24">
        <f t="shared" ref="HN12:HN23" si="291">HK12+HL12+HM12</f>
        <v>84.3826546144834</v>
      </c>
      <c r="HO12" s="19">
        <f t="shared" ref="HO12:HO23" si="292">ABS(($D12*COS(RADIANS(ABS(HO$3)))+$E12*ABS($H12)*SIN(RADIANS(ABS(HO$3))))/$D12)</f>
        <v>4.8046509054636966</v>
      </c>
      <c r="HP12" s="23">
        <f t="shared" ref="HP12" si="293">$I12*((1+COS(RADIANS(HP$3)))/2)</f>
        <v>21.81184352073754</v>
      </c>
      <c r="HQ12" s="23">
        <f t="shared" ref="HQ12:HQ23" si="294">HO12*$J12</f>
        <v>60.058136318296206</v>
      </c>
      <c r="HR12" s="23">
        <f t="shared" ref="HR12" si="295">$K12*0.3*((1-COS(RADIANS(HR$3)))/2)</f>
        <v>0.31652327980515954</v>
      </c>
      <c r="HS12" s="24">
        <f t="shared" ref="HS12:HS23" si="296">HP12+HQ12+HR12</f>
        <v>82.1865031188389</v>
      </c>
      <c r="HT12" s="19">
        <f t="shared" ref="HT12:HT23" si="297">ABS(($D12*COS(RADIANS(ABS(HT$3)))+$E12*ABS($H12)*SIN(RADIANS(ABS(HT$3))))/$D12)</f>
        <v>4.624563100758456</v>
      </c>
      <c r="HU12" s="23">
        <f t="shared" ref="HU12" si="298">$I12*((1+COS(RADIANS(HU$3)))/2)</f>
        <v>21.877356382614316</v>
      </c>
      <c r="HV12" s="23">
        <f t="shared" ref="HV12:HV23" si="299">HT12*$J12</f>
        <v>57.807038759480697</v>
      </c>
      <c r="HW12" s="23">
        <f t="shared" ref="HW12" si="300">$K12*0.3*((1-COS(RADIANS(HW$3)))/2)</f>
        <v>0.28594575596698546</v>
      </c>
      <c r="HX12" s="24">
        <f t="shared" ref="HX12:HX23" si="301">HU12+HV12+HW12</f>
        <v>79.970340898062005</v>
      </c>
      <c r="HY12" s="19">
        <f t="shared" ref="HY12:HY23" si="302">ABS(($D12*COS(RADIANS(ABS(HY$3)))+$E12*ABS($H12)*SIN(RADIANS(ABS(HY$3))))/$D12)</f>
        <v>4.4430666093335738</v>
      </c>
      <c r="HZ12" s="23">
        <f t="shared" ref="HZ12" si="303">$I12*((1+COS(RADIANS(HZ$3)))/2)</f>
        <v>21.939630525739002</v>
      </c>
      <c r="IA12" s="23">
        <f t="shared" ref="IA12:IA23" si="304">HY12*$J12</f>
        <v>55.53833261666967</v>
      </c>
      <c r="IB12" s="23">
        <f t="shared" ref="IB12" si="305">$K12*0.3*((1-COS(RADIANS(IB$3)))/2)</f>
        <v>0.25687987422488667</v>
      </c>
      <c r="IC12" s="24">
        <f t="shared" ref="IC12:IC23" si="306">HZ12+IA12+IB12</f>
        <v>77.734843016633562</v>
      </c>
      <c r="ID12" s="19">
        <f t="shared" ref="ID12:ID23" si="307">ABS(($D12*COS(RADIANS(ABS(ID$3)))+$E12*ABS($H12)*SIN(RADIANS(ABS(ID$3))))/$D12)</f>
        <v>4.2602167167785385</v>
      </c>
      <c r="IE12" s="23">
        <f t="shared" ref="IE12" si="308">$I12*((1+COS(RADIANS(IE$3)))/2)</f>
        <v>21.998646980804335</v>
      </c>
      <c r="IF12" s="23">
        <f t="shared" ref="IF12:IF23" si="309">ID12*$J12</f>
        <v>53.252708959731734</v>
      </c>
      <c r="IG12" s="23">
        <f t="shared" ref="IG12" si="310">$K12*0.3*((1-COS(RADIANS(IG$3)))/2)</f>
        <v>0.22933448832800848</v>
      </c>
      <c r="IH12" s="24">
        <f t="shared" ref="IH12:IH23" si="311">IE12+IF12+IG12</f>
        <v>75.480690428864079</v>
      </c>
      <c r="II12" s="19">
        <f t="shared" ref="II12:II23" si="312">ABS(($D12*COS(RADIANS(ABS(II$3)))+$E12*ABS($H12)*SIN(RADIANS(ABS(II$3))))/$D12)</f>
        <v>4.0760691209419244</v>
      </c>
      <c r="IJ12" s="23">
        <f t="shared" ref="IJ12:JN23" si="313">$I12*((1+COS(RADIANS(IJ$3)))/2)</f>
        <v>22.054387770826395</v>
      </c>
      <c r="IK12" s="23">
        <f t="shared" ref="IK12:IK23" si="314">II12*$J12</f>
        <v>50.950864011774058</v>
      </c>
      <c r="IL12" s="23">
        <f t="shared" ref="IL12:JP23" si="315">$K12*0.3*((1-COS(RADIANS(IL$3)))/2)</f>
        <v>0.20331798886773325</v>
      </c>
      <c r="IM12" s="24">
        <f t="shared" ref="IM12:IM23" si="316">IJ12+IK12+IL12</f>
        <v>73.208569771468191</v>
      </c>
      <c r="IN12" s="19">
        <f t="shared" ref="IN12:IN23" si="317">ABS(($D12*COS(RADIANS(ABS(IN$3)))+$E12*ABS($H12)*SIN(RADIANS(ABS(IN$3))))/$D12)</f>
        <v>3.8906799149653035</v>
      </c>
      <c r="IO12" s="23">
        <f t="shared" ref="IO12" si="318">$I12*((1+COS(RADIANS(IO$3)))/2)</f>
        <v>22.106835916620572</v>
      </c>
      <c r="IP12" s="23">
        <f t="shared" ref="IP12:IP23" si="319">IN12*$J12</f>
        <v>48.633498937066292</v>
      </c>
      <c r="IQ12" s="23">
        <f t="shared" ref="IQ12" si="320">$K12*0.3*((1-COS(RADIANS(IQ$3)))/2)</f>
        <v>0.17883830072182494</v>
      </c>
      <c r="IR12" s="24">
        <f t="shared" ref="IR12:IR23" si="321">IO12+IP12+IQ12</f>
        <v>70.919173154408682</v>
      </c>
      <c r="IS12" s="19">
        <f t="shared" ref="IS12:IS23" si="322">ABS(($D12*COS(RADIANS(ABS(IS$3)))+$E12*ABS($H12)*SIN(RADIANS(ABS(IS$3))))/$D12)</f>
        <v>3.7041055701967229</v>
      </c>
      <c r="IT12" s="23">
        <f t="shared" ref="IT12" si="323">$I12*((1+COS(RADIANS(IT$3)))/2)</f>
        <v>22.155975441973577</v>
      </c>
      <c r="IU12" s="23">
        <f t="shared" ref="IU12:IU23" si="324">IS12*$J12</f>
        <v>46.301319627459037</v>
      </c>
      <c r="IV12" s="23">
        <f t="shared" ref="IV12" si="325">$K12*0.3*((1-COS(RADIANS(IV$3)))/2)</f>
        <v>0.15590288064043248</v>
      </c>
      <c r="IW12" s="24">
        <f t="shared" ref="IW12:IW23" si="326">IT12+IU12+IV12</f>
        <v>68.613197950073044</v>
      </c>
      <c r="IX12" s="19">
        <f t="shared" ref="IX12:IX23" si="327">ABS(($D12*COS(RADIANS(ABS(IX$3)))+$E12*ABS($H12)*SIN(RADIANS(ABS(IX$3))))/$D12)</f>
        <v>3.5164029189889825</v>
      </c>
      <c r="IY12" s="23">
        <f t="shared" ref="IY12" si="328">$I12*((1+COS(RADIANS(IY$3)))/2)</f>
        <v>22.20179137850997</v>
      </c>
      <c r="IZ12" s="23">
        <f t="shared" ref="IZ12:IZ23" si="329">IX12*$J12</f>
        <v>43.955036487362278</v>
      </c>
      <c r="JA12" s="23">
        <f t="shared" ref="JA12" si="330">$K12*0.3*((1-COS(RADIANS(JA$3)))/2)</f>
        <v>0.13451871497469278</v>
      </c>
      <c r="JB12" s="24">
        <f t="shared" ref="JB12:JB23" si="331">IY12+IZ12+JA12</f>
        <v>66.291346580846934</v>
      </c>
      <c r="JC12" s="19">
        <f t="shared" ref="JC12:JC23" si="332">ABS(($D12*COS(RADIANS(ABS(JC$3)))+$E12*ABS($H12)*SIN(RADIANS(ABS(JC$3))))/$D12)</f>
        <v>3.3276291373879583</v>
      </c>
      <c r="JD12" s="23">
        <f t="shared" ref="JD12" si="333">$I12*((1+COS(RADIANS(JD$3)))/2)</f>
        <v>22.244269770251645</v>
      </c>
      <c r="JE12" s="23">
        <f t="shared" ref="JE12:JE23" si="334">JC12*$J12</f>
        <v>41.595364217349477</v>
      </c>
      <c r="JF12" s="23">
        <f t="shared" ref="JF12" si="335">$K12*0.3*((1-COS(RADIANS(JF$3)))/2)</f>
        <v>0.11469231754862082</v>
      </c>
      <c r="JG12" s="24">
        <f t="shared" ref="JG12:JG23" si="336">JD12+JE12+JF12</f>
        <v>63.954326305149742</v>
      </c>
      <c r="JH12" s="19">
        <f t="shared" ref="JH12:JH23" si="337">ABS(($D12*COS(RADIANS(ABS(JH$3)))+$E12*ABS($H12)*SIN(RADIANS(ABS(JH$3))))/$D12)</f>
        <v>3.1378417277162187</v>
      </c>
      <c r="JI12" s="23">
        <f t="shared" ref="JI12" si="338">$I12*((1+COS(RADIANS(JI$3)))/2)</f>
        <v>22.28339767786898</v>
      </c>
      <c r="JJ12" s="23">
        <f t="shared" ref="JJ12:JJ23" si="339">JH12*$J12</f>
        <v>39.223021596452732</v>
      </c>
      <c r="JK12" s="23">
        <f t="shared" ref="JK12" si="340">$K12*0.3*((1-COS(RADIANS(JK$3)))/2)</f>
        <v>9.64297276749356E-2</v>
      </c>
      <c r="JL12" s="24">
        <f t="shared" ref="JL12:JL23" si="341">JI12+JJ12+JK12</f>
        <v>61.602849001996653</v>
      </c>
      <c r="JM12" s="19">
        <f t="shared" ref="JM12:JM23" si="342">ABS(($D12*COS(RADIANS(ABS(JM$3)))+$E12*ABS($H12)*SIN(RADIANS(ABS(JM$3))))/$D12)</f>
        <v>2.9470985010572619</v>
      </c>
      <c r="JN12" s="23">
        <f t="shared" ref="JN12" si="343">$I12*((1+COS(RADIANS(JN$3)))/2)</f>
        <v>22.31916318262228</v>
      </c>
      <c r="JO12" s="23">
        <f t="shared" ref="JO12:JO23" si="344">JM12*$J12</f>
        <v>36.838731263215777</v>
      </c>
      <c r="JP12" s="23">
        <f t="shared" ref="JP12" si="345">$K12*0.3*((1-COS(RADIANS(JP$3)))/2)</f>
        <v>7.9736508315426197E-2</v>
      </c>
      <c r="JQ12" s="24">
        <f t="shared" ref="JQ12:JQ23" si="346">JN12+JO12+JP12</f>
        <v>59.237630954153481</v>
      </c>
      <c r="JR12" s="19">
        <f t="shared" ref="JR12:JR23" si="347">ABS(($D12*COS(RADIANS(ABS(JR$3)))+$E12*ABS($H12)*SIN(RADIANS(ABS(JR$3))))/$D12)</f>
        <v>2.7554575596456985</v>
      </c>
      <c r="JS12" s="23">
        <f t="shared" ref="JS12:KW23" si="348">$I12*((1+COS(RADIANS(JS$3)))/2)</f>
        <v>22.351555389992324</v>
      </c>
      <c r="JT12" s="23">
        <f t="shared" ref="JT12:JT23" si="349">JR12*$J12</f>
        <v>34.443219495571228</v>
      </c>
      <c r="JU12" s="23">
        <f t="shared" ref="JU12:KY23" si="350">$K12*0.3*((1-COS(RADIANS(JU$3)))/2)</f>
        <v>6.4617744386419401E-2</v>
      </c>
      <c r="JV12" s="24">
        <f t="shared" ref="JV12:JV23" si="351">JS12+JT12+JU12</f>
        <v>56.859392629949973</v>
      </c>
      <c r="JW12" s="19">
        <f t="shared" ref="JW12:JW23" si="352">ABS(($D12*COS(RADIANS(ABS(JW$3)))+$E12*ABS($H12)*SIN(RADIANS(ABS(JW$3))))/$D12)</f>
        <v>2.5629772791687495</v>
      </c>
      <c r="JX12" s="23">
        <f t="shared" ref="JX12" si="353">$I12*((1+COS(RADIANS(JX$3)))/2)</f>
        <v>22.380564432998955</v>
      </c>
      <c r="JY12" s="23">
        <f t="shared" ref="JY12:JY23" si="354">JW12*$J12</f>
        <v>32.037215989609372</v>
      </c>
      <c r="JZ12" s="23">
        <f t="shared" ref="JZ12" si="355">$K12*0.3*((1-COS(RADIANS(JZ$3)))/2)</f>
        <v>5.1078041209867947E-2</v>
      </c>
      <c r="KA12" s="24">
        <f t="shared" ref="KA12:KA23" si="356">JX12+JY12+JZ12</f>
        <v>54.468858463818201</v>
      </c>
      <c r="KB12" s="19">
        <f t="shared" ref="KB12:KB23" si="357">ABS(($D12*COS(RADIANS(ABS(KB$3)))+$E12*ABS($H12)*SIN(RADIANS(ABS(KB$3))))/$D12)</f>
        <v>2.369716290984448</v>
      </c>
      <c r="KC12" s="23">
        <f t="shared" ref="KC12" si="358">$I12*((1+COS(RADIANS(KC$3)))/2)</f>
        <v>22.406181475206665</v>
      </c>
      <c r="KD12" s="23">
        <f t="shared" ref="KD12:KD23" si="359">KB12*$J12</f>
        <v>29.621453637305599</v>
      </c>
      <c r="KE12" s="23">
        <f t="shared" ref="KE12" si="360">$K12*0.3*((1-COS(RADIANS(KE$3)))/2)</f>
        <v>3.9121523110521562E-2</v>
      </c>
      <c r="KF12" s="24">
        <f t="shared" ref="KF12:KF23" si="361">KC12+KD12+KE12</f>
        <v>52.066756635622788</v>
      </c>
      <c r="KG12" s="19">
        <f t="shared" ref="KG12:KG23" si="362">ABS(($D12*COS(RADIANS(ABS(KG$3)))+$E12*ABS($H12)*SIN(RADIANS(ABS(KG$3))))/$D12)</f>
        <v>2.1757334642619552</v>
      </c>
      <c r="KH12" s="23">
        <f t="shared" ref="KH12" si="363">$I12*((1+COS(RADIANS(KH$3)))/2)</f>
        <v>22.428398713416232</v>
      </c>
      <c r="KI12" s="23">
        <f t="shared" ref="KI12:KI23" si="364">KG12*$J12</f>
        <v>27.196668303274439</v>
      </c>
      <c r="KJ12" s="23">
        <f t="shared" ref="KJ12" si="365">$K12*0.3*((1-COS(RADIANS(KJ$3)))/2)</f>
        <v>2.8751832159617633E-2</v>
      </c>
      <c r="KK12" s="24">
        <f t="shared" ref="KK12:KK23" si="366">KH12+KI12+KJ12</f>
        <v>49.653818848850293</v>
      </c>
      <c r="KL12" s="19">
        <f t="shared" ref="KL12:KL23" si="367">ABS(($D12*COS(RADIANS(ABS(KL$3)))+$E12*ABS($H12)*SIN(RADIANS(ABS(KL$3))))/$D12)</f>
        <v>1.9810878880494451</v>
      </c>
      <c r="KM12" s="23">
        <f t="shared" ref="KM12" si="368">$I12*((1+COS(RADIANS(KM$3)))/2)</f>
        <v>22.447209380041677</v>
      </c>
      <c r="KN12" s="23">
        <f t="shared" ref="KN12:KN23" si="369">KL12*$J12</f>
        <v>24.763598600618064</v>
      </c>
      <c r="KO12" s="23">
        <f t="shared" ref="KO12" si="370">$K12*0.3*((1-COS(RADIANS(KO$3)))/2)</f>
        <v>1.9972127065473501E-2</v>
      </c>
      <c r="KP12" s="24">
        <f t="shared" ref="KP12:KP23" si="371">KM12+KN12+KO12</f>
        <v>47.230780107725209</v>
      </c>
      <c r="KQ12" s="19">
        <f t="shared" ref="KQ12:KQ23" si="372">ABS(($D12*COS(RADIANS(ABS(KQ$3)))+$E12*ABS($H12)*SIN(RADIANS(ABS(KQ$3))))/$D12)</f>
        <v>1.785838853275006</v>
      </c>
      <c r="KR12" s="23">
        <f t="shared" ref="KR12" si="373">$I12*((1+COS(RADIANS(KR$3)))/2)</f>
        <v>22.46260774517172</v>
      </c>
      <c r="KS12" s="23">
        <f t="shared" ref="KS12:KS23" si="374">KQ12*$J12</f>
        <v>22.322985665937576</v>
      </c>
      <c r="KT12" s="23">
        <f t="shared" ref="KT12" si="375">$K12*0.3*((1-COS(RADIANS(KT$3)))/2)</f>
        <v>1.2785082211312696E-2</v>
      </c>
      <c r="KU12" s="24">
        <f t="shared" ref="KU12:KU23" si="376">KR12+KS12+KT12</f>
        <v>44.798378493320612</v>
      </c>
      <c r="KV12" s="19">
        <f t="shared" ref="KV12:KV23" si="377">ABS(($D12*COS(RADIANS(ABS(KV$3)))+$E12*ABS($H12)*SIN(RADIANS(ABS(KV$3))))/$D12)</f>
        <v>1.5900458346860498</v>
      </c>
      <c r="KW12" s="23">
        <f t="shared" ref="KW12" si="378">$I12*((1+COS(RADIANS(KW$3)))/2)</f>
        <v>22.47458911831518</v>
      </c>
      <c r="KX12" s="23">
        <f t="shared" ref="KX12:KX23" si="379">KV12*$J12</f>
        <v>19.875572933575622</v>
      </c>
      <c r="KY12" s="23">
        <f t="shared" ref="KY12" si="380">$K12*0.3*((1-COS(RADIANS(KY$3)))/2)</f>
        <v>7.1928868406192347E-3</v>
      </c>
      <c r="KZ12" s="24">
        <f t="shared" ref="KZ12:KZ23" si="381">KW12+KX12+KY12</f>
        <v>42.357354938731426</v>
      </c>
      <c r="LA12" s="19">
        <f t="shared" ref="LA12:LA23" si="382">ABS(($D12*COS(RADIANS(ABS(LA$3)))+$E12*ABS($H12)*SIN(RADIANS(ABS(LA$3))))/$D12)</f>
        <v>1.393768472732728</v>
      </c>
      <c r="LB12" s="23">
        <f t="shared" ref="LB12:LB23" si="383">$I12*((1+COS(RADIANS(LB$3)))/2)</f>
        <v>22.483149849829733</v>
      </c>
      <c r="LC12" s="23">
        <f t="shared" ref="LC12:LC23" si="384">LA12*$J12</f>
        <v>17.4221059091591</v>
      </c>
      <c r="LD12" s="23">
        <f t="shared" ref="LD12:LD23" si="385">$K12*0.3*((1-COS(RADIANS(LD$3)))/2)</f>
        <v>3.197244390275892E-3</v>
      </c>
      <c r="LE12" s="24">
        <f t="shared" ref="LE12:LE23" si="386">LB12+LC12+LD12</f>
        <v>39.908453003379108</v>
      </c>
      <c r="LF12" s="19">
        <f t="shared" ref="LF12:LF23" si="387">ABS(($D12*COS(RADIANS(ABS(LF$3)))+$E12*ABS($H12)*SIN(RADIANS(ABS(LF$3))))/$D12)</f>
        <v>1.1970665554008737</v>
      </c>
      <c r="LG12" s="23">
        <f t="shared" ref="LG12" si="388">$I12*((1+COS(RADIANS(LG$3)))/2)</f>
        <v>22.488287332033618</v>
      </c>
      <c r="LH12" s="23">
        <f t="shared" ref="LH12:LH23" si="389">LF12*$J12</f>
        <v>14.963331942510921</v>
      </c>
      <c r="LI12" s="23">
        <f t="shared" ref="LI12" si="390">$K12*0.3*((1-COS(RADIANS(LI$3)))/2)</f>
        <v>7.9937197168042146E-4</v>
      </c>
      <c r="LJ12" s="24">
        <f t="shared" ref="LJ12:LJ23" si="391">LG12+LH12+LI12</f>
        <v>37.452418646516222</v>
      </c>
      <c r="LK12" s="19">
        <f t="shared" ref="LK12:LK23" si="392">ABS(($D12*COS(RADIANS(ABS(LK$3)))+$E12*ABS($H12)*SIN(RADIANS(ABS(LK$3))))/$D12)</f>
        <v>1</v>
      </c>
      <c r="LL12" s="23">
        <f t="shared" ref="LL12" si="393">$I12*((1+COS(RADIANS(LL$3)))/2)</f>
        <v>22.49</v>
      </c>
      <c r="LM12" s="23">
        <f t="shared" ref="LM12:LM23" si="394">LK12*$J12</f>
        <v>12.5</v>
      </c>
      <c r="LN12" s="23">
        <f t="shared" ref="LN12" si="395">$K12*0.3*((1-COS(RADIANS(LN$3)))/2)</f>
        <v>0</v>
      </c>
      <c r="LO12" s="24">
        <f t="shared" ref="LO12:LO23" si="396">LL12+LM12+LN12</f>
        <v>34.989999999999995</v>
      </c>
    </row>
    <row r="13" spans="1:327" x14ac:dyDescent="0.2">
      <c r="A13" s="1">
        <f>Foglio3!A14</f>
        <v>8</v>
      </c>
      <c r="B13" s="1">
        <f>Foglio3!B14</f>
        <v>8</v>
      </c>
      <c r="C13" s="1">
        <f>Foglio3!C14</f>
        <v>75.278916320180727</v>
      </c>
      <c r="D13" s="1">
        <f>Foglio3!D14</f>
        <v>0.25411386222723503</v>
      </c>
      <c r="E13" s="1">
        <f>Foglio3!E14</f>
        <v>0.96717430953471761</v>
      </c>
      <c r="F13" s="1">
        <f>Foglio3!F14</f>
        <v>3.8060667019804133</v>
      </c>
      <c r="G13" s="1">
        <f>Foglio1!H22</f>
        <v>-74.539961532550052</v>
      </c>
      <c r="H13" s="1">
        <f>Foglio3!G14</f>
        <v>0.70140655766502491</v>
      </c>
      <c r="I13" s="1">
        <f>Foglio3!H14</f>
        <v>80.349999999999994</v>
      </c>
      <c r="J13" s="1">
        <f>Foglio3!I14</f>
        <v>70.650000000000006</v>
      </c>
      <c r="K13" s="1">
        <f>Foglio3!J14</f>
        <v>151</v>
      </c>
      <c r="L13" s="1">
        <f>IF(G13&lt;=Foglio1!$C$3,_xlfn.XLOOKUP(Q13,W13:LO13,$W$3:$LO$3),-_xlfn.XLOOKUP(Q13,W13:LO13,$W$3:$LO$3))</f>
        <v>60</v>
      </c>
      <c r="M13" s="1">
        <f>IF(G13&lt;=Foglio1!$C$3,_xlfn.XLOOKUP(L13,$W$3:$LO$3,W13:LO13),_xlfn.XLOOKUP(-L13,$W$3:$LO$3,W13:LO13))</f>
        <v>2.8119415423730829</v>
      </c>
      <c r="N13" s="1">
        <f t="shared" ref="N13:N22" si="397">I13*((1+COS(RADIANS(L13)))/2)</f>
        <v>60.262499999999996</v>
      </c>
      <c r="O13" s="1">
        <f t="shared" ref="O13:O22" si="398">M13*J13</f>
        <v>198.66366996865833</v>
      </c>
      <c r="P13" s="1">
        <f t="shared" ref="P13:P22" si="399">K13*0.3*((1-COS(RADIANS(L13)))/2)</f>
        <v>11.324999999999998</v>
      </c>
      <c r="Q13" s="1">
        <f t="shared" ref="Q13:Q23" si="400">MAX(W13:LO13)</f>
        <v>270.2511699686583</v>
      </c>
      <c r="W13" s="20">
        <f t="shared" ref="W13:W23" si="401">ABS((D13*COS(RADIANS(ABS(W$3)))+E13*ABS(H13)*SIN(RADIANS(ABS(W$3))))/D13)</f>
        <v>2.8119415423730829</v>
      </c>
      <c r="X13" s="22">
        <f t="shared" si="110"/>
        <v>60.262499999999996</v>
      </c>
      <c r="Y13" s="22">
        <f t="shared" ref="Y13:Y23" si="402">W13*$J13</f>
        <v>198.66366996865833</v>
      </c>
      <c r="Z13" s="22">
        <f t="shared" ref="Z13:Z23" si="403">$K13*0.3*((1-COS(RADIANS(Z$3)))/2)</f>
        <v>11.324999999999998</v>
      </c>
      <c r="AA13" s="25">
        <f t="shared" ref="AA13:AA23" si="404">X13+Y13+Z13</f>
        <v>270.2511699686583</v>
      </c>
      <c r="AB13" s="20">
        <f t="shared" ref="AB13:AB23" si="405">ABS(($D13*COS(RADIANS(ABS(AB$3)))+$E13*ABS($H13)*SIN(RADIANS(ABS(AB$3))))/$D13)</f>
        <v>2.80333202402183</v>
      </c>
      <c r="AC13" s="22">
        <f t="shared" ref="AC13:AC23" si="406">$I13*((1+COS(RADIANS(AC$3)))/2)</f>
        <v>60.866654659511426</v>
      </c>
      <c r="AD13" s="22">
        <f t="shared" ref="AD13:AD23" si="407">AB13*$J13</f>
        <v>198.05540749714231</v>
      </c>
      <c r="AE13" s="22">
        <f t="shared" ref="AE13:AE23" si="408">$K13*0.3*((1-COS(RADIANS(AE$3)))/2)</f>
        <v>10.984387603287272</v>
      </c>
      <c r="AF13" s="25">
        <f t="shared" ref="AF13:AF23" si="409">AC13+AD13+AE13</f>
        <v>269.90644975994098</v>
      </c>
      <c r="AG13" s="20">
        <f t="shared" ref="AG13:AG23" si="410">ABS(($D13*COS(RADIANS(ABS(AG$3)))+$E13*ABS($H13)*SIN(RADIANS(ABS(AG$3))))/$D13)</f>
        <v>2.7938685835795738</v>
      </c>
      <c r="AH13" s="22">
        <f t="shared" ref="AH13:AH23" si="411">$I13*((1+COS(RADIANS(AH$3)))/2)</f>
        <v>61.464506440569004</v>
      </c>
      <c r="AI13" s="22">
        <f t="shared" ref="AI13:AI23" si="412">AG13*$J13</f>
        <v>197.3868154298969</v>
      </c>
      <c r="AJ13" s="22">
        <f t="shared" ref="AJ13:AJ23" si="413">$K13*0.3*((1-COS(RADIANS(AJ$3)))/2)</f>
        <v>10.647328665117909</v>
      </c>
      <c r="AK13" s="25">
        <f t="shared" ref="AK13:AK23" si="414">AH13+AI13+AJ13</f>
        <v>269.49865053558381</v>
      </c>
      <c r="AL13" s="20">
        <f t="shared" ref="AL13:AL23" si="415">ABS(($D13*COS(RADIANS(ABS(AL$3)))+$E13*ABS($H13)*SIN(RADIANS(ABS(AL$3))))/$D13)</f>
        <v>2.7835541037019458</v>
      </c>
      <c r="AM13" s="22">
        <f t="shared" ref="AM13:AM23" si="416">$I13*((1+COS(RADIANS(AM$3)))/2)</f>
        <v>62.055873231728704</v>
      </c>
      <c r="AN13" s="22">
        <f t="shared" ref="AN13:AN23" si="417">AL13*$J13</f>
        <v>196.6580974265425</v>
      </c>
      <c r="AO13" s="22">
        <f t="shared" si="111"/>
        <v>10.313925856909636</v>
      </c>
      <c r="AP13" s="25">
        <f t="shared" ref="AP13:AP23" si="418">AM13+AN13+AO13</f>
        <v>269.02789651518083</v>
      </c>
      <c r="AQ13" s="20">
        <f t="shared" si="112"/>
        <v>2.7723917262794364</v>
      </c>
      <c r="AR13" s="22">
        <f t="shared" si="113"/>
        <v>62.640574896937245</v>
      </c>
      <c r="AS13" s="22">
        <f t="shared" si="114"/>
        <v>195.8694754616422</v>
      </c>
      <c r="AT13" s="22">
        <f t="shared" si="115"/>
        <v>9.9842807363875838</v>
      </c>
      <c r="AU13" s="25">
        <f t="shared" si="116"/>
        <v>268.49433109496704</v>
      </c>
      <c r="AV13" s="20">
        <f t="shared" si="117"/>
        <v>2.7603848514803406</v>
      </c>
      <c r="AW13" s="22">
        <f t="shared" si="113"/>
        <v>63.218433330403272</v>
      </c>
      <c r="AX13" s="22">
        <f t="shared" si="119"/>
        <v>195.02118975708609</v>
      </c>
      <c r="AY13" s="22">
        <f t="shared" si="115"/>
        <v>9.6584937166488043</v>
      </c>
      <c r="AZ13" s="25">
        <f t="shared" si="121"/>
        <v>267.89811680413817</v>
      </c>
      <c r="BA13" s="20">
        <f t="shared" si="122"/>
        <v>2.7475371367150352</v>
      </c>
      <c r="BB13" s="22">
        <f t="shared" si="113"/>
        <v>63.789272510850104</v>
      </c>
      <c r="BC13" s="22">
        <f t="shared" si="124"/>
        <v>194.11349870891726</v>
      </c>
      <c r="BD13" s="22">
        <f t="shared" si="115"/>
        <v>9.3366640355754829</v>
      </c>
      <c r="BE13" s="25">
        <f t="shared" si="126"/>
        <v>267.23943525534287</v>
      </c>
      <c r="BF13" s="20">
        <f t="shared" si="127"/>
        <v>2.7338524955218966</v>
      </c>
      <c r="BG13" s="22">
        <f t="shared" si="113"/>
        <v>64.352918555133542</v>
      </c>
      <c r="BH13" s="22">
        <f t="shared" si="129"/>
        <v>193.146678808622</v>
      </c>
      <c r="BI13" s="22">
        <f t="shared" si="115"/>
        <v>9.0188897256061029</v>
      </c>
      <c r="BJ13" s="25">
        <f t="shared" si="131"/>
        <v>266.51848708936166</v>
      </c>
      <c r="BK13" s="20">
        <f t="shared" si="132"/>
        <v>2.7193350963751985</v>
      </c>
      <c r="BL13" s="22">
        <f t="shared" si="113"/>
        <v>64.909199771208307</v>
      </c>
      <c r="BM13" s="22">
        <f t="shared" si="134"/>
        <v>192.12102455890781</v>
      </c>
      <c r="BN13" s="22">
        <f t="shared" si="115"/>
        <v>8.7052675838738391</v>
      </c>
      <c r="BO13" s="25">
        <f t="shared" si="136"/>
        <v>265.7354919139899</v>
      </c>
      <c r="BP13" s="20">
        <f t="shared" si="137"/>
        <v>2.7039893614153536</v>
      </c>
      <c r="BQ13" s="22">
        <f t="shared" si="113"/>
        <v>65.457946710427223</v>
      </c>
      <c r="BR13" s="22">
        <f t="shared" si="139"/>
        <v>191.03684838399474</v>
      </c>
      <c r="BS13" s="22">
        <f t="shared" si="115"/>
        <v>8.3958931427211798</v>
      </c>
      <c r="BT13" s="25">
        <f t="shared" si="141"/>
        <v>264.89068823714319</v>
      </c>
      <c r="BU13" s="20">
        <f t="shared" si="142"/>
        <v>2.6878199651018888</v>
      </c>
      <c r="BV13" s="22">
        <f t="shared" si="113"/>
        <v>65.998992219156705</v>
      </c>
      <c r="BW13" s="22">
        <f t="shared" si="144"/>
        <v>189.89448053444846</v>
      </c>
      <c r="BX13" s="22">
        <f t="shared" si="115"/>
        <v>8.0908606405998835</v>
      </c>
      <c r="BY13" s="25">
        <f t="shared" si="146"/>
        <v>263.98433339420507</v>
      </c>
      <c r="BZ13" s="20">
        <f t="shared" si="147"/>
        <v>2.670831832789557</v>
      </c>
      <c r="CA13" s="22">
        <f t="shared" si="113"/>
        <v>66.532171489693624</v>
      </c>
      <c r="CB13" s="22">
        <f t="shared" si="149"/>
        <v>188.69426898658222</v>
      </c>
      <c r="CC13" s="22">
        <f t="shared" si="115"/>
        <v>7.79026299336501</v>
      </c>
      <c r="CD13" s="25">
        <f t="shared" si="151"/>
        <v>263.01670346964085</v>
      </c>
      <c r="CE13" s="20">
        <f t="shared" si="152"/>
        <v>2.6530301392280284</v>
      </c>
      <c r="CF13" s="22">
        <f t="shared" si="113"/>
        <v>67.057322110467126</v>
      </c>
      <c r="CG13" s="22">
        <f t="shared" si="154"/>
        <v>187.43657933646023</v>
      </c>
      <c r="CH13" s="22">
        <f t="shared" si="115"/>
        <v>7.4941917659718609</v>
      </c>
      <c r="CI13" s="25">
        <f t="shared" si="156"/>
        <v>261.98809321289917</v>
      </c>
      <c r="CJ13" s="20">
        <f t="shared" si="157"/>
        <v>2.6344203069856111</v>
      </c>
      <c r="CK13" s="22">
        <f t="shared" si="113"/>
        <v>67.574284115510878</v>
      </c>
      <c r="CL13" s="22">
        <f t="shared" si="159"/>
        <v>186.12179468853344</v>
      </c>
      <c r="CM13" s="22">
        <f t="shared" si="115"/>
        <v>7.2027371445844093</v>
      </c>
      <c r="CN13" s="25">
        <f t="shared" si="161"/>
        <v>260.89881594862874</v>
      </c>
      <c r="CO13" s="20">
        <f t="shared" si="162"/>
        <v>2.6150080047974833</v>
      </c>
      <c r="CP13" s="22">
        <f t="shared" si="113"/>
        <v>68.082900033190214</v>
      </c>
      <c r="CQ13" s="22">
        <f t="shared" si="164"/>
        <v>184.7503155389422</v>
      </c>
      <c r="CR13" s="22">
        <f t="shared" si="115"/>
        <v>6.9159879091037118</v>
      </c>
      <c r="CS13" s="25">
        <f t="shared" si="166"/>
        <v>259.74920348123612</v>
      </c>
      <c r="CT13" s="20">
        <f t="shared" si="167"/>
        <v>2.5947991458389428</v>
      </c>
      <c r="CU13" s="22">
        <f t="shared" si="113"/>
        <v>68.58301493416954</v>
      </c>
      <c r="CV13" s="22">
        <f t="shared" si="169"/>
        <v>183.32255965352132</v>
      </c>
      <c r="CW13" s="22">
        <f t="shared" si="115"/>
        <v>6.6340314061246968</v>
      </c>
      <c r="CX13" s="25">
        <f t="shared" si="171"/>
        <v>258.53960599381554</v>
      </c>
      <c r="CY13" s="20">
        <f t="shared" si="172"/>
        <v>2.5737998859241964</v>
      </c>
      <c r="CZ13" s="22">
        <f t="shared" si="113"/>
        <v>69.074476478605305</v>
      </c>
      <c r="DA13" s="22">
        <f t="shared" si="174"/>
        <v>181.83896194054449</v>
      </c>
      <c r="DB13" s="22">
        <f t="shared" si="115"/>
        <v>6.3569535223295501</v>
      </c>
      <c r="DC13" s="25">
        <f t="shared" si="176"/>
        <v>257.27039194147937</v>
      </c>
      <c r="DD13" s="20">
        <f t="shared" si="177"/>
        <v>2.5520166216312381</v>
      </c>
      <c r="DE13" s="22">
        <f t="shared" si="178"/>
        <v>69.557134962550165</v>
      </c>
      <c r="DF13" s="22">
        <f t="shared" si="179"/>
        <v>180.299974318247</v>
      </c>
      <c r="DG13" s="22">
        <f t="shared" si="180"/>
        <v>6.084838658325789</v>
      </c>
      <c r="DH13" s="25">
        <f t="shared" si="181"/>
        <v>255.94194793912294</v>
      </c>
      <c r="DI13" s="20">
        <f t="shared" si="182"/>
        <v>2.5294559883533907</v>
      </c>
      <c r="DJ13" s="22">
        <f t="shared" si="178"/>
        <v>70.030843363554311</v>
      </c>
      <c r="DK13" s="22">
        <f t="shared" si="184"/>
        <v>178.70606557716707</v>
      </c>
      <c r="DL13" s="22">
        <f t="shared" si="180"/>
        <v>5.8177697029370199</v>
      </c>
      <c r="DM13" s="25">
        <f t="shared" si="186"/>
        <v>254.55467864365841</v>
      </c>
      <c r="DN13" s="20">
        <f t="shared" si="187"/>
        <v>2.5061248582780999</v>
      </c>
      <c r="DO13" s="22">
        <f t="shared" si="178"/>
        <v>70.495457385449868</v>
      </c>
      <c r="DP13" s="22">
        <f t="shared" si="189"/>
        <v>177.05772123734778</v>
      </c>
      <c r="DQ13" s="22">
        <f t="shared" si="180"/>
        <v>5.5558280079542133</v>
      </c>
      <c r="DR13" s="25">
        <f t="shared" si="191"/>
        <v>253.10900663075185</v>
      </c>
      <c r="DS13" s="20">
        <f t="shared" si="192"/>
        <v>2.4820303382936015</v>
      </c>
      <c r="DT13" s="22">
        <f t="shared" si="178"/>
        <v>70.950835502304926</v>
      </c>
      <c r="DU13" s="22">
        <f t="shared" si="194"/>
        <v>175.35544340044297</v>
      </c>
      <c r="DV13" s="22">
        <f t="shared" si="180"/>
        <v>5.2990933633551478</v>
      </c>
      <c r="DW13" s="25">
        <f t="shared" si="196"/>
        <v>251.60537226610305</v>
      </c>
      <c r="DX13" s="20">
        <f t="shared" si="197"/>
        <v>2.457179767824091</v>
      </c>
      <c r="DY13" s="22">
        <f t="shared" si="178"/>
        <v>71.396839001533806</v>
      </c>
      <c r="DZ13" s="22">
        <f t="shared" si="199"/>
        <v>173.59975059677205</v>
      </c>
      <c r="EA13" s="22">
        <f t="shared" si="180"/>
        <v>5.0476439729996088</v>
      </c>
      <c r="EB13" s="25">
        <f t="shared" si="201"/>
        <v>250.04423357130548</v>
      </c>
      <c r="EC13" s="20">
        <f t="shared" si="202"/>
        <v>2.4315807165940666</v>
      </c>
      <c r="ED13" s="22">
        <f t="shared" si="178"/>
        <v>71.833332026150046</v>
      </c>
      <c r="EE13" s="22">
        <f t="shared" si="204"/>
        <v>171.79117762737081</v>
      </c>
      <c r="EF13" s="22">
        <f t="shared" si="180"/>
        <v>4.8015564308077483</v>
      </c>
      <c r="EG13" s="25">
        <f t="shared" si="206"/>
        <v>248.42606608432862</v>
      </c>
      <c r="EH13" s="20">
        <f t="shared" si="207"/>
        <v>2.4052409823225163</v>
      </c>
      <c r="EI13" s="22">
        <f t="shared" si="178"/>
        <v>72.260181616149978</v>
      </c>
      <c r="EJ13" s="22">
        <f t="shared" si="209"/>
        <v>169.93027540108579</v>
      </c>
      <c r="EK13" s="22">
        <f t="shared" si="180"/>
        <v>4.5609056974288169</v>
      </c>
      <c r="EL13" s="25">
        <f t="shared" si="211"/>
        <v>246.75136271466457</v>
      </c>
      <c r="EM13" s="20">
        <f t="shared" si="212"/>
        <v>2.3781685883476578</v>
      </c>
      <c r="EN13" s="22">
        <f t="shared" si="178"/>
        <v>72.677257749013506</v>
      </c>
      <c r="EO13" s="22">
        <f t="shared" si="214"/>
        <v>168.01761076676203</v>
      </c>
      <c r="EP13" s="22">
        <f t="shared" si="180"/>
        <v>4.3257650774074401</v>
      </c>
      <c r="EQ13" s="25">
        <f t="shared" si="216"/>
        <v>245.02063359318299</v>
      </c>
      <c r="ER13" s="20">
        <f t="shared" si="217"/>
        <v>2.3503717811829516</v>
      </c>
      <c r="ES13" s="22">
        <f t="shared" si="178"/>
        <v>73.084433379310241</v>
      </c>
      <c r="ET13" s="22">
        <f t="shared" si="219"/>
        <v>166.05376634057555</v>
      </c>
      <c r="EU13" s="22">
        <f t="shared" si="180"/>
        <v>4.0962061968543351</v>
      </c>
      <c r="EV13" s="25">
        <f t="shared" si="221"/>
        <v>243.23440591674012</v>
      </c>
      <c r="EW13" s="20">
        <f t="shared" si="222"/>
        <v>2.3218590280051359</v>
      </c>
      <c r="EX13" s="22">
        <f t="shared" si="178"/>
        <v>73.481584477398798</v>
      </c>
      <c r="EY13" s="22">
        <f t="shared" si="224"/>
        <v>164.03934032856287</v>
      </c>
      <c r="EZ13" s="22">
        <f t="shared" si="180"/>
        <v>3.8722989816283069</v>
      </c>
      <c r="FA13" s="25">
        <f t="shared" si="226"/>
        <v>241.39322378758999</v>
      </c>
      <c r="FB13" s="20">
        <f t="shared" si="227"/>
        <v>2.2926390140750352</v>
      </c>
      <c r="FC13" s="22">
        <f t="shared" si="178"/>
        <v>73.868590067207407</v>
      </c>
      <c r="FD13" s="22">
        <f t="shared" si="229"/>
        <v>161.97494634440125</v>
      </c>
      <c r="FE13" s="22">
        <f t="shared" si="180"/>
        <v>3.654111636036145</v>
      </c>
      <c r="FF13" s="25">
        <f t="shared" si="231"/>
        <v>239.49764804764479</v>
      </c>
      <c r="FG13" s="20">
        <f t="shared" si="232"/>
        <v>2.2627206400919544</v>
      </c>
      <c r="FH13" s="22">
        <f t="shared" si="178"/>
        <v>74.245332263084407</v>
      </c>
      <c r="FI13" s="22">
        <f t="shared" si="234"/>
        <v>159.86121322249659</v>
      </c>
      <c r="FJ13" s="22">
        <f t="shared" si="180"/>
        <v>3.4417106220569518</v>
      </c>
      <c r="FK13" s="25">
        <f t="shared" si="236"/>
        <v>237.54825610763794</v>
      </c>
      <c r="FL13" s="20">
        <f t="shared" si="237"/>
        <v>2.2321130194824348</v>
      </c>
      <c r="FM13" s="22">
        <f t="shared" si="178"/>
        <v>74.611696305707355</v>
      </c>
      <c r="FN13" s="22">
        <f t="shared" si="239"/>
        <v>157.69878482643404</v>
      </c>
      <c r="FO13" s="22">
        <f t="shared" si="180"/>
        <v>3.2351606390971552</v>
      </c>
      <c r="FP13" s="25">
        <f t="shared" si="241"/>
        <v>235.54564177123854</v>
      </c>
      <c r="FQ13" s="20">
        <f t="shared" si="242"/>
        <v>2.2008254756242165</v>
      </c>
      <c r="FR13" s="22">
        <f t="shared" si="243"/>
        <v>74.967570597039824</v>
      </c>
      <c r="FS13" s="22">
        <f t="shared" si="244"/>
        <v>155.48831985285091</v>
      </c>
      <c r="FT13" s="22">
        <f t="shared" si="245"/>
        <v>3.034524604282463</v>
      </c>
      <c r="FU13" s="25">
        <f t="shared" si="246"/>
        <v>233.49041505417318</v>
      </c>
      <c r="FV13" s="20">
        <f t="shared" si="247"/>
        <v>2.1688675390062477</v>
      </c>
      <c r="FW13" s="22">
        <f t="shared" si="243"/>
        <v>75.31284673432522</v>
      </c>
      <c r="FX13" s="22">
        <f t="shared" si="249"/>
        <v>153.23049163079142</v>
      </c>
      <c r="FY13" s="22">
        <f t="shared" si="245"/>
        <v>2.8398636332926861</v>
      </c>
      <c r="FZ13" s="25">
        <f t="shared" si="251"/>
        <v>231.38320199840933</v>
      </c>
      <c r="GA13" s="20">
        <f t="shared" si="252"/>
        <v>2.1362489443256067</v>
      </c>
      <c r="GB13" s="22">
        <f t="shared" si="243"/>
        <v>75.647419543107389</v>
      </c>
      <c r="GC13" s="22">
        <f t="shared" si="254"/>
        <v>150.92598791660413</v>
      </c>
      <c r="GD13" s="22">
        <f t="shared" si="245"/>
        <v>2.6512370217453034</v>
      </c>
      <c r="GE13" s="25">
        <f t="shared" si="256"/>
        <v>229.22464448145683</v>
      </c>
      <c r="GF13" s="20">
        <f t="shared" si="257"/>
        <v>2.102979627522215</v>
      </c>
      <c r="GG13" s="22">
        <f t="shared" si="243"/>
        <v>75.971187109267674</v>
      </c>
      <c r="GH13" s="22">
        <f t="shared" si="259"/>
        <v>148.57551068444451</v>
      </c>
      <c r="GI13" s="22">
        <f t="shared" si="245"/>
        <v>2.4687022271334671</v>
      </c>
      <c r="GJ13" s="25">
        <f t="shared" si="261"/>
        <v>227.01540002084565</v>
      </c>
      <c r="GK13" s="20">
        <f t="shared" si="262"/>
        <v>2.0690697227522596</v>
      </c>
      <c r="GL13" s="22">
        <f t="shared" si="243"/>
        <v>76.284050810069033</v>
      </c>
      <c r="GM13" s="22">
        <f t="shared" si="264"/>
        <v>146.17977591244716</v>
      </c>
      <c r="GN13" s="22">
        <f t="shared" si="245"/>
        <v>2.2923148513238663</v>
      </c>
      <c r="GO13" s="25">
        <f t="shared" si="266"/>
        <v>224.75614157384007</v>
      </c>
      <c r="GP13" s="20">
        <f t="shared" si="267"/>
        <v>2.0345295593012254</v>
      </c>
      <c r="GQ13" s="22">
        <f t="shared" si="243"/>
        <v>76.585915344197417</v>
      </c>
      <c r="GR13" s="22">
        <f t="shared" si="269"/>
        <v>143.73951336463159</v>
      </c>
      <c r="GS13" s="22">
        <f t="shared" si="245"/>
        <v>2.1221286236198789</v>
      </c>
      <c r="GT13" s="25">
        <f t="shared" si="271"/>
        <v>222.44755733244889</v>
      </c>
      <c r="GU13" s="20">
        <f t="shared" si="272"/>
        <v>1.9993696584374974</v>
      </c>
      <c r="GV13" s="22">
        <f t="shared" si="243"/>
        <v>76.876688760791481</v>
      </c>
      <c r="GW13" s="22">
        <f t="shared" si="274"/>
        <v>141.25546636860921</v>
      </c>
      <c r="GX13" s="22">
        <f t="shared" si="245"/>
        <v>1.9581953843950903</v>
      </c>
      <c r="GY13" s="25">
        <f t="shared" si="276"/>
        <v>220.09035051379578</v>
      </c>
      <c r="GZ13" s="20">
        <f t="shared" si="277"/>
        <v>1.9636007302074807</v>
      </c>
      <c r="HA13" s="22">
        <f t="shared" si="278"/>
        <v>77.15628248745179</v>
      </c>
      <c r="HB13" s="22">
        <f t="shared" si="279"/>
        <v>138.72839158915852</v>
      </c>
      <c r="HC13" s="22">
        <f t="shared" si="280"/>
        <v>1.8005650693022255</v>
      </c>
      <c r="HD13" s="25">
        <f t="shared" si="281"/>
        <v>217.68523914591253</v>
      </c>
      <c r="HE13" s="20">
        <f t="shared" si="282"/>
        <v>1.9272336701732151</v>
      </c>
      <c r="HF13" s="22">
        <f t="shared" si="278"/>
        <v>77.424611357220684</v>
      </c>
      <c r="HG13" s="22">
        <f t="shared" si="284"/>
        <v>136.15905879773766</v>
      </c>
      <c r="HH13" s="22">
        <f t="shared" si="280"/>
        <v>1.6492856940622647</v>
      </c>
      <c r="HI13" s="25">
        <f t="shared" si="286"/>
        <v>215.23295584902058</v>
      </c>
      <c r="HJ13" s="20">
        <f t="shared" si="287"/>
        <v>1.8902795560934831</v>
      </c>
      <c r="HK13" s="22">
        <f t="shared" si="278"/>
        <v>77.681593634525072</v>
      </c>
      <c r="HL13" s="22">
        <f t="shared" si="289"/>
        <v>133.54825063800459</v>
      </c>
      <c r="HM13" s="22">
        <f t="shared" si="280"/>
        <v>1.5044033398383805</v>
      </c>
      <c r="HN13" s="25">
        <f t="shared" si="291"/>
        <v>212.73424761236802</v>
      </c>
      <c r="HO13" s="20">
        <f t="shared" si="292"/>
        <v>1.8527496445494158</v>
      </c>
      <c r="HP13" s="22">
        <f t="shared" si="278"/>
        <v>77.927151040073866</v>
      </c>
      <c r="HQ13" s="22">
        <f t="shared" si="294"/>
        <v>130.89676238741623</v>
      </c>
      <c r="HR13" s="22">
        <f t="shared" si="280"/>
        <v>1.3659621391991741</v>
      </c>
      <c r="HS13" s="25">
        <f t="shared" si="296"/>
        <v>210.18987556668927</v>
      </c>
      <c r="HT13" s="20">
        <f t="shared" si="297"/>
        <v>1.8146553675156303</v>
      </c>
      <c r="HU13" s="22">
        <f t="shared" si="278"/>
        <v>78.161208774702558</v>
      </c>
      <c r="HV13" s="22">
        <f t="shared" si="299"/>
        <v>128.2054017149793</v>
      </c>
      <c r="HW13" s="22">
        <f t="shared" si="280"/>
        <v>1.2340042626754733</v>
      </c>
      <c r="HX13" s="25">
        <f t="shared" si="301"/>
        <v>207.60061475235736</v>
      </c>
      <c r="HY13" s="20">
        <f t="shared" si="302"/>
        <v>1.7760083288779376</v>
      </c>
      <c r="HZ13" s="22">
        <f t="shared" si="278"/>
        <v>78.383695542157795</v>
      </c>
      <c r="IA13" s="22">
        <f t="shared" si="304"/>
        <v>125.47498843522629</v>
      </c>
      <c r="IB13" s="22">
        <f t="shared" si="280"/>
        <v>1.1085699059147724</v>
      </c>
      <c r="IC13" s="25">
        <f t="shared" si="306"/>
        <v>204.96725388329887</v>
      </c>
      <c r="ID13" s="20">
        <f t="shared" si="307"/>
        <v>1.7368203008986902</v>
      </c>
      <c r="IE13" s="22">
        <f t="shared" si="278"/>
        <v>78.594543570814949</v>
      </c>
      <c r="IF13" s="22">
        <f t="shared" si="309"/>
        <v>122.70635425849247</v>
      </c>
      <c r="IG13" s="22">
        <f t="shared" si="280"/>
        <v>0.98969727743724734</v>
      </c>
      <c r="IH13" s="25">
        <f t="shared" si="311"/>
        <v>202.29059510674466</v>
      </c>
      <c r="II13" s="20">
        <f t="shared" si="312"/>
        <v>1.6971032206308325</v>
      </c>
      <c r="IJ13" s="22">
        <f t="shared" si="313"/>
        <v>78.793688634321953</v>
      </c>
      <c r="IK13" s="22">
        <f t="shared" si="314"/>
        <v>119.90034253756832</v>
      </c>
      <c r="IL13" s="22">
        <f t="shared" si="315"/>
        <v>0.87742258699707698</v>
      </c>
      <c r="IM13" s="25">
        <f t="shared" si="316"/>
        <v>199.57145375888737</v>
      </c>
      <c r="IN13" s="20">
        <f t="shared" si="317"/>
        <v>1.6568691862817633</v>
      </c>
      <c r="IO13" s="22">
        <f t="shared" si="313"/>
        <v>78.981070071163316</v>
      </c>
      <c r="IP13" s="22">
        <f t="shared" si="319"/>
        <v>117.05780801080658</v>
      </c>
      <c r="IQ13" s="22">
        <f t="shared" si="315"/>
        <v>0.77178003455260269</v>
      </c>
      <c r="IR13" s="25">
        <f t="shared" si="321"/>
        <v>196.81065811652249</v>
      </c>
      <c r="IS13" s="20">
        <f t="shared" si="322"/>
        <v>1.6161304535281</v>
      </c>
      <c r="IT13" s="22">
        <f t="shared" si="313"/>
        <v>79.156630803138142</v>
      </c>
      <c r="IU13" s="22">
        <f t="shared" si="324"/>
        <v>114.17961654176028</v>
      </c>
      <c r="IV13" s="22">
        <f t="shared" si="315"/>
        <v>0.67280179984867983</v>
      </c>
      <c r="IW13" s="25">
        <f t="shared" si="326"/>
        <v>194.00904914474711</v>
      </c>
      <c r="IX13" s="20">
        <f t="shared" si="327"/>
        <v>1.5748994317824849</v>
      </c>
      <c r="IY13" s="22">
        <f t="shared" si="313"/>
        <v>79.320317352746827</v>
      </c>
      <c r="IZ13" s="22">
        <f t="shared" si="329"/>
        <v>111.26664485543257</v>
      </c>
      <c r="JA13" s="22">
        <f t="shared" si="315"/>
        <v>0.5805180326144217</v>
      </c>
      <c r="JB13" s="25">
        <f t="shared" si="331"/>
        <v>191.16748024079382</v>
      </c>
      <c r="JC13" s="20">
        <f t="shared" si="332"/>
        <v>1.5331886804135555</v>
      </c>
      <c r="JD13" s="22">
        <f t="shared" si="313"/>
        <v>79.472079859480644</v>
      </c>
      <c r="JE13" s="22">
        <f t="shared" si="334"/>
        <v>108.31978027121771</v>
      </c>
      <c r="JF13" s="22">
        <f t="shared" si="315"/>
        <v>0.49495684337930113</v>
      </c>
      <c r="JG13" s="25">
        <f t="shared" si="336"/>
        <v>188.28681697407765</v>
      </c>
      <c r="JH13" s="20">
        <f t="shared" si="337"/>
        <v>1.4910109049202396</v>
      </c>
      <c r="JI13" s="22">
        <f t="shared" si="313"/>
        <v>79.6118720950099</v>
      </c>
      <c r="JJ13" s="22">
        <f t="shared" si="339"/>
        <v>105.33992043261493</v>
      </c>
      <c r="JK13" s="22">
        <f t="shared" si="315"/>
        <v>0.41614429491041094</v>
      </c>
      <c r="JL13" s="25">
        <f t="shared" si="341"/>
        <v>185.36793682253526</v>
      </c>
      <c r="JM13" s="20">
        <f t="shared" si="342"/>
        <v>1.4483789530615385</v>
      </c>
      <c r="JN13" s="22">
        <f t="shared" si="313"/>
        <v>79.739651477265454</v>
      </c>
      <c r="JO13" s="22">
        <f t="shared" si="344"/>
        <v>102.3279730337977</v>
      </c>
      <c r="JP13" s="22">
        <f t="shared" si="315"/>
        <v>0.34410439427348832</v>
      </c>
      <c r="JQ13" s="25">
        <f t="shared" si="346"/>
        <v>182.41172890533667</v>
      </c>
      <c r="JR13" s="20">
        <f t="shared" si="347"/>
        <v>1.4053058109429726</v>
      </c>
      <c r="JS13" s="22">
        <f t="shared" si="348"/>
        <v>79.855379083409659</v>
      </c>
      <c r="JT13" s="22">
        <f t="shared" si="349"/>
        <v>99.284855543121026</v>
      </c>
      <c r="JU13" s="22">
        <f t="shared" si="350"/>
        <v>0.2788590855201295</v>
      </c>
      <c r="JV13" s="25">
        <f t="shared" si="351"/>
        <v>179.41909371205082</v>
      </c>
      <c r="JW13" s="20">
        <f t="shared" si="352"/>
        <v>1.3618045990608905</v>
      </c>
      <c r="JX13" s="22">
        <f t="shared" si="348"/>
        <v>79.959019661692579</v>
      </c>
      <c r="JY13" s="22">
        <f t="shared" si="354"/>
        <v>96.211494923651912</v>
      </c>
      <c r="JZ13" s="22">
        <f t="shared" si="350"/>
        <v>0.22042824300343128</v>
      </c>
      <c r="KA13" s="25">
        <f t="shared" si="356"/>
        <v>176.39094282834793</v>
      </c>
      <c r="KB13" s="20">
        <f t="shared" si="357"/>
        <v>1.3178885683058368</v>
      </c>
      <c r="KC13" s="22">
        <f t="shared" si="348"/>
        <v>80.050541642190112</v>
      </c>
      <c r="KD13" s="22">
        <f t="shared" si="359"/>
        <v>93.108827350807374</v>
      </c>
      <c r="KE13" s="22">
        <f t="shared" si="350"/>
        <v>0.16882966532405708</v>
      </c>
      <c r="KF13" s="25">
        <f t="shared" si="361"/>
        <v>173.32819865832155</v>
      </c>
      <c r="KG13" s="20">
        <f t="shared" si="362"/>
        <v>1.2735710959262041</v>
      </c>
      <c r="KH13" s="22">
        <f t="shared" si="348"/>
        <v>80.129917146420368</v>
      </c>
      <c r="KI13" s="22">
        <f t="shared" si="364"/>
        <v>89.97779792718633</v>
      </c>
      <c r="KJ13" s="22">
        <f t="shared" si="350"/>
        <v>0.12407906990860998</v>
      </c>
      <c r="KK13" s="25">
        <f t="shared" si="366"/>
        <v>170.23179414351532</v>
      </c>
      <c r="KL13" s="20">
        <f t="shared" si="367"/>
        <v>1.2288656814533923</v>
      </c>
      <c r="KM13" s="22">
        <f t="shared" si="348"/>
        <v>80.197121995835872</v>
      </c>
      <c r="KN13" s="22">
        <f t="shared" si="369"/>
        <v>86.819360394682164</v>
      </c>
      <c r="KO13" s="22">
        <f t="shared" si="350"/>
        <v>8.619008822196339E-2</v>
      </c>
      <c r="KP13" s="25">
        <f t="shared" si="371"/>
        <v>167.10267247874</v>
      </c>
      <c r="KQ13" s="20">
        <f t="shared" si="372"/>
        <v>1.1837859425897201</v>
      </c>
      <c r="KR13" s="22">
        <f t="shared" si="348"/>
        <v>80.252135719188431</v>
      </c>
      <c r="KS13" s="22">
        <f t="shared" si="374"/>
        <v>83.634476843963739</v>
      </c>
      <c r="KT13" s="22">
        <f t="shared" si="350"/>
        <v>5.5174261614981922E-2</v>
      </c>
      <c r="KU13" s="25">
        <f t="shared" si="376"/>
        <v>163.94178682476715</v>
      </c>
      <c r="KV13" s="20">
        <f t="shared" si="377"/>
        <v>1.1383456110603436</v>
      </c>
      <c r="KW13" s="22">
        <f t="shared" si="348"/>
        <v>80.29494155876499</v>
      </c>
      <c r="KX13" s="22">
        <f t="shared" si="379"/>
        <v>80.424117421413285</v>
      </c>
      <c r="KY13" s="22">
        <f t="shared" si="350"/>
        <v>3.1041037808902674E-2</v>
      </c>
      <c r="KZ13" s="25">
        <f t="shared" si="381"/>
        <v>160.75010001798717</v>
      </c>
      <c r="LA13" s="20">
        <f t="shared" si="382"/>
        <v>1.0925585284304364</v>
      </c>
      <c r="LB13" s="22">
        <f t="shared" si="383"/>
        <v>80.325526475492168</v>
      </c>
      <c r="LC13" s="22">
        <f t="shared" si="384"/>
        <v>77.189260033610338</v>
      </c>
      <c r="LD13" s="22">
        <f t="shared" si="385"/>
        <v>1.3797768017480987E-2</v>
      </c>
      <c r="LE13" s="25">
        <f t="shared" si="386"/>
        <v>157.52858427711999</v>
      </c>
      <c r="LF13" s="20">
        <f t="shared" si="387"/>
        <v>1.0464386418889173</v>
      </c>
      <c r="LG13" s="22">
        <f t="shared" ref="LG13:LG23" si="419">$I13*((1+COS(RADIANS(LG$3)))/2)</f>
        <v>80.343881152908011</v>
      </c>
      <c r="LH13" s="22">
        <f t="shared" si="389"/>
        <v>73.930890049452017</v>
      </c>
      <c r="LI13" s="22">
        <f t="shared" ref="LI13:LI23" si="420">$K13*0.3*((1-COS(RADIANS(LI$3)))/2)</f>
        <v>3.4497047077377439E-3</v>
      </c>
      <c r="LJ13" s="25">
        <f t="shared" si="391"/>
        <v>154.27822090706778</v>
      </c>
      <c r="LK13" s="20">
        <f t="shared" si="392"/>
        <v>1</v>
      </c>
      <c r="LL13" s="22">
        <f t="shared" ref="LL13:LL23" si="421">$I13*((1+COS(RADIANS(LL$3)))/2)</f>
        <v>80.349999999999994</v>
      </c>
      <c r="LM13" s="22">
        <f t="shared" si="394"/>
        <v>70.650000000000006</v>
      </c>
      <c r="LN13" s="22">
        <f t="shared" ref="LN13:LN23" si="422">$K13*0.3*((1-COS(RADIANS(LN$3)))/2)</f>
        <v>0</v>
      </c>
      <c r="LO13" s="25">
        <f t="shared" si="396"/>
        <v>151</v>
      </c>
    </row>
    <row r="14" spans="1:327" x14ac:dyDescent="0.2">
      <c r="A14" s="1">
        <f>Foglio3!A15</f>
        <v>9</v>
      </c>
      <c r="B14" s="1">
        <f>Foglio3!B15</f>
        <v>9</v>
      </c>
      <c r="C14" s="1">
        <f>Foglio3!C15</f>
        <v>65.294023289310701</v>
      </c>
      <c r="D14" s="1">
        <f>Foglio3!D15</f>
        <v>0.4179618409953198</v>
      </c>
      <c r="E14" s="1">
        <f>Foglio3!E15</f>
        <v>0.90846458349888526</v>
      </c>
      <c r="F14" s="1">
        <f>Foglio3!F15</f>
        <v>2.1735586706563912</v>
      </c>
      <c r="G14" s="1">
        <f>Foglio1!H23</f>
        <v>-62.626357207506686</v>
      </c>
      <c r="H14" s="1">
        <f>Foglio3!G15</f>
        <v>0.53915827298228014</v>
      </c>
      <c r="I14" s="1">
        <f>Foglio3!H15</f>
        <v>126.27</v>
      </c>
      <c r="J14" s="1">
        <f>Foglio3!I15</f>
        <v>148.12</v>
      </c>
      <c r="K14" s="1">
        <f>Foglio3!J15</f>
        <v>274.39</v>
      </c>
      <c r="L14" s="1">
        <f>IF(G14&lt;=Foglio1!$C$3,_xlfn.XLOOKUP(Q14,W14:LO14,$W$3:$LO$3),-_xlfn.XLOOKUP(Q14,W14:LO14,$W$3:$LO$3))</f>
        <v>46</v>
      </c>
      <c r="M14" s="1">
        <f>IF(G14&lt;=Foglio1!$C$3,_xlfn.XLOOKUP(L14,$W$3:$LO$3,W14:LO14),_xlfn.XLOOKUP(-L14,$W$3:$LO$3,W14:LO14))</f>
        <v>1.5376470278152958</v>
      </c>
      <c r="N14" s="1">
        <f t="shared" si="397"/>
        <v>106.99225621892879</v>
      </c>
      <c r="O14" s="1">
        <f t="shared" si="398"/>
        <v>227.75627776000164</v>
      </c>
      <c r="P14" s="1">
        <f t="shared" si="399"/>
        <v>12.56740345946336</v>
      </c>
      <c r="Q14" s="1">
        <f t="shared" si="400"/>
        <v>347.3159374383938</v>
      </c>
      <c r="W14" s="20">
        <f t="shared" si="401"/>
        <v>1.5148883629530816</v>
      </c>
      <c r="X14" s="22">
        <f t="shared" si="110"/>
        <v>94.702500000000001</v>
      </c>
      <c r="Y14" s="22">
        <f t="shared" si="402"/>
        <v>224.38526432061045</v>
      </c>
      <c r="Z14" s="22">
        <f t="shared" si="403"/>
        <v>20.579249999999995</v>
      </c>
      <c r="AA14" s="25">
        <f t="shared" si="404"/>
        <v>339.66701432061046</v>
      </c>
      <c r="AB14" s="20">
        <f t="shared" si="405"/>
        <v>1.5195456964936487</v>
      </c>
      <c r="AC14" s="22">
        <f t="shared" si="406"/>
        <v>95.651928859446272</v>
      </c>
      <c r="AD14" s="22">
        <f t="shared" si="407"/>
        <v>225.07510856463924</v>
      </c>
      <c r="AE14" s="22">
        <f t="shared" si="408"/>
        <v>19.960305393814533</v>
      </c>
      <c r="AF14" s="25">
        <f t="shared" si="409"/>
        <v>340.6873428179</v>
      </c>
      <c r="AG14" s="20">
        <f t="shared" si="410"/>
        <v>1.523740161694894</v>
      </c>
      <c r="AH14" s="22">
        <f t="shared" si="411"/>
        <v>96.591452747363391</v>
      </c>
      <c r="AI14" s="22">
        <f t="shared" si="412"/>
        <v>225.6963927502477</v>
      </c>
      <c r="AJ14" s="22">
        <f t="shared" si="413"/>
        <v>19.347817963057633</v>
      </c>
      <c r="AK14" s="25">
        <f t="shared" si="414"/>
        <v>341.63566346066875</v>
      </c>
      <c r="AL14" s="20">
        <f t="shared" si="415"/>
        <v>1.5274704808820851</v>
      </c>
      <c r="AM14" s="22">
        <f t="shared" si="416"/>
        <v>97.520785475673719</v>
      </c>
      <c r="AN14" s="22">
        <f t="shared" si="417"/>
        <v>226.24892762825445</v>
      </c>
      <c r="AO14" s="22">
        <f t="shared" si="111"/>
        <v>18.741974277334005</v>
      </c>
      <c r="AP14" s="25">
        <f t="shared" si="418"/>
        <v>342.51168738126216</v>
      </c>
      <c r="AQ14" s="20">
        <f t="shared" si="112"/>
        <v>1.5307355177638604</v>
      </c>
      <c r="AR14" s="22">
        <f t="shared" si="113"/>
        <v>98.439643960625602</v>
      </c>
      <c r="AS14" s="22">
        <f t="shared" si="114"/>
        <v>226.73254489118301</v>
      </c>
      <c r="AT14" s="22">
        <f t="shared" si="115"/>
        <v>18.142958882499265</v>
      </c>
      <c r="AU14" s="25">
        <f t="shared" si="116"/>
        <v>343.31514773430791</v>
      </c>
      <c r="AV14" s="20">
        <f t="shared" si="117"/>
        <v>1.5335342777783569</v>
      </c>
      <c r="AW14" s="22">
        <f t="shared" si="113"/>
        <v>99.347748309023288</v>
      </c>
      <c r="AX14" s="22">
        <f t="shared" si="119"/>
        <v>227.14709722453023</v>
      </c>
      <c r="AY14" s="22">
        <f t="shared" si="115"/>
        <v>17.550954244445464</v>
      </c>
      <c r="AZ14" s="25">
        <f t="shared" si="121"/>
        <v>344.04579977799898</v>
      </c>
      <c r="BA14" s="20">
        <f t="shared" si="122"/>
        <v>1.5358659083961621</v>
      </c>
      <c r="BB14" s="22">
        <f t="shared" si="113"/>
        <v>100.24482190348529</v>
      </c>
      <c r="BC14" s="22">
        <f t="shared" si="124"/>
        <v>227.49245835163953</v>
      </c>
      <c r="BD14" s="22">
        <f t="shared" si="115"/>
        <v>16.966140693520241</v>
      </c>
      <c r="BE14" s="25">
        <f t="shared" si="126"/>
        <v>344.70342094864503</v>
      </c>
      <c r="BF14" s="20">
        <f t="shared" si="127"/>
        <v>1.5377296993800027</v>
      </c>
      <c r="BG14" s="22">
        <f t="shared" si="113"/>
        <v>101.13059148670457</v>
      </c>
      <c r="BH14" s="22">
        <f t="shared" si="129"/>
        <v>227.768523072166</v>
      </c>
      <c r="BI14" s="22">
        <f t="shared" si="115"/>
        <v>16.388696369596417</v>
      </c>
      <c r="BJ14" s="25">
        <f t="shared" si="131"/>
        <v>345.28781092846697</v>
      </c>
      <c r="BK14" s="20">
        <f t="shared" si="132"/>
        <v>1.5391250830010901</v>
      </c>
      <c r="BL14" s="22">
        <f t="shared" si="113"/>
        <v>102.00478724468543</v>
      </c>
      <c r="BM14" s="22">
        <f t="shared" si="134"/>
        <v>227.97520729412147</v>
      </c>
      <c r="BN14" s="22">
        <f t="shared" si="115"/>
        <v>15.818797167808892</v>
      </c>
      <c r="BO14" s="25">
        <f t="shared" si="136"/>
        <v>345.79879170661582</v>
      </c>
      <c r="BP14" s="20">
        <f t="shared" si="137"/>
        <v>1.5400516342120556</v>
      </c>
      <c r="BQ14" s="22">
        <f t="shared" si="113"/>
        <v>102.86714288893148</v>
      </c>
      <c r="BR14" s="22">
        <f t="shared" si="139"/>
        <v>228.11244805948968</v>
      </c>
      <c r="BS14" s="22">
        <f t="shared" si="115"/>
        <v>15.256616684975262</v>
      </c>
      <c r="BT14" s="25">
        <f t="shared" si="141"/>
        <v>346.23620763339642</v>
      </c>
      <c r="BU14" s="20">
        <f t="shared" si="142"/>
        <v>1.5405090707764251</v>
      </c>
      <c r="BV14" s="22">
        <f t="shared" si="113"/>
        <v>103.71739573755966</v>
      </c>
      <c r="BW14" s="22">
        <f t="shared" si="144"/>
        <v>228.18020356340409</v>
      </c>
      <c r="BX14" s="22">
        <f t="shared" si="115"/>
        <v>14.702326166716569</v>
      </c>
      <c r="BY14" s="25">
        <f t="shared" si="146"/>
        <v>346.59992546768029</v>
      </c>
      <c r="BZ14" s="20">
        <f t="shared" si="147"/>
        <v>1.5404972533545895</v>
      </c>
      <c r="CA14" s="22">
        <f t="shared" si="113"/>
        <v>104.55528679531568</v>
      </c>
      <c r="CB14" s="22">
        <f t="shared" si="149"/>
        <v>228.17845316688181</v>
      </c>
      <c r="CC14" s="22">
        <f t="shared" si="115"/>
        <v>14.156094455294205</v>
      </c>
      <c r="CD14" s="25">
        <f t="shared" si="151"/>
        <v>346.88983441749167</v>
      </c>
      <c r="CE14" s="20">
        <f t="shared" si="152"/>
        <v>1.5400161855462506</v>
      </c>
      <c r="CF14" s="22">
        <f t="shared" si="113"/>
        <v>105.38056083246651</v>
      </c>
      <c r="CG14" s="22">
        <f t="shared" si="154"/>
        <v>228.10719740311066</v>
      </c>
      <c r="CH14" s="22">
        <f t="shared" si="115"/>
        <v>13.618087938178933</v>
      </c>
      <c r="CI14" s="25">
        <f t="shared" si="156"/>
        <v>347.10584617375611</v>
      </c>
      <c r="CJ14" s="20">
        <f t="shared" si="157"/>
        <v>1.539066013889322</v>
      </c>
      <c r="CK14" s="22">
        <f t="shared" si="113"/>
        <v>106.19296646254584</v>
      </c>
      <c r="CL14" s="22">
        <f t="shared" si="159"/>
        <v>227.96645797728638</v>
      </c>
      <c r="CM14" s="22">
        <f t="shared" si="115"/>
        <v>13.088470497367656</v>
      </c>
      <c r="CN14" s="25">
        <f t="shared" si="161"/>
        <v>347.24789493719987</v>
      </c>
      <c r="CO14" s="20">
        <f t="shared" si="162"/>
        <v>1.5376470278152958</v>
      </c>
      <c r="CP14" s="22">
        <f t="shared" si="113"/>
        <v>106.99225621892879</v>
      </c>
      <c r="CQ14" s="22">
        <f t="shared" si="164"/>
        <v>227.75627776000164</v>
      </c>
      <c r="CR14" s="22">
        <f t="shared" si="115"/>
        <v>12.56740345946336</v>
      </c>
      <c r="CS14" s="25">
        <f t="shared" si="166"/>
        <v>347.3159374383938</v>
      </c>
      <c r="CT14" s="20">
        <f t="shared" si="167"/>
        <v>1.5357596595610756</v>
      </c>
      <c r="CU14" s="22">
        <f t="shared" si="113"/>
        <v>107.77818663021267</v>
      </c>
      <c r="CV14" s="22">
        <f t="shared" si="169"/>
        <v>227.47672077418653</v>
      </c>
      <c r="CW14" s="22">
        <f t="shared" si="115"/>
        <v>12.055045546533481</v>
      </c>
      <c r="CX14" s="25">
        <f t="shared" si="171"/>
        <v>347.30995295093271</v>
      </c>
      <c r="CY14" s="20">
        <f t="shared" si="172"/>
        <v>1.5334044840373153</v>
      </c>
      <c r="CZ14" s="22">
        <f t="shared" si="113"/>
        <v>108.55051829438074</v>
      </c>
      <c r="DA14" s="22">
        <f t="shared" si="174"/>
        <v>227.12787217560717</v>
      </c>
      <c r="DB14" s="22">
        <f t="shared" si="115"/>
        <v>11.551552827761624</v>
      </c>
      <c r="DC14" s="25">
        <f t="shared" si="176"/>
        <v>347.22994329774951</v>
      </c>
      <c r="DD14" s="20">
        <f t="shared" si="177"/>
        <v>1.5305822186532945</v>
      </c>
      <c r="DE14" s="22">
        <f t="shared" si="178"/>
        <v>109.30901595172632</v>
      </c>
      <c r="DF14" s="22">
        <f t="shared" si="179"/>
        <v>226.709838226926</v>
      </c>
      <c r="DG14" s="22">
        <f t="shared" si="180"/>
        <v>11.057078671907371</v>
      </c>
      <c r="DH14" s="25">
        <f t="shared" si="181"/>
        <v>347.0759328505597</v>
      </c>
      <c r="DI14" s="20">
        <f t="shared" si="182"/>
        <v>1.527293723098389</v>
      </c>
      <c r="DJ14" s="22">
        <f t="shared" si="178"/>
        <v>110.05344855651528</v>
      </c>
      <c r="DK14" s="22">
        <f t="shared" si="184"/>
        <v>226.22274626533337</v>
      </c>
      <c r="DL14" s="22">
        <f t="shared" si="180"/>
        <v>10.571773700588668</v>
      </c>
      <c r="DM14" s="25">
        <f t="shared" si="186"/>
        <v>346.84796852243733</v>
      </c>
      <c r="DN14" s="20">
        <f t="shared" si="187"/>
        <v>1.5235399990802012</v>
      </c>
      <c r="DO14" s="22">
        <f t="shared" si="178"/>
        <v>110.78358934736471</v>
      </c>
      <c r="DP14" s="22">
        <f t="shared" si="189"/>
        <v>225.6667446637594</v>
      </c>
      <c r="DQ14" s="22">
        <f t="shared" si="180"/>
        <v>10.095785742401038</v>
      </c>
      <c r="DR14" s="25">
        <f t="shared" si="191"/>
        <v>346.5461197535252</v>
      </c>
      <c r="DS14" s="20">
        <f t="shared" si="192"/>
        <v>1.5193221900194298</v>
      </c>
      <c r="DT14" s="22">
        <f t="shared" si="178"/>
        <v>111.49921591631667</v>
      </c>
      <c r="DU14" s="22">
        <f t="shared" si="194"/>
        <v>225.04200278567794</v>
      </c>
      <c r="DV14" s="22">
        <f t="shared" si="180"/>
        <v>9.629259787887543</v>
      </c>
      <c r="DW14" s="25">
        <f t="shared" si="196"/>
        <v>346.1704784898821</v>
      </c>
      <c r="DX14" s="20">
        <f t="shared" si="197"/>
        <v>1.5146415807015745</v>
      </c>
      <c r="DY14" s="22">
        <f t="shared" si="178"/>
        <v>112.20011027658586</v>
      </c>
      <c r="DZ14" s="22">
        <f t="shared" si="199"/>
        <v>224.34871093351722</v>
      </c>
      <c r="EA14" s="22">
        <f t="shared" si="180"/>
        <v>9.172337945373263</v>
      </c>
      <c r="EB14" s="25">
        <f t="shared" si="201"/>
        <v>345.72115915547636</v>
      </c>
      <c r="EC14" s="20">
        <f t="shared" si="202"/>
        <v>1.5094995968855749</v>
      </c>
      <c r="ED14" s="22">
        <f t="shared" si="178"/>
        <v>112.88605892896038</v>
      </c>
      <c r="EE14" s="22">
        <f t="shared" si="204"/>
        <v>223.58708029069135</v>
      </c>
      <c r="EF14" s="22">
        <f t="shared" si="180"/>
        <v>8.7251593976777357</v>
      </c>
      <c r="EG14" s="25">
        <f t="shared" si="206"/>
        <v>345.19829861732944</v>
      </c>
      <c r="EH14" s="20">
        <f t="shared" si="207"/>
        <v>1.5038978048695131</v>
      </c>
      <c r="EI14" s="22">
        <f t="shared" si="178"/>
        <v>113.55685292683583</v>
      </c>
      <c r="EJ14" s="22">
        <f t="shared" si="209"/>
        <v>222.75734285727228</v>
      </c>
      <c r="EK14" s="22">
        <f t="shared" si="180"/>
        <v>8.287860359718497</v>
      </c>
      <c r="EL14" s="25">
        <f t="shared" si="211"/>
        <v>344.60205614382659</v>
      </c>
      <c r="EM14" s="20">
        <f t="shared" si="212"/>
        <v>1.4978379110135029</v>
      </c>
      <c r="EN14" s="22">
        <f t="shared" si="178"/>
        <v>114.21228793986231</v>
      </c>
      <c r="EO14" s="22">
        <f t="shared" si="214"/>
        <v>221.85975137932007</v>
      </c>
      <c r="EP14" s="22">
        <f t="shared" si="180"/>
        <v>7.8605740370187247</v>
      </c>
      <c r="EQ14" s="25">
        <f t="shared" si="216"/>
        <v>343.93261335620116</v>
      </c>
      <c r="ER14" s="20">
        <f t="shared" si="217"/>
        <v>1.4913217612199159</v>
      </c>
      <c r="ES14" s="22">
        <f t="shared" si="178"/>
        <v>114.85216431618549</v>
      </c>
      <c r="ET14" s="22">
        <f t="shared" si="219"/>
        <v>220.89457927189395</v>
      </c>
      <c r="EU14" s="22">
        <f t="shared" si="180"/>
        <v>7.4434305851315301</v>
      </c>
      <c r="EV14" s="25">
        <f t="shared" si="221"/>
        <v>343.19017417321095</v>
      </c>
      <c r="EW14" s="20">
        <f t="shared" si="222"/>
        <v>1.4843513403711037</v>
      </c>
      <c r="EX14" s="22">
        <f t="shared" si="178"/>
        <v>115.47628714326255</v>
      </c>
      <c r="EY14" s="22">
        <f t="shared" si="224"/>
        <v>219.8621205357679</v>
      </c>
      <c r="EZ14" s="22">
        <f t="shared" si="180"/>
        <v>7.0365570699933189</v>
      </c>
      <c r="FA14" s="25">
        <f t="shared" si="226"/>
        <v>342.37496474902377</v>
      </c>
      <c r="FB14" s="20">
        <f t="shared" si="227"/>
        <v>1.4769287717247794</v>
      </c>
      <c r="FC14" s="22">
        <f t="shared" si="178"/>
        <v>116.08446630723435</v>
      </c>
      <c r="FD14" s="22">
        <f t="shared" si="229"/>
        <v>218.76268966787433</v>
      </c>
      <c r="FE14" s="22">
        <f t="shared" si="180"/>
        <v>6.6400774292182634</v>
      </c>
      <c r="FF14" s="25">
        <f t="shared" si="231"/>
        <v>341.4872334043269</v>
      </c>
      <c r="FG14" s="20">
        <f t="shared" si="232"/>
        <v>1.4690563162672579</v>
      </c>
      <c r="FH14" s="22">
        <f t="shared" si="178"/>
        <v>116.67651655083594</v>
      </c>
      <c r="FI14" s="22">
        <f t="shared" si="234"/>
        <v>217.59662156550624</v>
      </c>
      <c r="FJ14" s="22">
        <f t="shared" si="180"/>
        <v>6.2541124343457417</v>
      </c>
      <c r="FK14" s="25">
        <f t="shared" si="236"/>
        <v>340.52725055068794</v>
      </c>
      <c r="FL14" s="20">
        <f t="shared" si="237"/>
        <v>1.4607363720247333</v>
      </c>
      <c r="FM14" s="22">
        <f t="shared" si="178"/>
        <v>117.25225752982786</v>
      </c>
      <c r="FN14" s="22">
        <f t="shared" si="239"/>
        <v>216.3642714243035</v>
      </c>
      <c r="FO14" s="22">
        <f t="shared" si="180"/>
        <v>5.8787796540521091</v>
      </c>
      <c r="FP14" s="25">
        <f t="shared" si="241"/>
        <v>339.49530860818345</v>
      </c>
      <c r="FQ14" s="20">
        <f t="shared" si="242"/>
        <v>1.4519714733328188</v>
      </c>
      <c r="FR14" s="22">
        <f t="shared" si="243"/>
        <v>117.81151386793054</v>
      </c>
      <c r="FS14" s="22">
        <f t="shared" si="244"/>
        <v>215.06601463005714</v>
      </c>
      <c r="FT14" s="22">
        <f t="shared" si="245"/>
        <v>5.5141934183381789</v>
      </c>
      <c r="FU14" s="25">
        <f t="shared" si="246"/>
        <v>338.39172191632582</v>
      </c>
      <c r="FV14" s="20">
        <f t="shared" si="247"/>
        <v>1.4427642900645636</v>
      </c>
      <c r="FW14" s="22">
        <f t="shared" si="243"/>
        <v>118.35411521024575</v>
      </c>
      <c r="FX14" s="22">
        <f t="shared" si="249"/>
        <v>213.70224664436319</v>
      </c>
      <c r="FY14" s="22">
        <f t="shared" si="245"/>
        <v>5.1604647837031798</v>
      </c>
      <c r="FZ14" s="25">
        <f t="shared" si="251"/>
        <v>337.21682663831211</v>
      </c>
      <c r="GA14" s="20">
        <f t="shared" si="252"/>
        <v>1.4331176268171837</v>
      </c>
      <c r="GB14" s="22">
        <f t="shared" si="243"/>
        <v>118.87989627514835</v>
      </c>
      <c r="GC14" s="22">
        <f t="shared" si="254"/>
        <v>212.27338288416126</v>
      </c>
      <c r="GD14" s="22">
        <f t="shared" si="245"/>
        <v>4.8177014993158531</v>
      </c>
      <c r="GE14" s="25">
        <f t="shared" si="256"/>
        <v>335.97098065862542</v>
      </c>
      <c r="GF14" s="20">
        <f t="shared" si="257"/>
        <v>1.4230344220577524</v>
      </c>
      <c r="GG14" s="22">
        <f t="shared" si="243"/>
        <v>119.3886969046326</v>
      </c>
      <c r="GH14" s="22">
        <f t="shared" si="259"/>
        <v>210.7798585951943</v>
      </c>
      <c r="GI14" s="22">
        <f t="shared" si="245"/>
        <v>4.4860079741930594</v>
      </c>
      <c r="GJ14" s="25">
        <f t="shared" si="261"/>
        <v>334.65456347401994</v>
      </c>
      <c r="GK14" s="20">
        <f t="shared" si="262"/>
        <v>1.4125177472281187</v>
      </c>
      <c r="GL14" s="22">
        <f t="shared" si="243"/>
        <v>119.8803621130979</v>
      </c>
      <c r="GM14" s="22">
        <f t="shared" si="264"/>
        <v>209.22212871942895</v>
      </c>
      <c r="GN14" s="22">
        <f t="shared" si="245"/>
        <v>4.1654852453957334</v>
      </c>
      <c r="GO14" s="25">
        <f t="shared" si="266"/>
        <v>333.26797607792264</v>
      </c>
      <c r="GP14" s="20">
        <f t="shared" si="267"/>
        <v>1.4015708058093128</v>
      </c>
      <c r="GQ14" s="22">
        <f t="shared" si="243"/>
        <v>120.35474213455889</v>
      </c>
      <c r="GR14" s="22">
        <f t="shared" si="269"/>
        <v>207.60066775647542</v>
      </c>
      <c r="GS14" s="22">
        <f t="shared" si="245"/>
        <v>3.8562309472520431</v>
      </c>
      <c r="GT14" s="25">
        <f t="shared" si="271"/>
        <v>331.81164083828634</v>
      </c>
      <c r="GU14" s="20">
        <f t="shared" si="272"/>
        <v>1.3901969323457362</v>
      </c>
      <c r="GV14" s="22">
        <f t="shared" si="243"/>
        <v>120.81169246826559</v>
      </c>
      <c r="GW14" s="22">
        <f t="shared" si="274"/>
        <v>205.91596961905046</v>
      </c>
      <c r="GX14" s="22">
        <f t="shared" si="245"/>
        <v>3.5583392816170121</v>
      </c>
      <c r="GY14" s="25">
        <f t="shared" si="276"/>
        <v>330.28600136893306</v>
      </c>
      <c r="GZ14" s="20">
        <f t="shared" si="277"/>
        <v>1.3783995914294265</v>
      </c>
      <c r="HA14" s="22">
        <f t="shared" si="278"/>
        <v>121.25107392271983</v>
      </c>
      <c r="HB14" s="22">
        <f t="shared" si="279"/>
        <v>204.16854748252666</v>
      </c>
      <c r="HC14" s="22">
        <f t="shared" si="280"/>
        <v>3.2719009891777326</v>
      </c>
      <c r="HD14" s="25">
        <f t="shared" si="281"/>
        <v>328.69152239442423</v>
      </c>
      <c r="HE14" s="20">
        <f t="shared" si="282"/>
        <v>1.366182376644711</v>
      </c>
      <c r="HF14" s="22">
        <f t="shared" si="278"/>
        <v>121.67275265807412</v>
      </c>
      <c r="HG14" s="22">
        <f t="shared" si="284"/>
        <v>202.35893362861461</v>
      </c>
      <c r="HH14" s="22">
        <f t="shared" si="280"/>
        <v>2.9970033218128798</v>
      </c>
      <c r="HI14" s="25">
        <f t="shared" si="286"/>
        <v>327.02868960850162</v>
      </c>
      <c r="HJ14" s="20">
        <f t="shared" si="287"/>
        <v>1.3535490094735636</v>
      </c>
      <c r="HK14" s="22">
        <f t="shared" si="278"/>
        <v>122.07660022690082</v>
      </c>
      <c r="HL14" s="22">
        <f t="shared" si="289"/>
        <v>200.48767928322425</v>
      </c>
      <c r="HM14" s="22">
        <f t="shared" si="280"/>
        <v>2.7337300160149218</v>
      </c>
      <c r="HN14" s="25">
        <f t="shared" si="291"/>
        <v>325.29800952613999</v>
      </c>
      <c r="HO14" s="20">
        <f t="shared" si="292"/>
        <v>1.3405033381620068</v>
      </c>
      <c r="HP14" s="22">
        <f t="shared" si="278"/>
        <v>122.46249361331833</v>
      </c>
      <c r="HQ14" s="22">
        <f t="shared" si="294"/>
        <v>198.55535444855647</v>
      </c>
      <c r="HR14" s="22">
        <f t="shared" si="280"/>
        <v>2.4821612673831877</v>
      </c>
      <c r="HS14" s="25">
        <f t="shared" si="296"/>
        <v>323.50000932925798</v>
      </c>
      <c r="HT14" s="20">
        <f t="shared" si="297"/>
        <v>1.3270493365478986</v>
      </c>
      <c r="HU14" s="22">
        <f t="shared" si="278"/>
        <v>122.83031527046288</v>
      </c>
      <c r="HV14" s="22">
        <f t="shared" si="299"/>
        <v>196.56254772947474</v>
      </c>
      <c r="HW14" s="22">
        <f t="shared" si="280"/>
        <v>2.2423737061955173</v>
      </c>
      <c r="HX14" s="25">
        <f t="shared" si="301"/>
        <v>321.63523670613313</v>
      </c>
      <c r="HY14" s="20">
        <f t="shared" si="302"/>
        <v>1.3131911028504621</v>
      </c>
      <c r="HZ14" s="22">
        <f t="shared" si="278"/>
        <v>123.17995315629452</v>
      </c>
      <c r="IA14" s="22">
        <f t="shared" si="304"/>
        <v>194.50986615421047</v>
      </c>
      <c r="IB14" s="22">
        <f t="shared" si="280"/>
        <v>2.0144403740659231</v>
      </c>
      <c r="IC14" s="25">
        <f t="shared" si="306"/>
        <v>319.7042596845709</v>
      </c>
      <c r="ID14" s="20">
        <f t="shared" si="307"/>
        <v>1.2989328584219297</v>
      </c>
      <c r="IE14" s="22">
        <f t="shared" si="278"/>
        <v>123.51130076772624</v>
      </c>
      <c r="IF14" s="22">
        <f t="shared" si="309"/>
        <v>192.39793498945625</v>
      </c>
      <c r="IG14" s="22">
        <f t="shared" si="280"/>
        <v>1.798430701695406</v>
      </c>
      <c r="IH14" s="25">
        <f t="shared" si="311"/>
        <v>317.7076664588779</v>
      </c>
      <c r="II14" s="20">
        <f t="shared" si="312"/>
        <v>1.2842789464616771</v>
      </c>
      <c r="IJ14" s="22">
        <f t="shared" si="313"/>
        <v>123.82425717306576</v>
      </c>
      <c r="IK14" s="22">
        <f t="shared" si="314"/>
        <v>190.2273975499036</v>
      </c>
      <c r="IL14" s="22">
        <f t="shared" si="315"/>
        <v>1.5944104877227017</v>
      </c>
      <c r="IM14" s="25">
        <f t="shared" si="316"/>
        <v>315.64606521069209</v>
      </c>
      <c r="IN14" s="20">
        <f t="shared" si="317"/>
        <v>1.2692338306932422</v>
      </c>
      <c r="IO14" s="22">
        <f t="shared" si="313"/>
        <v>124.11872704276031</v>
      </c>
      <c r="IP14" s="22">
        <f t="shared" si="319"/>
        <v>187.99891500228304</v>
      </c>
      <c r="IQ14" s="22">
        <f t="shared" si="315"/>
        <v>1.4024418786813817</v>
      </c>
      <c r="IR14" s="25">
        <f t="shared" si="321"/>
        <v>313.52008392372471</v>
      </c>
      <c r="IS14" s="20">
        <f t="shared" si="322"/>
        <v>1.2538020940046344</v>
      </c>
      <c r="IT14" s="22">
        <f t="shared" si="313"/>
        <v>124.39462067843503</v>
      </c>
      <c r="IU14" s="22">
        <f t="shared" si="324"/>
        <v>185.71316616396646</v>
      </c>
      <c r="IV14" s="22">
        <f t="shared" si="315"/>
        <v>1.222583350069399</v>
      </c>
      <c r="IW14" s="25">
        <f t="shared" si="326"/>
        <v>311.33037019247087</v>
      </c>
      <c r="IX14" s="20">
        <f t="shared" si="327"/>
        <v>1.2379884370523386</v>
      </c>
      <c r="IY14" s="22">
        <f t="shared" si="313"/>
        <v>124.65185404021582</v>
      </c>
      <c r="IZ14" s="22">
        <f t="shared" si="329"/>
        <v>183.37084729619241</v>
      </c>
      <c r="JA14" s="22">
        <f t="shared" si="315"/>
        <v>1.054889688536895</v>
      </c>
      <c r="JB14" s="25">
        <f t="shared" si="331"/>
        <v>309.07759102494509</v>
      </c>
      <c r="JC14" s="20">
        <f t="shared" si="332"/>
        <v>1.2217976768294541</v>
      </c>
      <c r="JD14" s="22">
        <f t="shared" si="313"/>
        <v>124.89034877232882</v>
      </c>
      <c r="JE14" s="22">
        <f t="shared" si="334"/>
        <v>180.97267189197873</v>
      </c>
      <c r="JF14" s="22">
        <f t="shared" si="315"/>
        <v>0.89941197519765848</v>
      </c>
      <c r="JG14" s="25">
        <f t="shared" si="336"/>
        <v>306.76243263950522</v>
      </c>
      <c r="JH14" s="20">
        <f t="shared" si="337"/>
        <v>1.2052347451983869</v>
      </c>
      <c r="JI14" s="22">
        <f t="shared" si="313"/>
        <v>125.11003222696826</v>
      </c>
      <c r="JJ14" s="22">
        <f t="shared" si="339"/>
        <v>178.51937045878506</v>
      </c>
      <c r="JK14" s="22">
        <f t="shared" si="315"/>
        <v>0.7561975700693222</v>
      </c>
      <c r="JL14" s="25">
        <f t="shared" si="341"/>
        <v>304.38560025582268</v>
      </c>
      <c r="JM14" s="20">
        <f t="shared" si="342"/>
        <v>1.1883046873885612</v>
      </c>
      <c r="JN14" s="22">
        <f t="shared" si="313"/>
        <v>125.31083748642575</v>
      </c>
      <c r="JO14" s="22">
        <f t="shared" si="344"/>
        <v>176.0116902959937</v>
      </c>
      <c r="JP14" s="22">
        <f t="shared" si="315"/>
        <v>0.62529009764703614</v>
      </c>
      <c r="JQ14" s="25">
        <f t="shared" si="346"/>
        <v>301.94781788006651</v>
      </c>
      <c r="JR14" s="20">
        <f t="shared" si="347"/>
        <v>1.1710126604595914</v>
      </c>
      <c r="JS14" s="22">
        <f t="shared" si="348"/>
        <v>125.49270338347402</v>
      </c>
      <c r="JT14" s="22">
        <f t="shared" si="349"/>
        <v>173.45039526727467</v>
      </c>
      <c r="JU14" s="22">
        <f t="shared" si="350"/>
        <v>0.50672943361502198</v>
      </c>
      <c r="JV14" s="25">
        <f t="shared" si="351"/>
        <v>299.44982808436373</v>
      </c>
      <c r="JW14" s="20">
        <f t="shared" si="352"/>
        <v>1.1533639317303908</v>
      </c>
      <c r="JX14" s="22">
        <f t="shared" si="348"/>
        <v>125.65557451999904</v>
      </c>
      <c r="JY14" s="22">
        <f t="shared" si="354"/>
        <v>170.83626556790549</v>
      </c>
      <c r="JZ14" s="22">
        <f t="shared" si="350"/>
        <v>0.40055169270007623</v>
      </c>
      <c r="KA14" s="25">
        <f t="shared" si="356"/>
        <v>296.89239178060456</v>
      </c>
      <c r="KB14" s="20">
        <f t="shared" si="357"/>
        <v>1.1353638771746981</v>
      </c>
      <c r="KC14" s="22">
        <f t="shared" si="348"/>
        <v>125.79940128387487</v>
      </c>
      <c r="KD14" s="22">
        <f t="shared" si="359"/>
        <v>168.17009748711629</v>
      </c>
      <c r="KE14" s="22">
        <f t="shared" si="350"/>
        <v>0.30678921767064915</v>
      </c>
      <c r="KF14" s="25">
        <f t="shared" si="361"/>
        <v>294.27628798866181</v>
      </c>
      <c r="KG14" s="20">
        <f t="shared" si="362"/>
        <v>1.1170179797835009</v>
      </c>
      <c r="KH14" s="22">
        <f t="shared" si="348"/>
        <v>125.92413986407593</v>
      </c>
      <c r="KI14" s="22">
        <f t="shared" si="364"/>
        <v>165.45270316553217</v>
      </c>
      <c r="KJ14" s="22">
        <f t="shared" si="350"/>
        <v>0.22547056948492378</v>
      </c>
      <c r="KK14" s="25">
        <f t="shared" si="366"/>
        <v>291.60231359909301</v>
      </c>
      <c r="KL14" s="20">
        <f t="shared" si="367"/>
        <v>1.0983318278948657</v>
      </c>
      <c r="KM14" s="22">
        <f t="shared" si="348"/>
        <v>126.02975226402235</v>
      </c>
      <c r="KN14" s="22">
        <f t="shared" si="369"/>
        <v>162.68491034778751</v>
      </c>
      <c r="KO14" s="22">
        <f t="shared" si="350"/>
        <v>0.15662051859089096</v>
      </c>
      <c r="KP14" s="25">
        <f t="shared" si="371"/>
        <v>288.87128313040074</v>
      </c>
      <c r="KQ14" s="20">
        <f t="shared" si="372"/>
        <v>1.0793111134916742</v>
      </c>
      <c r="KR14" s="22">
        <f t="shared" si="348"/>
        <v>126.116206313154</v>
      </c>
      <c r="KS14" s="22">
        <f t="shared" si="374"/>
        <v>159.86756213038677</v>
      </c>
      <c r="KT14" s="22">
        <f t="shared" si="350"/>
        <v>0.10026003738102575</v>
      </c>
      <c r="KU14" s="25">
        <f t="shared" si="376"/>
        <v>286.0840284809218</v>
      </c>
      <c r="KV14" s="20">
        <f t="shared" si="377"/>
        <v>1.0599616304677917</v>
      </c>
      <c r="KW14" s="22">
        <f t="shared" si="348"/>
        <v>126.18347567673001</v>
      </c>
      <c r="KX14" s="22">
        <f t="shared" si="379"/>
        <v>157.0015167048893</v>
      </c>
      <c r="KY14" s="22">
        <f t="shared" si="350"/>
        <v>5.6406293803872881E-2</v>
      </c>
      <c r="KZ14" s="25">
        <f t="shared" si="381"/>
        <v>283.24139867542317</v>
      </c>
      <c r="LA14" s="20">
        <f t="shared" si="382"/>
        <v>1.0402892728631901</v>
      </c>
      <c r="LB14" s="22">
        <f t="shared" si="383"/>
        <v>126.23153986385061</v>
      </c>
      <c r="LC14" s="22">
        <f t="shared" si="384"/>
        <v>154.08764709649572</v>
      </c>
      <c r="LD14" s="22">
        <f t="shared" si="385"/>
        <v>2.5072646134547072E-2</v>
      </c>
      <c r="LE14" s="25">
        <f t="shared" si="386"/>
        <v>280.34425960648088</v>
      </c>
      <c r="LF14" s="20">
        <f t="shared" si="387"/>
        <v>1.0203000330685654</v>
      </c>
      <c r="LG14" s="22">
        <f t="shared" si="419"/>
        <v>126.26038423369876</v>
      </c>
      <c r="LH14" s="22">
        <f t="shared" si="389"/>
        <v>151.12684089811592</v>
      </c>
      <c r="LI14" s="22">
        <f t="shared" si="420"/>
        <v>6.2686389056699305E-3</v>
      </c>
      <c r="LJ14" s="25">
        <f t="shared" si="391"/>
        <v>277.39349377072034</v>
      </c>
      <c r="LK14" s="20">
        <f t="shared" si="392"/>
        <v>1</v>
      </c>
      <c r="LL14" s="22">
        <f t="shared" si="421"/>
        <v>126.27</v>
      </c>
      <c r="LM14" s="22">
        <f t="shared" si="394"/>
        <v>148.12</v>
      </c>
      <c r="LN14" s="22">
        <f t="shared" si="422"/>
        <v>0</v>
      </c>
      <c r="LO14" s="25">
        <f t="shared" si="396"/>
        <v>274.39</v>
      </c>
    </row>
    <row r="15" spans="1:327" x14ac:dyDescent="0.2">
      <c r="A15" s="1">
        <f>Foglio3!A16</f>
        <v>10</v>
      </c>
      <c r="B15" s="1">
        <f>Foglio3!B16</f>
        <v>10</v>
      </c>
      <c r="C15" s="1">
        <f>Foglio3!C16</f>
        <v>56.427541942793795</v>
      </c>
      <c r="D15" s="1">
        <f>Foglio3!D16</f>
        <v>0.55299110209443114</v>
      </c>
      <c r="E15" s="1">
        <f>Foglio3!E16</f>
        <v>0.83318715844904045</v>
      </c>
      <c r="F15" s="1">
        <f>Foglio3!F16</f>
        <v>1.506691799006129</v>
      </c>
      <c r="G15" s="1">
        <f>Foglio1!H24</f>
        <v>-48.739794484612261</v>
      </c>
      <c r="H15" s="1">
        <f>Foglio3!G16</f>
        <v>0.3212707931566996</v>
      </c>
      <c r="I15" s="1">
        <f>Foglio3!H16</f>
        <v>157.37</v>
      </c>
      <c r="J15" s="1">
        <f>Foglio3!I16</f>
        <v>231.96</v>
      </c>
      <c r="K15" s="1">
        <f>Foglio3!J16</f>
        <v>389.33000000000004</v>
      </c>
      <c r="L15" s="1">
        <f>IF(G15&lt;=Foglio1!$C$3,_xlfn.XLOOKUP(Q15,W15:LO15,$W$3:$LO$3),-_xlfn.XLOOKUP(Q15,W15:LO15,$W$3:$LO$3))</f>
        <v>24</v>
      </c>
      <c r="M15" s="1">
        <f>IF(G15&lt;=Foglio1!$C$3,_xlfn.XLOOKUP(L15,$W$3:$LO$3,W15:LO15),_xlfn.XLOOKUP(-L15,$W$3:$LO$3,W15:LO15))</f>
        <v>1.1104287983339707</v>
      </c>
      <c r="N15" s="1">
        <f t="shared" si="397"/>
        <v>150.56732433460803</v>
      </c>
      <c r="O15" s="1">
        <f t="shared" si="398"/>
        <v>257.57506406154783</v>
      </c>
      <c r="P15" s="1">
        <f t="shared" si="399"/>
        <v>5.0489020464009311</v>
      </c>
      <c r="Q15" s="1">
        <f t="shared" si="400"/>
        <v>413.19129044255681</v>
      </c>
      <c r="W15" s="20">
        <f t="shared" si="401"/>
        <v>0.91920485287797593</v>
      </c>
      <c r="X15" s="22">
        <f t="shared" si="110"/>
        <v>118.0275</v>
      </c>
      <c r="Y15" s="22">
        <f t="shared" si="402"/>
        <v>213.21875767357531</v>
      </c>
      <c r="Z15" s="22">
        <f t="shared" si="403"/>
        <v>29.199749999999995</v>
      </c>
      <c r="AA15" s="25">
        <f t="shared" si="404"/>
        <v>360.44600767357531</v>
      </c>
      <c r="AB15" s="20">
        <f t="shared" si="405"/>
        <v>0.92995510922846181</v>
      </c>
      <c r="AC15" s="22">
        <f t="shared" si="406"/>
        <v>119.21077092429762</v>
      </c>
      <c r="AD15" s="22">
        <f t="shared" si="407"/>
        <v>215.71238713663402</v>
      </c>
      <c r="AE15" s="22">
        <f t="shared" si="408"/>
        <v>28.321533944290294</v>
      </c>
      <c r="AF15" s="25">
        <f t="shared" si="409"/>
        <v>363.24469200522196</v>
      </c>
      <c r="AG15" s="20">
        <f t="shared" si="410"/>
        <v>0.9404220922439992</v>
      </c>
      <c r="AH15" s="22">
        <f t="shared" si="411"/>
        <v>120.38169730618974</v>
      </c>
      <c r="AI15" s="22">
        <f t="shared" si="412"/>
        <v>218.14030851691805</v>
      </c>
      <c r="AJ15" s="22">
        <f t="shared" si="413"/>
        <v>27.452479928412952</v>
      </c>
      <c r="AK15" s="25">
        <f t="shared" si="414"/>
        <v>365.97448575152077</v>
      </c>
      <c r="AL15" s="20">
        <f t="shared" si="415"/>
        <v>0.95060261358016584</v>
      </c>
      <c r="AM15" s="22">
        <f t="shared" si="416"/>
        <v>121.53992247015741</v>
      </c>
      <c r="AN15" s="22">
        <f t="shared" si="417"/>
        <v>220.50178224605528</v>
      </c>
      <c r="AO15" s="22">
        <f t="shared" si="111"/>
        <v>26.592852674639929</v>
      </c>
      <c r="AP15" s="25">
        <f t="shared" si="418"/>
        <v>368.63455739085259</v>
      </c>
      <c r="AQ15" s="20">
        <f t="shared" si="112"/>
        <v>0.96049357215154163</v>
      </c>
      <c r="AR15" s="22">
        <f t="shared" si="113"/>
        <v>122.68509360959571</v>
      </c>
      <c r="AS15" s="22">
        <f t="shared" si="114"/>
        <v>222.79608899627161</v>
      </c>
      <c r="AT15" s="22">
        <f t="shared" si="115"/>
        <v>25.742914033760123</v>
      </c>
      <c r="AU15" s="25">
        <f t="shared" si="116"/>
        <v>371.22409663962748</v>
      </c>
      <c r="AV15" s="20">
        <f t="shared" si="117"/>
        <v>0.97009195507632995</v>
      </c>
      <c r="AW15" s="22">
        <f t="shared" si="113"/>
        <v>123.81686189428206</v>
      </c>
      <c r="AX15" s="22">
        <f t="shared" si="119"/>
        <v>225.02252989950551</v>
      </c>
      <c r="AY15" s="22">
        <f t="shared" si="115"/>
        <v>24.90292290531708</v>
      </c>
      <c r="AZ15" s="25">
        <f t="shared" si="121"/>
        <v>373.74231469910467</v>
      </c>
      <c r="BA15" s="20">
        <f t="shared" si="122"/>
        <v>0.97939483859411003</v>
      </c>
      <c r="BB15" s="22">
        <f t="shared" si="113"/>
        <v>124.93488257663326</v>
      </c>
      <c r="BC15" s="22">
        <f t="shared" si="124"/>
        <v>227.18042676028978</v>
      </c>
      <c r="BD15" s="22">
        <f t="shared" si="115"/>
        <v>24.073135158745718</v>
      </c>
      <c r="BE15" s="25">
        <f t="shared" si="126"/>
        <v>376.18844449566876</v>
      </c>
      <c r="BF15" s="20">
        <f t="shared" si="127"/>
        <v>0.98839938895644364</v>
      </c>
      <c r="BG15" s="22">
        <f t="shared" si="113"/>
        <v>126.03881509671893</v>
      </c>
      <c r="BH15" s="22">
        <f t="shared" si="129"/>
        <v>229.26912226233668</v>
      </c>
      <c r="BI15" s="22">
        <f t="shared" si="115"/>
        <v>23.253803555431951</v>
      </c>
      <c r="BJ15" s="25">
        <f t="shared" si="131"/>
        <v>378.56174091448753</v>
      </c>
      <c r="BK15" s="20">
        <f t="shared" si="132"/>
        <v>0.99710286329006126</v>
      </c>
      <c r="BL15" s="22">
        <f t="shared" si="113"/>
        <v>127.12832318599942</v>
      </c>
      <c r="BM15" s="22">
        <f t="shared" si="134"/>
        <v>231.28798016876263</v>
      </c>
      <c r="BN15" s="22">
        <f t="shared" si="115"/>
        <v>22.445177671719218</v>
      </c>
      <c r="BO15" s="25">
        <f t="shared" si="136"/>
        <v>380.86148102648121</v>
      </c>
      <c r="BP15" s="20">
        <f t="shared" si="137"/>
        <v>1.0055026104323683</v>
      </c>
      <c r="BQ15" s="22">
        <f t="shared" si="113"/>
        <v>128.20307496975647</v>
      </c>
      <c r="BR15" s="22">
        <f t="shared" si="139"/>
        <v>233.23638551589215</v>
      </c>
      <c r="BS15" s="22">
        <f t="shared" si="115"/>
        <v>21.647503822885017</v>
      </c>
      <c r="BT15" s="25">
        <f t="shared" si="141"/>
        <v>383.08696430853365</v>
      </c>
      <c r="BU15" s="20">
        <f t="shared" si="142"/>
        <v>1.0135960717390153</v>
      </c>
      <c r="BV15" s="22">
        <f t="shared" si="113"/>
        <v>129.26274306818536</v>
      </c>
      <c r="BW15" s="22">
        <f t="shared" si="144"/>
        <v>235.113744800582</v>
      </c>
      <c r="BX15" s="22">
        <f t="shared" si="115"/>
        <v>20.861024988110945</v>
      </c>
      <c r="BY15" s="25">
        <f t="shared" si="146"/>
        <v>385.23751285687831</v>
      </c>
      <c r="BZ15" s="20">
        <f t="shared" si="147"/>
        <v>1.0213807818632847</v>
      </c>
      <c r="CA15" s="22">
        <f t="shared" si="113"/>
        <v>130.30700469611807</v>
      </c>
      <c r="CB15" s="22">
        <f t="shared" si="149"/>
        <v>236.91948616100754</v>
      </c>
      <c r="CC15" s="22">
        <f t="shared" si="115"/>
        <v>20.085980736468873</v>
      </c>
      <c r="CD15" s="25">
        <f t="shared" si="151"/>
        <v>387.31247159359447</v>
      </c>
      <c r="CE15" s="20">
        <f t="shared" si="152"/>
        <v>1.0288543695070611</v>
      </c>
      <c r="CF15" s="22">
        <f t="shared" si="113"/>
        <v>131.33554176134678</v>
      </c>
      <c r="CG15" s="22">
        <f t="shared" si="154"/>
        <v>238.6530595508579</v>
      </c>
      <c r="CH15" s="22">
        <f t="shared" si="115"/>
        <v>19.32260715394586</v>
      </c>
      <c r="CI15" s="25">
        <f t="shared" si="156"/>
        <v>389.3112084661505</v>
      </c>
      <c r="CJ15" s="20">
        <f t="shared" si="157"/>
        <v>1.0360145581431492</v>
      </c>
      <c r="CK15" s="22">
        <f t="shared" si="113"/>
        <v>132.34804096151771</v>
      </c>
      <c r="CL15" s="22">
        <f t="shared" si="159"/>
        <v>240.31393690688492</v>
      </c>
      <c r="CM15" s="22">
        <f t="shared" si="115"/>
        <v>18.571136771530121</v>
      </c>
      <c r="CN15" s="25">
        <f t="shared" si="161"/>
        <v>391.23311463993275</v>
      </c>
      <c r="CO15" s="20">
        <f t="shared" si="162"/>
        <v>1.0428591667087288</v>
      </c>
      <c r="CP15" s="22">
        <f t="shared" si="113"/>
        <v>133.34419387956621</v>
      </c>
      <c r="CQ15" s="22">
        <f t="shared" si="164"/>
        <v>241.90161230975673</v>
      </c>
      <c r="CR15" s="22">
        <f t="shared" si="115"/>
        <v>17.83179849437979</v>
      </c>
      <c r="CS15" s="25">
        <f t="shared" si="166"/>
        <v>393.0776046837027</v>
      </c>
      <c r="CT15" s="20">
        <f t="shared" si="167"/>
        <v>1.0493861102697253</v>
      </c>
      <c r="CU15" s="22">
        <f t="shared" si="113"/>
        <v>134.3236970776635</v>
      </c>
      <c r="CV15" s="22">
        <f t="shared" si="169"/>
        <v>243.4156021381655</v>
      </c>
      <c r="CW15" s="22">
        <f t="shared" si="115"/>
        <v>17.104817532096217</v>
      </c>
      <c r="CX15" s="25">
        <f t="shared" si="171"/>
        <v>394.84411674792517</v>
      </c>
      <c r="CY15" s="20">
        <f t="shared" si="172"/>
        <v>1.055593400655902</v>
      </c>
      <c r="CZ15" s="22">
        <f t="shared" si="113"/>
        <v>135.28625218964677</v>
      </c>
      <c r="DA15" s="22">
        <f t="shared" si="174"/>
        <v>244.85544521614304</v>
      </c>
      <c r="DB15" s="22">
        <f t="shared" si="115"/>
        <v>16.390415330122941</v>
      </c>
      <c r="DC15" s="25">
        <f t="shared" si="176"/>
        <v>396.53211273591279</v>
      </c>
      <c r="DD15" s="20">
        <f t="shared" si="177"/>
        <v>1.0614791470664759</v>
      </c>
      <c r="DE15" s="22">
        <f t="shared" si="178"/>
        <v>136.23156601190442</v>
      </c>
      <c r="DF15" s="22">
        <f t="shared" si="179"/>
        <v>246.22070295353976</v>
      </c>
      <c r="DG15" s="22">
        <f t="shared" si="180"/>
        <v>15.688809502291255</v>
      </c>
      <c r="DH15" s="25">
        <f t="shared" si="181"/>
        <v>398.14107846773544</v>
      </c>
      <c r="DI15" s="20">
        <f t="shared" si="182"/>
        <v>1.0670415566460743</v>
      </c>
      <c r="DJ15" s="22">
        <f t="shared" si="178"/>
        <v>137.15935059268878</v>
      </c>
      <c r="DK15" s="22">
        <f t="shared" si="184"/>
        <v>247.51095947962338</v>
      </c>
      <c r="DL15" s="22">
        <f t="shared" si="180"/>
        <v>15.000213764532916</v>
      </c>
      <c r="DM15" s="25">
        <f t="shared" si="186"/>
        <v>399.67052383684512</v>
      </c>
      <c r="DN15" s="20">
        <f t="shared" si="187"/>
        <v>1.0722789350308544</v>
      </c>
      <c r="DO15" s="22">
        <f t="shared" si="178"/>
        <v>138.06932331982884</v>
      </c>
      <c r="DP15" s="22">
        <f t="shared" si="189"/>
        <v>248.72582176975698</v>
      </c>
      <c r="DQ15" s="22">
        <f t="shared" si="180"/>
        <v>14.324837869780227</v>
      </c>
      <c r="DR15" s="25">
        <f t="shared" si="191"/>
        <v>401.1199829593661</v>
      </c>
      <c r="DS15" s="20">
        <f t="shared" si="192"/>
        <v>1.0771896868646249</v>
      </c>
      <c r="DT15" s="22">
        <f t="shared" si="178"/>
        <v>138.96120700681678</v>
      </c>
      <c r="DU15" s="22">
        <f t="shared" si="194"/>
        <v>249.8649197651184</v>
      </c>
      <c r="DV15" s="22">
        <f t="shared" si="180"/>
        <v>13.662887544073245</v>
      </c>
      <c r="DW15" s="25">
        <f t="shared" si="196"/>
        <v>402.48901431600842</v>
      </c>
      <c r="DX15" s="20">
        <f t="shared" si="197"/>
        <v>1.0817723162848056</v>
      </c>
      <c r="DY15" s="22">
        <f t="shared" si="178"/>
        <v>139.83472997724175</v>
      </c>
      <c r="DZ15" s="22">
        <f t="shared" si="199"/>
        <v>250.92790648542353</v>
      </c>
      <c r="EA15" s="22">
        <f t="shared" si="180"/>
        <v>13.014564423893628</v>
      </c>
      <c r="EB15" s="25">
        <f t="shared" si="201"/>
        <v>403.77720088655889</v>
      </c>
      <c r="EC15" s="20">
        <f t="shared" si="202"/>
        <v>1.0860254273780823</v>
      </c>
      <c r="ED15" s="22">
        <f t="shared" si="178"/>
        <v>140.68962614754491</v>
      </c>
      <c r="EE15" s="22">
        <f t="shared" si="204"/>
        <v>251.91445813461996</v>
      </c>
      <c r="EF15" s="22">
        <f t="shared" si="180"/>
        <v>12.380065994744244</v>
      </c>
      <c r="EG15" s="25">
        <f t="shared" si="206"/>
        <v>404.98415027690913</v>
      </c>
      <c r="EH15" s="20">
        <f t="shared" si="207"/>
        <v>1.0899477246056148</v>
      </c>
      <c r="EI15" s="22">
        <f t="shared" si="178"/>
        <v>141.52563510807124</v>
      </c>
      <c r="EJ15" s="22">
        <f t="shared" si="209"/>
        <v>252.82427419951844</v>
      </c>
      <c r="EK15" s="22">
        <f t="shared" si="180"/>
        <v>11.759585530993123</v>
      </c>
      <c r="EL15" s="25">
        <f t="shared" si="211"/>
        <v>406.1094948385828</v>
      </c>
      <c r="EM15" s="20">
        <f t="shared" si="212"/>
        <v>1.0935380131976722</v>
      </c>
      <c r="EN15" s="22">
        <f t="shared" si="178"/>
        <v>142.34250220239275</v>
      </c>
      <c r="EO15" s="22">
        <f t="shared" si="214"/>
        <v>253.65707754133206</v>
      </c>
      <c r="EP15" s="22">
        <f t="shared" si="180"/>
        <v>11.153312037000257</v>
      </c>
      <c r="EQ15" s="25">
        <f t="shared" si="216"/>
        <v>407.15289178072504</v>
      </c>
      <c r="ER15" s="20">
        <f t="shared" si="217"/>
        <v>1.0967951995175687</v>
      </c>
      <c r="ES15" s="22">
        <f t="shared" si="178"/>
        <v>143.13997860487933</v>
      </c>
      <c r="ET15" s="22">
        <f t="shared" si="219"/>
        <v>254.41261448009524</v>
      </c>
      <c r="EU15" s="22">
        <f t="shared" si="180"/>
        <v>10.561430189545025</v>
      </c>
      <c r="EV15" s="25">
        <f t="shared" si="221"/>
        <v>408.11402327451958</v>
      </c>
      <c r="EW15" s="20">
        <f t="shared" si="222"/>
        <v>1.0997182913947985</v>
      </c>
      <c r="EX15" s="22">
        <f t="shared" si="178"/>
        <v>143.91782139649345</v>
      </c>
      <c r="EY15" s="22">
        <f t="shared" si="224"/>
        <v>255.09065487193746</v>
      </c>
      <c r="EZ15" s="22">
        <f t="shared" si="180"/>
        <v>9.9841202815718475</v>
      </c>
      <c r="FA15" s="25">
        <f t="shared" si="226"/>
        <v>408.99259655000276</v>
      </c>
      <c r="FB15" s="20">
        <f t="shared" si="227"/>
        <v>1.1023063984272592</v>
      </c>
      <c r="FC15" s="22">
        <f t="shared" si="178"/>
        <v>144.67579363878571</v>
      </c>
      <c r="FD15" s="22">
        <f t="shared" si="229"/>
        <v>255.69099217918705</v>
      </c>
      <c r="FE15" s="22">
        <f t="shared" si="180"/>
        <v>9.4215581672712094</v>
      </c>
      <c r="FF15" s="25">
        <f t="shared" si="231"/>
        <v>409.78834398524396</v>
      </c>
      <c r="FG15" s="20">
        <f t="shared" si="232"/>
        <v>1.104558732252477</v>
      </c>
      <c r="FH15" s="22">
        <f t="shared" si="178"/>
        <v>145.41366444606837</v>
      </c>
      <c r="FI15" s="22">
        <f t="shared" si="234"/>
        <v>256.21344353328459</v>
      </c>
      <c r="FJ15" s="22">
        <f t="shared" si="180"/>
        <v>8.8739152085128037</v>
      </c>
      <c r="FK15" s="25">
        <f t="shared" si="236"/>
        <v>410.50102318786577</v>
      </c>
      <c r="FL15" s="20">
        <f t="shared" si="237"/>
        <v>1.1064746067877502</v>
      </c>
      <c r="FM15" s="22">
        <f t="shared" si="178"/>
        <v>146.1312090557457</v>
      </c>
      <c r="FN15" s="22">
        <f t="shared" si="239"/>
        <v>256.65784979048652</v>
      </c>
      <c r="FO15" s="22">
        <f t="shared" si="180"/>
        <v>8.341358222646992</v>
      </c>
      <c r="FP15" s="25">
        <f t="shared" si="241"/>
        <v>411.13041706887924</v>
      </c>
      <c r="FQ15" s="20">
        <f t="shared" si="242"/>
        <v>1.1080534384391354</v>
      </c>
      <c r="FR15" s="22">
        <f t="shared" si="243"/>
        <v>146.82820889677856</v>
      </c>
      <c r="FS15" s="22">
        <f t="shared" si="244"/>
        <v>257.02407558034184</v>
      </c>
      <c r="FT15" s="22">
        <f t="shared" si="245"/>
        <v>7.8240494316906721</v>
      </c>
      <c r="FU15" s="25">
        <f t="shared" si="246"/>
        <v>411.6763339088111</v>
      </c>
      <c r="FV15" s="20">
        <f t="shared" si="247"/>
        <v>1.1092947462792175</v>
      </c>
      <c r="FW15" s="22">
        <f t="shared" si="243"/>
        <v>147.50445165626337</v>
      </c>
      <c r="FX15" s="22">
        <f t="shared" si="249"/>
        <v>257.31200934692731</v>
      </c>
      <c r="FY15" s="22">
        <f t="shared" si="245"/>
        <v>7.3221464129128586</v>
      </c>
      <c r="FZ15" s="25">
        <f t="shared" si="251"/>
        <v>412.13860741610353</v>
      </c>
      <c r="GA15" s="20">
        <f t="shared" si="252"/>
        <v>1.1101981521936037</v>
      </c>
      <c r="GB15" s="22">
        <f t="shared" si="243"/>
        <v>148.15973134410467</v>
      </c>
      <c r="GC15" s="22">
        <f t="shared" si="254"/>
        <v>257.52156338282833</v>
      </c>
      <c r="GD15" s="22">
        <f t="shared" si="245"/>
        <v>6.8358020508350936</v>
      </c>
      <c r="GE15" s="25">
        <f t="shared" si="256"/>
        <v>412.51709677776807</v>
      </c>
      <c r="GF15" s="20">
        <f t="shared" si="257"/>
        <v>1.1107633809961002</v>
      </c>
      <c r="GG15" s="22">
        <f t="shared" si="243"/>
        <v>148.79384835576172</v>
      </c>
      <c r="GH15" s="22">
        <f t="shared" si="259"/>
        <v>257.65267385585543</v>
      </c>
      <c r="GI15" s="22">
        <f t="shared" si="245"/>
        <v>6.3651644906614093</v>
      </c>
      <c r="GJ15" s="25">
        <f t="shared" si="261"/>
        <v>412.81168670227856</v>
      </c>
      <c r="GK15" s="20">
        <f t="shared" si="262"/>
        <v>1.110990260512539</v>
      </c>
      <c r="GL15" s="22">
        <f t="shared" si="243"/>
        <v>149.40660953304996</v>
      </c>
      <c r="GM15" s="22">
        <f t="shared" si="264"/>
        <v>257.70530082848853</v>
      </c>
      <c r="GN15" s="22">
        <f t="shared" si="245"/>
        <v>5.9103770931517952</v>
      </c>
      <c r="GO15" s="25">
        <f t="shared" si="266"/>
        <v>413.02228745469029</v>
      </c>
      <c r="GP15" s="20">
        <f t="shared" si="267"/>
        <v>1.1108787216332214</v>
      </c>
      <c r="GQ15" s="22">
        <f t="shared" si="243"/>
        <v>149.99782822297882</v>
      </c>
      <c r="GR15" s="22">
        <f t="shared" si="269"/>
        <v>257.67942827004208</v>
      </c>
      <c r="GS15" s="22">
        <f t="shared" si="245"/>
        <v>5.4715783909531623</v>
      </c>
      <c r="GT15" s="25">
        <f t="shared" si="271"/>
        <v>413.14883488397402</v>
      </c>
      <c r="GU15" s="20">
        <f t="shared" si="272"/>
        <v>1.1104287983339707</v>
      </c>
      <c r="GV15" s="22">
        <f t="shared" si="243"/>
        <v>150.56732433460803</v>
      </c>
      <c r="GW15" s="22">
        <f t="shared" si="274"/>
        <v>257.57506406154783</v>
      </c>
      <c r="GX15" s="22">
        <f t="shared" si="245"/>
        <v>5.0489020464009311</v>
      </c>
      <c r="GY15" s="25">
        <f t="shared" si="276"/>
        <v>413.19129044255681</v>
      </c>
      <c r="GZ15" s="20">
        <f t="shared" si="277"/>
        <v>1.1096406276657818</v>
      </c>
      <c r="HA15" s="22">
        <f t="shared" si="278"/>
        <v>151.11492439390528</v>
      </c>
      <c r="HB15" s="22">
        <f t="shared" si="279"/>
        <v>257.39223999335474</v>
      </c>
      <c r="HC15" s="22">
        <f t="shared" si="280"/>
        <v>4.6424768108042089</v>
      </c>
      <c r="HD15" s="25">
        <f t="shared" si="281"/>
        <v>413.14964119806422</v>
      </c>
      <c r="HE15" s="20">
        <f t="shared" si="282"/>
        <v>1.1085144497130761</v>
      </c>
      <c r="HF15" s="22">
        <f t="shared" si="278"/>
        <v>151.64046159658767</v>
      </c>
      <c r="HG15" s="22">
        <f t="shared" si="284"/>
        <v>257.13101175544512</v>
      </c>
      <c r="HH15" s="22">
        <f t="shared" si="280"/>
        <v>4.2524264852268985</v>
      </c>
      <c r="HI15" s="25">
        <f t="shared" si="286"/>
        <v>413.02389983725971</v>
      </c>
      <c r="HJ15" s="20">
        <f t="shared" si="287"/>
        <v>1.1070506075205668</v>
      </c>
      <c r="HK15" s="22">
        <f t="shared" si="278"/>
        <v>152.14377585893232</v>
      </c>
      <c r="HL15" s="22">
        <f t="shared" si="289"/>
        <v>256.79145892047069</v>
      </c>
      <c r="HM15" s="22">
        <f t="shared" si="280"/>
        <v>3.8788698827766672</v>
      </c>
      <c r="HN15" s="25">
        <f t="shared" si="291"/>
        <v>412.81410466217966</v>
      </c>
      <c r="HO15" s="20">
        <f t="shared" si="292"/>
        <v>1.1052495469887673</v>
      </c>
      <c r="HP15" s="22">
        <f t="shared" si="278"/>
        <v>152.6247138665392</v>
      </c>
      <c r="HQ15" s="22">
        <f t="shared" si="294"/>
        <v>256.37368491951446</v>
      </c>
      <c r="HR15" s="22">
        <f t="shared" si="280"/>
        <v>3.5219207924133409</v>
      </c>
      <c r="HS15" s="25">
        <f t="shared" si="296"/>
        <v>412.52031957846702</v>
      </c>
      <c r="HT15" s="20">
        <f t="shared" si="297"/>
        <v>1.1031118167381615</v>
      </c>
      <c r="HU15" s="22">
        <f t="shared" si="278"/>
        <v>153.08312912103227</v>
      </c>
      <c r="HV15" s="22">
        <f t="shared" si="299"/>
        <v>255.87781701058395</v>
      </c>
      <c r="HW15" s="22">
        <f t="shared" si="280"/>
        <v>3.1816879442876962</v>
      </c>
      <c r="HX15" s="25">
        <f t="shared" si="301"/>
        <v>412.14263407590391</v>
      </c>
      <c r="HY15" s="20">
        <f t="shared" si="302"/>
        <v>1.1006380679420935</v>
      </c>
      <c r="HZ15" s="22">
        <f t="shared" si="278"/>
        <v>153.51888198468416</v>
      </c>
      <c r="IA15" s="22">
        <f t="shared" si="304"/>
        <v>255.30400623984801</v>
      </c>
      <c r="IB15" s="22">
        <f t="shared" si="280"/>
        <v>2.8582749766211815</v>
      </c>
      <c r="IC15" s="25">
        <f t="shared" si="306"/>
        <v>411.68116320115337</v>
      </c>
      <c r="ID15" s="20">
        <f t="shared" si="307"/>
        <v>1.0978290541284101</v>
      </c>
      <c r="IE15" s="22">
        <f t="shared" si="278"/>
        <v>153.93183972295145</v>
      </c>
      <c r="IF15" s="22">
        <f t="shared" si="309"/>
        <v>254.65242739562603</v>
      </c>
      <c r="IG15" s="22">
        <f t="shared" si="280"/>
        <v>2.551780404136712</v>
      </c>
      <c r="IH15" s="25">
        <f t="shared" si="311"/>
        <v>411.13604752271419</v>
      </c>
      <c r="II15" s="20">
        <f t="shared" si="312"/>
        <v>1.0946856309499302</v>
      </c>
      <c r="IJ15" s="22">
        <f t="shared" si="313"/>
        <v>154.32187654490662</v>
      </c>
      <c r="IK15" s="22">
        <f t="shared" si="314"/>
        <v>253.92327895514583</v>
      </c>
      <c r="IL15" s="22">
        <f t="shared" si="315"/>
        <v>2.2622975880501457</v>
      </c>
      <c r="IM15" s="25">
        <f t="shared" si="316"/>
        <v>410.50745308810258</v>
      </c>
      <c r="IN15" s="20">
        <f t="shared" si="317"/>
        <v>1.0912087559238051</v>
      </c>
      <c r="IO15" s="22">
        <f t="shared" si="313"/>
        <v>154.68887364155535</v>
      </c>
      <c r="IP15" s="22">
        <f t="shared" si="319"/>
        <v>253.11678302408583</v>
      </c>
      <c r="IQ15" s="22">
        <f t="shared" si="315"/>
        <v>1.9899147076315553</v>
      </c>
      <c r="IR15" s="25">
        <f t="shared" si="321"/>
        <v>409.79557137327276</v>
      </c>
      <c r="IS15" s="20">
        <f t="shared" si="322"/>
        <v>1.087399488139849</v>
      </c>
      <c r="IT15" s="22">
        <f t="shared" si="313"/>
        <v>155.03271922202677</v>
      </c>
      <c r="IU15" s="22">
        <f t="shared" si="324"/>
        <v>252.23318526891939</v>
      </c>
      <c r="IV15" s="22">
        <f t="shared" si="315"/>
        <v>1.734714733344944</v>
      </c>
      <c r="IW15" s="25">
        <f t="shared" si="326"/>
        <v>409.00061922429109</v>
      </c>
      <c r="IX15" s="20">
        <f t="shared" si="327"/>
        <v>1.0832589879379304</v>
      </c>
      <c r="IY15" s="22">
        <f t="shared" si="313"/>
        <v>155.35330854762626</v>
      </c>
      <c r="IZ15" s="22">
        <f t="shared" si="329"/>
        <v>251.27275484208235</v>
      </c>
      <c r="JA15" s="22">
        <f t="shared" si="315"/>
        <v>1.4967754015746544</v>
      </c>
      <c r="JB15" s="25">
        <f t="shared" si="331"/>
        <v>408.1228387912833</v>
      </c>
      <c r="JC15" s="20">
        <f t="shared" si="332"/>
        <v>1.0787885165545203</v>
      </c>
      <c r="JD15" s="22">
        <f t="shared" si="313"/>
        <v>155.65054396373949</v>
      </c>
      <c r="JE15" s="22">
        <f t="shared" si="334"/>
        <v>250.23578429998656</v>
      </c>
      <c r="JF15" s="22">
        <f t="shared" si="315"/>
        <v>1.2761691909461148</v>
      </c>
      <c r="JG15" s="25">
        <f t="shared" si="336"/>
        <v>407.16249745467218</v>
      </c>
      <c r="JH15" s="20">
        <f t="shared" si="337"/>
        <v>1.0739894357385085</v>
      </c>
      <c r="JI15" s="22">
        <f t="shared" si="313"/>
        <v>155.92433492957943</v>
      </c>
      <c r="JJ15" s="22">
        <f t="shared" si="339"/>
        <v>249.12258951390444</v>
      </c>
      <c r="JK15" s="22">
        <f t="shared" si="315"/>
        <v>1.0729633002481478</v>
      </c>
      <c r="JL15" s="25">
        <f t="shared" si="341"/>
        <v>406.11988774373202</v>
      </c>
      <c r="JM15" s="20">
        <f t="shared" si="342"/>
        <v>1.0688632073364017</v>
      </c>
      <c r="JN15" s="22">
        <f t="shared" si="313"/>
        <v>156.17459804576561</v>
      </c>
      <c r="JO15" s="22">
        <f t="shared" si="344"/>
        <v>247.93350957375176</v>
      </c>
      <c r="JP15" s="22">
        <f t="shared" si="315"/>
        <v>0.8872196279635578</v>
      </c>
      <c r="JQ15" s="25">
        <f t="shared" si="346"/>
        <v>404.99532724748087</v>
      </c>
      <c r="JR15" s="20">
        <f t="shared" si="347"/>
        <v>1.0634113928470297</v>
      </c>
      <c r="JS15" s="22">
        <f t="shared" si="348"/>
        <v>156.40125707972842</v>
      </c>
      <c r="JT15" s="22">
        <f t="shared" si="349"/>
        <v>246.66890668479701</v>
      </c>
      <c r="JU15" s="22">
        <f t="shared" si="350"/>
        <v>0.71899475341425179</v>
      </c>
      <c r="JV15" s="25">
        <f t="shared" si="351"/>
        <v>403.78915851793971</v>
      </c>
      <c r="JW15" s="20">
        <f t="shared" si="352"/>
        <v>1.057635652945899</v>
      </c>
      <c r="JX15" s="22">
        <f t="shared" si="348"/>
        <v>156.60424298893048</v>
      </c>
      <c r="JY15" s="22">
        <f t="shared" si="354"/>
        <v>245.32916605733075</v>
      </c>
      <c r="JZ15" s="22">
        <f t="shared" si="350"/>
        <v>0.56833991952666163</v>
      </c>
      <c r="KA15" s="25">
        <f t="shared" si="356"/>
        <v>402.50174896578784</v>
      </c>
      <c r="KB15" s="20">
        <f t="shared" si="357"/>
        <v>1.0515377469793343</v>
      </c>
      <c r="KC15" s="22">
        <f t="shared" si="348"/>
        <v>156.78349394189743</v>
      </c>
      <c r="KD15" s="22">
        <f t="shared" si="359"/>
        <v>243.9146957893264</v>
      </c>
      <c r="KE15" s="22">
        <f t="shared" si="350"/>
        <v>0.43530101722261688</v>
      </c>
      <c r="KF15" s="25">
        <f t="shared" si="361"/>
        <v>401.13349074844643</v>
      </c>
      <c r="KG15" s="20">
        <f t="shared" si="362"/>
        <v>1.0451195324285649</v>
      </c>
      <c r="KH15" s="22">
        <f t="shared" si="348"/>
        <v>156.93895533705259</v>
      </c>
      <c r="KI15" s="22">
        <f t="shared" si="364"/>
        <v>242.42592674212992</v>
      </c>
      <c r="KJ15" s="22">
        <f t="shared" si="350"/>
        <v>0.31991857144052405</v>
      </c>
      <c r="KK15" s="25">
        <f t="shared" si="366"/>
        <v>399.684800650623</v>
      </c>
      <c r="KL15" s="20">
        <f t="shared" si="367"/>
        <v>1.0383829643439177</v>
      </c>
      <c r="KM15" s="22">
        <f t="shared" si="348"/>
        <v>157.07057981934901</v>
      </c>
      <c r="KN15" s="22">
        <f t="shared" si="369"/>
        <v>240.86331240921515</v>
      </c>
      <c r="KO15" s="22">
        <f t="shared" si="350"/>
        <v>0.22222772879110606</v>
      </c>
      <c r="KP15" s="25">
        <f t="shared" si="371"/>
        <v>398.15611995735526</v>
      </c>
      <c r="KQ15" s="20">
        <f t="shared" si="372"/>
        <v>1.0313300947492896</v>
      </c>
      <c r="KR15" s="22">
        <f t="shared" si="348"/>
        <v>157.17832729469427</v>
      </c>
      <c r="KS15" s="22">
        <f t="shared" si="374"/>
        <v>239.22732877804523</v>
      </c>
      <c r="KT15" s="22">
        <f t="shared" si="350"/>
        <v>0.14225824685139676</v>
      </c>
      <c r="KU15" s="25">
        <f t="shared" si="376"/>
        <v>396.54791431959086</v>
      </c>
      <c r="KV15" s="20">
        <f t="shared" si="377"/>
        <v>1.0239630720170816</v>
      </c>
      <c r="KW15" s="22">
        <f t="shared" si="348"/>
        <v>157.26216494216365</v>
      </c>
      <c r="KX15" s="22">
        <f t="shared" si="379"/>
        <v>237.51847418508225</v>
      </c>
      <c r="KY15" s="22">
        <f t="shared" si="350"/>
        <v>8.0034485100265437E-2</v>
      </c>
      <c r="KZ15" s="25">
        <f t="shared" si="381"/>
        <v>394.86067361234615</v>
      </c>
      <c r="LA15" s="20">
        <f t="shared" si="382"/>
        <v>1.0162841402137845</v>
      </c>
      <c r="LB15" s="22">
        <f t="shared" si="383"/>
        <v>157.32206722399755</v>
      </c>
      <c r="LC15" s="22">
        <f t="shared" si="384"/>
        <v>235.73726916398948</v>
      </c>
      <c r="LD15" s="22">
        <f t="shared" si="385"/>
        <v>3.5575397498317042E-2</v>
      </c>
      <c r="LE15" s="25">
        <f t="shared" si="386"/>
        <v>393.09491178548535</v>
      </c>
      <c r="LF15" s="20">
        <f t="shared" si="387"/>
        <v>1.0082956384164128</v>
      </c>
      <c r="LG15" s="22">
        <f t="shared" si="419"/>
        <v>157.35801589338064</v>
      </c>
      <c r="LH15" s="22">
        <f t="shared" si="389"/>
        <v>233.88425628707111</v>
      </c>
      <c r="LI15" s="22">
        <f t="shared" si="420"/>
        <v>8.8945267143280531E-3</v>
      </c>
      <c r="LJ15" s="25">
        <f t="shared" si="391"/>
        <v>391.25116670716608</v>
      </c>
      <c r="LK15" s="20">
        <f t="shared" si="392"/>
        <v>1</v>
      </c>
      <c r="LL15" s="22">
        <f t="shared" si="421"/>
        <v>157.37</v>
      </c>
      <c r="LM15" s="22">
        <f t="shared" si="394"/>
        <v>231.96</v>
      </c>
      <c r="LN15" s="22">
        <f t="shared" si="422"/>
        <v>0</v>
      </c>
      <c r="LO15" s="25">
        <f t="shared" si="396"/>
        <v>389.33000000000004</v>
      </c>
    </row>
    <row r="16" spans="1:327" x14ac:dyDescent="0.2">
      <c r="A16" s="1">
        <f>Foglio3!A17</f>
        <v>11</v>
      </c>
      <c r="B16" s="1">
        <f>Foglio3!B17</f>
        <v>11</v>
      </c>
      <c r="C16" s="1">
        <f>Foglio3!C17</f>
        <v>49.458426435537859</v>
      </c>
      <c r="D16" s="1">
        <f>Foglio3!D17</f>
        <v>0.6499996245270695</v>
      </c>
      <c r="E16" s="1">
        <f>Foglio3!E17</f>
        <v>0.75993452883433887</v>
      </c>
      <c r="F16" s="1">
        <f>Foglio3!F17</f>
        <v>1.1691307197096559</v>
      </c>
      <c r="G16" s="1">
        <f>Foglio1!H25</f>
        <v>-32.046487977478236</v>
      </c>
      <c r="H16" s="1">
        <f>Foglio3!G17</f>
        <v>3.5710359132001865E-2</v>
      </c>
      <c r="I16" s="1">
        <f>Foglio3!H17</f>
        <v>175.3</v>
      </c>
      <c r="J16" s="1">
        <f>Foglio3!I17</f>
        <v>280.82</v>
      </c>
      <c r="K16" s="1">
        <f>Foglio3!J17</f>
        <v>456.12</v>
      </c>
      <c r="L16" s="1">
        <f>IF(G16&lt;=Foglio1!$C$3,_xlfn.XLOOKUP(Q16,W16:LO16,$W$3:$LO$3),-_xlfn.XLOOKUP(Q16,W16:LO16,$W$3:$LO$3))</f>
        <v>2</v>
      </c>
      <c r="M16" s="1">
        <f>IF(G16&lt;=Foglio1!$C$3,_xlfn.XLOOKUP(L16,$W$3:$LO$3,W16:LO16),_xlfn.XLOOKUP(-L16,$W$3:$LO$3,W16:LO16))</f>
        <v>1.0008478837241568</v>
      </c>
      <c r="N16" s="1">
        <f t="shared" si="397"/>
        <v>175.24660598822376</v>
      </c>
      <c r="O16" s="1">
        <f t="shared" si="398"/>
        <v>281.05810270741767</v>
      </c>
      <c r="P16" s="1">
        <f t="shared" si="399"/>
        <v>4.1678397007506141E-2</v>
      </c>
      <c r="Q16" s="1">
        <f t="shared" si="400"/>
        <v>456.34638709264897</v>
      </c>
      <c r="W16" s="20">
        <f t="shared" si="401"/>
        <v>0.53615662804807251</v>
      </c>
      <c r="X16" s="22">
        <f t="shared" si="110"/>
        <v>131.47500000000002</v>
      </c>
      <c r="Y16" s="22">
        <f t="shared" si="402"/>
        <v>150.56350428845971</v>
      </c>
      <c r="Z16" s="22">
        <f t="shared" si="403"/>
        <v>34.208999999999989</v>
      </c>
      <c r="AA16" s="25">
        <f t="shared" si="404"/>
        <v>316.24750428845977</v>
      </c>
      <c r="AB16" s="20">
        <f t="shared" si="405"/>
        <v>0.55082487646463174</v>
      </c>
      <c r="AC16" s="22">
        <f t="shared" si="406"/>
        <v>132.79308726586626</v>
      </c>
      <c r="AD16" s="22">
        <f t="shared" si="407"/>
        <v>154.68264180879788</v>
      </c>
      <c r="AE16" s="22">
        <f t="shared" si="408"/>
        <v>33.180124990803911</v>
      </c>
      <c r="AF16" s="25">
        <f t="shared" si="409"/>
        <v>320.65585406546808</v>
      </c>
      <c r="AG16" s="20">
        <f t="shared" si="410"/>
        <v>0.56532533828785947</v>
      </c>
      <c r="AH16" s="22">
        <f t="shared" si="411"/>
        <v>134.09742351004041</v>
      </c>
      <c r="AI16" s="22">
        <f t="shared" si="412"/>
        <v>158.75466149799669</v>
      </c>
      <c r="AJ16" s="22">
        <f t="shared" si="413"/>
        <v>32.161983779692584</v>
      </c>
      <c r="AK16" s="25">
        <f t="shared" si="414"/>
        <v>325.01406878772968</v>
      </c>
      <c r="AL16" s="20">
        <f t="shared" si="415"/>
        <v>0.57965359653661519</v>
      </c>
      <c r="AM16" s="22">
        <f t="shared" si="416"/>
        <v>135.38761141906713</v>
      </c>
      <c r="AN16" s="22">
        <f t="shared" si="417"/>
        <v>162.77832297941228</v>
      </c>
      <c r="AO16" s="22">
        <f t="shared" si="111"/>
        <v>31.154886502341874</v>
      </c>
      <c r="AP16" s="25">
        <f t="shared" si="418"/>
        <v>329.32082090082127</v>
      </c>
      <c r="AQ16" s="20">
        <f t="shared" si="112"/>
        <v>0.59380528668463528</v>
      </c>
      <c r="AR16" s="22">
        <f t="shared" si="113"/>
        <v>136.66325798921096</v>
      </c>
      <c r="AS16" s="22">
        <f t="shared" si="114"/>
        <v>166.75240060677928</v>
      </c>
      <c r="AT16" s="22">
        <f t="shared" si="115"/>
        <v>30.159139930338441</v>
      </c>
      <c r="AU16" s="25">
        <f t="shared" si="116"/>
        <v>333.57479852632866</v>
      </c>
      <c r="AV16" s="20">
        <f t="shared" si="117"/>
        <v>0.60777609799001053</v>
      </c>
      <c r="AW16" s="22">
        <f t="shared" si="113"/>
        <v>137.9239746461692</v>
      </c>
      <c r="AX16" s="22">
        <f t="shared" si="119"/>
        <v>170.67568383755474</v>
      </c>
      <c r="AY16" s="22">
        <f t="shared" si="115"/>
        <v>29.175047377734121</v>
      </c>
      <c r="AZ16" s="25">
        <f t="shared" si="121"/>
        <v>337.77470586145807</v>
      </c>
      <c r="BA16" s="20">
        <f t="shared" si="122"/>
        <v>0.62156177480827846</v>
      </c>
      <c r="BB16" s="22">
        <f t="shared" si="113"/>
        <v>139.16937736343527</v>
      </c>
      <c r="BC16" s="22">
        <f t="shared" si="124"/>
        <v>174.54697760166076</v>
      </c>
      <c r="BD16" s="22">
        <f t="shared" si="115"/>
        <v>28.202908608653569</v>
      </c>
      <c r="BE16" s="25">
        <f t="shared" si="126"/>
        <v>341.91926357374956</v>
      </c>
      <c r="BF16" s="20">
        <f t="shared" si="127"/>
        <v>0.63515811788873588</v>
      </c>
      <c r="BG16" s="22">
        <f t="shared" si="113"/>
        <v>140.39908677927707</v>
      </c>
      <c r="BH16" s="22">
        <f t="shared" si="129"/>
        <v>178.3651026655148</v>
      </c>
      <c r="BI16" s="22">
        <f t="shared" si="115"/>
        <v>27.243019745983151</v>
      </c>
      <c r="BJ16" s="25">
        <f t="shared" si="131"/>
        <v>346.00720919077503</v>
      </c>
      <c r="BK16" s="20">
        <f t="shared" si="132"/>
        <v>0.64856098565356934</v>
      </c>
      <c r="BL16" s="22">
        <f t="shared" si="113"/>
        <v>141.61272831229394</v>
      </c>
      <c r="BM16" s="22">
        <f t="shared" si="134"/>
        <v>182.12889599123534</v>
      </c>
      <c r="BN16" s="22">
        <f t="shared" si="115"/>
        <v>26.295673181169107</v>
      </c>
      <c r="BO16" s="25">
        <f t="shared" si="136"/>
        <v>350.0372974846984</v>
      </c>
      <c r="BP16" s="20">
        <f t="shared" si="137"/>
        <v>0.66176629545942156</v>
      </c>
      <c r="BQ16" s="22">
        <f t="shared" si="113"/>
        <v>142.80993227551826</v>
      </c>
      <c r="BR16" s="22">
        <f t="shared" si="139"/>
        <v>185.83721109091476</v>
      </c>
      <c r="BS16" s="22">
        <f t="shared" si="115"/>
        <v>25.361157485152216</v>
      </c>
      <c r="BT16" s="25">
        <f t="shared" si="141"/>
        <v>354.00830085158526</v>
      </c>
      <c r="BU16" s="20">
        <f t="shared" si="142"/>
        <v>0.67477002484100268</v>
      </c>
      <c r="BV16" s="22">
        <f t="shared" si="113"/>
        <v>143.99033398902517</v>
      </c>
      <c r="BW16" s="22">
        <f t="shared" si="144"/>
        <v>189.48891837585037</v>
      </c>
      <c r="BX16" s="22">
        <f t="shared" si="115"/>
        <v>24.439757320466349</v>
      </c>
      <c r="BY16" s="25">
        <f t="shared" si="146"/>
        <v>357.9190096853419</v>
      </c>
      <c r="BZ16" s="20">
        <f t="shared" si="147"/>
        <v>0.68756821273637325</v>
      </c>
      <c r="CA16" s="22">
        <f t="shared" si="113"/>
        <v>145.15357389101797</v>
      </c>
      <c r="CB16" s="22">
        <f t="shared" si="149"/>
        <v>193.08290550062833</v>
      </c>
      <c r="CC16" s="22">
        <f t="shared" si="115"/>
        <v>23.531753354527471</v>
      </c>
      <c r="CD16" s="25">
        <f t="shared" si="151"/>
        <v>361.76823274617379</v>
      </c>
      <c r="CE16" s="20">
        <f t="shared" si="152"/>
        <v>0.70015696069352151</v>
      </c>
      <c r="CF16" s="22">
        <f t="shared" si="113"/>
        <v>146.29929764735394</v>
      </c>
      <c r="CG16" s="22">
        <f t="shared" si="154"/>
        <v>196.61807770195472</v>
      </c>
      <c r="CH16" s="22">
        <f t="shared" si="115"/>
        <v>22.637422174139633</v>
      </c>
      <c r="CI16" s="25">
        <f t="shared" si="156"/>
        <v>365.55479752344831</v>
      </c>
      <c r="CJ16" s="20">
        <f t="shared" si="157"/>
        <v>0.7125324340578697</v>
      </c>
      <c r="CK16" s="22">
        <f t="shared" si="113"/>
        <v>147.42715625947801</v>
      </c>
      <c r="CL16" s="22">
        <f t="shared" si="159"/>
        <v>200.09335813213096</v>
      </c>
      <c r="CM16" s="22">
        <f t="shared" si="115"/>
        <v>21.757036201243977</v>
      </c>
      <c r="CN16" s="25">
        <f t="shared" si="161"/>
        <v>369.27755059285295</v>
      </c>
      <c r="CO16" s="20">
        <f t="shared" si="162"/>
        <v>0.72469086314034725</v>
      </c>
      <c r="CP16" s="22">
        <f t="shared" si="113"/>
        <v>148.53680617073113</v>
      </c>
      <c r="CQ16" s="22">
        <f t="shared" si="164"/>
        <v>203.50768818707232</v>
      </c>
      <c r="CR16" s="22">
        <f t="shared" si="115"/>
        <v>20.890863609936325</v>
      </c>
      <c r="CS16" s="25">
        <f t="shared" si="166"/>
        <v>372.93535796773978</v>
      </c>
      <c r="CT16" s="20">
        <f t="shared" si="167"/>
        <v>0.73662854436567426</v>
      </c>
      <c r="CU16" s="22">
        <f t="shared" si="113"/>
        <v>149.6279093710009</v>
      </c>
      <c r="CV16" s="22">
        <f t="shared" si="169"/>
        <v>206.86002782876864</v>
      </c>
      <c r="CW16" s="22">
        <f t="shared" si="115"/>
        <v>20.039168244778786</v>
      </c>
      <c r="CX16" s="25">
        <f t="shared" si="171"/>
        <v>376.52710544454834</v>
      </c>
      <c r="CY16" s="20">
        <f t="shared" si="172"/>
        <v>0.74834184140050641</v>
      </c>
      <c r="CZ16" s="22">
        <f t="shared" si="113"/>
        <v>150.70013349968278</v>
      </c>
      <c r="DA16" s="22">
        <f t="shared" si="174"/>
        <v>210.14935590209021</v>
      </c>
      <c r="DB16" s="22">
        <f t="shared" si="115"/>
        <v>19.202209540430161</v>
      </c>
      <c r="DC16" s="25">
        <f t="shared" si="176"/>
        <v>380.05169894220313</v>
      </c>
      <c r="DD16" s="20">
        <f t="shared" si="177"/>
        <v>0.75982718626109791</v>
      </c>
      <c r="DE16" s="22">
        <f t="shared" si="178"/>
        <v>151.7531519469203</v>
      </c>
      <c r="DF16" s="22">
        <f t="shared" si="179"/>
        <v>213.3746704458415</v>
      </c>
      <c r="DG16" s="22">
        <f t="shared" si="180"/>
        <v>18.380242442619593</v>
      </c>
      <c r="DH16" s="25">
        <f t="shared" si="181"/>
        <v>383.50806483538139</v>
      </c>
      <c r="DI16" s="20">
        <f t="shared" si="182"/>
        <v>0.77108108040014289</v>
      </c>
      <c r="DJ16" s="22">
        <f t="shared" si="178"/>
        <v>152.7866439530936</v>
      </c>
      <c r="DK16" s="22">
        <f t="shared" si="184"/>
        <v>216.53498899796813</v>
      </c>
      <c r="DL16" s="22">
        <f t="shared" si="180"/>
        <v>17.57351733048764</v>
      </c>
      <c r="DM16" s="25">
        <f t="shared" si="186"/>
        <v>386.89515028154932</v>
      </c>
      <c r="DN16" s="20">
        <f t="shared" si="187"/>
        <v>0.78210009577246797</v>
      </c>
      <c r="DO16" s="22">
        <f t="shared" si="178"/>
        <v>153.80029470652599</v>
      </c>
      <c r="DP16" s="22">
        <f t="shared" si="189"/>
        <v>219.62934889482446</v>
      </c>
      <c r="DQ16" s="22">
        <f t="shared" si="180"/>
        <v>16.782279940318382</v>
      </c>
      <c r="DR16" s="25">
        <f t="shared" si="191"/>
        <v>390.21192354166885</v>
      </c>
      <c r="DS16" s="20">
        <f t="shared" si="192"/>
        <v>0.79288087587924694</v>
      </c>
      <c r="DT16" s="22">
        <f t="shared" si="178"/>
        <v>154.79379543937841</v>
      </c>
      <c r="DU16" s="22">
        <f t="shared" si="194"/>
        <v>222.65680756441012</v>
      </c>
      <c r="DV16" s="22">
        <f t="shared" si="180"/>
        <v>16.006771290685762</v>
      </c>
      <c r="DW16" s="25">
        <f t="shared" si="196"/>
        <v>393.45737429447428</v>
      </c>
      <c r="DX16" s="20">
        <f t="shared" si="197"/>
        <v>0.80342013679042357</v>
      </c>
      <c r="DY16" s="22">
        <f t="shared" si="178"/>
        <v>155.76684352170352</v>
      </c>
      <c r="DZ16" s="22">
        <f t="shared" si="199"/>
        <v>225.61644281348674</v>
      </c>
      <c r="EA16" s="22">
        <f t="shared" si="180"/>
        <v>15.247227609036964</v>
      </c>
      <c r="EB16" s="25">
        <f t="shared" si="201"/>
        <v>396.63051394422723</v>
      </c>
      <c r="EC16" s="20">
        <f t="shared" si="202"/>
        <v>0.81371466814502813</v>
      </c>
      <c r="ED16" s="22">
        <f t="shared" si="178"/>
        <v>156.71914255362918</v>
      </c>
      <c r="EE16" s="22">
        <f t="shared" si="204"/>
        <v>228.5073531084868</v>
      </c>
      <c r="EF16" s="22">
        <f t="shared" si="180"/>
        <v>14.503880259735299</v>
      </c>
      <c r="EG16" s="25">
        <f t="shared" si="206"/>
        <v>399.73037592185131</v>
      </c>
      <c r="EH16" s="20">
        <f t="shared" si="207"/>
        <v>0.82376133412908481</v>
      </c>
      <c r="EI16" s="22">
        <f t="shared" si="178"/>
        <v>157.65040245564524</v>
      </c>
      <c r="EJ16" s="22">
        <f t="shared" si="209"/>
        <v>231.32865785012959</v>
      </c>
      <c r="EK16" s="22">
        <f t="shared" si="180"/>
        <v>13.776955673584318</v>
      </c>
      <c r="EL16" s="25">
        <f t="shared" si="211"/>
        <v>402.75601597935918</v>
      </c>
      <c r="EM16" s="20">
        <f t="shared" si="212"/>
        <v>0.83355707443081062</v>
      </c>
      <c r="EN16" s="22">
        <f t="shared" si="178"/>
        <v>158.56033955696415</v>
      </c>
      <c r="EO16" s="22">
        <f t="shared" si="214"/>
        <v>234.07949764166023</v>
      </c>
      <c r="EP16" s="22">
        <f t="shared" si="180"/>
        <v>13.066675278854843</v>
      </c>
      <c r="EQ16" s="25">
        <f t="shared" si="216"/>
        <v>405.70651247747924</v>
      </c>
      <c r="ER16" s="20">
        <f t="shared" si="217"/>
        <v>0.84309890517281616</v>
      </c>
      <c r="ES16" s="22">
        <f t="shared" si="178"/>
        <v>159.44867668193015</v>
      </c>
      <c r="ET16" s="22">
        <f t="shared" si="219"/>
        <v>236.75903455063022</v>
      </c>
      <c r="EU16" s="22">
        <f t="shared" si="180"/>
        <v>12.373255433835757</v>
      </c>
      <c r="EV16" s="25">
        <f t="shared" si="221"/>
        <v>408.58096666639614</v>
      </c>
      <c r="EW16" s="20">
        <f t="shared" si="222"/>
        <v>0.85238391982102324</v>
      </c>
      <c r="EX16" s="22">
        <f t="shared" si="178"/>
        <v>160.31514323444941</v>
      </c>
      <c r="EY16" s="22">
        <f t="shared" si="224"/>
        <v>239.36645236413975</v>
      </c>
      <c r="EZ16" s="22">
        <f t="shared" si="180"/>
        <v>11.696907360929162</v>
      </c>
      <c r="FA16" s="25">
        <f t="shared" si="226"/>
        <v>411.37850295951836</v>
      </c>
      <c r="FB16" s="20">
        <f t="shared" si="227"/>
        <v>0.86140929007002465</v>
      </c>
      <c r="FC16" s="22">
        <f t="shared" si="178"/>
        <v>161.15947528041642</v>
      </c>
      <c r="FD16" s="22">
        <f t="shared" si="229"/>
        <v>241.90095683746432</v>
      </c>
      <c r="FE16" s="22">
        <f t="shared" si="180"/>
        <v>11.037837082309975</v>
      </c>
      <c r="FF16" s="25">
        <f t="shared" si="231"/>
        <v>414.09826920019071</v>
      </c>
      <c r="FG16" s="20">
        <f t="shared" si="232"/>
        <v>0.87017226670461156</v>
      </c>
      <c r="FH16" s="22">
        <f t="shared" si="178"/>
        <v>161.98141562811074</v>
      </c>
      <c r="FI16" s="22">
        <f t="shared" si="234"/>
        <v>244.36177593598902</v>
      </c>
      <c r="FJ16" s="22">
        <f t="shared" si="180"/>
        <v>10.396245357169647</v>
      </c>
      <c r="FK16" s="25">
        <f t="shared" si="236"/>
        <v>416.73943692126943</v>
      </c>
      <c r="FL16" s="20">
        <f t="shared" si="237"/>
        <v>0.87867018043721234</v>
      </c>
      <c r="FM16" s="22">
        <f t="shared" si="178"/>
        <v>162.78071390654014</v>
      </c>
      <c r="FN16" s="22">
        <f t="shared" si="239"/>
        <v>246.74816007037796</v>
      </c>
      <c r="FO16" s="22">
        <f t="shared" si="180"/>
        <v>9.7723276205628764</v>
      </c>
      <c r="FP16" s="25">
        <f t="shared" si="241"/>
        <v>419.301201597481</v>
      </c>
      <c r="FQ16" s="20">
        <f t="shared" si="242"/>
        <v>0.88690044272098256</v>
      </c>
      <c r="FR16" s="22">
        <f t="shared" si="243"/>
        <v>163.55712664170608</v>
      </c>
      <c r="FS16" s="22">
        <f t="shared" si="244"/>
        <v>249.05938232490632</v>
      </c>
      <c r="FT16" s="22">
        <f t="shared" si="245"/>
        <v>9.1662739238762718</v>
      </c>
      <c r="FU16" s="25">
        <f t="shared" si="246"/>
        <v>421.78278289048865</v>
      </c>
      <c r="FV16" s="20">
        <f t="shared" si="247"/>
        <v>0.89486054653830227</v>
      </c>
      <c r="FW16" s="22">
        <f t="shared" si="243"/>
        <v>164.31041733076805</v>
      </c>
      <c r="FX16" s="22">
        <f t="shared" si="249"/>
        <v>251.29473867888603</v>
      </c>
      <c r="FY16" s="22">
        <f t="shared" si="245"/>
        <v>8.5782688769368214</v>
      </c>
      <c r="FZ16" s="25">
        <f t="shared" si="251"/>
        <v>424.1834248865909</v>
      </c>
      <c r="GA16" s="20">
        <f t="shared" si="252"/>
        <v>0.90254806716443814</v>
      </c>
      <c r="GB16" s="22">
        <f t="shared" si="243"/>
        <v>165.04035651408495</v>
      </c>
      <c r="GC16" s="22">
        <f t="shared" si="254"/>
        <v>253.4535482211175</v>
      </c>
      <c r="GD16" s="22">
        <f t="shared" si="245"/>
        <v>8.0084915917779327</v>
      </c>
      <c r="GE16" s="25">
        <f t="shared" si="256"/>
        <v>426.50239632698043</v>
      </c>
      <c r="GF16" s="20">
        <f t="shared" si="257"/>
        <v>0.90996066290613598</v>
      </c>
      <c r="GG16" s="22">
        <f t="shared" si="243"/>
        <v>165.74672184511044</v>
      </c>
      <c r="GH16" s="22">
        <f t="shared" si="259"/>
        <v>255.53515335730111</v>
      </c>
      <c r="GI16" s="22">
        <f t="shared" si="245"/>
        <v>7.4571156280802446</v>
      </c>
      <c r="GJ16" s="25">
        <f t="shared" si="261"/>
        <v>428.73899083049184</v>
      </c>
      <c r="GK16" s="20">
        <f t="shared" si="262"/>
        <v>0.91709607581492569</v>
      </c>
      <c r="GL16" s="22">
        <f t="shared" si="243"/>
        <v>166.42929815812201</v>
      </c>
      <c r="GM16" s="22">
        <f t="shared" si="264"/>
        <v>257.53892001034745</v>
      </c>
      <c r="GN16" s="22">
        <f t="shared" si="245"/>
        <v>6.9243089403035887</v>
      </c>
      <c r="GO16" s="25">
        <f t="shared" si="266"/>
        <v>430.89252710877304</v>
      </c>
      <c r="GP16" s="20">
        <f t="shared" si="267"/>
        <v>0.92395213237491303</v>
      </c>
      <c r="GQ16" s="22">
        <f t="shared" si="243"/>
        <v>167.08787753376239</v>
      </c>
      <c r="GR16" s="22">
        <f t="shared" si="269"/>
        <v>259.46423781352308</v>
      </c>
      <c r="GS16" s="22">
        <f t="shared" si="245"/>
        <v>6.4102338265264835</v>
      </c>
      <c r="GT16" s="25">
        <f t="shared" si="271"/>
        <v>432.96234917381202</v>
      </c>
      <c r="GU16" s="20">
        <f t="shared" si="272"/>
        <v>0.93052674416485359</v>
      </c>
      <c r="GV16" s="22">
        <f t="shared" si="243"/>
        <v>167.72225936237396</v>
      </c>
      <c r="GW16" s="22">
        <f t="shared" si="274"/>
        <v>261.31052029637419</v>
      </c>
      <c r="GX16" s="22">
        <f t="shared" si="245"/>
        <v>5.9150468790085329</v>
      </c>
      <c r="GY16" s="25">
        <f t="shared" si="276"/>
        <v>434.94782653775667</v>
      </c>
      <c r="GZ16" s="20">
        <f t="shared" si="277"/>
        <v>0.93681790849430702</v>
      </c>
      <c r="HA16" s="22">
        <f t="shared" si="278"/>
        <v>168.33225040510641</v>
      </c>
      <c r="HB16" s="22">
        <f t="shared" si="279"/>
        <v>263.07720506337131</v>
      </c>
      <c r="HC16" s="22">
        <f t="shared" si="280"/>
        <v>5.4388989364909337</v>
      </c>
      <c r="HD16" s="25">
        <f t="shared" si="281"/>
        <v>436.84835440496869</v>
      </c>
      <c r="HE16" s="20">
        <f t="shared" si="282"/>
        <v>0.94282370901367385</v>
      </c>
      <c r="HF16" s="22">
        <f t="shared" si="278"/>
        <v>168.91766485277893</v>
      </c>
      <c r="HG16" s="22">
        <f t="shared" si="284"/>
        <v>264.76375396521991</v>
      </c>
      <c r="HH16" s="22">
        <f t="shared" si="280"/>
        <v>4.9819350382495378</v>
      </c>
      <c r="HI16" s="25">
        <f t="shared" si="286"/>
        <v>438.66335385624842</v>
      </c>
      <c r="HJ16" s="20">
        <f t="shared" si="287"/>
        <v>0.94854231629793673</v>
      </c>
      <c r="HK16" s="22">
        <f t="shared" si="278"/>
        <v>169.47832438247974</v>
      </c>
      <c r="HL16" s="22">
        <f t="shared" si="289"/>
        <v>266.36965326278658</v>
      </c>
      <c r="HM16" s="22">
        <f t="shared" si="280"/>
        <v>4.5442943799144508</v>
      </c>
      <c r="HN16" s="25">
        <f t="shared" si="291"/>
        <v>440.39227202518077</v>
      </c>
      <c r="HO16" s="20">
        <f t="shared" si="292"/>
        <v>0.95397198840391961</v>
      </c>
      <c r="HP16" s="22">
        <f t="shared" si="278"/>
        <v>170.01405821188487</v>
      </c>
      <c r="HQ16" s="22">
        <f t="shared" si="294"/>
        <v>267.89441378358867</v>
      </c>
      <c r="HR16" s="22">
        <f t="shared" si="280"/>
        <v>4.1261102710697166</v>
      </c>
      <c r="HS16" s="25">
        <f t="shared" si="296"/>
        <v>442.03458226654323</v>
      </c>
      <c r="HT16" s="20">
        <f t="shared" si="297"/>
        <v>0.95911107140090046</v>
      </c>
      <c r="HU16" s="22">
        <f t="shared" si="278"/>
        <v>170.52470315128014</v>
      </c>
      <c r="HV16" s="22">
        <f t="shared" si="299"/>
        <v>269.33757107080083</v>
      </c>
      <c r="HW16" s="22">
        <f t="shared" si="280"/>
        <v>3.7275100946459396</v>
      </c>
      <c r="HX16" s="25">
        <f t="shared" si="301"/>
        <v>443.58978431672688</v>
      </c>
      <c r="HY16" s="20">
        <f t="shared" si="302"/>
        <v>0.96395799987441511</v>
      </c>
      <c r="HZ16" s="22">
        <f t="shared" si="278"/>
        <v>171.01010365327022</v>
      </c>
      <c r="IA16" s="22">
        <f t="shared" si="304"/>
        <v>270.69868552473326</v>
      </c>
      <c r="IB16" s="22">
        <f t="shared" si="280"/>
        <v>3.3486152681181851</v>
      </c>
      <c r="IC16" s="25">
        <f t="shared" si="306"/>
        <v>445.05740444612167</v>
      </c>
      <c r="ID16" s="20">
        <f t="shared" si="307"/>
        <v>0.96851129740309716</v>
      </c>
      <c r="IE16" s="22">
        <f t="shared" si="278"/>
        <v>171.47011186016007</v>
      </c>
      <c r="IF16" s="22">
        <f t="shared" si="309"/>
        <v>271.97734253673775</v>
      </c>
      <c r="IG16" s="22">
        <f t="shared" si="280"/>
        <v>2.9895412065210412</v>
      </c>
      <c r="IH16" s="25">
        <f t="shared" si="311"/>
        <v>446.43699560341884</v>
      </c>
      <c r="II16" s="20">
        <f t="shared" si="312"/>
        <v>0.9727695770084106</v>
      </c>
      <c r="IJ16" s="22">
        <f t="shared" si="313"/>
        <v>171.90458764899367</v>
      </c>
      <c r="IK16" s="22">
        <f t="shared" si="314"/>
        <v>273.17315261550186</v>
      </c>
      <c r="IL16" s="22">
        <f t="shared" si="315"/>
        <v>2.6503972872920976</v>
      </c>
      <c r="IM16" s="25">
        <f t="shared" si="316"/>
        <v>447.72813755178765</v>
      </c>
      <c r="IN16" s="20">
        <f t="shared" si="317"/>
        <v>0.97673154157713671</v>
      </c>
      <c r="IO16" s="22">
        <f t="shared" si="313"/>
        <v>172.31339867423685</v>
      </c>
      <c r="IP16" s="22">
        <f t="shared" si="319"/>
        <v>274.28575150569151</v>
      </c>
      <c r="IQ16" s="22">
        <f t="shared" si="315"/>
        <v>2.331286816954524</v>
      </c>
      <c r="IR16" s="25">
        <f t="shared" si="321"/>
        <v>448.93043699688286</v>
      </c>
      <c r="IS16" s="20">
        <f t="shared" si="322"/>
        <v>0.98039598425648755</v>
      </c>
      <c r="IT16" s="22">
        <f t="shared" si="313"/>
        <v>172.69642040809109</v>
      </c>
      <c r="IU16" s="22">
        <f t="shared" si="324"/>
        <v>275.31480029890685</v>
      </c>
      <c r="IV16" s="22">
        <f t="shared" si="315"/>
        <v>2.0323069996488732</v>
      </c>
      <c r="IW16" s="25">
        <f t="shared" si="326"/>
        <v>450.04352770664684</v>
      </c>
      <c r="IX16" s="20">
        <f t="shared" si="327"/>
        <v>0.98376178882172483</v>
      </c>
      <c r="IY16" s="22">
        <f t="shared" si="313"/>
        <v>173.0535361784259</v>
      </c>
      <c r="IZ16" s="22">
        <f t="shared" si="329"/>
        <v>276.25998553691676</v>
      </c>
      <c r="JA16" s="22">
        <f t="shared" si="315"/>
        <v>1.7535489075237747</v>
      </c>
      <c r="JB16" s="25">
        <f t="shared" si="331"/>
        <v>451.06707062286642</v>
      </c>
      <c r="JC16" s="20">
        <f t="shared" si="332"/>
        <v>0.98682793001617242</v>
      </c>
      <c r="JD16" s="22">
        <f t="shared" si="313"/>
        <v>173.38463720431807</v>
      </c>
      <c r="JE16" s="22">
        <f t="shared" si="334"/>
        <v>277.12101930714152</v>
      </c>
      <c r="JF16" s="22">
        <f t="shared" si="315"/>
        <v>1.4950974529944823</v>
      </c>
      <c r="JG16" s="25">
        <f t="shared" si="336"/>
        <v>452.00075396445408</v>
      </c>
      <c r="JH16" s="20">
        <f t="shared" si="337"/>
        <v>0.98959347386352026</v>
      </c>
      <c r="JI16" s="22">
        <f t="shared" si="313"/>
        <v>173.68962262918777</v>
      </c>
      <c r="JJ16" s="22">
        <f t="shared" si="339"/>
        <v>277.89763933035374</v>
      </c>
      <c r="JK16" s="22">
        <f t="shared" si="315"/>
        <v>1.2570313628777259</v>
      </c>
      <c r="JL16" s="25">
        <f t="shared" si="341"/>
        <v>452.84429332241922</v>
      </c>
      <c r="JM16" s="20">
        <f t="shared" si="342"/>
        <v>0.99205757795232208</v>
      </c>
      <c r="JN16" s="22">
        <f t="shared" si="313"/>
        <v>173.96839955152006</v>
      </c>
      <c r="JO16" s="22">
        <f t="shared" si="344"/>
        <v>278.58960904057108</v>
      </c>
      <c r="JP16" s="22">
        <f t="shared" si="315"/>
        <v>1.0394231544107515</v>
      </c>
      <c r="JQ16" s="25">
        <f t="shared" si="346"/>
        <v>453.59743174650191</v>
      </c>
      <c r="JR16" s="20">
        <f t="shared" si="347"/>
        <v>0.99421949169260215</v>
      </c>
      <c r="JS16" s="22">
        <f t="shared" si="348"/>
        <v>174.22088305316385</v>
      </c>
      <c r="JT16" s="22">
        <f t="shared" si="349"/>
        <v>279.19671765711655</v>
      </c>
      <c r="JU16" s="22">
        <f t="shared" si="350"/>
        <v>0.84233911316186394</v>
      </c>
      <c r="JV16" s="25">
        <f t="shared" si="351"/>
        <v>454.25993982344227</v>
      </c>
      <c r="JW16" s="20">
        <f t="shared" si="352"/>
        <v>0.99607855654449229</v>
      </c>
      <c r="JX16" s="22">
        <f t="shared" si="348"/>
        <v>174.44699622519866</v>
      </c>
      <c r="JY16" s="22">
        <f t="shared" si="354"/>
        <v>279.71878024882432</v>
      </c>
      <c r="JZ16" s="22">
        <f t="shared" si="350"/>
        <v>0.66583927283923894</v>
      </c>
      <c r="KA16" s="25">
        <f t="shared" si="356"/>
        <v>454.83161574686227</v>
      </c>
      <c r="KB16" s="20">
        <f t="shared" si="357"/>
        <v>0.99763420621882892</v>
      </c>
      <c r="KC16" s="22">
        <f t="shared" si="348"/>
        <v>174.64667019136189</v>
      </c>
      <c r="KD16" s="22">
        <f t="shared" si="359"/>
        <v>280.15563779037154</v>
      </c>
      <c r="KE16" s="22">
        <f t="shared" si="350"/>
        <v>0.50997739700403255</v>
      </c>
      <c r="KF16" s="25">
        <f t="shared" si="361"/>
        <v>455.31228537873744</v>
      </c>
      <c r="KG16" s="20">
        <f t="shared" si="362"/>
        <v>0.99888596684965203</v>
      </c>
      <c r="KH16" s="22">
        <f t="shared" si="348"/>
        <v>174.81984412902918</v>
      </c>
      <c r="KI16" s="22">
        <f t="shared" si="364"/>
        <v>280.5071572107193</v>
      </c>
      <c r="KJ16" s="22">
        <f t="shared" si="350"/>
        <v>0.37480096269347801</v>
      </c>
      <c r="KK16" s="25">
        <f t="shared" si="366"/>
        <v>455.70180230244193</v>
      </c>
      <c r="KL16" s="20">
        <f t="shared" si="367"/>
        <v>0.99983345713854721</v>
      </c>
      <c r="KM16" s="22">
        <f t="shared" si="348"/>
        <v>174.9664652877415</v>
      </c>
      <c r="KN16" s="22">
        <f t="shared" si="369"/>
        <v>280.7732314336468</v>
      </c>
      <c r="KO16" s="22">
        <f t="shared" si="350"/>
        <v>0.26035114595895326</v>
      </c>
      <c r="KP16" s="25">
        <f t="shared" si="371"/>
        <v>456.00004786734729</v>
      </c>
      <c r="KQ16" s="20">
        <f t="shared" si="372"/>
        <v>1.0004763884707935</v>
      </c>
      <c r="KR16" s="22">
        <f t="shared" si="348"/>
        <v>175.08648900527359</v>
      </c>
      <c r="KS16" s="22">
        <f t="shared" si="374"/>
        <v>280.95377941036821</v>
      </c>
      <c r="KT16" s="22">
        <f t="shared" si="350"/>
        <v>0.16666280932334804</v>
      </c>
      <c r="KU16" s="25">
        <f t="shared" si="376"/>
        <v>456.2069312249651</v>
      </c>
      <c r="KV16" s="20">
        <f t="shared" si="377"/>
        <v>1.0008145650032794</v>
      </c>
      <c r="KW16" s="22">
        <f t="shared" si="348"/>
        <v>175.1798787212384</v>
      </c>
      <c r="KX16" s="22">
        <f t="shared" si="379"/>
        <v>281.0487461442209</v>
      </c>
      <c r="KY16" s="22">
        <f t="shared" si="350"/>
        <v>9.3764491161567473E-2</v>
      </c>
      <c r="KZ16" s="25">
        <f t="shared" si="381"/>
        <v>456.32238935662087</v>
      </c>
      <c r="LA16" s="20">
        <f t="shared" si="382"/>
        <v>1.0008478837241568</v>
      </c>
      <c r="LB16" s="22">
        <f t="shared" si="383"/>
        <v>175.24660598822376</v>
      </c>
      <c r="LC16" s="22">
        <f t="shared" si="384"/>
        <v>281.05810270741767</v>
      </c>
      <c r="LD16" s="22">
        <f t="shared" si="385"/>
        <v>4.1678397007506141E-2</v>
      </c>
      <c r="LE16" s="25">
        <f t="shared" si="386"/>
        <v>456.34638709264897</v>
      </c>
      <c r="LF16" s="20">
        <f t="shared" si="387"/>
        <v>1.0005763344842207</v>
      </c>
      <c r="LG16" s="22">
        <f t="shared" si="419"/>
        <v>175.28665048045769</v>
      </c>
      <c r="LH16" s="22">
        <f t="shared" si="389"/>
        <v>280.98184624985885</v>
      </c>
      <c r="LI16" s="22">
        <f t="shared" si="420"/>
        <v>1.0420392790022118E-2</v>
      </c>
      <c r="LJ16" s="25">
        <f t="shared" si="391"/>
        <v>456.27891712310657</v>
      </c>
      <c r="LK16" s="20">
        <f t="shared" si="392"/>
        <v>1</v>
      </c>
      <c r="LL16" s="22">
        <f t="shared" si="421"/>
        <v>175.3</v>
      </c>
      <c r="LM16" s="22">
        <f t="shared" si="394"/>
        <v>280.82</v>
      </c>
      <c r="LN16" s="22">
        <f t="shared" si="422"/>
        <v>0</v>
      </c>
      <c r="LO16" s="25">
        <f t="shared" si="396"/>
        <v>456.12</v>
      </c>
    </row>
    <row r="17" spans="1:327" x14ac:dyDescent="0.2">
      <c r="A17" s="1">
        <f>Foglio3!A18</f>
        <v>12</v>
      </c>
      <c r="B17" s="1">
        <f>Foglio3!B18</f>
        <v>12</v>
      </c>
      <c r="C17" s="1">
        <f>Foglio3!C18</f>
        <v>45.382021742727773</v>
      </c>
      <c r="D17" s="1">
        <f>Foglio3!D18</f>
        <v>0.70237643780361392</v>
      </c>
      <c r="E17" s="1">
        <f>Foglio3!E18</f>
        <v>0.71180568950964851</v>
      </c>
      <c r="F17" s="1">
        <f>Foglio3!F18</f>
        <v>1.0134247836324359</v>
      </c>
      <c r="G17" s="1">
        <f>Foglio1!H26</f>
        <v>-12.383430374017347</v>
      </c>
      <c r="H17" s="1">
        <f>Foglio3!G18</f>
        <v>-0.30264553562891028</v>
      </c>
      <c r="I17" s="1">
        <f>Foglio3!H18</f>
        <v>183.36</v>
      </c>
      <c r="J17" s="1">
        <f>Foglio3!I18</f>
        <v>316.67</v>
      </c>
      <c r="K17" s="1">
        <f>Foglio3!J18</f>
        <v>500.03000000000003</v>
      </c>
      <c r="L17" s="1">
        <f>IF(G17&lt;=Foglio1!$C$3,_xlfn.XLOOKUP(Q17,W17:LO17,$W$3:$LO$3),-_xlfn.XLOOKUP(Q17,W17:LO17,$W$3:$LO$3))</f>
        <v>-16</v>
      </c>
      <c r="M17" s="1">
        <f>IF(G17&lt;=Foglio1!$C$3,_xlfn.XLOOKUP(L17,$W$3:$LO$3,W17:LO17),_xlfn.XLOOKUP(-L17,$W$3:$LO$3,W17:LO17))</f>
        <v>1.0458020121533524</v>
      </c>
      <c r="N17" s="1">
        <f t="shared" si="397"/>
        <v>179.80847228362509</v>
      </c>
      <c r="O17" s="1">
        <f t="shared" si="398"/>
        <v>331.17412318860215</v>
      </c>
      <c r="P17" s="1">
        <f t="shared" si="399"/>
        <v>2.9055471269943607</v>
      </c>
      <c r="Q17" s="1">
        <f t="shared" si="400"/>
        <v>513.88814259922162</v>
      </c>
      <c r="W17" s="20">
        <f t="shared" si="401"/>
        <v>0.76561734083241173</v>
      </c>
      <c r="X17" s="22">
        <f t="shared" si="110"/>
        <v>137.52000000000001</v>
      </c>
      <c r="Y17" s="22">
        <f t="shared" si="402"/>
        <v>242.44804332139984</v>
      </c>
      <c r="Z17" s="22">
        <f t="shared" si="403"/>
        <v>37.502249999999997</v>
      </c>
      <c r="AA17" s="25">
        <f t="shared" si="404"/>
        <v>417.47029332139982</v>
      </c>
      <c r="AB17" s="20">
        <f t="shared" si="405"/>
        <v>0.77793856035316078</v>
      </c>
      <c r="AC17" s="22">
        <f t="shared" si="406"/>
        <v>138.89869070775379</v>
      </c>
      <c r="AD17" s="22">
        <f t="shared" si="407"/>
        <v>246.34980390703544</v>
      </c>
      <c r="AE17" s="22">
        <f t="shared" si="408"/>
        <v>36.374326710408845</v>
      </c>
      <c r="AF17" s="25">
        <f t="shared" si="409"/>
        <v>421.62282132519812</v>
      </c>
      <c r="AG17" s="20">
        <f t="shared" si="410"/>
        <v>0.79002281225236626</v>
      </c>
      <c r="AH17" s="22">
        <f t="shared" si="411"/>
        <v>140.26299814490022</v>
      </c>
      <c r="AI17" s="22">
        <f t="shared" si="412"/>
        <v>250.17652395595684</v>
      </c>
      <c r="AJ17" s="22">
        <f t="shared" si="413"/>
        <v>35.258170545820583</v>
      </c>
      <c r="AK17" s="25">
        <f t="shared" si="414"/>
        <v>425.69769264667764</v>
      </c>
      <c r="AL17" s="20">
        <f t="shared" si="415"/>
        <v>0.80186641554983684</v>
      </c>
      <c r="AM17" s="22">
        <f t="shared" si="416"/>
        <v>141.61250673017767</v>
      </c>
      <c r="AN17" s="22">
        <f t="shared" si="417"/>
        <v>253.92703781216684</v>
      </c>
      <c r="AO17" s="22">
        <f t="shared" si="111"/>
        <v>34.154121498215403</v>
      </c>
      <c r="AP17" s="25">
        <f t="shared" si="418"/>
        <v>429.69366604055995</v>
      </c>
      <c r="AQ17" s="20">
        <f t="shared" si="112"/>
        <v>0.8134657625692765</v>
      </c>
      <c r="AR17" s="22">
        <f t="shared" si="113"/>
        <v>142.94680539019808</v>
      </c>
      <c r="AS17" s="22">
        <f t="shared" si="114"/>
        <v>257.60020303281283</v>
      </c>
      <c r="AT17" s="22">
        <f t="shared" si="115"/>
        <v>33.062515871628378</v>
      </c>
      <c r="AU17" s="25">
        <f t="shared" si="116"/>
        <v>433.60952429463924</v>
      </c>
      <c r="AV17" s="20">
        <f t="shared" si="117"/>
        <v>0.82481732003721786</v>
      </c>
      <c r="AW17" s="22">
        <f t="shared" si="113"/>
        <v>144.26548768466392</v>
      </c>
      <c r="AX17" s="22">
        <f t="shared" si="119"/>
        <v>261.19490073618579</v>
      </c>
      <c r="AY17" s="22">
        <f t="shared" si="115"/>
        <v>31.983686179707963</v>
      </c>
      <c r="AZ17" s="25">
        <f t="shared" si="121"/>
        <v>437.44407460055766</v>
      </c>
      <c r="BA17" s="20">
        <f t="shared" si="122"/>
        <v>0.83591763015929099</v>
      </c>
      <c r="BB17" s="22">
        <f t="shared" si="113"/>
        <v>145.56815193017394</v>
      </c>
      <c r="BC17" s="22">
        <f t="shared" si="124"/>
        <v>264.71003594254267</v>
      </c>
      <c r="BD17" s="22">
        <f t="shared" si="115"/>
        <v>30.917961044429202</v>
      </c>
      <c r="BE17" s="25">
        <f t="shared" si="126"/>
        <v>441.19614891714582</v>
      </c>
      <c r="BF17" s="20">
        <f t="shared" si="127"/>
        <v>0.84676331167350172</v>
      </c>
      <c r="BG17" s="22">
        <f t="shared" si="113"/>
        <v>146.8544013225798</v>
      </c>
      <c r="BH17" s="22">
        <f t="shared" si="129"/>
        <v>268.14453790764782</v>
      </c>
      <c r="BI17" s="22">
        <f t="shared" si="115"/>
        <v>29.865665095992192</v>
      </c>
      <c r="BJ17" s="25">
        <f t="shared" si="131"/>
        <v>444.86460432621982</v>
      </c>
      <c r="BK17" s="20">
        <f t="shared" si="132"/>
        <v>0.85735106088019619</v>
      </c>
      <c r="BL17" s="22">
        <f t="shared" si="113"/>
        <v>148.12384405785636</v>
      </c>
      <c r="BM17" s="22">
        <f t="shared" si="134"/>
        <v>271.49736044893172</v>
      </c>
      <c r="BN17" s="22">
        <f t="shared" si="115"/>
        <v>28.827118873936666</v>
      </c>
      <c r="BO17" s="25">
        <f t="shared" si="136"/>
        <v>448.44832338072479</v>
      </c>
      <c r="BP17" s="20">
        <f t="shared" si="137"/>
        <v>0.86767765264840047</v>
      </c>
      <c r="BQ17" s="22">
        <f t="shared" si="113"/>
        <v>149.37609345144912</v>
      </c>
      <c r="BR17" s="22">
        <f t="shared" si="139"/>
        <v>274.76748226416896</v>
      </c>
      <c r="BS17" s="22">
        <f t="shared" si="115"/>
        <v>27.802638729502466</v>
      </c>
      <c r="BT17" s="25">
        <f t="shared" si="141"/>
        <v>451.94621444512057</v>
      </c>
      <c r="BU17" s="20">
        <f t="shared" si="142"/>
        <v>0.87773994139822575</v>
      </c>
      <c r="BV17" s="22">
        <f t="shared" si="113"/>
        <v>150.61076805606194</v>
      </c>
      <c r="BW17" s="22">
        <f t="shared" si="144"/>
        <v>277.95390724257618</v>
      </c>
      <c r="BX17" s="22">
        <f t="shared" si="115"/>
        <v>26.792536729265962</v>
      </c>
      <c r="BY17" s="25">
        <f t="shared" si="146"/>
        <v>455.3572120279041</v>
      </c>
      <c r="BZ17" s="20">
        <f t="shared" si="147"/>
        <v>0.88753486205904353</v>
      </c>
      <c r="CA17" s="22">
        <f t="shared" si="113"/>
        <v>151.82749177784973</v>
      </c>
      <c r="CB17" s="22">
        <f t="shared" si="149"/>
        <v>281.05566476823731</v>
      </c>
      <c r="CC17" s="22">
        <f t="shared" si="115"/>
        <v>25.797120560081499</v>
      </c>
      <c r="CD17" s="25">
        <f t="shared" si="151"/>
        <v>458.68027710616855</v>
      </c>
      <c r="CE17" s="20">
        <f t="shared" si="152"/>
        <v>0.8970594310031349</v>
      </c>
      <c r="CF17" s="22">
        <f t="shared" si="113"/>
        <v>153.02589399098014</v>
      </c>
      <c r="CG17" s="22">
        <f t="shared" si="154"/>
        <v>284.07181001576276</v>
      </c>
      <c r="CH17" s="22">
        <f t="shared" si="115"/>
        <v>24.816693435357021</v>
      </c>
      <c r="CI17" s="25">
        <f t="shared" si="156"/>
        <v>461.91439744209993</v>
      </c>
      <c r="CJ17" s="20">
        <f t="shared" si="157"/>
        <v>0.90631074695453284</v>
      </c>
      <c r="CK17" s="22">
        <f t="shared" si="113"/>
        <v>154.20560965052988</v>
      </c>
      <c r="CL17" s="22">
        <f t="shared" si="159"/>
        <v>287.00142423809194</v>
      </c>
      <c r="CM17" s="22">
        <f t="shared" si="115"/>
        <v>23.851554002692335</v>
      </c>
      <c r="CN17" s="25">
        <f t="shared" si="161"/>
        <v>465.05858789131418</v>
      </c>
      <c r="CO17" s="20">
        <f t="shared" si="162"/>
        <v>0.91528599187277893</v>
      </c>
      <c r="CP17" s="22">
        <f t="shared" si="113"/>
        <v>155.36627940368089</v>
      </c>
      <c r="CQ17" s="22">
        <f t="shared" si="164"/>
        <v>289.84361504635291</v>
      </c>
      <c r="CR17" s="22">
        <f t="shared" si="115"/>
        <v>22.901996252908141</v>
      </c>
      <c r="CS17" s="25">
        <f t="shared" si="166"/>
        <v>468.11189070294193</v>
      </c>
      <c r="CT17" s="20">
        <f t="shared" si="167"/>
        <v>0.92398243181132633</v>
      </c>
      <c r="CU17" s="22">
        <f t="shared" si="113"/>
        <v>156.50754969918268</v>
      </c>
      <c r="CV17" s="22">
        <f t="shared" si="169"/>
        <v>292.59751668169275</v>
      </c>
      <c r="CW17" s="22">
        <f t="shared" si="115"/>
        <v>21.968309430493594</v>
      </c>
      <c r="CX17" s="25">
        <f t="shared" si="171"/>
        <v>471.07337581136903</v>
      </c>
      <c r="CY17" s="20">
        <f t="shared" si="172"/>
        <v>0.93239741775032514</v>
      </c>
      <c r="CZ17" s="22">
        <f t="shared" si="113"/>
        <v>157.62907289504756</v>
      </c>
      <c r="DA17" s="22">
        <f t="shared" si="174"/>
        <v>295.26229027899547</v>
      </c>
      <c r="DB17" s="22">
        <f t="shared" si="115"/>
        <v>21.05077794549964</v>
      </c>
      <c r="DC17" s="25">
        <f t="shared" si="176"/>
        <v>473.94214111954267</v>
      </c>
      <c r="DD17" s="20">
        <f t="shared" si="177"/>
        <v>0.94052838640354031</v>
      </c>
      <c r="DE17" s="22">
        <f t="shared" si="178"/>
        <v>158.73050736444557</v>
      </c>
      <c r="DF17" s="22">
        <f t="shared" si="179"/>
        <v>297.83712412240914</v>
      </c>
      <c r="DG17" s="22">
        <f t="shared" si="180"/>
        <v>20.149681286904933</v>
      </c>
      <c r="DH17" s="25">
        <f t="shared" si="181"/>
        <v>476.7173127737596</v>
      </c>
      <c r="DI17" s="20">
        <f t="shared" si="182"/>
        <v>0.94837286099915419</v>
      </c>
      <c r="DJ17" s="22">
        <f t="shared" si="178"/>
        <v>159.81151759976751</v>
      </c>
      <c r="DK17" s="22">
        <f t="shared" si="184"/>
        <v>300.32123389260215</v>
      </c>
      <c r="DL17" s="22">
        <f t="shared" si="180"/>
        <v>19.265293937480784</v>
      </c>
      <c r="DM17" s="25">
        <f t="shared" si="186"/>
        <v>479.39804542985047</v>
      </c>
      <c r="DN17" s="20">
        <f t="shared" si="187"/>
        <v>0.95592845203421339</v>
      </c>
      <c r="DO17" s="22">
        <f t="shared" si="178"/>
        <v>160.87177431482377</v>
      </c>
      <c r="DP17" s="22">
        <f t="shared" si="189"/>
        <v>302.71386290567438</v>
      </c>
      <c r="DQ17" s="22">
        <f t="shared" si="180"/>
        <v>18.397885290181097</v>
      </c>
      <c r="DR17" s="25">
        <f t="shared" si="191"/>
        <v>481.98352251067922</v>
      </c>
      <c r="DS17" s="20">
        <f t="shared" si="192"/>
        <v>0.96319285800249621</v>
      </c>
      <c r="DT17" s="22">
        <f t="shared" si="178"/>
        <v>161.91095454514792</v>
      </c>
      <c r="DU17" s="22">
        <f t="shared" si="194"/>
        <v>305.01428234365051</v>
      </c>
      <c r="DV17" s="22">
        <f t="shared" si="180"/>
        <v>17.547719566082616</v>
      </c>
      <c r="DW17" s="25">
        <f t="shared" si="196"/>
        <v>484.472956454881</v>
      </c>
      <c r="DX17" s="20">
        <f t="shared" si="197"/>
        <v>0.9701638660955727</v>
      </c>
      <c r="DY17" s="22">
        <f t="shared" si="178"/>
        <v>162.9287417463751</v>
      </c>
      <c r="DZ17" s="22">
        <f t="shared" si="199"/>
        <v>307.22179147648501</v>
      </c>
      <c r="EA17" s="22">
        <f t="shared" si="180"/>
        <v>16.715055733900627</v>
      </c>
      <c r="EB17" s="25">
        <f t="shared" si="201"/>
        <v>486.86558895676069</v>
      </c>
      <c r="EC17" s="20">
        <f t="shared" si="202"/>
        <v>0.97683935287684809</v>
      </c>
      <c r="ED17" s="22">
        <f t="shared" si="178"/>
        <v>163.92482589066427</v>
      </c>
      <c r="EE17" s="22">
        <f t="shared" si="204"/>
        <v>309.33571787551148</v>
      </c>
      <c r="EF17" s="22">
        <f t="shared" si="180"/>
        <v>15.900147431104628</v>
      </c>
      <c r="EG17" s="25">
        <f t="shared" si="206"/>
        <v>489.16069119728036</v>
      </c>
      <c r="EH17" s="20">
        <f t="shared" si="207"/>
        <v>0.9832172849283819</v>
      </c>
      <c r="EI17" s="22">
        <f t="shared" si="178"/>
        <v>164.89890356113582</v>
      </c>
      <c r="EJ17" s="22">
        <f t="shared" si="209"/>
        <v>311.35541761827074</v>
      </c>
      <c r="EK17" s="22">
        <f t="shared" si="180"/>
        <v>15.103242886657826</v>
      </c>
      <c r="EL17" s="25">
        <f t="shared" si="211"/>
        <v>491.35756406606441</v>
      </c>
      <c r="EM17" s="20">
        <f t="shared" si="212"/>
        <v>0.98929571947028672</v>
      </c>
      <c r="EN17" s="22">
        <f t="shared" si="178"/>
        <v>165.85067804429519</v>
      </c>
      <c r="EO17" s="22">
        <f t="shared" si="214"/>
        <v>313.2802754846557</v>
      </c>
      <c r="EP17" s="22">
        <f t="shared" si="180"/>
        <v>14.324584845404255</v>
      </c>
      <c r="EQ17" s="25">
        <f t="shared" si="216"/>
        <v>493.45553837435517</v>
      </c>
      <c r="ER17" s="20">
        <f t="shared" si="217"/>
        <v>0.99507280495251815</v>
      </c>
      <c r="ES17" s="22">
        <f t="shared" si="178"/>
        <v>166.77985942041479</v>
      </c>
      <c r="ET17" s="22">
        <f t="shared" si="219"/>
        <v>315.10970514431392</v>
      </c>
      <c r="EU17" s="22">
        <f t="shared" si="180"/>
        <v>13.564410494126315</v>
      </c>
      <c r="EV17" s="25">
        <f t="shared" si="221"/>
        <v>495.45397505885506</v>
      </c>
      <c r="EW17" s="20">
        <f t="shared" si="222"/>
        <v>1.0005467816188742</v>
      </c>
      <c r="EX17" s="22">
        <f t="shared" si="178"/>
        <v>167.68616465184624</v>
      </c>
      <c r="EY17" s="22">
        <f t="shared" si="224"/>
        <v>316.84314933524894</v>
      </c>
      <c r="EZ17" s="22">
        <f t="shared" si="180"/>
        <v>12.822951389295381</v>
      </c>
      <c r="FA17" s="25">
        <f t="shared" si="226"/>
        <v>497.35226537639056</v>
      </c>
      <c r="FB17" s="20">
        <f t="shared" si="227"/>
        <v>1.005715982043035</v>
      </c>
      <c r="FC17" s="22">
        <f t="shared" si="178"/>
        <v>168.56931766923648</v>
      </c>
      <c r="FD17" s="22">
        <f t="shared" si="229"/>
        <v>318.4800800335679</v>
      </c>
      <c r="FE17" s="22">
        <f t="shared" si="180"/>
        <v>12.100433386537443</v>
      </c>
      <c r="FF17" s="25">
        <f t="shared" si="231"/>
        <v>499.14983108934183</v>
      </c>
      <c r="FG17" s="20">
        <f t="shared" si="232"/>
        <v>1.0105788316364759</v>
      </c>
      <c r="FH17" s="22">
        <f t="shared" si="178"/>
        <v>169.42904945562114</v>
      </c>
      <c r="FI17" s="22">
        <f t="shared" si="234"/>
        <v>320.01999861432284</v>
      </c>
      <c r="FJ17" s="22">
        <f t="shared" si="180"/>
        <v>11.397076571835351</v>
      </c>
      <c r="FK17" s="25">
        <f t="shared" si="236"/>
        <v>500.84612464177928</v>
      </c>
      <c r="FL17" s="20">
        <f t="shared" si="237"/>
        <v>1.0151338491281034</v>
      </c>
      <c r="FM17" s="22">
        <f t="shared" si="178"/>
        <v>170.26509812836966</v>
      </c>
      <c r="FN17" s="22">
        <f t="shared" si="239"/>
        <v>321.46243600339653</v>
      </c>
      <c r="FO17" s="22">
        <f t="shared" si="180"/>
        <v>10.713095194488416</v>
      </c>
      <c r="FP17" s="25">
        <f t="shared" si="241"/>
        <v>502.44062932625462</v>
      </c>
      <c r="FQ17" s="20">
        <f t="shared" si="242"/>
        <v>1.0193796470154644</v>
      </c>
      <c r="FR17" s="22">
        <f t="shared" si="243"/>
        <v>171.07720901895738</v>
      </c>
      <c r="FS17" s="22">
        <f t="shared" si="244"/>
        <v>322.8069528203871</v>
      </c>
      <c r="FT17" s="22">
        <f t="shared" si="245"/>
        <v>10.048697601850067</v>
      </c>
      <c r="FU17" s="25">
        <f t="shared" si="246"/>
        <v>503.93285944119452</v>
      </c>
      <c r="FV17" s="20">
        <f t="shared" si="247"/>
        <v>1.0233149319873915</v>
      </c>
      <c r="FW17" s="22">
        <f t="shared" si="243"/>
        <v>171.86513475053982</v>
      </c>
      <c r="FX17" s="22">
        <f t="shared" si="249"/>
        <v>324.05313951244727</v>
      </c>
      <c r="FY17" s="22">
        <f t="shared" si="245"/>
        <v>9.4040861758631937</v>
      </c>
      <c r="FZ17" s="25">
        <f t="shared" si="251"/>
        <v>505.3223604388503</v>
      </c>
      <c r="GA17" s="20">
        <f t="shared" si="252"/>
        <v>1.0269385053179614</v>
      </c>
      <c r="GB17" s="22">
        <f t="shared" si="243"/>
        <v>172.62863531330643</v>
      </c>
      <c r="GC17" s="22">
        <f t="shared" si="254"/>
        <v>325.20061647903884</v>
      </c>
      <c r="GD17" s="22">
        <f t="shared" si="245"/>
        <v>8.7794572714126122</v>
      </c>
      <c r="GE17" s="25">
        <f t="shared" si="256"/>
        <v>506.60870906375794</v>
      </c>
      <c r="GF17" s="20">
        <f t="shared" si="257"/>
        <v>1.0302492632316345</v>
      </c>
      <c r="GG17" s="22">
        <f t="shared" si="243"/>
        <v>173.36747813758956</v>
      </c>
      <c r="GH17" s="22">
        <f t="shared" si="259"/>
        <v>326.24903418756168</v>
      </c>
      <c r="GI17" s="22">
        <f t="shared" si="245"/>
        <v>8.1750011565135612</v>
      </c>
      <c r="GJ17" s="25">
        <f t="shared" si="261"/>
        <v>507.79151348166482</v>
      </c>
      <c r="GK17" s="20">
        <f t="shared" si="262"/>
        <v>1.0332461972394786</v>
      </c>
      <c r="GL17" s="22">
        <f t="shared" si="243"/>
        <v>174.08143816470763</v>
      </c>
      <c r="GM17" s="22">
        <f t="shared" si="264"/>
        <v>327.19807327982573</v>
      </c>
      <c r="GN17" s="22">
        <f t="shared" si="245"/>
        <v>7.590901954354127</v>
      </c>
      <c r="GO17" s="25">
        <f t="shared" si="266"/>
        <v>508.87041339888748</v>
      </c>
      <c r="GP17" s="20">
        <f t="shared" si="267"/>
        <v>1.0359283944463629</v>
      </c>
      <c r="GQ17" s="22">
        <f t="shared" si="243"/>
        <v>174.7702979155201</v>
      </c>
      <c r="GR17" s="22">
        <f t="shared" si="269"/>
        <v>328.04744466932976</v>
      </c>
      <c r="GS17" s="22">
        <f t="shared" si="245"/>
        <v>7.0273375872095905</v>
      </c>
      <c r="GT17" s="25">
        <f t="shared" si="271"/>
        <v>509.84508017205945</v>
      </c>
      <c r="GU17" s="20">
        <f t="shared" si="272"/>
        <v>1.038295037829035</v>
      </c>
      <c r="GV17" s="22">
        <f t="shared" si="243"/>
        <v>175.43384755667364</v>
      </c>
      <c r="GW17" s="22">
        <f t="shared" si="274"/>
        <v>328.7968896293205</v>
      </c>
      <c r="GX17" s="22">
        <f t="shared" si="245"/>
        <v>6.4844797222455437</v>
      </c>
      <c r="GY17" s="25">
        <f t="shared" si="276"/>
        <v>510.71521690823971</v>
      </c>
      <c r="GZ17" s="20">
        <f t="shared" si="277"/>
        <v>1.0403454064849949</v>
      </c>
      <c r="HA17" s="22">
        <f t="shared" si="278"/>
        <v>176.07188496451977</v>
      </c>
      <c r="HB17" s="22">
        <f t="shared" si="279"/>
        <v>329.44617987160336</v>
      </c>
      <c r="HC17" s="22">
        <f t="shared" si="280"/>
        <v>5.9624937192264369</v>
      </c>
      <c r="HD17" s="25">
        <f t="shared" si="281"/>
        <v>511.48055855534955</v>
      </c>
      <c r="HE17" s="20">
        <f t="shared" si="282"/>
        <v>1.0420788758520867</v>
      </c>
      <c r="HF17" s="22">
        <f t="shared" si="278"/>
        <v>176.6842157866831</v>
      </c>
      <c r="HG17" s="22">
        <f t="shared" si="284"/>
        <v>329.99511761608034</v>
      </c>
      <c r="HH17" s="22">
        <f t="shared" si="280"/>
        <v>5.4615385801453931</v>
      </c>
      <c r="HI17" s="25">
        <f t="shared" si="286"/>
        <v>512.14087198290883</v>
      </c>
      <c r="HJ17" s="20">
        <f t="shared" si="287"/>
        <v>1.0434949178987496</v>
      </c>
      <c r="HK17" s="22">
        <f t="shared" si="278"/>
        <v>177.27065350126347</v>
      </c>
      <c r="HL17" s="22">
        <f t="shared" si="289"/>
        <v>330.44353565099703</v>
      </c>
      <c r="HM17" s="22">
        <f t="shared" si="280"/>
        <v>4.9817669007906327</v>
      </c>
      <c r="HN17" s="25">
        <f t="shared" si="291"/>
        <v>512.69595605305108</v>
      </c>
      <c r="HO17" s="20">
        <f t="shared" si="292"/>
        <v>1.0445931012848579</v>
      </c>
      <c r="HP17" s="22">
        <f t="shared" si="278"/>
        <v>177.83101947365211</v>
      </c>
      <c r="HQ17" s="22">
        <f t="shared" si="294"/>
        <v>330.79129738387599</v>
      </c>
      <c r="HR17" s="22">
        <f t="shared" si="280"/>
        <v>4.5233248242633319</v>
      </c>
      <c r="HS17" s="25">
        <f t="shared" si="296"/>
        <v>513.1456416817914</v>
      </c>
      <c r="HT17" s="20">
        <f t="shared" si="297"/>
        <v>1.0453730914931147</v>
      </c>
      <c r="HU17" s="22">
        <f t="shared" si="278"/>
        <v>178.36514301094539</v>
      </c>
      <c r="HV17" s="22">
        <f t="shared" si="299"/>
        <v>331.03829688312464</v>
      </c>
      <c r="HW17" s="22">
        <f t="shared" si="280"/>
        <v>4.0863519964610404</v>
      </c>
      <c r="HX17" s="25">
        <f t="shared" si="301"/>
        <v>513.48979189053114</v>
      </c>
      <c r="HY17" s="20">
        <f t="shared" si="302"/>
        <v>1.0458346509309457</v>
      </c>
      <c r="HZ17" s="22">
        <f t="shared" si="278"/>
        <v>178.87286141393969</v>
      </c>
      <c r="IA17" s="22">
        <f t="shared" si="304"/>
        <v>331.18445891030262</v>
      </c>
      <c r="IB17" s="22">
        <f t="shared" si="280"/>
        <v>3.6709815235401573</v>
      </c>
      <c r="IC17" s="25">
        <f t="shared" si="306"/>
        <v>513.72830184778252</v>
      </c>
      <c r="ID17" s="20">
        <f t="shared" si="307"/>
        <v>1.0459776390028757</v>
      </c>
      <c r="IE17" s="22">
        <f t="shared" si="278"/>
        <v>179.3540200266911</v>
      </c>
      <c r="IF17" s="22">
        <f t="shared" si="309"/>
        <v>331.22973894304067</v>
      </c>
      <c r="IG17" s="22">
        <f t="shared" si="280"/>
        <v>3.2773399313705092</v>
      </c>
      <c r="IH17" s="25">
        <f t="shared" si="311"/>
        <v>513.86109890110231</v>
      </c>
      <c r="II17" s="20">
        <f t="shared" si="312"/>
        <v>1.0458020121533524</v>
      </c>
      <c r="IJ17" s="22">
        <f t="shared" si="313"/>
        <v>179.80847228362509</v>
      </c>
      <c r="IK17" s="22">
        <f t="shared" si="314"/>
        <v>331.17412318860215</v>
      </c>
      <c r="IL17" s="22">
        <f t="shared" si="315"/>
        <v>2.9055471269943607</v>
      </c>
      <c r="IM17" s="25">
        <f t="shared" si="316"/>
        <v>513.88814259922162</v>
      </c>
      <c r="IN17" s="20">
        <f t="shared" si="317"/>
        <v>1.0453078238800158</v>
      </c>
      <c r="IO17" s="22">
        <f t="shared" si="313"/>
        <v>180.23607975418179</v>
      </c>
      <c r="IP17" s="22">
        <f t="shared" si="319"/>
        <v>331.01762858808462</v>
      </c>
      <c r="IQ17" s="22">
        <f t="shared" si="315"/>
        <v>2.5557163621015762</v>
      </c>
      <c r="IR17" s="25">
        <f t="shared" si="321"/>
        <v>513.80942470436798</v>
      </c>
      <c r="IS17" s="20">
        <f t="shared" si="322"/>
        <v>1.0444952247174009</v>
      </c>
      <c r="IT17" s="22">
        <f t="shared" si="313"/>
        <v>180.63671218498337</v>
      </c>
      <c r="IU17" s="22">
        <f t="shared" si="324"/>
        <v>330.76030281125935</v>
      </c>
      <c r="IV17" s="22">
        <f t="shared" si="315"/>
        <v>2.2279541985320228</v>
      </c>
      <c r="IW17" s="25">
        <f t="shared" si="326"/>
        <v>513.62496919477474</v>
      </c>
      <c r="IX17" s="20">
        <f t="shared" si="327"/>
        <v>1.0433644621910847</v>
      </c>
      <c r="IY17" s="22">
        <f t="shared" si="313"/>
        <v>181.0102475395104</v>
      </c>
      <c r="IZ17" s="22">
        <f t="shared" si="329"/>
        <v>330.40222424205081</v>
      </c>
      <c r="JA17" s="22">
        <f t="shared" si="315"/>
        <v>1.9223604758158233</v>
      </c>
      <c r="JB17" s="25">
        <f t="shared" si="331"/>
        <v>513.334832257377</v>
      </c>
      <c r="JC17" s="20">
        <f t="shared" si="332"/>
        <v>1.0419158807422866</v>
      </c>
      <c r="JD17" s="22">
        <f t="shared" si="313"/>
        <v>181.35657203527532</v>
      </c>
      <c r="JE17" s="22">
        <f t="shared" si="334"/>
        <v>329.94350195465989</v>
      </c>
      <c r="JF17" s="22">
        <f t="shared" si="315"/>
        <v>1.6390282807612713</v>
      </c>
      <c r="JG17" s="25">
        <f t="shared" si="336"/>
        <v>512.93910227069648</v>
      </c>
      <c r="JH17" s="20">
        <f t="shared" si="337"/>
        <v>1.0401499216229484</v>
      </c>
      <c r="JI17" s="22">
        <f t="shared" si="313"/>
        <v>181.67558017848185</v>
      </c>
      <c r="JJ17" s="22">
        <f t="shared" si="339"/>
        <v>329.3842756803391</v>
      </c>
      <c r="JK17" s="22">
        <f t="shared" si="315"/>
        <v>1.3780439190996874</v>
      </c>
      <c r="JL17" s="25">
        <f t="shared" si="341"/>
        <v>512.43789977792062</v>
      </c>
      <c r="JM17" s="20">
        <f t="shared" si="342"/>
        <v>1.0380671227613256</v>
      </c>
      <c r="JN17" s="22">
        <f t="shared" si="313"/>
        <v>181.96717479615924</v>
      </c>
      <c r="JO17" s="22">
        <f t="shared" si="344"/>
        <v>328.724715764829</v>
      </c>
      <c r="JP17" s="22">
        <f t="shared" si="315"/>
        <v>1.1394868891958436</v>
      </c>
      <c r="JQ17" s="25">
        <f t="shared" si="346"/>
        <v>511.83137745018405</v>
      </c>
      <c r="JR17" s="20">
        <f t="shared" si="347"/>
        <v>1.0356681185981276</v>
      </c>
      <c r="JS17" s="22">
        <f t="shared" si="348"/>
        <v>182.23126706576224</v>
      </c>
      <c r="JT17" s="22">
        <f t="shared" si="349"/>
        <v>327.96502311646907</v>
      </c>
      <c r="JU17" s="22">
        <f t="shared" si="350"/>
        <v>0.92342985783198916</v>
      </c>
      <c r="JV17" s="25">
        <f t="shared" si="351"/>
        <v>511.11972004006333</v>
      </c>
      <c r="JW17" s="20">
        <f t="shared" si="352"/>
        <v>1.0329536398932622</v>
      </c>
      <c r="JX17" s="22">
        <f t="shared" si="348"/>
        <v>182.46777654222717</v>
      </c>
      <c r="JY17" s="22">
        <f t="shared" si="354"/>
        <v>327.10542914499933</v>
      </c>
      <c r="JZ17" s="22">
        <f t="shared" si="350"/>
        <v>0.72993863807288584</v>
      </c>
      <c r="KA17" s="25">
        <f t="shared" si="356"/>
        <v>510.3031443252994</v>
      </c>
      <c r="KB17" s="20">
        <f t="shared" si="357"/>
        <v>1.0299245135032387</v>
      </c>
      <c r="KC17" s="22">
        <f t="shared" si="348"/>
        <v>182.67663118247643</v>
      </c>
      <c r="KD17" s="22">
        <f t="shared" si="359"/>
        <v>326.1461956910706</v>
      </c>
      <c r="KE17" s="22">
        <f t="shared" si="350"/>
        <v>0.55907216921846536</v>
      </c>
      <c r="KF17" s="25">
        <f t="shared" si="361"/>
        <v>509.38189904276544</v>
      </c>
      <c r="KG17" s="20">
        <f t="shared" si="362"/>
        <v>1.0265816621292994</v>
      </c>
      <c r="KH17" s="22">
        <f t="shared" si="348"/>
        <v>182.85776736736332</v>
      </c>
      <c r="KI17" s="22">
        <f t="shared" si="364"/>
        <v>325.08761494648525</v>
      </c>
      <c r="KJ17" s="22">
        <f t="shared" si="350"/>
        <v>0.41088249885034606</v>
      </c>
      <c r="KK17" s="25">
        <f t="shared" si="366"/>
        <v>508.3562648126989</v>
      </c>
      <c r="KL17" s="20">
        <f t="shared" si="367"/>
        <v>1.0229261040363558</v>
      </c>
      <c r="KM17" s="22">
        <f t="shared" si="348"/>
        <v>183.01112992105124</v>
      </c>
      <c r="KN17" s="22">
        <f t="shared" si="369"/>
        <v>323.9300093651928</v>
      </c>
      <c r="KO17" s="22">
        <f t="shared" si="350"/>
        <v>0.28541476697767126</v>
      </c>
      <c r="KP17" s="25">
        <f t="shared" si="371"/>
        <v>507.22655405322172</v>
      </c>
      <c r="KQ17" s="20">
        <f t="shared" si="372"/>
        <v>1.0189589527428147</v>
      </c>
      <c r="KR17" s="22">
        <f t="shared" si="348"/>
        <v>183.1366721278207</v>
      </c>
      <c r="KS17" s="22">
        <f t="shared" si="374"/>
        <v>322.67373156506716</v>
      </c>
      <c r="KT17" s="22">
        <f t="shared" si="350"/>
        <v>0.18270719228701598</v>
      </c>
      <c r="KU17" s="25">
        <f t="shared" si="376"/>
        <v>505.99311088517487</v>
      </c>
      <c r="KV17" s="20">
        <f t="shared" si="377"/>
        <v>1.0146814166813913</v>
      </c>
      <c r="KW17" s="22">
        <f t="shared" si="348"/>
        <v>183.23435574629934</v>
      </c>
      <c r="KX17" s="22">
        <f t="shared" si="379"/>
        <v>321.31916422049619</v>
      </c>
      <c r="KY17" s="22">
        <f t="shared" si="350"/>
        <v>0.10279106050056694</v>
      </c>
      <c r="KZ17" s="25">
        <f t="shared" si="381"/>
        <v>504.65631102729611</v>
      </c>
      <c r="LA17" s="20">
        <f t="shared" si="382"/>
        <v>1.0100947988310072</v>
      </c>
      <c r="LB17" s="22">
        <f t="shared" si="383"/>
        <v>183.30415102111073</v>
      </c>
      <c r="LC17" s="22">
        <f t="shared" si="384"/>
        <v>319.86671994581508</v>
      </c>
      <c r="LD17" s="22">
        <f t="shared" si="385"/>
        <v>4.5690714846231911E-2</v>
      </c>
      <c r="LE17" s="25">
        <f t="shared" si="386"/>
        <v>503.21656168177202</v>
      </c>
      <c r="LF17" s="20">
        <f t="shared" si="387"/>
        <v>1.0052004963198911</v>
      </c>
      <c r="LG17" s="22">
        <f t="shared" si="419"/>
        <v>183.34603669193797</v>
      </c>
      <c r="LH17" s="22">
        <f t="shared" si="389"/>
        <v>318.31684116961992</v>
      </c>
      <c r="LI17" s="22">
        <f t="shared" si="420"/>
        <v>1.1423548642451022E-2</v>
      </c>
      <c r="LJ17" s="25">
        <f t="shared" si="391"/>
        <v>501.67430141020031</v>
      </c>
      <c r="LK17" s="20">
        <f t="shared" si="392"/>
        <v>1</v>
      </c>
      <c r="LL17" s="22">
        <f t="shared" si="421"/>
        <v>183.36</v>
      </c>
      <c r="LM17" s="22">
        <f t="shared" si="394"/>
        <v>316.67</v>
      </c>
      <c r="LN17" s="22">
        <f t="shared" si="422"/>
        <v>0</v>
      </c>
      <c r="LO17" s="25">
        <f t="shared" si="396"/>
        <v>500.03000000000003</v>
      </c>
    </row>
    <row r="18" spans="1:327" x14ac:dyDescent="0.2">
      <c r="A18" s="1">
        <f>Foglio3!A19</f>
        <v>13</v>
      </c>
      <c r="B18" s="1">
        <f>Foglio3!B19</f>
        <v>13</v>
      </c>
      <c r="C18" s="1">
        <f>Foglio3!C19</f>
        <v>45.044923417742936</v>
      </c>
      <c r="D18" s="1">
        <f>Foglio3!D19</f>
        <v>0.70655214865604421</v>
      </c>
      <c r="E18" s="1">
        <f>Foglio3!E19</f>
        <v>0.70766097902140057</v>
      </c>
      <c r="F18" s="1">
        <f>Foglio3!F19</f>
        <v>1.0015693538933617</v>
      </c>
      <c r="G18" s="1">
        <f>Foglio1!H27</f>
        <v>8.8057202002356831</v>
      </c>
      <c r="H18" s="1">
        <f>Foglio3!G19</f>
        <v>0.62668161448223847</v>
      </c>
      <c r="I18" s="1">
        <f>Foglio3!H19</f>
        <v>180.21</v>
      </c>
      <c r="J18" s="1">
        <f>Foglio3!I19</f>
        <v>306.43</v>
      </c>
      <c r="K18" s="1">
        <f>Foglio3!J19</f>
        <v>486.64</v>
      </c>
      <c r="L18" s="1">
        <f>IF(G18&lt;=Foglio1!$C$3,_xlfn.XLOOKUP(Q18,W18:LO18,$W$3:$LO$3),-_xlfn.XLOOKUP(Q18,W18:LO18,$W$3:$LO$3))</f>
        <v>-31</v>
      </c>
      <c r="M18" s="1">
        <f>IF(G18&lt;=Foglio1!$C$3,_xlfn.XLOOKUP(L18,$W$3:$LO$3,W18:LO18),_xlfn.XLOOKUP(-L18,$W$3:$LO$3,W18:LO18))</f>
        <v>1.1804387253469477</v>
      </c>
      <c r="N18" s="1">
        <f t="shared" si="397"/>
        <v>167.34005962976383</v>
      </c>
      <c r="O18" s="1">
        <f t="shared" si="398"/>
        <v>361.72183860806518</v>
      </c>
      <c r="P18" s="1">
        <f t="shared" si="399"/>
        <v>10.426215717948608</v>
      </c>
      <c r="Q18" s="1">
        <f t="shared" si="400"/>
        <v>539.48811395577764</v>
      </c>
      <c r="W18" s="20">
        <f t="shared" si="401"/>
        <v>1.0435739214210646</v>
      </c>
      <c r="X18" s="22">
        <f t="shared" si="110"/>
        <v>135.1575</v>
      </c>
      <c r="Y18" s="22">
        <f t="shared" si="402"/>
        <v>319.78235674105684</v>
      </c>
      <c r="Z18" s="22">
        <f t="shared" si="403"/>
        <v>36.49799999999999</v>
      </c>
      <c r="AA18" s="25">
        <f t="shared" si="404"/>
        <v>491.43785674105681</v>
      </c>
      <c r="AB18" s="20">
        <f t="shared" si="405"/>
        <v>1.0530520741766751</v>
      </c>
      <c r="AC18" s="22">
        <f t="shared" si="406"/>
        <v>136.51250573977043</v>
      </c>
      <c r="AD18" s="22">
        <f t="shared" si="407"/>
        <v>322.68674708995854</v>
      </c>
      <c r="AE18" s="22">
        <f t="shared" si="408"/>
        <v>35.400280683865681</v>
      </c>
      <c r="AF18" s="25">
        <f t="shared" si="409"/>
        <v>494.59953351359462</v>
      </c>
      <c r="AG18" s="20">
        <f t="shared" si="410"/>
        <v>1.062209457069347</v>
      </c>
      <c r="AH18" s="22">
        <f t="shared" si="411"/>
        <v>137.85337530373295</v>
      </c>
      <c r="AI18" s="22">
        <f t="shared" si="412"/>
        <v>325.49284392976</v>
      </c>
      <c r="AJ18" s="22">
        <f t="shared" si="413"/>
        <v>34.314013388032976</v>
      </c>
      <c r="AK18" s="25">
        <f t="shared" si="414"/>
        <v>497.66023262152589</v>
      </c>
      <c r="AL18" s="20">
        <f t="shared" si="415"/>
        <v>1.0710432806715413</v>
      </c>
      <c r="AM18" s="22">
        <f t="shared" si="416"/>
        <v>139.17970025002901</v>
      </c>
      <c r="AN18" s="22">
        <f t="shared" si="417"/>
        <v>328.19979249618041</v>
      </c>
      <c r="AO18" s="22">
        <f t="shared" si="111"/>
        <v>33.239529000043078</v>
      </c>
      <c r="AP18" s="25">
        <f t="shared" si="418"/>
        <v>500.61902174625249</v>
      </c>
      <c r="AQ18" s="20">
        <f t="shared" si="112"/>
        <v>1.0795508541150138</v>
      </c>
      <c r="AR18" s="22">
        <f t="shared" si="113"/>
        <v>140.49107656723166</v>
      </c>
      <c r="AS18" s="22">
        <f t="shared" si="114"/>
        <v>330.8067682264637</v>
      </c>
      <c r="AT18" s="22">
        <f t="shared" si="115"/>
        <v>32.177154818249363</v>
      </c>
      <c r="AU18" s="25">
        <f t="shared" si="116"/>
        <v>503.47499961194478</v>
      </c>
      <c r="AV18" s="20">
        <f t="shared" si="117"/>
        <v>1.0877295859104792</v>
      </c>
      <c r="AW18" s="22">
        <f t="shared" si="113"/>
        <v>141.78710479741102</v>
      </c>
      <c r="AX18" s="22">
        <f t="shared" si="119"/>
        <v>333.31297701054814</v>
      </c>
      <c r="AY18" s="22">
        <f t="shared" si="115"/>
        <v>31.127214452119034</v>
      </c>
      <c r="AZ18" s="25">
        <f t="shared" si="121"/>
        <v>506.22729626007822</v>
      </c>
      <c r="BA18" s="20">
        <f t="shared" si="122"/>
        <v>1.0955769847370029</v>
      </c>
      <c r="BB18" s="22">
        <f t="shared" si="113"/>
        <v>143.06739015781329</v>
      </c>
      <c r="BC18" s="22">
        <f t="shared" si="124"/>
        <v>335.71765543295982</v>
      </c>
      <c r="BD18" s="22">
        <f t="shared" si="115"/>
        <v>30.090027723658629</v>
      </c>
      <c r="BE18" s="25">
        <f t="shared" si="126"/>
        <v>508.87507331443175</v>
      </c>
      <c r="BF18" s="20">
        <f t="shared" si="127"/>
        <v>1.1030906602008834</v>
      </c>
      <c r="BG18" s="22">
        <f t="shared" si="113"/>
        <v>144.33154266111532</v>
      </c>
      <c r="BH18" s="22">
        <f t="shared" si="129"/>
        <v>338.02007100535673</v>
      </c>
      <c r="BI18" s="22">
        <f t="shared" si="115"/>
        <v>29.065910569993076</v>
      </c>
      <c r="BJ18" s="25">
        <f t="shared" si="131"/>
        <v>511.41752423646517</v>
      </c>
      <c r="BK18" s="20">
        <f t="shared" si="132"/>
        <v>1.1102683235637874</v>
      </c>
      <c r="BL18" s="22">
        <f t="shared" si="113"/>
        <v>145.57917723421843</v>
      </c>
      <c r="BM18" s="22">
        <f t="shared" si="134"/>
        <v>340.21952238965139</v>
      </c>
      <c r="BN18" s="22">
        <f t="shared" si="115"/>
        <v>28.055174947128247</v>
      </c>
      <c r="BO18" s="25">
        <f t="shared" si="136"/>
        <v>513.85387457099807</v>
      </c>
      <c r="BP18" s="20">
        <f t="shared" si="137"/>
        <v>1.117107788439923</v>
      </c>
      <c r="BQ18" s="22">
        <f t="shared" si="113"/>
        <v>146.80991383554561</v>
      </c>
      <c r="BR18" s="22">
        <f t="shared" si="139"/>
        <v>342.31533961164558</v>
      </c>
      <c r="BS18" s="22">
        <f t="shared" si="115"/>
        <v>27.058128734926061</v>
      </c>
      <c r="BT18" s="25">
        <f t="shared" si="141"/>
        <v>516.18338218211727</v>
      </c>
      <c r="BU18" s="20">
        <f t="shared" si="142"/>
        <v>1.1236069714620338</v>
      </c>
      <c r="BV18" s="22">
        <f t="shared" si="113"/>
        <v>148.02337757080562</v>
      </c>
      <c r="BW18" s="22">
        <f t="shared" si="144"/>
        <v>344.30688426511102</v>
      </c>
      <c r="BX18" s="22">
        <f t="shared" si="115"/>
        <v>26.07507564332137</v>
      </c>
      <c r="BY18" s="25">
        <f t="shared" si="146"/>
        <v>518.40533747923803</v>
      </c>
      <c r="BZ18" s="20">
        <f t="shared" si="147"/>
        <v>1.1297638929160119</v>
      </c>
      <c r="CA18" s="22">
        <f t="shared" si="113"/>
        <v>149.21919880718966</v>
      </c>
      <c r="CB18" s="22">
        <f t="shared" si="149"/>
        <v>346.19354970625352</v>
      </c>
      <c r="CC18" s="22">
        <f t="shared" si="115"/>
        <v>25.106315119808929</v>
      </c>
      <c r="CD18" s="25">
        <f t="shared" si="151"/>
        <v>520.51906363325213</v>
      </c>
      <c r="CE18" s="20">
        <f t="shared" si="152"/>
        <v>1.1355766773439395</v>
      </c>
      <c r="CF18" s="22">
        <f t="shared" si="113"/>
        <v>150.39701328596493</v>
      </c>
      <c r="CG18" s="22">
        <f t="shared" si="154"/>
        <v>347.97476123850339</v>
      </c>
      <c r="CH18" s="22">
        <f t="shared" si="115"/>
        <v>24.152142258228782</v>
      </c>
      <c r="CI18" s="25">
        <f t="shared" si="156"/>
        <v>522.52391678269714</v>
      </c>
      <c r="CJ18" s="20">
        <f t="shared" si="157"/>
        <v>1.1410435541153696</v>
      </c>
      <c r="CK18" s="22">
        <f t="shared" si="113"/>
        <v>151.55646223343143</v>
      </c>
      <c r="CL18" s="22">
        <f t="shared" si="159"/>
        <v>349.64997628757271</v>
      </c>
      <c r="CM18" s="22">
        <f t="shared" si="115"/>
        <v>23.21284770887786</v>
      </c>
      <c r="CN18" s="25">
        <f t="shared" si="161"/>
        <v>524.419286229882</v>
      </c>
      <c r="CO18" s="20">
        <f t="shared" si="162"/>
        <v>1.1461628579666792</v>
      </c>
      <c r="CP18" s="22">
        <f t="shared" si="113"/>
        <v>152.69719247020797</v>
      </c>
      <c r="CQ18" s="22">
        <f t="shared" si="164"/>
        <v>351.21868456672951</v>
      </c>
      <c r="CR18" s="22">
        <f t="shared" si="115"/>
        <v>22.288717589975036</v>
      </c>
      <c r="CS18" s="25">
        <f t="shared" si="166"/>
        <v>526.20459462691247</v>
      </c>
      <c r="CT18" s="20">
        <f t="shared" si="167"/>
        <v>1.1509330295083231</v>
      </c>
      <c r="CU18" s="22">
        <f t="shared" si="113"/>
        <v>153.81885651881387</v>
      </c>
      <c r="CV18" s="22">
        <f t="shared" si="169"/>
        <v>352.68040823223544</v>
      </c>
      <c r="CW18" s="22">
        <f t="shared" si="115"/>
        <v>21.380033400506772</v>
      </c>
      <c r="CX18" s="25">
        <f t="shared" si="171"/>
        <v>527.8792981515561</v>
      </c>
      <c r="CY18" s="20">
        <f t="shared" si="172"/>
        <v>1.1553526156998404</v>
      </c>
      <c r="CZ18" s="22">
        <f t="shared" si="113"/>
        <v>154.92111270951418</v>
      </c>
      <c r="DA18" s="22">
        <f t="shared" si="174"/>
        <v>354.03470202890207</v>
      </c>
      <c r="DB18" s="22">
        <f t="shared" si="115"/>
        <v>20.487071934479815</v>
      </c>
      <c r="DC18" s="25">
        <f t="shared" si="176"/>
        <v>529.44288667289607</v>
      </c>
      <c r="DD18" s="20">
        <f t="shared" si="177"/>
        <v>1.1594202702924632</v>
      </c>
      <c r="DE18" s="22">
        <f t="shared" si="178"/>
        <v>156.00362528439535</v>
      </c>
      <c r="DF18" s="22">
        <f t="shared" si="179"/>
        <v>355.28115342571948</v>
      </c>
      <c r="DG18" s="22">
        <f t="shared" si="180"/>
        <v>19.61010519660703</v>
      </c>
      <c r="DH18" s="25">
        <f t="shared" si="181"/>
        <v>530.89488390672182</v>
      </c>
      <c r="DI18" s="20">
        <f t="shared" si="182"/>
        <v>1.1631347542391985</v>
      </c>
      <c r="DJ18" s="22">
        <f t="shared" si="178"/>
        <v>157.06606449964062</v>
      </c>
      <c r="DK18" s="22">
        <f t="shared" si="184"/>
        <v>356.41938274151761</v>
      </c>
      <c r="DL18" s="22">
        <f t="shared" si="180"/>
        <v>18.749400319452128</v>
      </c>
      <c r="DM18" s="25">
        <f t="shared" si="186"/>
        <v>532.23484756061032</v>
      </c>
      <c r="DN18" s="20">
        <f t="shared" si="187"/>
        <v>1.1664949360722534</v>
      </c>
      <c r="DO18" s="22">
        <f t="shared" si="178"/>
        <v>158.1081067259729</v>
      </c>
      <c r="DP18" s="22">
        <f t="shared" si="189"/>
        <v>357.44904326062061</v>
      </c>
      <c r="DQ18" s="22">
        <f t="shared" si="180"/>
        <v>17.905219482058534</v>
      </c>
      <c r="DR18" s="25">
        <f t="shared" si="191"/>
        <v>533.46236946865201</v>
      </c>
      <c r="DS18" s="20">
        <f t="shared" si="192"/>
        <v>1.1694997922476904</v>
      </c>
      <c r="DT18" s="22">
        <f t="shared" si="178"/>
        <v>159.12943454723552</v>
      </c>
      <c r="DU18" s="22">
        <f t="shared" si="194"/>
        <v>358.36982133845976</v>
      </c>
      <c r="DV18" s="22">
        <f t="shared" si="180"/>
        <v>17.07781983008708</v>
      </c>
      <c r="DW18" s="25">
        <f t="shared" si="196"/>
        <v>534.57707571578226</v>
      </c>
      <c r="DX18" s="20">
        <f t="shared" si="197"/>
        <v>1.1721484074572099</v>
      </c>
      <c r="DY18" s="22">
        <f t="shared" si="178"/>
        <v>160.12973685708036</v>
      </c>
      <c r="DZ18" s="22">
        <f t="shared" si="199"/>
        <v>359.18143649711283</v>
      </c>
      <c r="EA18" s="22">
        <f t="shared" si="180"/>
        <v>16.26745339748695</v>
      </c>
      <c r="EB18" s="25">
        <f t="shared" si="201"/>
        <v>535.57862675168019</v>
      </c>
      <c r="EC18" s="20">
        <f t="shared" si="202"/>
        <v>1.1744399749069614</v>
      </c>
      <c r="ED18" s="22">
        <f t="shared" si="178"/>
        <v>161.10870895373367</v>
      </c>
      <c r="EE18" s="22">
        <f t="shared" si="204"/>
        <v>359.88364151074018</v>
      </c>
      <c r="EF18" s="22">
        <f t="shared" si="180"/>
        <v>15.474367029723727</v>
      </c>
      <c r="EG18" s="25">
        <f t="shared" si="206"/>
        <v>536.4667174941975</v>
      </c>
      <c r="EH18" s="20">
        <f t="shared" si="207"/>
        <v>1.1763737965633008</v>
      </c>
      <c r="EI18" s="22">
        <f t="shared" si="178"/>
        <v>162.06605263281133</v>
      </c>
      <c r="EJ18" s="22">
        <f t="shared" si="209"/>
        <v>360.47622248089226</v>
      </c>
      <c r="EK18" s="22">
        <f t="shared" si="180"/>
        <v>14.698802308587812</v>
      </c>
      <c r="EL18" s="25">
        <f t="shared" si="211"/>
        <v>537.24107742229137</v>
      </c>
      <c r="EM18" s="20">
        <f t="shared" si="212"/>
        <v>1.1779492833654179</v>
      </c>
      <c r="EN18" s="22">
        <f t="shared" si="178"/>
        <v>163.00147627815466</v>
      </c>
      <c r="EO18" s="22">
        <f t="shared" si="214"/>
        <v>360.95899890166504</v>
      </c>
      <c r="EP18" s="22">
        <f t="shared" si="180"/>
        <v>13.940995478606334</v>
      </c>
      <c r="EQ18" s="25">
        <f t="shared" si="216"/>
        <v>537.90147065842598</v>
      </c>
      <c r="ER18" s="20">
        <f t="shared" si="217"/>
        <v>1.1791659554047711</v>
      </c>
      <c r="ES18" s="22">
        <f t="shared" si="178"/>
        <v>163.91469495065962</v>
      </c>
      <c r="ET18" s="22">
        <f t="shared" si="219"/>
        <v>361.33182371468399</v>
      </c>
      <c r="EU18" s="22">
        <f t="shared" si="180"/>
        <v>13.201177375080754</v>
      </c>
      <c r="EV18" s="25">
        <f t="shared" si="221"/>
        <v>538.44769604042438</v>
      </c>
      <c r="EW18" s="20">
        <f t="shared" si="222"/>
        <v>1.1800234420712707</v>
      </c>
      <c r="EX18" s="22">
        <f t="shared" si="178"/>
        <v>164.80543047507203</v>
      </c>
      <c r="EY18" s="22">
        <f t="shared" si="224"/>
        <v>361.59458335389951</v>
      </c>
      <c r="EZ18" s="22">
        <f t="shared" si="180"/>
        <v>12.479573353772182</v>
      </c>
      <c r="FA18" s="25">
        <f t="shared" si="226"/>
        <v>538.87958718274365</v>
      </c>
      <c r="FB18" s="20">
        <f t="shared" si="227"/>
        <v>1.180521482166172</v>
      </c>
      <c r="FC18" s="22">
        <f t="shared" si="178"/>
        <v>165.67341152472244</v>
      </c>
      <c r="FD18" s="22">
        <f t="shared" si="229"/>
        <v>361.7471977801801</v>
      </c>
      <c r="FE18" s="22">
        <f t="shared" si="180"/>
        <v>11.776403222255825</v>
      </c>
      <c r="FF18" s="25">
        <f t="shared" si="231"/>
        <v>539.19701252715834</v>
      </c>
      <c r="FG18" s="20">
        <f t="shared" si="232"/>
        <v>1.1806599239816369</v>
      </c>
      <c r="FH18" s="22">
        <f t="shared" si="178"/>
        <v>166.51837370417476</v>
      </c>
      <c r="FI18" s="22">
        <f t="shared" si="234"/>
        <v>361.78962050569299</v>
      </c>
      <c r="FJ18" s="22">
        <f t="shared" si="180"/>
        <v>11.091881172965531</v>
      </c>
      <c r="FK18" s="25">
        <f t="shared" si="236"/>
        <v>539.39987538283322</v>
      </c>
      <c r="FL18" s="20">
        <f t="shared" si="237"/>
        <v>1.1804387253469477</v>
      </c>
      <c r="FM18" s="22">
        <f t="shared" si="178"/>
        <v>167.34005962976383</v>
      </c>
      <c r="FN18" s="22">
        <f t="shared" si="239"/>
        <v>361.72183860806518</v>
      </c>
      <c r="FO18" s="22">
        <f t="shared" si="180"/>
        <v>10.426215717948608</v>
      </c>
      <c r="FP18" s="25">
        <f t="shared" si="241"/>
        <v>539.48811395577764</v>
      </c>
      <c r="FQ18" s="20">
        <f t="shared" si="242"/>
        <v>1.1798579536413507</v>
      </c>
      <c r="FR18" s="22">
        <f t="shared" si="243"/>
        <v>168.13821900799687</v>
      </c>
      <c r="FS18" s="22">
        <f t="shared" si="244"/>
        <v>361.54387273431911</v>
      </c>
      <c r="FT18" s="22">
        <f t="shared" si="245"/>
        <v>9.779609625351112</v>
      </c>
      <c r="FU18" s="25">
        <f t="shared" si="246"/>
        <v>539.46170136766705</v>
      </c>
      <c r="FV18" s="20">
        <f t="shared" si="247"/>
        <v>1.1789177857735342</v>
      </c>
      <c r="FW18" s="22">
        <f t="shared" si="243"/>
        <v>168.91260871179526</v>
      </c>
      <c r="FX18" s="22">
        <f t="shared" si="249"/>
        <v>361.25577709458412</v>
      </c>
      <c r="FY18" s="22">
        <f t="shared" si="245"/>
        <v>9.1522598576526679</v>
      </c>
      <c r="FZ18" s="25">
        <f t="shared" si="251"/>
        <v>539.32064566403199</v>
      </c>
      <c r="GA18" s="20">
        <f t="shared" si="252"/>
        <v>1.1776185081277382</v>
      </c>
      <c r="GB18" s="22">
        <f t="shared" si="243"/>
        <v>169.66299285455364</v>
      </c>
      <c r="GC18" s="22">
        <f t="shared" si="254"/>
        <v>360.85763944558283</v>
      </c>
      <c r="GD18" s="22">
        <f t="shared" si="245"/>
        <v>8.5443575116697659</v>
      </c>
      <c r="GE18" s="25">
        <f t="shared" si="256"/>
        <v>539.06498981180619</v>
      </c>
      <c r="GF18" s="20">
        <f t="shared" si="257"/>
        <v>1.1759605164765194</v>
      </c>
      <c r="GG18" s="22">
        <f t="shared" si="243"/>
        <v>170.38914286199289</v>
      </c>
      <c r="GH18" s="22">
        <f t="shared" si="259"/>
        <v>360.34958106389985</v>
      </c>
      <c r="GI18" s="22">
        <f t="shared" si="245"/>
        <v>7.9560877603458966</v>
      </c>
      <c r="GJ18" s="25">
        <f t="shared" si="261"/>
        <v>538.69481168623861</v>
      </c>
      <c r="GK18" s="20">
        <f t="shared" si="262"/>
        <v>1.1739443158601968</v>
      </c>
      <c r="GL18" s="22">
        <f t="shared" si="243"/>
        <v>171.09083754178644</v>
      </c>
      <c r="GM18" s="22">
        <f t="shared" si="264"/>
        <v>359.7317567090401</v>
      </c>
      <c r="GN18" s="22">
        <f t="shared" si="245"/>
        <v>7.387629796346002</v>
      </c>
      <c r="GO18" s="25">
        <f t="shared" si="266"/>
        <v>538.21022404717257</v>
      </c>
      <c r="GP18" s="20">
        <f t="shared" si="267"/>
        <v>1.1715705204330091</v>
      </c>
      <c r="GQ18" s="22">
        <f t="shared" si="243"/>
        <v>171.76786315093736</v>
      </c>
      <c r="GR18" s="22">
        <f t="shared" si="269"/>
        <v>359.00435457628697</v>
      </c>
      <c r="GS18" s="22">
        <f t="shared" si="245"/>
        <v>6.8391567774727005</v>
      </c>
      <c r="GT18" s="25">
        <f t="shared" si="271"/>
        <v>537.61137450469698</v>
      </c>
      <c r="GU18" s="20">
        <f t="shared" si="272"/>
        <v>1.1688398532760391</v>
      </c>
      <c r="GV18" s="22">
        <f t="shared" si="243"/>
        <v>172.42001346088654</v>
      </c>
      <c r="GW18" s="22">
        <f t="shared" si="274"/>
        <v>358.16759623937668</v>
      </c>
      <c r="GX18" s="22">
        <f t="shared" si="245"/>
        <v>6.310835773920707</v>
      </c>
      <c r="GY18" s="25">
        <f t="shared" si="276"/>
        <v>536.89844547418397</v>
      </c>
      <c r="GZ18" s="20">
        <f t="shared" si="277"/>
        <v>1.1657531461769555</v>
      </c>
      <c r="HA18" s="22">
        <f t="shared" si="278"/>
        <v>173.04708982033216</v>
      </c>
      <c r="HB18" s="22">
        <f t="shared" si="279"/>
        <v>357.22173658300449</v>
      </c>
      <c r="HC18" s="22">
        <f t="shared" si="280"/>
        <v>5.8028277173856617</v>
      </c>
      <c r="HD18" s="25">
        <f t="shared" si="281"/>
        <v>536.07165412072231</v>
      </c>
      <c r="HE18" s="20">
        <f t="shared" si="282"/>
        <v>1.1623113393766418</v>
      </c>
      <c r="HF18" s="22">
        <f t="shared" si="278"/>
        <v>173.64890121574038</v>
      </c>
      <c r="HG18" s="22">
        <f t="shared" si="284"/>
        <v>356.16706372518433</v>
      </c>
      <c r="HH18" s="22">
        <f t="shared" si="280"/>
        <v>5.3152873520427848</v>
      </c>
      <c r="HI18" s="25">
        <f t="shared" si="286"/>
        <v>535.13125229296747</v>
      </c>
      <c r="HJ18" s="20">
        <f t="shared" si="287"/>
        <v>1.1585154812827914</v>
      </c>
      <c r="HK18" s="22">
        <f t="shared" si="278"/>
        <v>174.22526432953035</v>
      </c>
      <c r="HL18" s="22">
        <f t="shared" si="289"/>
        <v>355.00389892948579</v>
      </c>
      <c r="HM18" s="22">
        <f t="shared" si="280"/>
        <v>4.8483631874102615</v>
      </c>
      <c r="HN18" s="25">
        <f t="shared" si="291"/>
        <v>534.07752644642642</v>
      </c>
      <c r="HO18" s="20">
        <f t="shared" si="292"/>
        <v>1.1543667281505507</v>
      </c>
      <c r="HP18" s="22">
        <f t="shared" si="278"/>
        <v>174.77600359591429</v>
      </c>
      <c r="HQ18" s="22">
        <f t="shared" si="294"/>
        <v>353.7325965071733</v>
      </c>
      <c r="HR18" s="22">
        <f t="shared" si="280"/>
        <v>4.4021974531118282</v>
      </c>
      <c r="HS18" s="25">
        <f t="shared" si="296"/>
        <v>532.91079755619944</v>
      </c>
      <c r="HT18" s="20">
        <f t="shared" si="297"/>
        <v>1.1498663437303138</v>
      </c>
      <c r="HU18" s="22">
        <f t="shared" si="278"/>
        <v>175.30095125437646</v>
      </c>
      <c r="HV18" s="22">
        <f t="shared" si="299"/>
        <v>352.35354370928007</v>
      </c>
      <c r="HW18" s="22">
        <f t="shared" si="280"/>
        <v>3.9769260555522674</v>
      </c>
      <c r="HX18" s="25">
        <f t="shared" si="301"/>
        <v>531.6314210192088</v>
      </c>
      <c r="HY18" s="20">
        <f t="shared" si="302"/>
        <v>1.1450156988827711</v>
      </c>
      <c r="HZ18" s="22">
        <f t="shared" si="278"/>
        <v>175.79994740077484</v>
      </c>
      <c r="IA18" s="22">
        <f t="shared" si="304"/>
        <v>350.86716060864757</v>
      </c>
      <c r="IB18" s="22">
        <f t="shared" si="280"/>
        <v>3.5726785365189726</v>
      </c>
      <c r="IC18" s="25">
        <f t="shared" si="306"/>
        <v>530.23978654594146</v>
      </c>
      <c r="ID18" s="20">
        <f t="shared" si="307"/>
        <v>1.1398162711613329</v>
      </c>
      <c r="IE18" s="22">
        <f t="shared" si="278"/>
        <v>176.27284003604933</v>
      </c>
      <c r="IF18" s="22">
        <f t="shared" si="309"/>
        <v>349.27389997196724</v>
      </c>
      <c r="IG18" s="22">
        <f t="shared" si="280"/>
        <v>3.189578033722265</v>
      </c>
      <c r="IH18" s="25">
        <f t="shared" si="311"/>
        <v>528.73631804173874</v>
      </c>
      <c r="II18" s="20">
        <f t="shared" si="312"/>
        <v>1.1342696443620506</v>
      </c>
      <c r="IJ18" s="22">
        <f t="shared" si="313"/>
        <v>176.71948511252222</v>
      </c>
      <c r="IK18" s="22">
        <f t="shared" si="314"/>
        <v>347.57424712186315</v>
      </c>
      <c r="IL18" s="22">
        <f t="shared" si="315"/>
        <v>2.8277412432864737</v>
      </c>
      <c r="IM18" s="25">
        <f t="shared" si="316"/>
        <v>527.12147347767188</v>
      </c>
      <c r="IN18" s="20">
        <f t="shared" si="317"/>
        <v>1.1283775080411789</v>
      </c>
      <c r="IO18" s="22">
        <f t="shared" si="313"/>
        <v>177.13974657777649</v>
      </c>
      <c r="IP18" s="22">
        <f t="shared" si="319"/>
        <v>345.76871978905842</v>
      </c>
      <c r="IQ18" s="22">
        <f t="shared" si="315"/>
        <v>2.4872783842031692</v>
      </c>
      <c r="IR18" s="25">
        <f t="shared" si="321"/>
        <v>525.39574475103802</v>
      </c>
      <c r="IS18" s="20">
        <f t="shared" si="322"/>
        <v>1.1221416570005192</v>
      </c>
      <c r="IT18" s="22">
        <f t="shared" si="313"/>
        <v>177.53349641609867</v>
      </c>
      <c r="IU18" s="22">
        <f t="shared" si="324"/>
        <v>343.85786795466908</v>
      </c>
      <c r="IV18" s="22">
        <f t="shared" si="315"/>
        <v>2.1682931647573613</v>
      </c>
      <c r="IW18" s="25">
        <f t="shared" si="326"/>
        <v>523.55965753552516</v>
      </c>
      <c r="IX18" s="20">
        <f t="shared" si="327"/>
        <v>1.1155639907407071</v>
      </c>
      <c r="IY18" s="22">
        <f t="shared" si="313"/>
        <v>177.90061468747365</v>
      </c>
      <c r="IZ18" s="22">
        <f t="shared" si="329"/>
        <v>341.84227368267489</v>
      </c>
      <c r="JA18" s="22">
        <f t="shared" si="315"/>
        <v>1.8708827509369679</v>
      </c>
      <c r="JB18" s="25">
        <f t="shared" si="331"/>
        <v>521.61377112108551</v>
      </c>
      <c r="JC18" s="20">
        <f t="shared" si="332"/>
        <v>1.1086465128826044</v>
      </c>
      <c r="JD18" s="22">
        <f t="shared" si="313"/>
        <v>178.24098956411956</v>
      </c>
      <c r="JE18" s="22">
        <f t="shared" si="334"/>
        <v>339.72255094261646</v>
      </c>
      <c r="JF18" s="22">
        <f t="shared" si="315"/>
        <v>1.5951377368351198</v>
      </c>
      <c r="JG18" s="25">
        <f t="shared" si="336"/>
        <v>519.55867824357119</v>
      </c>
      <c r="JH18" s="20">
        <f t="shared" si="337"/>
        <v>1.1013913305569776</v>
      </c>
      <c r="JI18" s="22">
        <f t="shared" si="313"/>
        <v>178.55451736455177</v>
      </c>
      <c r="JJ18" s="22">
        <f t="shared" si="339"/>
        <v>337.49934542257466</v>
      </c>
      <c r="JK18" s="22">
        <f t="shared" si="315"/>
        <v>1.3411421170543203</v>
      </c>
      <c r="JL18" s="25">
        <f t="shared" si="341"/>
        <v>517.39500490418084</v>
      </c>
      <c r="JM18" s="20">
        <f t="shared" si="342"/>
        <v>1.0938006537626457</v>
      </c>
      <c r="JN18" s="22">
        <f t="shared" si="313"/>
        <v>178.84110258516503</v>
      </c>
      <c r="JO18" s="22">
        <f t="shared" si="344"/>
        <v>335.17333433248751</v>
      </c>
      <c r="JP18" s="22">
        <f t="shared" si="315"/>
        <v>1.1089732611208634</v>
      </c>
      <c r="JQ18" s="25">
        <f t="shared" si="346"/>
        <v>515.12341017877338</v>
      </c>
      <c r="JR18" s="20">
        <f t="shared" si="347"/>
        <v>1.085876794693293</v>
      </c>
      <c r="JS18" s="22">
        <f t="shared" si="348"/>
        <v>179.10065792932491</v>
      </c>
      <c r="JT18" s="22">
        <f t="shared" si="349"/>
        <v>332.7452261978658</v>
      </c>
      <c r="JU18" s="22">
        <f t="shared" si="350"/>
        <v>0.89870188991732325</v>
      </c>
      <c r="JV18" s="25">
        <f t="shared" si="351"/>
        <v>512.74458601710808</v>
      </c>
      <c r="JW18" s="20">
        <f t="shared" si="352"/>
        <v>1.0776221670331518</v>
      </c>
      <c r="JX18" s="22">
        <f t="shared" si="348"/>
        <v>179.3331043339592</v>
      </c>
      <c r="JY18" s="22">
        <f t="shared" si="354"/>
        <v>330.21576064396874</v>
      </c>
      <c r="JZ18" s="22">
        <f t="shared" si="350"/>
        <v>0.7103920541403298</v>
      </c>
      <c r="KA18" s="25">
        <f t="shared" si="356"/>
        <v>510.25925703206826</v>
      </c>
      <c r="KB18" s="20">
        <f t="shared" si="357"/>
        <v>1.0690392852217723</v>
      </c>
      <c r="KC18" s="22">
        <f t="shared" si="348"/>
        <v>179.53837099364134</v>
      </c>
      <c r="KD18" s="22">
        <f t="shared" si="359"/>
        <v>327.5857081705077</v>
      </c>
      <c r="KE18" s="22">
        <f t="shared" si="350"/>
        <v>0.54410111479006051</v>
      </c>
      <c r="KF18" s="25">
        <f t="shared" si="361"/>
        <v>507.66818027893913</v>
      </c>
      <c r="KG18" s="20">
        <f t="shared" si="362"/>
        <v>1.0601307636880977</v>
      </c>
      <c r="KH18" s="22">
        <f t="shared" si="348"/>
        <v>179.71639538215828</v>
      </c>
      <c r="KI18" s="22">
        <f t="shared" si="364"/>
        <v>324.85586991694379</v>
      </c>
      <c r="KJ18" s="22">
        <f t="shared" si="350"/>
        <v>0.39987972569752289</v>
      </c>
      <c r="KK18" s="25">
        <f t="shared" si="366"/>
        <v>504.9721450247996</v>
      </c>
      <c r="KL18" s="20">
        <f t="shared" si="367"/>
        <v>1.0508993160540867</v>
      </c>
      <c r="KM18" s="22">
        <f t="shared" si="348"/>
        <v>179.86712327155675</v>
      </c>
      <c r="KN18" s="22">
        <f t="shared" si="369"/>
        <v>322.02707741845381</v>
      </c>
      <c r="KO18" s="22">
        <f t="shared" si="350"/>
        <v>0.27777181809494217</v>
      </c>
      <c r="KP18" s="25">
        <f t="shared" si="371"/>
        <v>502.17197250810551</v>
      </c>
      <c r="KQ18" s="20">
        <f t="shared" si="372"/>
        <v>1.0413477543081153</v>
      </c>
      <c r="KR18" s="22">
        <f t="shared" si="348"/>
        <v>179.99050874866145</v>
      </c>
      <c r="KS18" s="22">
        <f t="shared" si="374"/>
        <v>319.10019235263576</v>
      </c>
      <c r="KT18" s="22">
        <f t="shared" si="350"/>
        <v>0.17781458723387286</v>
      </c>
      <c r="KU18" s="25">
        <f t="shared" si="376"/>
        <v>499.26851568853107</v>
      </c>
      <c r="KV18" s="20">
        <f t="shared" si="377"/>
        <v>1.0314789879484196</v>
      </c>
      <c r="KW18" s="22">
        <f t="shared" si="348"/>
        <v>180.08651422906087</v>
      </c>
      <c r="KX18" s="22">
        <f t="shared" si="379"/>
        <v>316.07610627703423</v>
      </c>
      <c r="KY18" s="22">
        <f t="shared" si="350"/>
        <v>0.10003848105512846</v>
      </c>
      <c r="KZ18" s="25">
        <f t="shared" si="381"/>
        <v>496.26265898715025</v>
      </c>
      <c r="LA18" s="20">
        <f t="shared" si="382"/>
        <v>1.0212960230968333</v>
      </c>
      <c r="LB18" s="22">
        <f t="shared" si="383"/>
        <v>180.15511046855565</v>
      </c>
      <c r="LC18" s="22">
        <f t="shared" si="384"/>
        <v>312.95574035756266</v>
      </c>
      <c r="LD18" s="22">
        <f t="shared" si="385"/>
        <v>4.4467190914085748E-2</v>
      </c>
      <c r="LE18" s="25">
        <f t="shared" si="386"/>
        <v>493.15531801703236</v>
      </c>
      <c r="LF18" s="20">
        <f t="shared" si="387"/>
        <v>1.0108019615830952</v>
      </c>
      <c r="LG18" s="22">
        <f t="shared" si="419"/>
        <v>180.19627657206664</v>
      </c>
      <c r="LH18" s="22">
        <f t="shared" si="389"/>
        <v>309.74004508790784</v>
      </c>
      <c r="LI18" s="22">
        <f t="shared" si="420"/>
        <v>1.1117644364062885E-2</v>
      </c>
      <c r="LJ18" s="25">
        <f t="shared" si="391"/>
        <v>489.94743930433856</v>
      </c>
      <c r="LK18" s="20">
        <f t="shared" si="392"/>
        <v>1</v>
      </c>
      <c r="LL18" s="22">
        <f t="shared" si="421"/>
        <v>180.21</v>
      </c>
      <c r="LM18" s="22">
        <f t="shared" si="394"/>
        <v>306.43</v>
      </c>
      <c r="LN18" s="22">
        <f t="shared" si="422"/>
        <v>0</v>
      </c>
      <c r="LO18" s="25">
        <f t="shared" si="396"/>
        <v>486.64</v>
      </c>
    </row>
    <row r="19" spans="1:327" x14ac:dyDescent="0.2">
      <c r="A19" s="1">
        <f>Foglio3!A20</f>
        <v>14</v>
      </c>
      <c r="B19" s="1">
        <f>Foglio3!B20</f>
        <v>14</v>
      </c>
      <c r="C19" s="1">
        <f>Foglio3!C20</f>
        <v>48.528900097020397</v>
      </c>
      <c r="D19" s="1">
        <f>Foglio3!D20</f>
        <v>0.66224218929045575</v>
      </c>
      <c r="E19" s="1">
        <f>Foglio3!E20</f>
        <v>0.74928985227599609</v>
      </c>
      <c r="F19" s="1">
        <f>Foglio3!F20</f>
        <v>1.1314438499890886</v>
      </c>
      <c r="G19" s="1">
        <f>Foglio1!H28</f>
        <v>28.883527767998881</v>
      </c>
      <c r="H19" s="1">
        <f>Foglio3!G20</f>
        <v>0.85611854862983294</v>
      </c>
      <c r="I19" s="1">
        <f>Foglio3!H20</f>
        <v>170.98</v>
      </c>
      <c r="J19" s="1">
        <f>Foglio3!I20</f>
        <v>269.63</v>
      </c>
      <c r="K19" s="1">
        <f>Foglio3!J20</f>
        <v>440.61</v>
      </c>
      <c r="L19" s="1">
        <f>IF(G19&lt;=Foglio1!$C$3,_xlfn.XLOOKUP(Q19,W19:LO19,$W$3:$LO$3),-_xlfn.XLOOKUP(Q19,W19:LO19,$W$3:$LO$3))</f>
        <v>-42</v>
      </c>
      <c r="M19" s="1">
        <f>IF(G19&lt;=Foglio1!$C$3,_xlfn.XLOOKUP(L19,$W$3:$LO$3,W19:LO19),_xlfn.XLOOKUP(-L19,$W$3:$LO$3,W19:LO19))</f>
        <v>1.3912982319638083</v>
      </c>
      <c r="N19" s="1">
        <f t="shared" si="397"/>
        <v>149.02145113006242</v>
      </c>
      <c r="O19" s="1">
        <f t="shared" si="398"/>
        <v>375.1357422844016</v>
      </c>
      <c r="P19" s="1">
        <f t="shared" si="399"/>
        <v>16.975943766960796</v>
      </c>
      <c r="Q19" s="1">
        <f t="shared" si="400"/>
        <v>541.13313718142479</v>
      </c>
      <c r="W19" s="20">
        <f t="shared" si="401"/>
        <v>1.3388755651473199</v>
      </c>
      <c r="X19" s="22">
        <f t="shared" si="110"/>
        <v>128.23499999999999</v>
      </c>
      <c r="Y19" s="22">
        <f t="shared" si="402"/>
        <v>361.00101863067187</v>
      </c>
      <c r="Z19" s="22">
        <f t="shared" si="403"/>
        <v>33.045749999999991</v>
      </c>
      <c r="AA19" s="25">
        <f t="shared" si="404"/>
        <v>522.28176863067188</v>
      </c>
      <c r="AB19" s="20">
        <f t="shared" si="405"/>
        <v>1.3453332379157652</v>
      </c>
      <c r="AC19" s="22">
        <f t="shared" si="406"/>
        <v>129.52060502406053</v>
      </c>
      <c r="AD19" s="22">
        <f t="shared" si="407"/>
        <v>362.74220093922776</v>
      </c>
      <c r="AE19" s="22">
        <f t="shared" si="408"/>
        <v>32.051861072082154</v>
      </c>
      <c r="AF19" s="25">
        <f t="shared" si="409"/>
        <v>524.31466703537046</v>
      </c>
      <c r="AG19" s="20">
        <f t="shared" si="410"/>
        <v>1.3513811091474055</v>
      </c>
      <c r="AH19" s="22">
        <f t="shared" si="411"/>
        <v>130.79279789929669</v>
      </c>
      <c r="AI19" s="22">
        <f t="shared" si="412"/>
        <v>364.37288845941492</v>
      </c>
      <c r="AJ19" s="22">
        <f t="shared" si="413"/>
        <v>31.068340947931137</v>
      </c>
      <c r="AK19" s="25">
        <f t="shared" si="414"/>
        <v>526.2340273066427</v>
      </c>
      <c r="AL19" s="20">
        <f t="shared" si="415"/>
        <v>1.357017336602077</v>
      </c>
      <c r="AM19" s="22">
        <f t="shared" si="416"/>
        <v>132.05119110343466</v>
      </c>
      <c r="AN19" s="22">
        <f t="shared" si="417"/>
        <v>365.89258446801801</v>
      </c>
      <c r="AO19" s="22">
        <f t="shared" si="111"/>
        <v>30.095489217304337</v>
      </c>
      <c r="AP19" s="25">
        <f t="shared" si="418"/>
        <v>528.03926478875701</v>
      </c>
      <c r="AQ19" s="20">
        <f t="shared" si="112"/>
        <v>1.3622402034302972</v>
      </c>
      <c r="AR19" s="22">
        <f t="shared" si="113"/>
        <v>133.29540131771412</v>
      </c>
      <c r="AS19" s="22">
        <f t="shared" si="114"/>
        <v>367.30082605091104</v>
      </c>
      <c r="AT19" s="22">
        <f t="shared" si="115"/>
        <v>29.133602220263136</v>
      </c>
      <c r="AU19" s="25">
        <f t="shared" si="116"/>
        <v>529.72982958888826</v>
      </c>
      <c r="AV19" s="20">
        <f t="shared" si="117"/>
        <v>1.3670481186962355</v>
      </c>
      <c r="AW19" s="22">
        <f t="shared" si="113"/>
        <v>134.52504954365091</v>
      </c>
      <c r="AX19" s="22">
        <f t="shared" si="119"/>
        <v>368.597184244066</v>
      </c>
      <c r="AY19" s="22">
        <f t="shared" si="115"/>
        <v>28.18297295690483</v>
      </c>
      <c r="AZ19" s="25">
        <f t="shared" si="121"/>
        <v>531.30520674462173</v>
      </c>
      <c r="BA19" s="20">
        <f t="shared" si="122"/>
        <v>1.3714396178623263</v>
      </c>
      <c r="BB19" s="22">
        <f t="shared" si="113"/>
        <v>135.73976121848352</v>
      </c>
      <c r="BC19" s="22">
        <f t="shared" si="124"/>
        <v>369.78126416421901</v>
      </c>
      <c r="BD19" s="22">
        <f t="shared" si="115"/>
        <v>27.243890998112011</v>
      </c>
      <c r="BE19" s="25">
        <f t="shared" si="126"/>
        <v>532.7649163808145</v>
      </c>
      <c r="BF19" s="20">
        <f t="shared" si="127"/>
        <v>1.3754133632353824</v>
      </c>
      <c r="BG19" s="22">
        <f t="shared" si="113"/>
        <v>136.93916632926863</v>
      </c>
      <c r="BH19" s="22">
        <f t="shared" si="129"/>
        <v>370.85270512915616</v>
      </c>
      <c r="BI19" s="22">
        <f t="shared" si="115"/>
        <v>26.316642397346392</v>
      </c>
      <c r="BJ19" s="25">
        <f t="shared" si="131"/>
        <v>534.10851385577121</v>
      </c>
      <c r="BK19" s="20">
        <f t="shared" si="132"/>
        <v>1.3789681443740684</v>
      </c>
      <c r="BL19" s="22">
        <f t="shared" si="113"/>
        <v>138.1228995255905</v>
      </c>
      <c r="BM19" s="22">
        <f t="shared" si="134"/>
        <v>371.81118076758008</v>
      </c>
      <c r="BN19" s="22">
        <f t="shared" si="115"/>
        <v>25.401509603514253</v>
      </c>
      <c r="BO19" s="25">
        <f t="shared" si="136"/>
        <v>535.33558989668484</v>
      </c>
      <c r="BP19" s="20">
        <f t="shared" si="137"/>
        <v>1.3821028784576139</v>
      </c>
      <c r="BQ19" s="22">
        <f t="shared" si="113"/>
        <v>139.2906002308506</v>
      </c>
      <c r="BR19" s="22">
        <f t="shared" si="139"/>
        <v>372.65639911852645</v>
      </c>
      <c r="BS19" s="22">
        <f t="shared" si="115"/>
        <v>24.498771374929664</v>
      </c>
      <c r="BT19" s="25">
        <f t="shared" si="141"/>
        <v>536.44577072430673</v>
      </c>
      <c r="BU19" s="20">
        <f t="shared" si="142"/>
        <v>1.3848166106156499</v>
      </c>
      <c r="BV19" s="22">
        <f t="shared" si="113"/>
        <v>140.44191275210224</v>
      </c>
      <c r="BW19" s="22">
        <f t="shared" si="144"/>
        <v>373.3881027202977</v>
      </c>
      <c r="BX19" s="22">
        <f t="shared" si="115"/>
        <v>23.608702694402083</v>
      </c>
      <c r="BY19" s="25">
        <f t="shared" si="146"/>
        <v>537.438718166802</v>
      </c>
      <c r="BZ19" s="20">
        <f t="shared" si="147"/>
        <v>1.3871085142190727</v>
      </c>
      <c r="CA19" s="22">
        <f t="shared" si="113"/>
        <v>141.57648638839845</v>
      </c>
      <c r="CB19" s="22">
        <f t="shared" si="149"/>
        <v>374.00606868888855</v>
      </c>
      <c r="CC19" s="22">
        <f t="shared" si="115"/>
        <v>22.731574685473888</v>
      </c>
      <c r="CD19" s="25">
        <f t="shared" si="151"/>
        <v>538.3141297627609</v>
      </c>
      <c r="CE19" s="20">
        <f t="shared" si="152"/>
        <v>1.3889778911318424</v>
      </c>
      <c r="CF19" s="22">
        <f t="shared" si="113"/>
        <v>142.69397553761877</v>
      </c>
      <c r="CG19" s="22">
        <f t="shared" si="154"/>
        <v>374.51010878587869</v>
      </c>
      <c r="CH19" s="22">
        <f t="shared" si="115"/>
        <v>21.867654529833519</v>
      </c>
      <c r="CI19" s="25">
        <f t="shared" si="156"/>
        <v>539.071738853331</v>
      </c>
      <c r="CJ19" s="20">
        <f t="shared" si="157"/>
        <v>1.3904241719236423</v>
      </c>
      <c r="CK19" s="22">
        <f t="shared" si="113"/>
        <v>143.794039801743</v>
      </c>
      <c r="CL19" s="22">
        <f t="shared" si="159"/>
        <v>374.90006947577166</v>
      </c>
      <c r="CM19" s="22">
        <f t="shared" si="115"/>
        <v>21.01720538592938</v>
      </c>
      <c r="CN19" s="25">
        <f t="shared" si="161"/>
        <v>539.711314663444</v>
      </c>
      <c r="CO19" s="20">
        <f t="shared" si="162"/>
        <v>1.3914469160433331</v>
      </c>
      <c r="CP19" s="22">
        <f t="shared" si="113"/>
        <v>144.87634409053967</v>
      </c>
      <c r="CQ19" s="22">
        <f t="shared" si="164"/>
        <v>375.17583197276389</v>
      </c>
      <c r="CR19" s="22">
        <f t="shared" si="115"/>
        <v>20.180486308809183</v>
      </c>
      <c r="CS19" s="25">
        <f t="shared" si="166"/>
        <v>540.23266237211283</v>
      </c>
      <c r="CT19" s="20">
        <f t="shared" si="167"/>
        <v>1.392045811953148</v>
      </c>
      <c r="CU19" s="22">
        <f t="shared" si="113"/>
        <v>145.94055872363793</v>
      </c>
      <c r="CV19" s="22">
        <f t="shared" si="169"/>
        <v>375.33731227692732</v>
      </c>
      <c r="CW19" s="22">
        <f t="shared" si="115"/>
        <v>19.357752171209292</v>
      </c>
      <c r="CX19" s="25">
        <f t="shared" si="171"/>
        <v>540.63562317177457</v>
      </c>
      <c r="CY19" s="20">
        <f t="shared" si="172"/>
        <v>1.3922206772235914</v>
      </c>
      <c r="CZ19" s="22">
        <f t="shared" si="113"/>
        <v>146.98635953095126</v>
      </c>
      <c r="DA19" s="22">
        <f t="shared" si="174"/>
        <v>375.38446119979693</v>
      </c>
      <c r="DB19" s="22">
        <f t="shared" si="115"/>
        <v>18.549253585918034</v>
      </c>
      <c r="DC19" s="25">
        <f t="shared" si="176"/>
        <v>540.92007431666616</v>
      </c>
      <c r="DD19" s="20">
        <f t="shared" si="177"/>
        <v>1.3919714585890079</v>
      </c>
      <c r="DE19" s="22">
        <f t="shared" si="178"/>
        <v>148.01342795142287</v>
      </c>
      <c r="DF19" s="22">
        <f t="shared" si="179"/>
        <v>375.31726437935419</v>
      </c>
      <c r="DG19" s="22">
        <f t="shared" si="180"/>
        <v>17.755236829436594</v>
      </c>
      <c r="DH19" s="25">
        <f t="shared" si="181"/>
        <v>541.08592916021371</v>
      </c>
      <c r="DI19" s="20">
        <f t="shared" si="182"/>
        <v>1.3912982319638083</v>
      </c>
      <c r="DJ19" s="22">
        <f t="shared" si="178"/>
        <v>149.02145113006242</v>
      </c>
      <c r="DK19" s="22">
        <f t="shared" si="184"/>
        <v>375.1357422844016</v>
      </c>
      <c r="DL19" s="22">
        <f t="shared" si="180"/>
        <v>16.975943766960796</v>
      </c>
      <c r="DM19" s="25">
        <f t="shared" si="186"/>
        <v>541.13313718142479</v>
      </c>
      <c r="DN19" s="20">
        <f t="shared" si="187"/>
        <v>1.3902012024193435</v>
      </c>
      <c r="DO19" s="22">
        <f t="shared" si="178"/>
        <v>150.01012201324477</v>
      </c>
      <c r="DP19" s="22">
        <f t="shared" si="189"/>
        <v>374.83995020832759</v>
      </c>
      <c r="DQ19" s="22">
        <f t="shared" si="180"/>
        <v>16.211611778706661</v>
      </c>
      <c r="DR19" s="25">
        <f t="shared" si="191"/>
        <v>541.06168400027912</v>
      </c>
      <c r="DS19" s="20">
        <f t="shared" si="192"/>
        <v>1.3886807041214404</v>
      </c>
      <c r="DT19" s="22">
        <f t="shared" si="178"/>
        <v>150.9791394422414</v>
      </c>
      <c r="DU19" s="22">
        <f t="shared" si="194"/>
        <v>374.42997825226399</v>
      </c>
      <c r="DV19" s="22">
        <f t="shared" si="180"/>
        <v>15.462473687602063</v>
      </c>
      <c r="DW19" s="25">
        <f t="shared" si="196"/>
        <v>540.87159138210745</v>
      </c>
      <c r="DX19" s="20">
        <f t="shared" si="197"/>
        <v>1.3867372002286098</v>
      </c>
      <c r="DY19" s="22">
        <f t="shared" si="178"/>
        <v>151.92820824495644</v>
      </c>
      <c r="DZ19" s="22">
        <f t="shared" si="199"/>
        <v>373.90595129764006</v>
      </c>
      <c r="EA19" s="22">
        <f t="shared" si="180"/>
        <v>14.728757688366606</v>
      </c>
      <c r="EB19" s="25">
        <f t="shared" si="201"/>
        <v>540.56291723096308</v>
      </c>
      <c r="EC19" s="20">
        <f t="shared" si="202"/>
        <v>1.3843712827509644</v>
      </c>
      <c r="ED19" s="22">
        <f t="shared" si="178"/>
        <v>152.85703932583863</v>
      </c>
      <c r="EE19" s="22">
        <f t="shared" si="204"/>
        <v>373.26802896814252</v>
      </c>
      <c r="EF19" s="22">
        <f t="shared" si="180"/>
        <v>14.010687278001338</v>
      </c>
      <c r="EG19" s="25">
        <f t="shared" si="206"/>
        <v>540.13575557198249</v>
      </c>
      <c r="EH19" s="20">
        <f t="shared" si="207"/>
        <v>1.3815836723698878</v>
      </c>
      <c r="EI19" s="22">
        <f t="shared" si="178"/>
        <v>153.76534975394304</v>
      </c>
      <c r="EJ19" s="22">
        <f t="shared" si="209"/>
        <v>372.51640558109284</v>
      </c>
      <c r="EK19" s="22">
        <f t="shared" si="180"/>
        <v>13.308481187709345</v>
      </c>
      <c r="EL19" s="25">
        <f t="shared" si="211"/>
        <v>539.59023652274527</v>
      </c>
      <c r="EM19" s="20">
        <f t="shared" si="212"/>
        <v>1.3783752182185056</v>
      </c>
      <c r="EN19" s="22">
        <f t="shared" si="178"/>
        <v>154.65286284911426</v>
      </c>
      <c r="EO19" s="22">
        <f t="shared" si="214"/>
        <v>371.65131008825568</v>
      </c>
      <c r="EP19" s="22">
        <f t="shared" si="180"/>
        <v>12.62235331626816</v>
      </c>
      <c r="EQ19" s="25">
        <f t="shared" si="216"/>
        <v>538.92652625363803</v>
      </c>
      <c r="ER19" s="20">
        <f t="shared" si="217"/>
        <v>1.3747468976230337</v>
      </c>
      <c r="ES19" s="22">
        <f t="shared" si="178"/>
        <v>155.51930826626591</v>
      </c>
      <c r="ET19" s="22">
        <f t="shared" si="219"/>
        <v>370.67300600609855</v>
      </c>
      <c r="EU19" s="22">
        <f t="shared" si="180"/>
        <v>11.952512664874098</v>
      </c>
      <c r="EV19" s="25">
        <f t="shared" si="221"/>
        <v>538.14482693723858</v>
      </c>
      <c r="EW19" s="20">
        <f t="shared" si="222"/>
        <v>1.3706998158050732</v>
      </c>
      <c r="EX19" s="22">
        <f t="shared" si="178"/>
        <v>156.3644220777305</v>
      </c>
      <c r="EY19" s="22">
        <f t="shared" si="224"/>
        <v>369.58179133552187</v>
      </c>
      <c r="EZ19" s="22">
        <f t="shared" si="180"/>
        <v>11.299163273478467</v>
      </c>
      <c r="FA19" s="25">
        <f t="shared" si="226"/>
        <v>537.24537668673088</v>
      </c>
      <c r="FB19" s="20">
        <f t="shared" si="227"/>
        <v>1.3662352055449514</v>
      </c>
      <c r="FC19" s="22">
        <f t="shared" si="178"/>
        <v>157.1879468536543</v>
      </c>
      <c r="FD19" s="22">
        <f t="shared" si="229"/>
        <v>368.37799847108522</v>
      </c>
      <c r="FE19" s="22">
        <f t="shared" si="180"/>
        <v>10.662504158635006</v>
      </c>
      <c r="FF19" s="25">
        <f t="shared" si="231"/>
        <v>536.22844948337445</v>
      </c>
      <c r="FG19" s="20">
        <f t="shared" si="232"/>
        <v>1.3613544268062028</v>
      </c>
      <c r="FH19" s="22">
        <f t="shared" si="178"/>
        <v>157.98963174041285</v>
      </c>
      <c r="FI19" s="22">
        <f t="shared" si="234"/>
        <v>367.06199409975648</v>
      </c>
      <c r="FJ19" s="22">
        <f t="shared" si="180"/>
        <v>10.042729252877573</v>
      </c>
      <c r="FK19" s="25">
        <f t="shared" si="236"/>
        <v>535.09435509304694</v>
      </c>
      <c r="FL19" s="20">
        <f t="shared" si="237"/>
        <v>1.356058966321313</v>
      </c>
      <c r="FM19" s="22">
        <f t="shared" si="178"/>
        <v>158.76923253702358</v>
      </c>
      <c r="FN19" s="22">
        <f t="shared" si="239"/>
        <v>365.63417908921559</v>
      </c>
      <c r="FO19" s="22">
        <f t="shared" si="180"/>
        <v>9.4400273456463424</v>
      </c>
      <c r="FP19" s="25">
        <f t="shared" si="241"/>
        <v>533.84343897188546</v>
      </c>
      <c r="FQ19" s="20">
        <f t="shared" si="242"/>
        <v>1.3503504371388431</v>
      </c>
      <c r="FR19" s="22">
        <f t="shared" si="243"/>
        <v>159.52651176953165</v>
      </c>
      <c r="FS19" s="22">
        <f t="shared" si="244"/>
        <v>364.09498836574625</v>
      </c>
      <c r="FT19" s="22">
        <f t="shared" si="245"/>
        <v>8.8545820257807684</v>
      </c>
      <c r="FU19" s="25">
        <f t="shared" si="246"/>
        <v>532.47608216105868</v>
      </c>
      <c r="FV19" s="20">
        <f t="shared" si="247"/>
        <v>1.3442305781320825</v>
      </c>
      <c r="FW19" s="22">
        <f t="shared" si="243"/>
        <v>160.26123876334694</v>
      </c>
      <c r="FX19" s="22">
        <f t="shared" si="249"/>
        <v>362.44489078175337</v>
      </c>
      <c r="FY19" s="22">
        <f t="shared" si="245"/>
        <v>8.2865716255966255</v>
      </c>
      <c r="FZ19" s="25">
        <f t="shared" si="251"/>
        <v>530.99270117069693</v>
      </c>
      <c r="GA19" s="20">
        <f t="shared" si="252"/>
        <v>1.3377012534693689</v>
      </c>
      <c r="GB19" s="22">
        <f t="shared" si="243"/>
        <v>160.97318971350967</v>
      </c>
      <c r="GC19" s="22">
        <f t="shared" si="254"/>
        <v>360.6843889729459</v>
      </c>
      <c r="GD19" s="22">
        <f t="shared" si="245"/>
        <v>7.7361691665642267</v>
      </c>
      <c r="GE19" s="25">
        <f t="shared" si="256"/>
        <v>529.3937478530197</v>
      </c>
      <c r="GF19" s="20">
        <f t="shared" si="257"/>
        <v>1.3307644520462456</v>
      </c>
      <c r="GG19" s="22">
        <f t="shared" si="243"/>
        <v>161.66214775286355</v>
      </c>
      <c r="GH19" s="22">
        <f t="shared" si="259"/>
        <v>358.81401920522922</v>
      </c>
      <c r="GI19" s="22">
        <f t="shared" si="245"/>
        <v>7.2035423066044828</v>
      </c>
      <c r="GJ19" s="25">
        <f t="shared" si="261"/>
        <v>527.67970926469729</v>
      </c>
      <c r="GK19" s="20">
        <f t="shared" si="262"/>
        <v>1.3234222868796239</v>
      </c>
      <c r="GL19" s="22">
        <f t="shared" si="243"/>
        <v>162.32790301811579</v>
      </c>
      <c r="GM19" s="22">
        <f t="shared" si="264"/>
        <v>356.83435121135301</v>
      </c>
      <c r="GN19" s="22">
        <f t="shared" si="245"/>
        <v>6.688853289018601</v>
      </c>
      <c r="GO19" s="25">
        <f t="shared" si="266"/>
        <v>525.85110751848742</v>
      </c>
      <c r="GP19" s="20">
        <f t="shared" si="267"/>
        <v>1.3156769944641393</v>
      </c>
      <c r="GQ19" s="22">
        <f t="shared" si="243"/>
        <v>162.97025271376322</v>
      </c>
      <c r="GR19" s="22">
        <f t="shared" si="269"/>
        <v>354.7459880173659</v>
      </c>
      <c r="GS19" s="22">
        <f t="shared" si="245"/>
        <v>6.1922588930672502</v>
      </c>
      <c r="GT19" s="25">
        <f t="shared" si="271"/>
        <v>523.90849962419634</v>
      </c>
      <c r="GU19" s="20">
        <f t="shared" si="272"/>
        <v>1.3075309340908918</v>
      </c>
      <c r="GV19" s="22">
        <f t="shared" si="243"/>
        <v>163.58900117386594</v>
      </c>
      <c r="GW19" s="22">
        <f t="shared" si="274"/>
        <v>352.54956575892714</v>
      </c>
      <c r="GX19" s="22">
        <f t="shared" si="245"/>
        <v>5.7139103862140441</v>
      </c>
      <c r="GY19" s="25">
        <f t="shared" si="276"/>
        <v>521.85247731900711</v>
      </c>
      <c r="GZ19" s="20">
        <f t="shared" si="277"/>
        <v>1.2989865871287838</v>
      </c>
      <c r="HA19" s="22">
        <f t="shared" si="278"/>
        <v>164.18395992164912</v>
      </c>
      <c r="HB19" s="22">
        <f t="shared" si="279"/>
        <v>350.24575348753399</v>
      </c>
      <c r="HC19" s="22">
        <f t="shared" si="280"/>
        <v>5.2539534780480368</v>
      </c>
      <c r="HD19" s="25">
        <f t="shared" si="281"/>
        <v>519.6836668872312</v>
      </c>
      <c r="HE19" s="20">
        <f t="shared" si="282"/>
        <v>1.2900465562686703</v>
      </c>
      <c r="HF19" s="22">
        <f t="shared" si="278"/>
        <v>164.75494772691465</v>
      </c>
      <c r="HG19" s="22">
        <f t="shared" si="284"/>
        <v>347.83525296672155</v>
      </c>
      <c r="HH19" s="22">
        <f t="shared" si="280"/>
        <v>4.8125282758991688</v>
      </c>
      <c r="HI19" s="25">
        <f t="shared" si="286"/>
        <v>517.40272896953536</v>
      </c>
      <c r="HJ19" s="20">
        <f t="shared" si="287"/>
        <v>1.2807135647305561</v>
      </c>
      <c r="HK19" s="22">
        <f t="shared" si="278"/>
        <v>165.30179066124575</v>
      </c>
      <c r="HL19" s="22">
        <f t="shared" si="289"/>
        <v>345.31879845829985</v>
      </c>
      <c r="HM19" s="22">
        <f t="shared" si="280"/>
        <v>4.3897692421601908</v>
      </c>
      <c r="HN19" s="25">
        <f t="shared" si="291"/>
        <v>515.01035836170581</v>
      </c>
      <c r="HO19" s="20">
        <f t="shared" si="292"/>
        <v>1.2709904554340739</v>
      </c>
      <c r="HP19" s="22">
        <f t="shared" si="278"/>
        <v>165.82432215098731</v>
      </c>
      <c r="HQ19" s="22">
        <f t="shared" si="294"/>
        <v>342.69715649868931</v>
      </c>
      <c r="HR19" s="22">
        <f t="shared" si="280"/>
        <v>3.9858051533281329</v>
      </c>
      <c r="HS19" s="25">
        <f t="shared" si="296"/>
        <v>512.50728380300473</v>
      </c>
      <c r="HT19" s="20">
        <f t="shared" si="297"/>
        <v>1.2608801901325055</v>
      </c>
      <c r="HU19" s="22">
        <f t="shared" si="278"/>
        <v>166.32238302798561</v>
      </c>
      <c r="HV19" s="22">
        <f t="shared" si="299"/>
        <v>339.97112566542745</v>
      </c>
      <c r="HW19" s="22">
        <f t="shared" si="280"/>
        <v>3.6007590607777504</v>
      </c>
      <c r="HX19" s="25">
        <f t="shared" si="301"/>
        <v>509.89426775419082</v>
      </c>
      <c r="HY19" s="20">
        <f t="shared" si="302"/>
        <v>1.2503858485106021</v>
      </c>
      <c r="HZ19" s="22">
        <f t="shared" si="278"/>
        <v>166.79582157807266</v>
      </c>
      <c r="IA19" s="22">
        <f t="shared" si="304"/>
        <v>337.14153633391362</v>
      </c>
      <c r="IB19" s="22">
        <f t="shared" si="280"/>
        <v>3.2347482532788603</v>
      </c>
      <c r="IC19" s="25">
        <f t="shared" si="306"/>
        <v>507.17210616526512</v>
      </c>
      <c r="ID19" s="20">
        <f t="shared" si="307"/>
        <v>1.2395106272464826</v>
      </c>
      <c r="IE19" s="22">
        <f t="shared" si="278"/>
        <v>167.24449358727989</v>
      </c>
      <c r="IF19" s="22">
        <f t="shared" si="309"/>
        <v>334.20925042446913</v>
      </c>
      <c r="IG19" s="22">
        <f t="shared" si="280"/>
        <v>2.8878842212690432</v>
      </c>
      <c r="IH19" s="25">
        <f t="shared" si="311"/>
        <v>504.34162823301801</v>
      </c>
      <c r="II19" s="20">
        <f t="shared" si="312"/>
        <v>1.2282578390378949</v>
      </c>
      <c r="IJ19" s="22">
        <f t="shared" si="313"/>
        <v>167.66826238576687</v>
      </c>
      <c r="IK19" s="22">
        <f t="shared" si="314"/>
        <v>331.17516113978758</v>
      </c>
      <c r="IL19" s="22">
        <f t="shared" si="315"/>
        <v>2.5602726228925965</v>
      </c>
      <c r="IM19" s="25">
        <f t="shared" si="316"/>
        <v>501.40369614844701</v>
      </c>
      <c r="IN19" s="20">
        <f t="shared" si="317"/>
        <v>1.2166309115931353</v>
      </c>
      <c r="IO19" s="22">
        <f t="shared" si="313"/>
        <v>168.06699888945244</v>
      </c>
      <c r="IP19" s="22">
        <f t="shared" si="319"/>
        <v>328.04019269285709</v>
      </c>
      <c r="IQ19" s="22">
        <f t="shared" si="315"/>
        <v>2.2520132518160416</v>
      </c>
      <c r="IR19" s="25">
        <f t="shared" si="321"/>
        <v>498.35920483412553</v>
      </c>
      <c r="IS19" s="20">
        <f t="shared" si="322"/>
        <v>1.2046333865869361</v>
      </c>
      <c r="IT19" s="22">
        <f t="shared" si="313"/>
        <v>168.44058163933491</v>
      </c>
      <c r="IU19" s="22">
        <f t="shared" si="324"/>
        <v>324.80530002543554</v>
      </c>
      <c r="IV19" s="22">
        <f t="shared" si="315"/>
        <v>1.9632000068299791</v>
      </c>
      <c r="IW19" s="25">
        <f t="shared" si="326"/>
        <v>495.20908167160042</v>
      </c>
      <c r="IX19" s="20">
        <f t="shared" si="327"/>
        <v>1.1922689185816371</v>
      </c>
      <c r="IY19" s="22">
        <f t="shared" si="313"/>
        <v>168.78889683848976</v>
      </c>
      <c r="IZ19" s="22">
        <f t="shared" si="329"/>
        <v>321.47146851716678</v>
      </c>
      <c r="JA19" s="22">
        <f t="shared" si="315"/>
        <v>1.6939208632466247</v>
      </c>
      <c r="JB19" s="25">
        <f t="shared" si="331"/>
        <v>491.95428621890312</v>
      </c>
      <c r="JC19" s="20">
        <f t="shared" si="332"/>
        <v>1.1795412739139695</v>
      </c>
      <c r="JD19" s="22">
        <f t="shared" si="313"/>
        <v>169.11183838673304</v>
      </c>
      <c r="JE19" s="22">
        <f t="shared" si="334"/>
        <v>318.03971368542358</v>
      </c>
      <c r="JF19" s="22">
        <f t="shared" si="315"/>
        <v>1.4442578461016813</v>
      </c>
      <c r="JG19" s="25">
        <f t="shared" si="336"/>
        <v>488.59580991825828</v>
      </c>
      <c r="JH19" s="20">
        <f t="shared" si="337"/>
        <v>1.1664543295477949</v>
      </c>
      <c r="JI19" s="22">
        <f t="shared" si="313"/>
        <v>169.40930791294079</v>
      </c>
      <c r="JJ19" s="22">
        <f t="shared" si="339"/>
        <v>314.51108087597197</v>
      </c>
      <c r="JK19" s="22">
        <f t="shared" si="315"/>
        <v>1.2142870051687162</v>
      </c>
      <c r="JL19" s="25">
        <f t="shared" si="341"/>
        <v>485.13467579408149</v>
      </c>
      <c r="JM19" s="20">
        <f t="shared" si="342"/>
        <v>1.1530120718931431</v>
      </c>
      <c r="JN19" s="22">
        <f t="shared" si="313"/>
        <v>169.68121480501367</v>
      </c>
      <c r="JO19" s="22">
        <f t="shared" si="344"/>
        <v>310.88664494454815</v>
      </c>
      <c r="JP19" s="22">
        <f t="shared" si="315"/>
        <v>1.0040783917936535</v>
      </c>
      <c r="JQ19" s="25">
        <f t="shared" si="346"/>
        <v>481.57193814135547</v>
      </c>
      <c r="JR19" s="20">
        <f t="shared" si="347"/>
        <v>1.1392185955919143</v>
      </c>
      <c r="JS19" s="22">
        <f t="shared" si="348"/>
        <v>169.92747623747832</v>
      </c>
      <c r="JT19" s="22">
        <f t="shared" si="349"/>
        <v>307.16750992944787</v>
      </c>
      <c r="JU19" s="22">
        <f t="shared" si="350"/>
        <v>0.81369603755645203</v>
      </c>
      <c r="JV19" s="25">
        <f t="shared" si="351"/>
        <v>477.90868220448266</v>
      </c>
      <c r="JW19" s="20">
        <f t="shared" si="352"/>
        <v>1.1250781022706096</v>
      </c>
      <c r="JX19" s="22">
        <f t="shared" si="348"/>
        <v>170.14801719671684</v>
      </c>
      <c r="JY19" s="22">
        <f t="shared" si="354"/>
        <v>303.35480871522446</v>
      </c>
      <c r="JZ19" s="22">
        <f t="shared" si="350"/>
        <v>0.64319793476650233</v>
      </c>
      <c r="KA19" s="25">
        <f t="shared" si="356"/>
        <v>474.14602384670775</v>
      </c>
      <c r="KB19" s="20">
        <f t="shared" si="357"/>
        <v>1.1105948992604768</v>
      </c>
      <c r="KC19" s="22">
        <f t="shared" si="348"/>
        <v>170.34277050381661</v>
      </c>
      <c r="KD19" s="22">
        <f t="shared" si="359"/>
        <v>299.44970268760238</v>
      </c>
      <c r="KE19" s="22">
        <f t="shared" si="350"/>
        <v>0.49263601879756813</v>
      </c>
      <c r="KF19" s="25">
        <f t="shared" si="361"/>
        <v>470.28510921021655</v>
      </c>
      <c r="KG19" s="20">
        <f t="shared" si="362"/>
        <v>1.0957733982854549</v>
      </c>
      <c r="KH19" s="22">
        <f t="shared" si="348"/>
        <v>170.51167683503368</v>
      </c>
      <c r="KI19" s="22">
        <f t="shared" si="364"/>
        <v>295.4533813797072</v>
      </c>
      <c r="KJ19" s="22">
        <f t="shared" si="350"/>
        <v>0.36205615226776583</v>
      </c>
      <c r="KK19" s="25">
        <f t="shared" si="366"/>
        <v>466.32711436700868</v>
      </c>
      <c r="KL19" s="20">
        <f t="shared" si="367"/>
        <v>1.0806181141183204</v>
      </c>
      <c r="KM19" s="22">
        <f t="shared" si="348"/>
        <v>170.65468473986331</v>
      </c>
      <c r="KN19" s="22">
        <f t="shared" si="369"/>
        <v>291.36706210972272</v>
      </c>
      <c r="KO19" s="22">
        <f t="shared" si="350"/>
        <v>0.25149811106939929</v>
      </c>
      <c r="KP19" s="25">
        <f t="shared" si="371"/>
        <v>462.27324496065546</v>
      </c>
      <c r="KQ19" s="20">
        <f t="shared" si="372"/>
        <v>1.0651336632054424</v>
      </c>
      <c r="KR19" s="22">
        <f t="shared" si="348"/>
        <v>170.77175065671236</v>
      </c>
      <c r="KS19" s="22">
        <f t="shared" si="374"/>
        <v>287.19198961008345</v>
      </c>
      <c r="KT19" s="22">
        <f t="shared" si="350"/>
        <v>0.16099557225282904</v>
      </c>
      <c r="KU19" s="25">
        <f t="shared" si="376"/>
        <v>458.12473583904864</v>
      </c>
      <c r="KV19" s="20">
        <f t="shared" si="377"/>
        <v>1.0493247622605706</v>
      </c>
      <c r="KW19" s="22">
        <f t="shared" si="348"/>
        <v>170.86283892616851</v>
      </c>
      <c r="KX19" s="22">
        <f t="shared" si="379"/>
        <v>282.92943564831762</v>
      </c>
      <c r="KY19" s="22">
        <f t="shared" si="350"/>
        <v>9.0576103768083491E-2</v>
      </c>
      <c r="KZ19" s="25">
        <f t="shared" si="381"/>
        <v>453.88285067825416</v>
      </c>
      <c r="LA19" s="20">
        <f t="shared" si="382"/>
        <v>1.033196226828077</v>
      </c>
      <c r="LB19" s="22">
        <f t="shared" si="383"/>
        <v>170.92792180186251</v>
      </c>
      <c r="LC19" s="22">
        <f t="shared" si="384"/>
        <v>278.58069863965437</v>
      </c>
      <c r="LD19" s="22">
        <f t="shared" si="385"/>
        <v>4.0261156067432434E-2</v>
      </c>
      <c r="LE19" s="25">
        <f t="shared" si="386"/>
        <v>449.54888159758434</v>
      </c>
      <c r="LF19" s="20">
        <f t="shared" si="387"/>
        <v>1.0167529698160951</v>
      </c>
      <c r="LG19" s="22">
        <f t="shared" si="419"/>
        <v>170.96697945891987</v>
      </c>
      <c r="LH19" s="22">
        <f t="shared" si="389"/>
        <v>274.14710325151373</v>
      </c>
      <c r="LI19" s="22">
        <f t="shared" si="420"/>
        <v>1.0066055571366406E-2</v>
      </c>
      <c r="LJ19" s="25">
        <f t="shared" si="391"/>
        <v>445.12414876600496</v>
      </c>
      <c r="LK19" s="20">
        <f t="shared" si="392"/>
        <v>1</v>
      </c>
      <c r="LL19" s="22">
        <f t="shared" si="421"/>
        <v>170.98</v>
      </c>
      <c r="LM19" s="22">
        <f t="shared" si="394"/>
        <v>269.63</v>
      </c>
      <c r="LN19" s="22">
        <f t="shared" si="422"/>
        <v>0</v>
      </c>
      <c r="LO19" s="25">
        <f t="shared" si="396"/>
        <v>440.61</v>
      </c>
    </row>
    <row r="20" spans="1:327" x14ac:dyDescent="0.2">
      <c r="A20" s="1">
        <f>Foglio3!A21</f>
        <v>15</v>
      </c>
      <c r="B20" s="1">
        <f>Foglio3!B21</f>
        <v>15</v>
      </c>
      <c r="C20" s="1">
        <f>Foglio3!C21</f>
        <v>55.07761823521524</v>
      </c>
      <c r="D20" s="1">
        <f>Foglio3!D21</f>
        <v>0.57246621021194344</v>
      </c>
      <c r="E20" s="1">
        <f>Foglio3!E21</f>
        <v>0.81992831282105083</v>
      </c>
      <c r="F20" s="1">
        <f>Foglio3!F21</f>
        <v>1.4322737275925679</v>
      </c>
      <c r="G20" s="1">
        <f>Foglio1!H29</f>
        <v>46.106334147587894</v>
      </c>
      <c r="H20" s="1">
        <f>Foglio3!G21</f>
        <v>0.97074303327210343</v>
      </c>
      <c r="I20" s="1">
        <f>Foglio3!H21</f>
        <v>149.93</v>
      </c>
      <c r="J20" s="1">
        <f>Foglio3!I21</f>
        <v>207.35</v>
      </c>
      <c r="K20" s="1">
        <f>Foglio3!J21</f>
        <v>357.28</v>
      </c>
      <c r="L20" s="1">
        <f>IF(G20&lt;=Foglio1!$C$3,_xlfn.XLOOKUP(Q20,W20:LO20,$W$3:$LO$3),-_xlfn.XLOOKUP(Q20,W20:LO20,$W$3:$LO$3))</f>
        <v>-52</v>
      </c>
      <c r="M20" s="1">
        <f>IF(G20&lt;=Foglio1!$C$3,_xlfn.XLOOKUP(L20,$W$3:$LO$3,W20:LO20),_xlfn.XLOOKUP(-L20,$W$3:$LO$3,W20:LO20))</f>
        <v>1.7112877841408021</v>
      </c>
      <c r="N20" s="1">
        <f t="shared" si="397"/>
        <v>121.11806249778797</v>
      </c>
      <c r="O20" s="1">
        <f t="shared" si="398"/>
        <v>354.83552204159531</v>
      </c>
      <c r="P20" s="1">
        <f t="shared" si="399"/>
        <v>20.597470214347318</v>
      </c>
      <c r="Q20" s="1">
        <f t="shared" si="400"/>
        <v>496.55105475373063</v>
      </c>
      <c r="W20" s="20">
        <f t="shared" si="401"/>
        <v>1.7040955179173016</v>
      </c>
      <c r="X20" s="22">
        <f t="shared" si="110"/>
        <v>112.44750000000001</v>
      </c>
      <c r="Y20" s="22">
        <f t="shared" si="402"/>
        <v>353.3442056401525</v>
      </c>
      <c r="Z20" s="22">
        <f t="shared" si="403"/>
        <v>26.795999999999989</v>
      </c>
      <c r="AA20" s="25">
        <f t="shared" si="404"/>
        <v>492.58770564015248</v>
      </c>
      <c r="AB20" s="20">
        <f t="shared" si="405"/>
        <v>1.7068175543230932</v>
      </c>
      <c r="AC20" s="22">
        <f t="shared" si="406"/>
        <v>113.57482928563222</v>
      </c>
      <c r="AD20" s="22">
        <f t="shared" si="407"/>
        <v>353.90861988889338</v>
      </c>
      <c r="AE20" s="22">
        <f t="shared" si="408"/>
        <v>25.990079489420374</v>
      </c>
      <c r="AF20" s="25">
        <f t="shared" si="409"/>
        <v>493.47352866394601</v>
      </c>
      <c r="AG20" s="20">
        <f t="shared" si="410"/>
        <v>1.709019677567525</v>
      </c>
      <c r="AH20" s="22">
        <f t="shared" si="411"/>
        <v>114.69039764324221</v>
      </c>
      <c r="AI20" s="22">
        <f t="shared" si="412"/>
        <v>354.36523014362632</v>
      </c>
      <c r="AJ20" s="22">
        <f t="shared" si="413"/>
        <v>25.19256679121408</v>
      </c>
      <c r="AK20" s="25">
        <f t="shared" si="414"/>
        <v>494.24819457808258</v>
      </c>
      <c r="AL20" s="20">
        <f t="shared" si="415"/>
        <v>1.7107012168625249</v>
      </c>
      <c r="AM20" s="22">
        <f t="shared" si="416"/>
        <v>115.79386525990151</v>
      </c>
      <c r="AN20" s="22">
        <f t="shared" si="417"/>
        <v>354.7138973164445</v>
      </c>
      <c r="AO20" s="22">
        <f t="shared" si="111"/>
        <v>24.403704835474663</v>
      </c>
      <c r="AP20" s="25">
        <f t="shared" si="418"/>
        <v>494.91146741182069</v>
      </c>
      <c r="AQ20" s="20">
        <f t="shared" si="112"/>
        <v>1.7118616599949332</v>
      </c>
      <c r="AR20" s="22">
        <f t="shared" si="113"/>
        <v>116.88489600868454</v>
      </c>
      <c r="AS20" s="22">
        <f t="shared" si="114"/>
        <v>354.95451519994941</v>
      </c>
      <c r="AT20" s="22">
        <f t="shared" si="115"/>
        <v>23.623733917195736</v>
      </c>
      <c r="AU20" s="25">
        <f t="shared" si="116"/>
        <v>495.46314512582967</v>
      </c>
      <c r="AV20" s="20">
        <f t="shared" si="117"/>
        <v>1.7125006534825311</v>
      </c>
      <c r="AW20" s="22">
        <f t="shared" si="113"/>
        <v>117.96315755105617</v>
      </c>
      <c r="AX20" s="22">
        <f t="shared" si="119"/>
        <v>355.0870104996028</v>
      </c>
      <c r="AY20" s="22">
        <f t="shared" si="115"/>
        <v>22.852891623074729</v>
      </c>
      <c r="AZ20" s="25">
        <f t="shared" si="121"/>
        <v>495.90305967373371</v>
      </c>
      <c r="BA20" s="20">
        <f t="shared" si="122"/>
        <v>1.7126180026817115</v>
      </c>
      <c r="BB20" s="22">
        <f t="shared" si="113"/>
        <v>119.02832143810525</v>
      </c>
      <c r="BC20" s="22">
        <f t="shared" si="124"/>
        <v>355.11134285605289</v>
      </c>
      <c r="BD20" s="22">
        <f t="shared" si="115"/>
        <v>22.091412759141775</v>
      </c>
      <c r="BE20" s="25">
        <f t="shared" si="126"/>
        <v>496.23107705329994</v>
      </c>
      <c r="BF20" s="20">
        <f t="shared" si="127"/>
        <v>1.7122136718467724</v>
      </c>
      <c r="BG20" s="22">
        <f t="shared" si="113"/>
        <v>120.08006321059332</v>
      </c>
      <c r="BH20" s="22">
        <f t="shared" si="129"/>
        <v>355.02750485742826</v>
      </c>
      <c r="BI20" s="22">
        <f t="shared" si="115"/>
        <v>21.339529279235421</v>
      </c>
      <c r="BJ20" s="25">
        <f t="shared" si="131"/>
        <v>496.447097347257</v>
      </c>
      <c r="BK20" s="20">
        <f t="shared" si="132"/>
        <v>1.7112877841408021</v>
      </c>
      <c r="BL20" s="22">
        <f t="shared" si="113"/>
        <v>121.11806249778797</v>
      </c>
      <c r="BM20" s="22">
        <f t="shared" si="134"/>
        <v>354.83552204159531</v>
      </c>
      <c r="BN20" s="22">
        <f t="shared" si="115"/>
        <v>20.597470214347318</v>
      </c>
      <c r="BO20" s="25">
        <f t="shared" si="136"/>
        <v>496.55105475373063</v>
      </c>
      <c r="BP20" s="20">
        <f t="shared" si="137"/>
        <v>1.7098406215981656</v>
      </c>
      <c r="BQ20" s="22">
        <f t="shared" si="113"/>
        <v>122.14200311505107</v>
      </c>
      <c r="BR20" s="22">
        <f t="shared" si="139"/>
        <v>354.53545288837961</v>
      </c>
      <c r="BS20" s="22">
        <f t="shared" si="115"/>
        <v>19.865461602857106</v>
      </c>
      <c r="BT20" s="25">
        <f t="shared" si="141"/>
        <v>496.5429176062878</v>
      </c>
      <c r="BU20" s="20">
        <f t="shared" si="142"/>
        <v>1.7078726250385923</v>
      </c>
      <c r="BV20" s="22">
        <f t="shared" si="113"/>
        <v>123.15157316015141</v>
      </c>
      <c r="BW20" s="22">
        <f t="shared" si="144"/>
        <v>354.12738880175209</v>
      </c>
      <c r="BX20" s="22">
        <f t="shared" si="115"/>
        <v>19.143726421678981</v>
      </c>
      <c r="BY20" s="25">
        <f t="shared" si="146"/>
        <v>496.42268838358251</v>
      </c>
      <c r="BZ20" s="20">
        <f t="shared" si="147"/>
        <v>1.7053843939328988</v>
      </c>
      <c r="CA20" s="22">
        <f t="shared" si="113"/>
        <v>124.14646510827339</v>
      </c>
      <c r="CB20" s="22">
        <f t="shared" si="149"/>
        <v>353.61145408198655</v>
      </c>
      <c r="CC20" s="22">
        <f t="shared" si="115"/>
        <v>18.432484518340733</v>
      </c>
      <c r="CD20" s="25">
        <f t="shared" si="151"/>
        <v>496.19040370860068</v>
      </c>
      <c r="CE20" s="20">
        <f t="shared" si="152"/>
        <v>1.7023766862203835</v>
      </c>
      <c r="CF20" s="22">
        <f t="shared" si="113"/>
        <v>125.12637590569182</v>
      </c>
      <c r="CG20" s="22">
        <f t="shared" si="154"/>
        <v>352.98780588779653</v>
      </c>
      <c r="CH20" s="22">
        <f t="shared" si="115"/>
        <v>17.731952544016067</v>
      </c>
      <c r="CI20" s="25">
        <f t="shared" si="156"/>
        <v>495.8461343375044</v>
      </c>
      <c r="CJ20" s="20">
        <f t="shared" si="157"/>
        <v>1.698850418077952</v>
      </c>
      <c r="CK20" s="22">
        <f t="shared" si="113"/>
        <v>126.09100706208521</v>
      </c>
      <c r="CL20" s="22">
        <f t="shared" si="159"/>
        <v>352.25663418846335</v>
      </c>
      <c r="CM20" s="22">
        <f t="shared" si="115"/>
        <v>17.042343887530578</v>
      </c>
      <c r="CN20" s="25">
        <f t="shared" si="161"/>
        <v>495.38998513807917</v>
      </c>
      <c r="CO20" s="20">
        <f t="shared" si="162"/>
        <v>1.6948066636410406</v>
      </c>
      <c r="CP20" s="22">
        <f t="shared" si="113"/>
        <v>127.04006474145874</v>
      </c>
      <c r="CQ20" s="22">
        <f t="shared" si="164"/>
        <v>351.41816170596974</v>
      </c>
      <c r="CR20" s="22">
        <f t="shared" si="115"/>
        <v>16.363868610361418</v>
      </c>
      <c r="CS20" s="25">
        <f t="shared" si="166"/>
        <v>494.82209505778991</v>
      </c>
      <c r="CT20" s="20">
        <f t="shared" si="167"/>
        <v>1.6902466546764237</v>
      </c>
      <c r="CU20" s="22">
        <f t="shared" si="113"/>
        <v>127.97325985164953</v>
      </c>
      <c r="CV20" s="22">
        <f t="shared" si="169"/>
        <v>350.47264384715646</v>
      </c>
      <c r="CW20" s="22">
        <f t="shared" si="115"/>
        <v>15.696733382650541</v>
      </c>
      <c r="CX20" s="25">
        <f t="shared" si="171"/>
        <v>494.14263708145654</v>
      </c>
      <c r="CY20" s="20">
        <f t="shared" si="172"/>
        <v>1.685171780207005</v>
      </c>
      <c r="CZ20" s="22">
        <f t="shared" si="113"/>
        <v>128.89030813238699</v>
      </c>
      <c r="DA20" s="22">
        <f t="shared" si="174"/>
        <v>349.42036862592249</v>
      </c>
      <c r="DB20" s="22">
        <f t="shared" si="115"/>
        <v>15.041141420251003</v>
      </c>
      <c r="DC20" s="25">
        <f t="shared" si="176"/>
        <v>493.35181817856045</v>
      </c>
      <c r="DD20" s="20">
        <f t="shared" si="177"/>
        <v>1.6795835860887096</v>
      </c>
      <c r="DE20" s="22">
        <f t="shared" si="178"/>
        <v>129.79093024188111</v>
      </c>
      <c r="DF20" s="22">
        <f t="shared" si="179"/>
        <v>348.26165657549393</v>
      </c>
      <c r="DG20" s="22">
        <f t="shared" si="180"/>
        <v>14.397292422825414</v>
      </c>
      <c r="DH20" s="25">
        <f t="shared" si="181"/>
        <v>492.44987924020046</v>
      </c>
      <c r="DI20" s="20">
        <f t="shared" si="182"/>
        <v>1.6734837745396003</v>
      </c>
      <c r="DJ20" s="22">
        <f t="shared" si="178"/>
        <v>130.67485184191287</v>
      </c>
      <c r="DK20" s="22">
        <f t="shared" si="184"/>
        <v>346.99686065078612</v>
      </c>
      <c r="DL20" s="22">
        <f t="shared" si="180"/>
        <v>13.765382513015485</v>
      </c>
      <c r="DM20" s="25">
        <f t="shared" si="186"/>
        <v>491.43709500571447</v>
      </c>
      <c r="DN20" s="20">
        <f t="shared" si="187"/>
        <v>1.6668742036213648</v>
      </c>
      <c r="DO20" s="22">
        <f t="shared" si="178"/>
        <v>131.54180368140013</v>
      </c>
      <c r="DP20" s="22">
        <f t="shared" si="189"/>
        <v>345.62636612089</v>
      </c>
      <c r="DQ20" s="22">
        <f t="shared" si="180"/>
        <v>13.1456041767012</v>
      </c>
      <c r="DR20" s="25">
        <f t="shared" si="191"/>
        <v>490.31377397899132</v>
      </c>
      <c r="DS20" s="20">
        <f t="shared" si="192"/>
        <v>1.6597568866733332</v>
      </c>
      <c r="DT20" s="22">
        <f t="shared" si="178"/>
        <v>132.39152167841419</v>
      </c>
      <c r="DU20" s="22">
        <f t="shared" si="194"/>
        <v>344.15059045171563</v>
      </c>
      <c r="DV20" s="22">
        <f t="shared" si="180"/>
        <v>12.538146204367729</v>
      </c>
      <c r="DW20" s="25">
        <f t="shared" si="196"/>
        <v>489.0802583344975</v>
      </c>
      <c r="DX20" s="20">
        <f t="shared" si="197"/>
        <v>1.6521339916991951</v>
      </c>
      <c r="DY20" s="22">
        <f t="shared" si="178"/>
        <v>133.22374700062184</v>
      </c>
      <c r="DZ20" s="22">
        <f t="shared" si="199"/>
        <v>342.56998317882807</v>
      </c>
      <c r="EA20" s="22">
        <f t="shared" si="180"/>
        <v>11.943193633598014</v>
      </c>
      <c r="EB20" s="25">
        <f t="shared" si="201"/>
        <v>487.73692381304789</v>
      </c>
      <c r="EC20" s="20">
        <f t="shared" si="202"/>
        <v>1.6440078407066037</v>
      </c>
      <c r="ED20" s="22">
        <f t="shared" si="178"/>
        <v>134.03822614412792</v>
      </c>
      <c r="EE20" s="22">
        <f t="shared" si="204"/>
        <v>340.88502577051423</v>
      </c>
      <c r="EF20" s="22">
        <f t="shared" si="180"/>
        <v>11.360927692708557</v>
      </c>
      <c r="EG20" s="25">
        <f t="shared" si="206"/>
        <v>486.28417960735072</v>
      </c>
      <c r="EH20" s="20">
        <f t="shared" si="207"/>
        <v>1.6353809089998717</v>
      </c>
      <c r="EI20" s="22">
        <f t="shared" si="178"/>
        <v>134.83471101069532</v>
      </c>
      <c r="EJ20" s="22">
        <f t="shared" si="209"/>
        <v>339.09623148112337</v>
      </c>
      <c r="EK20" s="22">
        <f t="shared" si="180"/>
        <v>10.791525745545481</v>
      </c>
      <c r="EL20" s="25">
        <f t="shared" si="211"/>
        <v>484.72246823736413</v>
      </c>
      <c r="EM20" s="20">
        <f t="shared" si="212"/>
        <v>1.6262558244259679</v>
      </c>
      <c r="EN20" s="22">
        <f t="shared" si="178"/>
        <v>135.61295898331795</v>
      </c>
      <c r="EO20" s="22">
        <f t="shared" si="214"/>
        <v>337.20414519472445</v>
      </c>
      <c r="EP20" s="22">
        <f t="shared" si="180"/>
        <v>10.235161237457815</v>
      </c>
      <c r="EQ20" s="25">
        <f t="shared" si="216"/>
        <v>483.05226541550024</v>
      </c>
      <c r="ER20" s="20">
        <f t="shared" si="217"/>
        <v>1.6166353665740496</v>
      </c>
      <c r="ES20" s="22">
        <f t="shared" si="178"/>
        <v>136.37273300012427</v>
      </c>
      <c r="ET20" s="22">
        <f t="shared" si="219"/>
        <v>335.20934325912918</v>
      </c>
      <c r="EU20" s="22">
        <f t="shared" si="180"/>
        <v>9.6920036424643499</v>
      </c>
      <c r="EV20" s="25">
        <f t="shared" si="221"/>
        <v>481.27407990171776</v>
      </c>
      <c r="EW20" s="20">
        <f t="shared" si="222"/>
        <v>1.6065224659287749</v>
      </c>
      <c r="EX20" s="22">
        <f t="shared" si="178"/>
        <v>137.1138016265887</v>
      </c>
      <c r="EY20" s="22">
        <f t="shared" si="224"/>
        <v>333.11243331033148</v>
      </c>
      <c r="EZ20" s="22">
        <f t="shared" si="180"/>
        <v>9.1622184116302083</v>
      </c>
      <c r="FA20" s="25">
        <f t="shared" si="226"/>
        <v>479.38845334855034</v>
      </c>
      <c r="FB20" s="20">
        <f t="shared" si="227"/>
        <v>1.5959202029776456</v>
      </c>
      <c r="FC20" s="22">
        <f t="shared" si="178"/>
        <v>137.83593912602873</v>
      </c>
      <c r="FD20" s="22">
        <f t="shared" si="229"/>
        <v>330.9140540874148</v>
      </c>
      <c r="FE20" s="22">
        <f t="shared" si="180"/>
        <v>8.6459669226688334</v>
      </c>
      <c r="FF20" s="25">
        <f t="shared" si="231"/>
        <v>477.39596013611236</v>
      </c>
      <c r="FG20" s="20">
        <f t="shared" si="232"/>
        <v>1.5848318072726628</v>
      </c>
      <c r="FH20" s="22">
        <f t="shared" si="178"/>
        <v>138.53892552836646</v>
      </c>
      <c r="FI20" s="22">
        <f t="shared" si="234"/>
        <v>328.61487523798661</v>
      </c>
      <c r="FJ20" s="22">
        <f t="shared" si="180"/>
        <v>8.1434064307848182</v>
      </c>
      <c r="FK20" s="25">
        <f t="shared" si="236"/>
        <v>475.29720719713788</v>
      </c>
      <c r="FL20" s="20">
        <f t="shared" si="237"/>
        <v>1.5732606564465745</v>
      </c>
      <c r="FM20" s="22">
        <f t="shared" si="178"/>
        <v>139.22254669713385</v>
      </c>
      <c r="FN20" s="22">
        <f t="shared" si="239"/>
        <v>326.21559711419724</v>
      </c>
      <c r="FO20" s="22">
        <f t="shared" si="180"/>
        <v>7.6546900207723949</v>
      </c>
      <c r="FP20" s="25">
        <f t="shared" si="241"/>
        <v>473.09283383210351</v>
      </c>
      <c r="FQ20" s="20">
        <f t="shared" si="242"/>
        <v>1.5612102751840145</v>
      </c>
      <c r="FR20" s="22">
        <f t="shared" si="243"/>
        <v>139.88659439470047</v>
      </c>
      <c r="FS20" s="22">
        <f t="shared" si="244"/>
        <v>323.7169505594054</v>
      </c>
      <c r="FT20" s="22">
        <f t="shared" si="245"/>
        <v>7.1799665603843597</v>
      </c>
      <c r="FU20" s="25">
        <f t="shared" si="246"/>
        <v>470.78351151449021</v>
      </c>
      <c r="FV20" s="20">
        <f t="shared" si="247"/>
        <v>1.5486843341478498</v>
      </c>
      <c r="FW20" s="22">
        <f t="shared" si="243"/>
        <v>140.53086634570479</v>
      </c>
      <c r="FX20" s="22">
        <f t="shared" si="249"/>
        <v>321.11969668555662</v>
      </c>
      <c r="FY20" s="22">
        <f t="shared" si="245"/>
        <v>6.7193806549855024</v>
      </c>
      <c r="FZ20" s="25">
        <f t="shared" si="251"/>
        <v>468.36994368624693</v>
      </c>
      <c r="GA20" s="20">
        <f t="shared" si="252"/>
        <v>1.5356866488610617</v>
      </c>
      <c r="GB20" s="22">
        <f t="shared" si="243"/>
        <v>141.15516629866946</v>
      </c>
      <c r="GC20" s="22">
        <f t="shared" si="254"/>
        <v>318.42462664134115</v>
      </c>
      <c r="GD20" s="22">
        <f t="shared" si="245"/>
        <v>6.2730726035043842</v>
      </c>
      <c r="GE20" s="25">
        <f t="shared" si="256"/>
        <v>465.85286554351501</v>
      </c>
      <c r="GF20" s="20">
        <f t="shared" si="257"/>
        <v>1.5222211785444997</v>
      </c>
      <c r="GG20" s="22">
        <f t="shared" si="243"/>
        <v>141.759304085781</v>
      </c>
      <c r="GH20" s="22">
        <f t="shared" si="259"/>
        <v>315.63256137120197</v>
      </c>
      <c r="GI20" s="22">
        <f t="shared" si="245"/>
        <v>5.8411783556969867</v>
      </c>
      <c r="GJ20" s="25">
        <f t="shared" si="261"/>
        <v>463.23304381267991</v>
      </c>
      <c r="GK20" s="20">
        <f t="shared" si="262"/>
        <v>1.5082920249108656</v>
      </c>
      <c r="GL20" s="22">
        <f t="shared" si="243"/>
        <v>142.34309568081707</v>
      </c>
      <c r="GM20" s="22">
        <f t="shared" si="264"/>
        <v>312.74435136526796</v>
      </c>
      <c r="GN20" s="22">
        <f t="shared" si="245"/>
        <v>5.423829470735039</v>
      </c>
      <c r="GO20" s="25">
        <f t="shared" si="266"/>
        <v>460.51127651682003</v>
      </c>
      <c r="GP20" s="20">
        <f t="shared" si="267"/>
        <v>1.493903430915291</v>
      </c>
      <c r="GQ20" s="22">
        <f t="shared" si="243"/>
        <v>142.90636325520248</v>
      </c>
      <c r="GR20" s="22">
        <f t="shared" si="269"/>
        <v>309.76087640028555</v>
      </c>
      <c r="GS20" s="22">
        <f t="shared" si="245"/>
        <v>5.0211530771318555</v>
      </c>
      <c r="GT20" s="25">
        <f t="shared" si="271"/>
        <v>457.68839273261989</v>
      </c>
      <c r="GU20" s="20">
        <f t="shared" si="272"/>
        <v>1.4790597794628915</v>
      </c>
      <c r="GV20" s="22">
        <f t="shared" si="243"/>
        <v>143.44893523217758</v>
      </c>
      <c r="GW20" s="22">
        <f t="shared" si="274"/>
        <v>306.68304527163053</v>
      </c>
      <c r="GX20" s="22">
        <f t="shared" si="245"/>
        <v>4.6332718340177337</v>
      </c>
      <c r="GY20" s="25">
        <f t="shared" si="276"/>
        <v>454.76525233782581</v>
      </c>
      <c r="GZ20" s="20">
        <f t="shared" si="277"/>
        <v>1.4637655920736943</v>
      </c>
      <c r="HA20" s="22">
        <f t="shared" si="278"/>
        <v>143.9706463390622</v>
      </c>
      <c r="HB20" s="22">
        <f t="shared" si="279"/>
        <v>303.5117955164805</v>
      </c>
      <c r="HC20" s="22">
        <f t="shared" si="280"/>
        <v>4.2603038937768147</v>
      </c>
      <c r="HD20" s="25">
        <f t="shared" si="281"/>
        <v>451.74274574931951</v>
      </c>
      <c r="HE20" s="20">
        <f t="shared" si="282"/>
        <v>1.4480255275053353</v>
      </c>
      <c r="HF20" s="22">
        <f t="shared" si="278"/>
        <v>144.47133765759924</v>
      </c>
      <c r="HG20" s="22">
        <f t="shared" si="284"/>
        <v>300.24809312823129</v>
      </c>
      <c r="HH20" s="22">
        <f t="shared" si="280"/>
        <v>3.9023628660567278</v>
      </c>
      <c r="HI20" s="25">
        <f t="shared" si="286"/>
        <v>448.62179365188723</v>
      </c>
      <c r="HJ20" s="20">
        <f t="shared" si="287"/>
        <v>1.4318443803339602</v>
      </c>
      <c r="HK20" s="22">
        <f t="shared" si="278"/>
        <v>144.95085667236273</v>
      </c>
      <c r="HL20" s="22">
        <f t="shared" si="289"/>
        <v>296.89293226224663</v>
      </c>
      <c r="HM20" s="22">
        <f t="shared" si="280"/>
        <v>3.5595577831619636</v>
      </c>
      <c r="HN20" s="25">
        <f t="shared" si="291"/>
        <v>445.40334671777134</v>
      </c>
      <c r="HO20" s="20">
        <f t="shared" si="292"/>
        <v>1.4152270794937474</v>
      </c>
      <c r="HP20" s="22">
        <f t="shared" si="278"/>
        <v>145.40905731721563</v>
      </c>
      <c r="HQ20" s="22">
        <f t="shared" si="294"/>
        <v>293.44733493302851</v>
      </c>
      <c r="HR20" s="22">
        <f t="shared" si="280"/>
        <v>3.231993066841595</v>
      </c>
      <c r="HS20" s="25">
        <f t="shared" si="296"/>
        <v>442.08838531708574</v>
      </c>
      <c r="HT20" s="20">
        <f t="shared" si="297"/>
        <v>1.3981786867755084</v>
      </c>
      <c r="HU20" s="22">
        <f t="shared" si="278"/>
        <v>145.84580001980279</v>
      </c>
      <c r="HV20" s="22">
        <f t="shared" si="299"/>
        <v>289.91235070290168</v>
      </c>
      <c r="HW20" s="22">
        <f t="shared" si="280"/>
        <v>2.919768496481411</v>
      </c>
      <c r="HX20" s="25">
        <f t="shared" si="301"/>
        <v>438.67791921918592</v>
      </c>
      <c r="HY20" s="20">
        <f t="shared" si="302"/>
        <v>1.3807043952848161</v>
      </c>
      <c r="HZ20" s="22">
        <f t="shared" si="278"/>
        <v>146.2609517440662</v>
      </c>
      <c r="IA20" s="22">
        <f t="shared" si="304"/>
        <v>286.28905636230661</v>
      </c>
      <c r="IB20" s="22">
        <f t="shared" si="280"/>
        <v>2.6229791787101315</v>
      </c>
      <c r="IC20" s="25">
        <f t="shared" si="306"/>
        <v>435.17298728508297</v>
      </c>
      <c r="ID20" s="20">
        <f t="shared" si="307"/>
        <v>1.3628095278601366</v>
      </c>
      <c r="IE20" s="22">
        <f t="shared" si="278"/>
        <v>146.65438603076896</v>
      </c>
      <c r="IF20" s="22">
        <f t="shared" si="309"/>
        <v>282.57855560179934</v>
      </c>
      <c r="IG20" s="22">
        <f t="shared" si="280"/>
        <v>2.3417155184290044</v>
      </c>
      <c r="IH20" s="25">
        <f t="shared" si="311"/>
        <v>431.57465715099733</v>
      </c>
      <c r="II20" s="20">
        <f t="shared" si="312"/>
        <v>1.3444995354514382</v>
      </c>
      <c r="IJ20" s="22">
        <f t="shared" si="313"/>
        <v>147.02598303601607</v>
      </c>
      <c r="IK20" s="22">
        <f t="shared" si="314"/>
        <v>278.78197867585573</v>
      </c>
      <c r="IL20" s="22">
        <f t="shared" si="315"/>
        <v>2.0760631912736134</v>
      </c>
      <c r="IM20" s="25">
        <f t="shared" si="316"/>
        <v>427.88402490314542</v>
      </c>
      <c r="IN20" s="20">
        <f t="shared" si="317"/>
        <v>1.325779995459782</v>
      </c>
      <c r="IO20" s="22">
        <f t="shared" si="313"/>
        <v>147.37562956776</v>
      </c>
      <c r="IP20" s="22">
        <f t="shared" si="319"/>
        <v>274.90048205858579</v>
      </c>
      <c r="IQ20" s="22">
        <f t="shared" si="315"/>
        <v>1.8261031175162508</v>
      </c>
      <c r="IR20" s="25">
        <f t="shared" si="321"/>
        <v>424.10221474386208</v>
      </c>
      <c r="IS20" s="20">
        <f t="shared" si="322"/>
        <v>1.3066566100383896</v>
      </c>
      <c r="IT20" s="22">
        <f t="shared" si="313"/>
        <v>147.70321912028007</v>
      </c>
      <c r="IU20" s="22">
        <f t="shared" si="324"/>
        <v>270.9352480914601</v>
      </c>
      <c r="IV20" s="22">
        <f t="shared" si="315"/>
        <v>1.5919114374167969</v>
      </c>
      <c r="IW20" s="25">
        <f t="shared" si="326"/>
        <v>420.23037864915693</v>
      </c>
      <c r="IX20" s="20">
        <f t="shared" si="327"/>
        <v>1.2871352043557127</v>
      </c>
      <c r="IY20" s="22">
        <f t="shared" si="313"/>
        <v>148.00865190662518</v>
      </c>
      <c r="IZ20" s="22">
        <f t="shared" si="329"/>
        <v>266.88748462315704</v>
      </c>
      <c r="JA20" s="22">
        <f t="shared" si="315"/>
        <v>1.3735594880296724</v>
      </c>
      <c r="JB20" s="25">
        <f t="shared" si="331"/>
        <v>416.2696960178119</v>
      </c>
      <c r="JC20" s="20">
        <f t="shared" si="332"/>
        <v>1.2672217248210307</v>
      </c>
      <c r="JD20" s="22">
        <f t="shared" si="313"/>
        <v>148.29183488900975</v>
      </c>
      <c r="JE20" s="22">
        <f t="shared" si="334"/>
        <v>262.75842464164072</v>
      </c>
      <c r="JF20" s="22">
        <f t="shared" si="315"/>
        <v>1.1711137814738855</v>
      </c>
      <c r="JG20" s="25">
        <f t="shared" si="336"/>
        <v>412.22137331212434</v>
      </c>
      <c r="JH20" s="20">
        <f t="shared" si="337"/>
        <v>1.2469222372731152</v>
      </c>
      <c r="JI20" s="22">
        <f t="shared" si="313"/>
        <v>148.55268180715413</v>
      </c>
      <c r="JJ20" s="22">
        <f t="shared" si="339"/>
        <v>258.54932589858043</v>
      </c>
      <c r="JK20" s="22">
        <f t="shared" si="315"/>
        <v>0.98463598467279201</v>
      </c>
      <c r="JL20" s="25">
        <f t="shared" si="341"/>
        <v>408.0866436904073</v>
      </c>
      <c r="JM20" s="20">
        <f t="shared" si="342"/>
        <v>1.2262429251325193</v>
      </c>
      <c r="JN20" s="22">
        <f t="shared" si="313"/>
        <v>148.79111320456019</v>
      </c>
      <c r="JO20" s="22">
        <f t="shared" si="344"/>
        <v>254.26147052622787</v>
      </c>
      <c r="JP20" s="22">
        <f t="shared" si="315"/>
        <v>0.81418290056974763</v>
      </c>
      <c r="JQ20" s="25">
        <f t="shared" si="346"/>
        <v>403.86676663135779</v>
      </c>
      <c r="JR20" s="20">
        <f t="shared" si="347"/>
        <v>1.2051900875180466</v>
      </c>
      <c r="JS20" s="22">
        <f t="shared" si="348"/>
        <v>149.00705645271452</v>
      </c>
      <c r="JT20" s="22">
        <f t="shared" si="349"/>
        <v>249.89616464686694</v>
      </c>
      <c r="JU20" s="22">
        <f t="shared" si="350"/>
        <v>0.65980645082537648</v>
      </c>
      <c r="JV20" s="25">
        <f t="shared" si="351"/>
        <v>399.56302755040684</v>
      </c>
      <c r="JW20" s="20">
        <f t="shared" si="352"/>
        <v>1.183770137327977</v>
      </c>
      <c r="JX20" s="22">
        <f t="shared" si="348"/>
        <v>149.20044577321184</v>
      </c>
      <c r="JY20" s="22">
        <f t="shared" si="354"/>
        <v>245.45473797495603</v>
      </c>
      <c r="JZ20" s="22">
        <f t="shared" si="350"/>
        <v>0.52155366000176107</v>
      </c>
      <c r="KA20" s="25">
        <f t="shared" si="356"/>
        <v>395.17673740816963</v>
      </c>
      <c r="KB20" s="20">
        <f t="shared" si="357"/>
        <v>1.1619895992866383</v>
      </c>
      <c r="KC20" s="22">
        <f t="shared" si="348"/>
        <v>149.37122225779171</v>
      </c>
      <c r="KD20" s="22">
        <f t="shared" si="359"/>
        <v>240.93854341208444</v>
      </c>
      <c r="KE20" s="22">
        <f t="shared" si="350"/>
        <v>0.39946664123827219</v>
      </c>
      <c r="KF20" s="25">
        <f t="shared" si="361"/>
        <v>390.70923231111442</v>
      </c>
      <c r="KG20" s="20">
        <f t="shared" si="362"/>
        <v>1.1398551079569113</v>
      </c>
      <c r="KH20" s="22">
        <f t="shared" si="348"/>
        <v>149.51933388628262</v>
      </c>
      <c r="KI20" s="22">
        <f t="shared" si="364"/>
        <v>236.34895663486554</v>
      </c>
      <c r="KJ20" s="22">
        <f t="shared" si="350"/>
        <v>0.2935825834234978</v>
      </c>
      <c r="KK20" s="25">
        <f t="shared" si="366"/>
        <v>386.16187310457167</v>
      </c>
      <c r="KL20" s="20">
        <f t="shared" si="367"/>
        <v>1.1173734057192761</v>
      </c>
      <c r="KM20" s="22">
        <f t="shared" si="348"/>
        <v>149.64473554244771</v>
      </c>
      <c r="KN20" s="22">
        <f t="shared" si="369"/>
        <v>231.6873756758919</v>
      </c>
      <c r="KO20" s="22">
        <f t="shared" si="350"/>
        <v>0.2039337398671727</v>
      </c>
      <c r="KP20" s="25">
        <f t="shared" si="371"/>
        <v>381.53604495820679</v>
      </c>
      <c r="KQ20" s="20">
        <f t="shared" si="372"/>
        <v>1.0945513407180194</v>
      </c>
      <c r="KR20" s="22">
        <f t="shared" si="348"/>
        <v>149.74738902772773</v>
      </c>
      <c r="KS20" s="22">
        <f t="shared" si="374"/>
        <v>226.95522049788133</v>
      </c>
      <c r="KT20" s="22">
        <f t="shared" si="350"/>
        <v>0.13054741847550158</v>
      </c>
      <c r="KU20" s="25">
        <f t="shared" si="376"/>
        <v>376.83315694408458</v>
      </c>
      <c r="KV20" s="20">
        <f t="shared" si="377"/>
        <v>1.0713958647752233</v>
      </c>
      <c r="KW20" s="22">
        <f t="shared" si="348"/>
        <v>149.82726307287663</v>
      </c>
      <c r="KX20" s="22">
        <f t="shared" si="379"/>
        <v>222.15393256114254</v>
      </c>
      <c r="KY20" s="22">
        <f t="shared" si="350"/>
        <v>7.3445973432879119E-2</v>
      </c>
      <c r="KZ20" s="25">
        <f t="shared" si="381"/>
        <v>372.05464160745203</v>
      </c>
      <c r="LA20" s="20">
        <f t="shared" si="382"/>
        <v>1.0479140312731718</v>
      </c>
      <c r="LB20" s="22">
        <f t="shared" si="383"/>
        <v>149.88433334748652</v>
      </c>
      <c r="LC20" s="22">
        <f t="shared" si="384"/>
        <v>217.28497438449219</v>
      </c>
      <c r="LD20" s="22">
        <f t="shared" si="385"/>
        <v>3.2646798392619913E-2</v>
      </c>
      <c r="LE20" s="25">
        <f t="shared" si="386"/>
        <v>367.20195453037138</v>
      </c>
      <c r="LF20" s="20">
        <f t="shared" si="387"/>
        <v>1.0241129930058235</v>
      </c>
      <c r="LG20" s="22">
        <f t="shared" si="419"/>
        <v>149.91858246739889</v>
      </c>
      <c r="LH20" s="22">
        <f t="shared" si="389"/>
        <v>212.3498290997575</v>
      </c>
      <c r="LI20" s="22">
        <f t="shared" si="420"/>
        <v>8.1623211786790804E-3</v>
      </c>
      <c r="LJ20" s="25">
        <f t="shared" si="391"/>
        <v>362.27657388833507</v>
      </c>
      <c r="LK20" s="20">
        <f t="shared" si="392"/>
        <v>1</v>
      </c>
      <c r="LL20" s="22">
        <f t="shared" si="421"/>
        <v>149.93</v>
      </c>
      <c r="LM20" s="22">
        <f t="shared" si="394"/>
        <v>207.35</v>
      </c>
      <c r="LN20" s="22">
        <f t="shared" si="422"/>
        <v>0</v>
      </c>
      <c r="LO20" s="25">
        <f t="shared" si="396"/>
        <v>357.28</v>
      </c>
    </row>
    <row r="21" spans="1:327" x14ac:dyDescent="0.2">
      <c r="A21" s="1">
        <f>Foglio3!A22</f>
        <v>16</v>
      </c>
      <c r="B21" s="1">
        <f>Foglio3!B22</f>
        <v>16</v>
      </c>
      <c r="C21" s="1">
        <f>Foglio3!C22</f>
        <v>63.682671968097992</v>
      </c>
      <c r="D21" s="1">
        <f>Foglio3!D22</f>
        <v>0.44334229603288755</v>
      </c>
      <c r="E21" s="1">
        <f>Foglio3!E22</f>
        <v>0.89635239083090945</v>
      </c>
      <c r="F21" s="1">
        <f>Foglio3!F22</f>
        <v>2.0218066240276276</v>
      </c>
      <c r="G21" s="1">
        <f>Foglio1!H30</f>
        <v>60.420198060712693</v>
      </c>
      <c r="H21" s="1">
        <f>Foglio3!G22</f>
        <v>0.99997310751838298</v>
      </c>
      <c r="I21" s="1">
        <f>Foglio3!H22</f>
        <v>118.17</v>
      </c>
      <c r="J21" s="1">
        <f>Foglio3!I22</f>
        <v>139.80000000000001</v>
      </c>
      <c r="K21" s="1">
        <f>Foglio3!J22</f>
        <v>257.97000000000003</v>
      </c>
      <c r="L21" s="1">
        <f>IF(G21&lt;=Foglio1!$C$3,_xlfn.XLOOKUP(Q21,W21:LO21,$W$3:$LO$3),-_xlfn.XLOOKUP(Q21,W21:LO21,$W$3:$LO$3))</f>
        <v>-60</v>
      </c>
      <c r="M21" s="1">
        <f>IF(G21&lt;=Foglio1!$C$3,_xlfn.XLOOKUP(L21,$W$3:$LO$3,W21:LO21),_xlfn.XLOOKUP(-L21,$W$3:$LO$3,W21:LO21))</f>
        <v>2.2508888109361305</v>
      </c>
      <c r="N21" s="1">
        <f t="shared" si="397"/>
        <v>88.627499999999998</v>
      </c>
      <c r="O21" s="1">
        <f t="shared" si="398"/>
        <v>314.67425576887109</v>
      </c>
      <c r="P21" s="1">
        <f t="shared" si="399"/>
        <v>19.347749999999998</v>
      </c>
      <c r="Q21" s="1">
        <f t="shared" si="400"/>
        <v>422.64950576887111</v>
      </c>
      <c r="W21" s="20">
        <f t="shared" si="401"/>
        <v>2.2508888109361305</v>
      </c>
      <c r="X21" s="22">
        <f t="shared" si="110"/>
        <v>88.627499999999998</v>
      </c>
      <c r="Y21" s="22">
        <f t="shared" si="402"/>
        <v>314.67425576887109</v>
      </c>
      <c r="Z21" s="22">
        <f t="shared" si="403"/>
        <v>19.347749999999998</v>
      </c>
      <c r="AA21" s="25">
        <f t="shared" si="404"/>
        <v>422.64950576887111</v>
      </c>
      <c r="AB21" s="20">
        <f t="shared" si="405"/>
        <v>2.2480179959854616</v>
      </c>
      <c r="AC21" s="22">
        <f t="shared" si="406"/>
        <v>89.516024656060551</v>
      </c>
      <c r="AD21" s="22">
        <f t="shared" si="407"/>
        <v>314.27291583876757</v>
      </c>
      <c r="AE21" s="22">
        <f t="shared" si="408"/>
        <v>18.765844172318001</v>
      </c>
      <c r="AF21" s="25">
        <f t="shared" si="409"/>
        <v>422.55478466714612</v>
      </c>
      <c r="AG21" s="20">
        <f t="shared" si="410"/>
        <v>2.2444624129761759</v>
      </c>
      <c r="AH21" s="22">
        <f t="shared" si="411"/>
        <v>90.395279727218906</v>
      </c>
      <c r="AI21" s="22">
        <f t="shared" si="412"/>
        <v>313.7758453340694</v>
      </c>
      <c r="AJ21" s="22">
        <f t="shared" si="413"/>
        <v>18.190009110864022</v>
      </c>
      <c r="AK21" s="25">
        <f t="shared" si="414"/>
        <v>422.36113417215233</v>
      </c>
      <c r="AL21" s="20">
        <f t="shared" si="415"/>
        <v>2.2402231449733021</v>
      </c>
      <c r="AM21" s="22">
        <f t="shared" si="416"/>
        <v>91.264997383862877</v>
      </c>
      <c r="AN21" s="22">
        <f t="shared" si="417"/>
        <v>313.18319566726768</v>
      </c>
      <c r="AO21" s="22">
        <f t="shared" si="111"/>
        <v>17.620420220576019</v>
      </c>
      <c r="AP21" s="25">
        <f t="shared" si="418"/>
        <v>422.06861327170657</v>
      </c>
      <c r="AQ21" s="20">
        <f t="shared" si="112"/>
        <v>2.2353014832989402</v>
      </c>
      <c r="AR21" s="22">
        <f t="shared" si="113"/>
        <v>92.124912701569073</v>
      </c>
      <c r="AS21" s="22">
        <f t="shared" si="114"/>
        <v>312.49514736519188</v>
      </c>
      <c r="AT21" s="22">
        <f t="shared" si="115"/>
        <v>17.057251003747719</v>
      </c>
      <c r="AU21" s="25">
        <f t="shared" si="116"/>
        <v>421.67731107050867</v>
      </c>
      <c r="AV21" s="20">
        <f t="shared" si="117"/>
        <v>2.229698927138914</v>
      </c>
      <c r="AW21" s="22">
        <f t="shared" si="113"/>
        <v>92.974763741801553</v>
      </c>
      <c r="AX21" s="22">
        <f t="shared" si="119"/>
        <v>311.71191001402019</v>
      </c>
      <c r="AY21" s="22">
        <f t="shared" si="115"/>
        <v>16.500673007178094</v>
      </c>
      <c r="AZ21" s="25">
        <f t="shared" si="121"/>
        <v>421.18734676299982</v>
      </c>
      <c r="BA21" s="20">
        <f t="shared" si="122"/>
        <v>2.2234171830861027</v>
      </c>
      <c r="BB21" s="22">
        <f t="shared" si="113"/>
        <v>93.814291631700783</v>
      </c>
      <c r="BC21" s="22">
        <f t="shared" si="124"/>
        <v>310.83372219543719</v>
      </c>
      <c r="BD21" s="22">
        <f t="shared" si="115"/>
        <v>15.950855769916608</v>
      </c>
      <c r="BE21" s="25">
        <f t="shared" si="126"/>
        <v>420.59886959705455</v>
      </c>
      <c r="BF21" s="20">
        <f t="shared" si="127"/>
        <v>2.2164581646205974</v>
      </c>
      <c r="BG21" s="22">
        <f t="shared" si="113"/>
        <v>94.643240642938792</v>
      </c>
      <c r="BH21" s="22">
        <f t="shared" si="129"/>
        <v>309.86085141395955</v>
      </c>
      <c r="BI21" s="22">
        <f t="shared" si="115"/>
        <v>15.407966771619913</v>
      </c>
      <c r="BJ21" s="25">
        <f t="shared" si="131"/>
        <v>419.91205882851824</v>
      </c>
      <c r="BK21" s="20">
        <f t="shared" si="132"/>
        <v>2.2088239915268364</v>
      </c>
      <c r="BL21" s="22">
        <f t="shared" si="113"/>
        <v>95.461358269616511</v>
      </c>
      <c r="BM21" s="22">
        <f t="shared" si="134"/>
        <v>308.79359401545173</v>
      </c>
      <c r="BN21" s="22">
        <f t="shared" si="115"/>
        <v>14.87217138153599</v>
      </c>
      <c r="BO21" s="25">
        <f t="shared" si="136"/>
        <v>419.12712366660423</v>
      </c>
      <c r="BP21" s="20">
        <f t="shared" si="137"/>
        <v>2.2005169892478982</v>
      </c>
      <c r="BQ21" s="22">
        <f t="shared" si="113"/>
        <v>96.268395305179652</v>
      </c>
      <c r="BR21" s="22">
        <f t="shared" si="139"/>
        <v>307.63227509685618</v>
      </c>
      <c r="BS21" s="22">
        <f t="shared" si="115"/>
        <v>14.343632808131014</v>
      </c>
      <c r="BT21" s="25">
        <f t="shared" si="141"/>
        <v>418.24430321016683</v>
      </c>
      <c r="BU21" s="20">
        <f t="shared" si="142"/>
        <v>2.1915396881771478</v>
      </c>
      <c r="BV21" s="22">
        <f t="shared" si="113"/>
        <v>97.064105918329176</v>
      </c>
      <c r="BW21" s="22">
        <f t="shared" si="144"/>
        <v>306.37724840716527</v>
      </c>
      <c r="BX21" s="22">
        <f t="shared" si="115"/>
        <v>13.822512049374517</v>
      </c>
      <c r="BY21" s="25">
        <f t="shared" si="146"/>
        <v>417.26386637486894</v>
      </c>
      <c r="BZ21" s="20">
        <f t="shared" si="147"/>
        <v>2.1818948228874575</v>
      </c>
      <c r="CA21" s="22">
        <f t="shared" si="113"/>
        <v>97.848247727904123</v>
      </c>
      <c r="CB21" s="22">
        <f t="shared" si="149"/>
        <v>305.02889623966661</v>
      </c>
      <c r="CC21" s="22">
        <f t="shared" si="115"/>
        <v>13.308967843697827</v>
      </c>
      <c r="CD21" s="25">
        <f t="shared" si="151"/>
        <v>416.18611181126857</v>
      </c>
      <c r="CE21" s="20">
        <f t="shared" si="152"/>
        <v>2.1715853312982252</v>
      </c>
      <c r="CF21" s="22">
        <f t="shared" si="113"/>
        <v>98.620581876713146</v>
      </c>
      <c r="CG21" s="22">
        <f t="shared" si="154"/>
        <v>303.58762931549188</v>
      </c>
      <c r="CH21" s="22">
        <f t="shared" si="115"/>
        <v>12.803156621640802</v>
      </c>
      <c r="CI21" s="25">
        <f t="shared" si="156"/>
        <v>415.01136781384582</v>
      </c>
      <c r="CJ21" s="20">
        <f t="shared" si="157"/>
        <v>2.1606143537804603</v>
      </c>
      <c r="CK21" s="22">
        <f t="shared" si="113"/>
        <v>99.380873104292732</v>
      </c>
      <c r="CL21" s="22">
        <f t="shared" si="159"/>
        <v>302.05388665850836</v>
      </c>
      <c r="CM21" s="22">
        <f t="shared" si="115"/>
        <v>12.305232458201591</v>
      </c>
      <c r="CN21" s="25">
        <f t="shared" si="161"/>
        <v>413.73999222100269</v>
      </c>
      <c r="CO21" s="20">
        <f t="shared" si="162"/>
        <v>2.148985232200193</v>
      </c>
      <c r="CP21" s="22">
        <f t="shared" si="113"/>
        <v>100.12888981856986</v>
      </c>
      <c r="CQ21" s="22">
        <f t="shared" si="164"/>
        <v>300.42813546158703</v>
      </c>
      <c r="CR21" s="22">
        <f t="shared" si="115"/>
        <v>11.815347025903872</v>
      </c>
      <c r="CS21" s="25">
        <f t="shared" si="166"/>
        <v>412.37237230606075</v>
      </c>
      <c r="CT21" s="20">
        <f t="shared" si="167"/>
        <v>2.1367015089005101</v>
      </c>
      <c r="CU21" s="22">
        <f t="shared" si="113"/>
        <v>100.86440416640716</v>
      </c>
      <c r="CV21" s="22">
        <f t="shared" si="169"/>
        <v>298.71087094429134</v>
      </c>
      <c r="CW21" s="22">
        <f t="shared" si="115"/>
        <v>11.333649548595949</v>
      </c>
      <c r="CX21" s="25">
        <f t="shared" si="171"/>
        <v>410.90892465929443</v>
      </c>
      <c r="CY21" s="20">
        <f t="shared" si="172"/>
        <v>2.1237669256225233</v>
      </c>
      <c r="CZ21" s="22">
        <f t="shared" si="113"/>
        <v>101.5871921030092</v>
      </c>
      <c r="DA21" s="22">
        <f t="shared" si="174"/>
        <v>296.90261620202881</v>
      </c>
      <c r="DB21" s="22">
        <f t="shared" si="115"/>
        <v>10.860286755995723</v>
      </c>
      <c r="DC21" s="25">
        <f t="shared" si="176"/>
        <v>409.35009506103376</v>
      </c>
      <c r="DD21" s="20">
        <f t="shared" si="177"/>
        <v>2.1101854223656002</v>
      </c>
      <c r="DE21" s="22">
        <f t="shared" si="178"/>
        <v>102.29703346016869</v>
      </c>
      <c r="DF21" s="22">
        <f t="shared" si="179"/>
        <v>295.00392204671095</v>
      </c>
      <c r="DG21" s="22">
        <f t="shared" si="180"/>
        <v>10.395402838995389</v>
      </c>
      <c r="DH21" s="25">
        <f t="shared" si="181"/>
        <v>407.69635834587501</v>
      </c>
      <c r="DI21" s="20">
        <f t="shared" si="182"/>
        <v>2.0959611361871993</v>
      </c>
      <c r="DJ21" s="22">
        <f t="shared" si="178"/>
        <v>102.99371201333184</v>
      </c>
      <c r="DK21" s="22">
        <f t="shared" si="184"/>
        <v>293.01536683897046</v>
      </c>
      <c r="DL21" s="22">
        <f t="shared" si="180"/>
        <v>9.9391394057394908</v>
      </c>
      <c r="DM21" s="25">
        <f t="shared" si="186"/>
        <v>405.94821825804178</v>
      </c>
      <c r="DN21" s="20">
        <f t="shared" si="187"/>
        <v>2.0810983999426842</v>
      </c>
      <c r="DO21" s="22">
        <f t="shared" si="178"/>
        <v>103.67701554746249</v>
      </c>
      <c r="DP21" s="22">
        <f t="shared" si="189"/>
        <v>290.93755631198729</v>
      </c>
      <c r="DQ21" s="22">
        <f t="shared" si="180"/>
        <v>9.4916354384897268</v>
      </c>
      <c r="DR21" s="25">
        <f t="shared" si="191"/>
        <v>404.10620729793948</v>
      </c>
      <c r="DS21" s="20">
        <f t="shared" si="192"/>
        <v>2.0656017409654934</v>
      </c>
      <c r="DT21" s="22">
        <f t="shared" si="178"/>
        <v>104.34673592168481</v>
      </c>
      <c r="DU21" s="22">
        <f t="shared" si="194"/>
        <v>288.771123386976</v>
      </c>
      <c r="DV21" s="22">
        <f t="shared" si="180"/>
        <v>9.0530272512895866</v>
      </c>
      <c r="DW21" s="25">
        <f t="shared" si="196"/>
        <v>402.17088655995036</v>
      </c>
      <c r="DX21" s="20">
        <f t="shared" si="197"/>
        <v>2.0494758796880714</v>
      </c>
      <c r="DY21" s="22">
        <f t="shared" si="178"/>
        <v>105.00266913268513</v>
      </c>
      <c r="DZ21" s="22">
        <f t="shared" si="199"/>
        <v>286.51672798039243</v>
      </c>
      <c r="EA21" s="22">
        <f t="shared" si="180"/>
        <v>8.623448448441783</v>
      </c>
      <c r="EB21" s="25">
        <f t="shared" si="201"/>
        <v>400.14284556151932</v>
      </c>
      <c r="EC21" s="20">
        <f t="shared" si="202"/>
        <v>2.0327257282039777</v>
      </c>
      <c r="ED21" s="22">
        <f t="shared" si="178"/>
        <v>105.64461537685315</v>
      </c>
      <c r="EE21" s="22">
        <f t="shared" si="204"/>
        <v>284.17505680291612</v>
      </c>
      <c r="EF21" s="22">
        <f t="shared" si="180"/>
        <v>8.2030298838110927</v>
      </c>
      <c r="EG21" s="25">
        <f t="shared" si="206"/>
        <v>398.02270206358037</v>
      </c>
      <c r="EH21" s="20">
        <f t="shared" si="207"/>
        <v>2.0153563887716168</v>
      </c>
      <c r="EI21" s="22">
        <f t="shared" si="178"/>
        <v>106.2723791111443</v>
      </c>
      <c r="EJ21" s="22">
        <f t="shared" si="209"/>
        <v>281.74682315027206</v>
      </c>
      <c r="EK21" s="22">
        <f t="shared" si="180"/>
        <v>7.7918996209649807</v>
      </c>
      <c r="EL21" s="25">
        <f t="shared" si="211"/>
        <v>395.81110188238131</v>
      </c>
      <c r="EM21" s="20">
        <f t="shared" si="212"/>
        <v>1.9973731522600409</v>
      </c>
      <c r="EN21" s="22">
        <f t="shared" si="178"/>
        <v>106.88576911264377</v>
      </c>
      <c r="EO21" s="22">
        <f t="shared" si="214"/>
        <v>279.23276668595372</v>
      </c>
      <c r="EP21" s="22">
        <f t="shared" si="180"/>
        <v>7.3901828941642211</v>
      </c>
      <c r="EQ21" s="25">
        <f t="shared" si="216"/>
        <v>393.5087186927617</v>
      </c>
      <c r="ER21" s="20">
        <f t="shared" si="217"/>
        <v>1.9787814965372974</v>
      </c>
      <c r="ES21" s="22">
        <f t="shared" si="178"/>
        <v>107.48459853681508</v>
      </c>
      <c r="ET21" s="22">
        <f t="shared" si="219"/>
        <v>276.63365321591419</v>
      </c>
      <c r="EU21" s="22">
        <f t="shared" si="180"/>
        <v>6.9980020702153185</v>
      </c>
      <c r="EV21" s="25">
        <f t="shared" si="221"/>
        <v>391.1162538229446</v>
      </c>
      <c r="EW21" s="20">
        <f t="shared" si="222"/>
        <v>1.9595870848018224</v>
      </c>
      <c r="EX21" s="22">
        <f t="shared" si="178"/>
        <v>108.06868497441464</v>
      </c>
      <c r="EY21" s="22">
        <f t="shared" si="224"/>
        <v>273.95027445529479</v>
      </c>
      <c r="EZ21" s="22">
        <f t="shared" si="180"/>
        <v>6.615476611196387</v>
      </c>
      <c r="FA21" s="25">
        <f t="shared" si="226"/>
        <v>388.63443604090583</v>
      </c>
      <c r="FB21" s="20">
        <f t="shared" si="227"/>
        <v>1.9397957638573704</v>
      </c>
      <c r="FC21" s="22">
        <f t="shared" si="178"/>
        <v>108.63785050705538</v>
      </c>
      <c r="FD21" s="22">
        <f t="shared" si="229"/>
        <v>271.18344778726038</v>
      </c>
      <c r="FE21" s="22">
        <f t="shared" si="180"/>
        <v>6.2427230380678438</v>
      </c>
      <c r="FF21" s="25">
        <f t="shared" si="231"/>
        <v>386.06402133238356</v>
      </c>
      <c r="FG21" s="20">
        <f t="shared" si="232"/>
        <v>1.9194135623320236</v>
      </c>
      <c r="FH21" s="22">
        <f t="shared" si="178"/>
        <v>109.19192176140243</v>
      </c>
      <c r="FI21" s="22">
        <f t="shared" si="234"/>
        <v>268.33401601401692</v>
      </c>
      <c r="FJ21" s="22">
        <f t="shared" si="180"/>
        <v>5.8798548951790197</v>
      </c>
      <c r="FK21" s="25">
        <f t="shared" si="236"/>
        <v>383.40579267059837</v>
      </c>
      <c r="FL21" s="20">
        <f t="shared" si="237"/>
        <v>1.8984466888418141</v>
      </c>
      <c r="FM21" s="22">
        <f t="shared" si="178"/>
        <v>109.73072996198431</v>
      </c>
      <c r="FN21" s="22">
        <f t="shared" si="239"/>
        <v>265.40284710008564</v>
      </c>
      <c r="FO21" s="22">
        <f t="shared" si="180"/>
        <v>5.5269827156814122</v>
      </c>
      <c r="FP21" s="25">
        <f t="shared" si="241"/>
        <v>380.66055977775136</v>
      </c>
      <c r="FQ21" s="20">
        <f t="shared" si="242"/>
        <v>1.8769015300995175</v>
      </c>
      <c r="FR21" s="22">
        <f t="shared" si="243"/>
        <v>110.25411098260356</v>
      </c>
      <c r="FS21" s="22">
        <f t="shared" si="244"/>
        <v>262.39083390791257</v>
      </c>
      <c r="FT21" s="22">
        <f t="shared" si="245"/>
        <v>5.1842139878592519</v>
      </c>
      <c r="FU21" s="25">
        <f t="shared" si="246"/>
        <v>377.82915887837538</v>
      </c>
      <c r="FV21" s="20">
        <f t="shared" si="247"/>
        <v>1.854784648969199</v>
      </c>
      <c r="FW21" s="22">
        <f t="shared" si="243"/>
        <v>110.7619053963312</v>
      </c>
      <c r="FX21" s="22">
        <f t="shared" si="249"/>
        <v>259.29889392589405</v>
      </c>
      <c r="FY21" s="22">
        <f t="shared" si="245"/>
        <v>4.8516531223875123</v>
      </c>
      <c r="FZ21" s="25">
        <f t="shared" si="251"/>
        <v>374.91245244461277</v>
      </c>
      <c r="GA21" s="20">
        <f t="shared" si="252"/>
        <v>1.8321027824671023</v>
      </c>
      <c r="GB21" s="22">
        <f t="shared" si="243"/>
        <v>111.2539585240697</v>
      </c>
      <c r="GC21" s="22">
        <f t="shared" si="254"/>
        <v>256.12796898890093</v>
      </c>
      <c r="GD21" s="22">
        <f t="shared" si="245"/>
        <v>4.5294014205273907</v>
      </c>
      <c r="GE21" s="25">
        <f t="shared" si="256"/>
        <v>371.911328933498</v>
      </c>
      <c r="GF21" s="20">
        <f t="shared" si="257"/>
        <v>1.8088628397094877</v>
      </c>
      <c r="GG21" s="22">
        <f t="shared" si="243"/>
        <v>111.73012048166972</v>
      </c>
      <c r="GH21" s="22">
        <f t="shared" si="259"/>
        <v>252.87902499138639</v>
      </c>
      <c r="GI21" s="22">
        <f t="shared" si="245"/>
        <v>4.2175570432690099</v>
      </c>
      <c r="GJ21" s="25">
        <f t="shared" si="261"/>
        <v>368.8267025163251</v>
      </c>
      <c r="GK21" s="20">
        <f t="shared" si="262"/>
        <v>1.7850718998080499</v>
      </c>
      <c r="GL21" s="22">
        <f t="shared" si="243"/>
        <v>112.19024622558629</v>
      </c>
      <c r="GM21" s="22">
        <f t="shared" si="264"/>
        <v>249.55305159316541</v>
      </c>
      <c r="GN21" s="22">
        <f t="shared" si="245"/>
        <v>3.9162149814305822</v>
      </c>
      <c r="GO21" s="25">
        <f t="shared" si="266"/>
        <v>365.65951280018226</v>
      </c>
      <c r="GP21" s="20">
        <f t="shared" si="267"/>
        <v>1.7607372097135505</v>
      </c>
      <c r="GQ21" s="22">
        <f t="shared" si="243"/>
        <v>112.63419559706047</v>
      </c>
      <c r="GR21" s="22">
        <f t="shared" si="269"/>
        <v>246.15106191795439</v>
      </c>
      <c r="GS21" s="22">
        <f t="shared" si="245"/>
        <v>3.6254670267233124</v>
      </c>
      <c r="GT21" s="25">
        <f t="shared" si="271"/>
        <v>362.41072454173815</v>
      </c>
      <c r="GU21" s="20">
        <f t="shared" si="272"/>
        <v>1.7358661820083283</v>
      </c>
      <c r="GV21" s="22">
        <f t="shared" si="243"/>
        <v>113.06183336481307</v>
      </c>
      <c r="GW21" s="22">
        <f t="shared" si="274"/>
        <v>242.67409224476432</v>
      </c>
      <c r="GX21" s="22">
        <f t="shared" si="245"/>
        <v>3.3454017437907382</v>
      </c>
      <c r="GY21" s="25">
        <f t="shared" si="276"/>
        <v>359.08132735336812</v>
      </c>
      <c r="GZ21" s="20">
        <f t="shared" si="277"/>
        <v>1.7104663926483532</v>
      </c>
      <c r="HA21" s="22">
        <f t="shared" si="278"/>
        <v>113.47302926623745</v>
      </c>
      <c r="HB21" s="22">
        <f t="shared" si="279"/>
        <v>239.1232016922398</v>
      </c>
      <c r="HC21" s="22">
        <f t="shared" si="280"/>
        <v>3.0761044432310936</v>
      </c>
      <c r="HD21" s="25">
        <f t="shared" si="281"/>
        <v>355.67233540170832</v>
      </c>
      <c r="HE21" s="20">
        <f t="shared" si="282"/>
        <v>1.684545578655517</v>
      </c>
      <c r="HF21" s="22">
        <f t="shared" si="278"/>
        <v>113.86765804707863</v>
      </c>
      <c r="HG21" s="22">
        <f t="shared" si="284"/>
        <v>235.49947189604129</v>
      </c>
      <c r="HH21" s="22">
        <f t="shared" si="280"/>
        <v>2.8176571556108776</v>
      </c>
      <c r="HI21" s="25">
        <f t="shared" si="286"/>
        <v>352.18478709873085</v>
      </c>
      <c r="HJ21" s="20">
        <f t="shared" si="287"/>
        <v>1.6581116357608632</v>
      </c>
      <c r="HK21" s="22">
        <f t="shared" si="278"/>
        <v>114.24559949958716</v>
      </c>
      <c r="HL21" s="22">
        <f t="shared" si="289"/>
        <v>231.80400667936868</v>
      </c>
      <c r="HM21" s="22">
        <f t="shared" si="280"/>
        <v>2.57013860647753</v>
      </c>
      <c r="HN21" s="25">
        <f t="shared" si="291"/>
        <v>348.6197447854334</v>
      </c>
      <c r="HO21" s="20">
        <f t="shared" si="292"/>
        <v>1.6311726159994686</v>
      </c>
      <c r="HP21" s="22">
        <f t="shared" si="278"/>
        <v>114.6067384991354</v>
      </c>
      <c r="HQ21" s="22">
        <f t="shared" si="294"/>
        <v>228.03793171672572</v>
      </c>
      <c r="HR21" s="22">
        <f t="shared" si="280"/>
        <v>2.3336241923788807</v>
      </c>
      <c r="HS21" s="25">
        <f t="shared" si="296"/>
        <v>344.97829440824</v>
      </c>
      <c r="HT21" s="20">
        <f t="shared" si="297"/>
        <v>1.6037367252577166</v>
      </c>
      <c r="HU21" s="22">
        <f t="shared" si="278"/>
        <v>114.95096503928565</v>
      </c>
      <c r="HV21" s="22">
        <f t="shared" si="299"/>
        <v>224.20239419102879</v>
      </c>
      <c r="HW21" s="22">
        <f t="shared" si="280"/>
        <v>2.1081859578966351</v>
      </c>
      <c r="HX21" s="25">
        <f t="shared" si="301"/>
        <v>341.26154518821107</v>
      </c>
      <c r="HY21" s="20">
        <f t="shared" si="302"/>
        <v>1.5758123207737043</v>
      </c>
      <c r="HZ21" s="22">
        <f t="shared" si="278"/>
        <v>115.27817426529916</v>
      </c>
      <c r="IA21" s="22">
        <f t="shared" si="304"/>
        <v>220.29856244416388</v>
      </c>
      <c r="IB21" s="22">
        <f t="shared" si="280"/>
        <v>1.8938925737008867</v>
      </c>
      <c r="IC21" s="25">
        <f t="shared" si="306"/>
        <v>337.47062928316393</v>
      </c>
      <c r="ID21" s="20">
        <f t="shared" si="307"/>
        <v>1.5474079085915478</v>
      </c>
      <c r="IE21" s="22">
        <f t="shared" si="278"/>
        <v>115.58826650607595</v>
      </c>
      <c r="IF21" s="22">
        <f t="shared" si="309"/>
        <v>216.32762562109841</v>
      </c>
      <c r="IG21" s="22">
        <f t="shared" si="280"/>
        <v>1.6908093156323625</v>
      </c>
      <c r="IH21" s="25">
        <f t="shared" si="311"/>
        <v>333.6067014428067</v>
      </c>
      <c r="II21" s="20">
        <f t="shared" si="312"/>
        <v>1.5185321409703574</v>
      </c>
      <c r="IJ21" s="22">
        <f t="shared" si="313"/>
        <v>115.88114730451558</v>
      </c>
      <c r="IK21" s="22">
        <f t="shared" si="314"/>
        <v>212.29079330765597</v>
      </c>
      <c r="IL21" s="22">
        <f t="shared" si="315"/>
        <v>1.4989980448187814</v>
      </c>
      <c r="IM21" s="25">
        <f t="shared" si="316"/>
        <v>329.67093865699036</v>
      </c>
      <c r="IN21" s="20">
        <f t="shared" si="317"/>
        <v>1.489193813748676</v>
      </c>
      <c r="IO21" s="22">
        <f t="shared" si="313"/>
        <v>116.15672744628959</v>
      </c>
      <c r="IP21" s="22">
        <f t="shared" si="319"/>
        <v>208.18929516206492</v>
      </c>
      <c r="IQ21" s="22">
        <f t="shared" si="315"/>
        <v>1.3185171888313572</v>
      </c>
      <c r="IR21" s="25">
        <f t="shared" si="321"/>
        <v>325.66453979718591</v>
      </c>
      <c r="IS21" s="20">
        <f t="shared" si="322"/>
        <v>1.4594018636651827</v>
      </c>
      <c r="IT21" s="22">
        <f t="shared" si="313"/>
        <v>116.41492298701725</v>
      </c>
      <c r="IU21" s="22">
        <f t="shared" si="324"/>
        <v>204.02438054039254</v>
      </c>
      <c r="IV21" s="22">
        <f t="shared" si="315"/>
        <v>1.1494217238871787</v>
      </c>
      <c r="IW21" s="25">
        <f t="shared" si="326"/>
        <v>321.58872525129698</v>
      </c>
      <c r="IX21" s="20">
        <f t="shared" si="327"/>
        <v>1.4291653656364736</v>
      </c>
      <c r="IY21" s="22">
        <f t="shared" si="313"/>
        <v>116.65565527783563</v>
      </c>
      <c r="IZ21" s="22">
        <f t="shared" si="329"/>
        <v>199.79731811597901</v>
      </c>
      <c r="JA21" s="22">
        <f t="shared" si="315"/>
        <v>0.99176315810292959</v>
      </c>
      <c r="JB21" s="25">
        <f t="shared" si="331"/>
        <v>317.44473655191757</v>
      </c>
      <c r="JC21" s="20">
        <f t="shared" si="332"/>
        <v>1.3984935299927554</v>
      </c>
      <c r="JD21" s="22">
        <f t="shared" si="313"/>
        <v>116.87885098935691</v>
      </c>
      <c r="JE21" s="22">
        <f t="shared" si="334"/>
        <v>195.50939549298724</v>
      </c>
      <c r="JF21" s="22">
        <f t="shared" si="315"/>
        <v>0.84558951580502206</v>
      </c>
      <c r="JG21" s="25">
        <f t="shared" si="336"/>
        <v>313.23383599814917</v>
      </c>
      <c r="JH21" s="20">
        <f t="shared" si="337"/>
        <v>1.3673956996722909</v>
      </c>
      <c r="JI21" s="22">
        <f t="shared" si="313"/>
        <v>117.08444213400523</v>
      </c>
      <c r="JJ21" s="22">
        <f t="shared" si="339"/>
        <v>191.16191881418629</v>
      </c>
      <c r="JK21" s="22">
        <f t="shared" si="315"/>
        <v>0.71094532290091872</v>
      </c>
      <c r="JL21" s="25">
        <f t="shared" si="341"/>
        <v>308.95730627109242</v>
      </c>
      <c r="JM21" s="20">
        <f t="shared" si="342"/>
        <v>1.3358813473754461</v>
      </c>
      <c r="JN21" s="22">
        <f t="shared" si="313"/>
        <v>117.27236608672632</v>
      </c>
      <c r="JO21" s="22">
        <f t="shared" si="344"/>
        <v>186.75621236308737</v>
      </c>
      <c r="JP21" s="22">
        <f t="shared" si="315"/>
        <v>0.58787159331610461</v>
      </c>
      <c r="JQ21" s="25">
        <f t="shared" si="346"/>
        <v>304.61645004312982</v>
      </c>
      <c r="JR21" s="20">
        <f t="shared" si="347"/>
        <v>1.3039600726792182</v>
      </c>
      <c r="JS21" s="22">
        <f t="shared" si="348"/>
        <v>117.44256560406372</v>
      </c>
      <c r="JT21" s="22">
        <f t="shared" si="349"/>
        <v>182.29361816055473</v>
      </c>
      <c r="JU21" s="22">
        <f t="shared" si="350"/>
        <v>0.47640581650084646</v>
      </c>
      <c r="JV21" s="25">
        <f t="shared" si="351"/>
        <v>300.21258958111929</v>
      </c>
      <c r="JW21" s="20">
        <f t="shared" si="352"/>
        <v>1.2716415991131069</v>
      </c>
      <c r="JX21" s="22">
        <f t="shared" si="348"/>
        <v>117.59498884159569</v>
      </c>
      <c r="JY21" s="22">
        <f t="shared" si="354"/>
        <v>177.77549555601237</v>
      </c>
      <c r="JZ21" s="22">
        <f t="shared" si="350"/>
        <v>0.37658194601056411</v>
      </c>
      <c r="KA21" s="25">
        <f t="shared" si="356"/>
        <v>295.7470663436186</v>
      </c>
      <c r="KB21" s="20">
        <f t="shared" si="357"/>
        <v>1.2389357711972371</v>
      </c>
      <c r="KC21" s="22">
        <f t="shared" si="348"/>
        <v>117.72958936972752</v>
      </c>
      <c r="KD21" s="22">
        <f t="shared" si="359"/>
        <v>173.20322081337375</v>
      </c>
      <c r="KE21" s="22">
        <f t="shared" si="350"/>
        <v>0.28843038916322522</v>
      </c>
      <c r="KF21" s="25">
        <f t="shared" si="361"/>
        <v>291.22124057226449</v>
      </c>
      <c r="KG21" s="20">
        <f t="shared" si="362"/>
        <v>1.2058525514436205</v>
      </c>
      <c r="KH21" s="22">
        <f t="shared" si="348"/>
        <v>117.84632618783444</v>
      </c>
      <c r="KI21" s="22">
        <f t="shared" si="364"/>
        <v>168.57818669181816</v>
      </c>
      <c r="KJ21" s="22">
        <f t="shared" si="350"/>
        <v>0.21197799777698093</v>
      </c>
      <c r="KK21" s="25">
        <f t="shared" si="366"/>
        <v>286.63649087742954</v>
      </c>
      <c r="KL21" s="20">
        <f t="shared" si="367"/>
        <v>1.172402017321478</v>
      </c>
      <c r="KM21" s="22">
        <f t="shared" si="348"/>
        <v>117.94516373675079</v>
      </c>
      <c r="KN21" s="22">
        <f t="shared" si="369"/>
        <v>163.90180202154264</v>
      </c>
      <c r="KO21" s="22">
        <f t="shared" si="350"/>
        <v>0.14724805999086027</v>
      </c>
      <c r="KP21" s="25">
        <f t="shared" si="371"/>
        <v>281.99421381828432</v>
      </c>
      <c r="KQ21" s="20">
        <f t="shared" si="372"/>
        <v>1.1385943581875462</v>
      </c>
      <c r="KR21" s="22">
        <f t="shared" si="348"/>
        <v>118.02607190960171</v>
      </c>
      <c r="KS21" s="22">
        <f t="shared" si="374"/>
        <v>159.17549127461896</v>
      </c>
      <c r="KT21" s="22">
        <f t="shared" si="350"/>
        <v>9.4260293170972773E-2</v>
      </c>
      <c r="KU21" s="25">
        <f t="shared" si="376"/>
        <v>277.29582347739165</v>
      </c>
      <c r="KV21" s="20">
        <f t="shared" si="377"/>
        <v>1.104439872182299</v>
      </c>
      <c r="KW21" s="22">
        <f t="shared" si="348"/>
        <v>118.08902606097399</v>
      </c>
      <c r="KX21" s="22">
        <f t="shared" si="379"/>
        <v>154.4006941310854</v>
      </c>
      <c r="KY21" s="22">
        <f t="shared" si="350"/>
        <v>5.3030837904388242E-2</v>
      </c>
      <c r="KZ21" s="25">
        <f t="shared" si="381"/>
        <v>272.54275102996377</v>
      </c>
      <c r="LA21" s="20">
        <f t="shared" si="382"/>
        <v>1.0699489630930359</v>
      </c>
      <c r="LB21" s="22">
        <f t="shared" si="383"/>
        <v>118.13400701442328</v>
      </c>
      <c r="LC21" s="22">
        <f t="shared" si="384"/>
        <v>149.57886504040644</v>
      </c>
      <c r="LD21" s="22">
        <f t="shared" si="385"/>
        <v>2.3572253082579937E-2</v>
      </c>
      <c r="LE21" s="25">
        <f t="shared" si="386"/>
        <v>267.73644430791234</v>
      </c>
      <c r="LF21" s="20">
        <f t="shared" si="387"/>
        <v>1.0351321371847861</v>
      </c>
      <c r="LG21" s="22">
        <f t="shared" si="419"/>
        <v>118.16100106831539</v>
      </c>
      <c r="LH21" s="22">
        <f t="shared" si="389"/>
        <v>144.71147277843312</v>
      </c>
      <c r="LI21" s="22">
        <f t="shared" si="420"/>
        <v>5.8935120758616287E-3</v>
      </c>
      <c r="LJ21" s="25">
        <f t="shared" si="391"/>
        <v>262.87836735882439</v>
      </c>
      <c r="LK21" s="20">
        <f t="shared" si="392"/>
        <v>1</v>
      </c>
      <c r="LL21" s="22">
        <f t="shared" si="421"/>
        <v>118.17</v>
      </c>
      <c r="LM21" s="22">
        <f t="shared" si="394"/>
        <v>139.80000000000001</v>
      </c>
      <c r="LN21" s="22">
        <f t="shared" si="422"/>
        <v>0</v>
      </c>
      <c r="LO21" s="25">
        <f t="shared" si="396"/>
        <v>257.97000000000003</v>
      </c>
    </row>
    <row r="22" spans="1:327" x14ac:dyDescent="0.2">
      <c r="A22" s="1">
        <f>Foglio3!A23</f>
        <v>17</v>
      </c>
      <c r="B22" s="1">
        <f>Foglio3!B23</f>
        <v>17</v>
      </c>
      <c r="C22" s="1">
        <f>Foglio3!C23</f>
        <v>73.520633835002158</v>
      </c>
      <c r="D22" s="1">
        <f>Foglio3!D23</f>
        <v>0.28367002811723302</v>
      </c>
      <c r="E22" s="1">
        <f>Foglio3!E23</f>
        <v>0.95892195466991381</v>
      </c>
      <c r="F22" s="1">
        <f>Foglio3!F23</f>
        <v>3.3804133663131224</v>
      </c>
      <c r="G22" s="1">
        <f>Foglio1!H31</f>
        <v>72.606194144018218</v>
      </c>
      <c r="H22" s="1">
        <f>Foglio3!G23</f>
        <v>0.97589317316103907</v>
      </c>
      <c r="I22" s="1">
        <f>Foglio3!H23</f>
        <v>75.06</v>
      </c>
      <c r="J22" s="1">
        <f>Foglio3!I23</f>
        <v>66.48</v>
      </c>
      <c r="K22" s="1">
        <f>Foglio3!J23</f>
        <v>141.54000000000002</v>
      </c>
      <c r="L22" s="1">
        <f>IF(G22&lt;=Foglio1!$C$3,_xlfn.XLOOKUP(Q22,W22:LO22,$W$3:$LO$3),-_xlfn.XLOOKUP(Q22,W22:LO22,$W$3:$LO$3))</f>
        <v>-60</v>
      </c>
      <c r="M22" s="1">
        <f>IF(G22&lt;=Foglio1!$C$3,_xlfn.XLOOKUP(L22,$W$3:$LO$3,W22:LO22),_xlfn.XLOOKUP(-L22,$W$3:$LO$3,W22:LO22))</f>
        <v>3.3569505399882305</v>
      </c>
      <c r="N22" s="1">
        <f t="shared" si="397"/>
        <v>56.295000000000002</v>
      </c>
      <c r="O22" s="1">
        <f t="shared" si="398"/>
        <v>223.17007189841758</v>
      </c>
      <c r="P22" s="1">
        <f t="shared" si="399"/>
        <v>10.615499999999999</v>
      </c>
      <c r="Q22" s="1">
        <f t="shared" si="400"/>
        <v>290.08057189841759</v>
      </c>
      <c r="W22" s="20">
        <f t="shared" si="401"/>
        <v>3.3569505399882305</v>
      </c>
      <c r="X22" s="22">
        <f t="shared" si="110"/>
        <v>56.295000000000002</v>
      </c>
      <c r="Y22" s="22">
        <f t="shared" si="402"/>
        <v>223.17007189841758</v>
      </c>
      <c r="Z22" s="22">
        <f t="shared" si="403"/>
        <v>10.615499999999999</v>
      </c>
      <c r="AA22" s="25">
        <f t="shared" si="404"/>
        <v>290.08057189841759</v>
      </c>
      <c r="AB22" s="20">
        <f t="shared" si="405"/>
        <v>3.342766420868255</v>
      </c>
      <c r="AC22" s="22">
        <f t="shared" si="406"/>
        <v>56.859378951374339</v>
      </c>
      <c r="AD22" s="22">
        <f t="shared" si="407"/>
        <v>222.22711165932162</v>
      </c>
      <c r="AE22" s="22">
        <f t="shared" si="408"/>
        <v>10.296226631584641</v>
      </c>
      <c r="AF22" s="25">
        <f t="shared" si="409"/>
        <v>289.38271724228059</v>
      </c>
      <c r="AG22" s="20">
        <f t="shared" si="410"/>
        <v>3.3275640627143774</v>
      </c>
      <c r="AH22" s="22">
        <f t="shared" si="411"/>
        <v>57.41786998667218</v>
      </c>
      <c r="AI22" s="22">
        <f t="shared" si="412"/>
        <v>221.21645888925181</v>
      </c>
      <c r="AJ22" s="22">
        <f t="shared" si="413"/>
        <v>9.9802841010648269</v>
      </c>
      <c r="AK22" s="25">
        <f t="shared" si="414"/>
        <v>288.61461297698884</v>
      </c>
      <c r="AL22" s="20">
        <f t="shared" si="415"/>
        <v>3.3113480963121606</v>
      </c>
      <c r="AM22" s="22">
        <f t="shared" si="416"/>
        <v>57.970302984113964</v>
      </c>
      <c r="AN22" s="22">
        <f t="shared" si="417"/>
        <v>220.13842144283245</v>
      </c>
      <c r="AO22" s="22">
        <f t="shared" si="111"/>
        <v>9.6677686475959614</v>
      </c>
      <c r="AP22" s="25">
        <f t="shared" si="418"/>
        <v>287.77649307454237</v>
      </c>
      <c r="AQ22" s="20">
        <f t="shared" si="112"/>
        <v>3.2941234612020578</v>
      </c>
      <c r="AR22" s="22">
        <f t="shared" si="113"/>
        <v>58.516509667257132</v>
      </c>
      <c r="AS22" s="22">
        <f t="shared" si="114"/>
        <v>218.99332770071283</v>
      </c>
      <c r="AT22" s="22">
        <f t="shared" si="115"/>
        <v>9.3587754664125757</v>
      </c>
      <c r="AU22" s="25">
        <f t="shared" si="116"/>
        <v>286.86861283438253</v>
      </c>
      <c r="AV22" s="20">
        <f t="shared" si="117"/>
        <v>3.2758954041747819</v>
      </c>
      <c r="AW22" s="22">
        <f t="shared" si="113"/>
        <v>59.056323656254762</v>
      </c>
      <c r="AX22" s="22">
        <f t="shared" si="119"/>
        <v>217.7815264695395</v>
      </c>
      <c r="AY22" s="22">
        <f t="shared" si="115"/>
        <v>9.0533986798309396</v>
      </c>
      <c r="AZ22" s="25">
        <f t="shared" si="121"/>
        <v>285.8912488056252</v>
      </c>
      <c r="BA22" s="20">
        <f t="shared" si="122"/>
        <v>3.2566694776730829</v>
      </c>
      <c r="BB22" s="22">
        <f t="shared" si="113"/>
        <v>59.589580518536522</v>
      </c>
      <c r="BC22" s="22">
        <f t="shared" si="124"/>
        <v>216.50338687570655</v>
      </c>
      <c r="BD22" s="22">
        <f t="shared" si="115"/>
        <v>8.7517313085785027</v>
      </c>
      <c r="BE22" s="25">
        <f t="shared" si="126"/>
        <v>284.84469870282157</v>
      </c>
      <c r="BF22" s="20">
        <f t="shared" si="127"/>
        <v>3.2364515381004195</v>
      </c>
      <c r="BG22" s="22">
        <f t="shared" si="113"/>
        <v>60.116117818896385</v>
      </c>
      <c r="BH22" s="22">
        <f t="shared" si="129"/>
        <v>215.1592982529159</v>
      </c>
      <c r="BI22" s="22">
        <f t="shared" si="115"/>
        <v>8.4538652434588624</v>
      </c>
      <c r="BJ22" s="25">
        <f t="shared" si="131"/>
        <v>283.72928131527112</v>
      </c>
      <c r="BK22" s="20">
        <f t="shared" si="132"/>
        <v>3.2152477440370402</v>
      </c>
      <c r="BL22" s="22">
        <f t="shared" si="113"/>
        <v>60.635775168971954</v>
      </c>
      <c r="BM22" s="22">
        <f t="shared" si="134"/>
        <v>213.74967002358244</v>
      </c>
      <c r="BN22" s="22">
        <f t="shared" si="115"/>
        <v>8.1598912173609488</v>
      </c>
      <c r="BO22" s="25">
        <f t="shared" si="136"/>
        <v>282.54533640991536</v>
      </c>
      <c r="BP22" s="20">
        <f t="shared" si="137"/>
        <v>3.1930645543640233</v>
      </c>
      <c r="BQ22" s="22">
        <f t="shared" si="113"/>
        <v>61.148394276100404</v>
      </c>
      <c r="BR22" s="22">
        <f t="shared" si="139"/>
        <v>212.27493157412027</v>
      </c>
      <c r="BS22" s="22">
        <f t="shared" si="115"/>
        <v>7.8698987776209002</v>
      </c>
      <c r="BT22" s="25">
        <f t="shared" si="141"/>
        <v>281.2932246278416</v>
      </c>
      <c r="BU22" s="20">
        <f t="shared" si="142"/>
        <v>3.1699087262958363</v>
      </c>
      <c r="BV22" s="22">
        <f t="shared" si="113"/>
        <v>61.653818991535822</v>
      </c>
      <c r="BW22" s="22">
        <f t="shared" si="144"/>
        <v>210.7355321241472</v>
      </c>
      <c r="BX22" s="22">
        <f t="shared" si="115"/>
        <v>7.583976258745083</v>
      </c>
      <c r="BY22" s="25">
        <f t="shared" si="146"/>
        <v>279.97332737442815</v>
      </c>
      <c r="BZ22" s="20">
        <f t="shared" si="147"/>
        <v>3.1457873133220242</v>
      </c>
      <c r="CA22" s="22">
        <f t="shared" si="113"/>
        <v>62.151895358013739</v>
      </c>
      <c r="CB22" s="22">
        <f t="shared" si="149"/>
        <v>209.1319405896482</v>
      </c>
      <c r="CC22" s="22">
        <f t="shared" si="115"/>
        <v>7.3022107555025402</v>
      </c>
      <c r="CD22" s="25">
        <f t="shared" si="151"/>
        <v>278.58604670316447</v>
      </c>
      <c r="CE22" s="20">
        <f t="shared" si="152"/>
        <v>3.1207076630586479</v>
      </c>
      <c r="CF22" s="22">
        <f t="shared" si="113"/>
        <v>62.642471656647949</v>
      </c>
      <c r="CG22" s="22">
        <f t="shared" si="154"/>
        <v>207.46464544013892</v>
      </c>
      <c r="CH22" s="22">
        <f t="shared" si="115"/>
        <v>7.0246880963950815</v>
      </c>
      <c r="CI22" s="25">
        <f t="shared" si="156"/>
        <v>277.13180519318195</v>
      </c>
      <c r="CJ22" s="20">
        <f t="shared" si="157"/>
        <v>3.0946774150101297</v>
      </c>
      <c r="CK22" s="22">
        <f t="shared" si="113"/>
        <v>63.125398453145571</v>
      </c>
      <c r="CL22" s="22">
        <f t="shared" si="159"/>
        <v>205.73415454987344</v>
      </c>
      <c r="CM22" s="22">
        <f t="shared" si="115"/>
        <v>6.7514928175130953</v>
      </c>
      <c r="CN22" s="25">
        <f t="shared" si="161"/>
        <v>275.61104582053213</v>
      </c>
      <c r="CO22" s="20">
        <f t="shared" si="162"/>
        <v>3.0677044982421871</v>
      </c>
      <c r="CP22" s="22">
        <f t="shared" si="113"/>
        <v>63.600528643326172</v>
      </c>
      <c r="CQ22" s="22">
        <f t="shared" si="164"/>
        <v>203.94099504314062</v>
      </c>
      <c r="CR22" s="22">
        <f t="shared" si="115"/>
        <v>6.4827081367850301</v>
      </c>
      <c r="CS22" s="25">
        <f t="shared" si="166"/>
        <v>274.02423182325185</v>
      </c>
      <c r="CT22" s="20">
        <f t="shared" si="167"/>
        <v>3.0397971289665584</v>
      </c>
      <c r="CU22" s="22">
        <f t="shared" si="113"/>
        <v>64.067717497931127</v>
      </c>
      <c r="CV22" s="22">
        <f t="shared" si="169"/>
        <v>202.08571313369683</v>
      </c>
      <c r="CW22" s="22">
        <f t="shared" si="115"/>
        <v>6.2184159286284091</v>
      </c>
      <c r="CX22" s="25">
        <f t="shared" si="171"/>
        <v>272.37184656025636</v>
      </c>
      <c r="CY22" s="20">
        <f t="shared" si="172"/>
        <v>3.0109638080382708</v>
      </c>
      <c r="CZ22" s="22">
        <f t="shared" si="113"/>
        <v>64.526822706709581</v>
      </c>
      <c r="DA22" s="22">
        <f t="shared" si="174"/>
        <v>200.16887395838427</v>
      </c>
      <c r="DB22" s="22">
        <f t="shared" si="115"/>
        <v>5.9586966990100967</v>
      </c>
      <c r="DC22" s="25">
        <f t="shared" si="176"/>
        <v>270.65439336410395</v>
      </c>
      <c r="DD22" s="20">
        <f t="shared" si="177"/>
        <v>2.9812133183661933</v>
      </c>
      <c r="DE22" s="22">
        <f t="shared" si="178"/>
        <v>64.97770442176747</v>
      </c>
      <c r="DF22" s="22">
        <f t="shared" si="179"/>
        <v>198.19106140498454</v>
      </c>
      <c r="DG22" s="22">
        <f t="shared" si="180"/>
        <v>5.7036295609233925</v>
      </c>
      <c r="DH22" s="25">
        <f t="shared" si="181"/>
        <v>268.8723953876754</v>
      </c>
      <c r="DI22" s="20">
        <f t="shared" si="182"/>
        <v>2.9505547222376798</v>
      </c>
      <c r="DJ22" s="22">
        <f t="shared" si="178"/>
        <v>65.420225300166607</v>
      </c>
      <c r="DK22" s="22">
        <f t="shared" si="184"/>
        <v>196.15287793436096</v>
      </c>
      <c r="DL22" s="22">
        <f t="shared" si="180"/>
        <v>5.453292210289443</v>
      </c>
      <c r="DM22" s="25">
        <f t="shared" si="186"/>
        <v>267.02639544481701</v>
      </c>
      <c r="DN22" s="20">
        <f t="shared" si="187"/>
        <v>2.9189973585581068</v>
      </c>
      <c r="DO22" s="22">
        <f t="shared" si="178"/>
        <v>65.854250545760635</v>
      </c>
      <c r="DP22" s="22">
        <f t="shared" si="189"/>
        <v>194.05494439694294</v>
      </c>
      <c r="DQ22" s="22">
        <f t="shared" si="180"/>
        <v>5.2077609022903282</v>
      </c>
      <c r="DR22" s="25">
        <f t="shared" si="191"/>
        <v>265.11695584499392</v>
      </c>
      <c r="DS22" s="20">
        <f t="shared" si="192"/>
        <v>2.886550840006155</v>
      </c>
      <c r="DT22" s="22">
        <f t="shared" si="178"/>
        <v>66.279647950255239</v>
      </c>
      <c r="DU22" s="22">
        <f t="shared" si="194"/>
        <v>191.8978998436092</v>
      </c>
      <c r="DV22" s="22">
        <f t="shared" si="180"/>
        <v>4.9671104281409786</v>
      </c>
      <c r="DW22" s="25">
        <f t="shared" si="196"/>
        <v>263.14465822200543</v>
      </c>
      <c r="DX22" s="20">
        <f t="shared" si="197"/>
        <v>2.8532250501056913</v>
      </c>
      <c r="DY22" s="22">
        <f t="shared" si="178"/>
        <v>66.696287933480122</v>
      </c>
      <c r="DZ22" s="22">
        <f t="shared" si="199"/>
        <v>189.68240133102637</v>
      </c>
      <c r="EA22" s="22">
        <f t="shared" si="180"/>
        <v>4.7314140923070509</v>
      </c>
      <c r="EB22" s="25">
        <f t="shared" si="201"/>
        <v>261.11010335681351</v>
      </c>
      <c r="EC22" s="20">
        <f t="shared" si="202"/>
        <v>2.8190301402151539</v>
      </c>
      <c r="ED22" s="22">
        <f t="shared" si="178"/>
        <v>67.104043582860271</v>
      </c>
      <c r="EE22" s="22">
        <f t="shared" si="204"/>
        <v>187.40912372150345</v>
      </c>
      <c r="EF22" s="22">
        <f t="shared" si="180"/>
        <v>4.5007436901756872</v>
      </c>
      <c r="EG22" s="25">
        <f t="shared" si="206"/>
        <v>259.0139109945394</v>
      </c>
      <c r="EH22" s="20">
        <f t="shared" si="207"/>
        <v>2.7839765264353482</v>
      </c>
      <c r="EI22" s="22">
        <f t="shared" si="178"/>
        <v>67.502790692074896</v>
      </c>
      <c r="EJ22" s="22">
        <f t="shared" si="209"/>
        <v>185.07875947742195</v>
      </c>
      <c r="EK22" s="22">
        <f t="shared" si="180"/>
        <v>4.2751694861859262</v>
      </c>
      <c r="EL22" s="25">
        <f t="shared" si="211"/>
        <v>256.85671965568275</v>
      </c>
      <c r="EM22" s="20">
        <f t="shared" si="212"/>
        <v>2.7480748864366054</v>
      </c>
      <c r="EN22" s="22">
        <f t="shared" si="178"/>
        <v>67.892407798891782</v>
      </c>
      <c r="EO22" s="22">
        <f t="shared" si="214"/>
        <v>182.69201845030554</v>
      </c>
      <c r="EP22" s="22">
        <f t="shared" si="180"/>
        <v>4.0547601924254906</v>
      </c>
      <c r="EQ22" s="25">
        <f t="shared" si="216"/>
        <v>254.63918644162283</v>
      </c>
      <c r="ER22" s="20">
        <f t="shared" si="217"/>
        <v>2.7113361562062535</v>
      </c>
      <c r="ES22" s="22">
        <f t="shared" si="178"/>
        <v>68.272776222165874</v>
      </c>
      <c r="ET22" s="22">
        <f t="shared" si="219"/>
        <v>180.24962766459174</v>
      </c>
      <c r="EU22" s="22">
        <f t="shared" si="180"/>
        <v>3.8395829477004155</v>
      </c>
      <c r="EV22" s="25">
        <f t="shared" si="221"/>
        <v>252.36198683445804</v>
      </c>
      <c r="EW22" s="20">
        <f t="shared" si="222"/>
        <v>2.6737715267174185</v>
      </c>
      <c r="EX22" s="22">
        <f t="shared" si="178"/>
        <v>68.643780097990714</v>
      </c>
      <c r="EY22" s="22">
        <f t="shared" si="224"/>
        <v>177.752331096174</v>
      </c>
      <c r="EZ22" s="22">
        <f t="shared" si="180"/>
        <v>3.6297032970839114</v>
      </c>
      <c r="FA22" s="25">
        <f t="shared" si="226"/>
        <v>250.02581449124864</v>
      </c>
      <c r="FB22" s="20">
        <f t="shared" si="227"/>
        <v>2.6353924405201394</v>
      </c>
      <c r="FC22" s="22">
        <f t="shared" si="178"/>
        <v>69.005306414991765</v>
      </c>
      <c r="FD22" s="22">
        <f t="shared" si="229"/>
        <v>175.20088944577887</v>
      </c>
      <c r="FE22" s="22">
        <f t="shared" si="180"/>
        <v>3.425185171950702</v>
      </c>
      <c r="FF22" s="25">
        <f t="shared" si="231"/>
        <v>247.63138103272135</v>
      </c>
      <c r="FG22" s="20">
        <f t="shared" si="232"/>
        <v>2.596210588255857</v>
      </c>
      <c r="FH22" s="22">
        <f t="shared" si="178"/>
        <v>69.35724504875067</v>
      </c>
      <c r="FI22" s="22">
        <f t="shared" si="234"/>
        <v>172.59607990724939</v>
      </c>
      <c r="FJ22" s="22">
        <f t="shared" si="180"/>
        <v>3.226090870502921</v>
      </c>
      <c r="FK22" s="25">
        <f t="shared" si="236"/>
        <v>245.179415826503</v>
      </c>
      <c r="FL22" s="20">
        <f t="shared" si="237"/>
        <v>2.5562379050963364</v>
      </c>
      <c r="FM22" s="22">
        <f t="shared" si="178"/>
        <v>69.699488795350277</v>
      </c>
      <c r="FN22" s="22">
        <f t="shared" si="239"/>
        <v>169.93869593080444</v>
      </c>
      <c r="FO22" s="22">
        <f t="shared" si="180"/>
        <v>3.0324810387934531</v>
      </c>
      <c r="FP22" s="25">
        <f t="shared" si="241"/>
        <v>242.67066576494818</v>
      </c>
      <c r="FQ22" s="20">
        <f t="shared" si="242"/>
        <v>2.5154865671080904</v>
      </c>
      <c r="FR22" s="22">
        <f t="shared" si="243"/>
        <v>70.031933404029985</v>
      </c>
      <c r="FS22" s="22">
        <f t="shared" si="244"/>
        <v>167.22954698134586</v>
      </c>
      <c r="FT22" s="22">
        <f t="shared" si="245"/>
        <v>2.8444146522525822</v>
      </c>
      <c r="FU22" s="25">
        <f t="shared" si="246"/>
        <v>240.10589503762844</v>
      </c>
      <c r="FV22" s="20">
        <f t="shared" si="247"/>
        <v>2.4739689875434374</v>
      </c>
      <c r="FW22" s="22">
        <f t="shared" si="243"/>
        <v>70.354477608941522</v>
      </c>
      <c r="FX22" s="22">
        <f t="shared" si="249"/>
        <v>164.46945829188772</v>
      </c>
      <c r="FY22" s="22">
        <f t="shared" si="245"/>
        <v>2.6619489977234894</v>
      </c>
      <c r="FZ22" s="25">
        <f t="shared" si="251"/>
        <v>237.48588489855274</v>
      </c>
      <c r="GA22" s="20">
        <f t="shared" si="252"/>
        <v>2.4316978130593037</v>
      </c>
      <c r="GB22" s="22">
        <f t="shared" si="243"/>
        <v>70.667023159995537</v>
      </c>
      <c r="GC22" s="22">
        <f t="shared" si="254"/>
        <v>161.65927061218252</v>
      </c>
      <c r="GD22" s="22">
        <f t="shared" si="245"/>
        <v>2.4851396560121213</v>
      </c>
      <c r="GE22" s="25">
        <f t="shared" si="256"/>
        <v>234.81143342819018</v>
      </c>
      <c r="GF22" s="20">
        <f t="shared" si="257"/>
        <v>2.3886859198649257</v>
      </c>
      <c r="GG22" s="22">
        <f t="shared" si="243"/>
        <v>70.969474852789446</v>
      </c>
      <c r="GH22" s="22">
        <f t="shared" si="259"/>
        <v>158.79983995262026</v>
      </c>
      <c r="GI22" s="22">
        <f t="shared" si="245"/>
        <v>2.3140404849567613</v>
      </c>
      <c r="GJ22" s="25">
        <f t="shared" si="261"/>
        <v>232.08335529036646</v>
      </c>
      <c r="GK22" s="20">
        <f t="shared" si="262"/>
        <v>2.3449464097996366</v>
      </c>
      <c r="GL22" s="22">
        <f t="shared" si="243"/>
        <v>71.261740557607737</v>
      </c>
      <c r="GM22" s="22">
        <f t="shared" si="264"/>
        <v>155.89203732347985</v>
      </c>
      <c r="GN22" s="22">
        <f t="shared" si="245"/>
        <v>2.1487036030223847</v>
      </c>
      <c r="GO22" s="25">
        <f t="shared" si="266"/>
        <v>229.30248148410999</v>
      </c>
      <c r="GP22" s="20">
        <f t="shared" si="267"/>
        <v>2.3004926063419173</v>
      </c>
      <c r="GQ22" s="22">
        <f t="shared" si="243"/>
        <v>71.543731247485482</v>
      </c>
      <c r="GR22" s="22">
        <f t="shared" si="269"/>
        <v>152.93674846961068</v>
      </c>
      <c r="GS22" s="22">
        <f t="shared" si="245"/>
        <v>1.9891793734248853</v>
      </c>
      <c r="GT22" s="25">
        <f t="shared" si="271"/>
        <v>226.46965909052105</v>
      </c>
      <c r="GU22" s="20">
        <f t="shared" si="272"/>
        <v>2.2553380505509333</v>
      </c>
      <c r="GV22" s="22">
        <f t="shared" si="243"/>
        <v>71.815361025326808</v>
      </c>
      <c r="GW22" s="22">
        <f t="shared" si="274"/>
        <v>149.93487360062605</v>
      </c>
      <c r="GX22" s="22">
        <f t="shared" si="245"/>
        <v>1.8355163887899411</v>
      </c>
      <c r="GY22" s="25">
        <f t="shared" si="276"/>
        <v>223.58575101474281</v>
      </c>
      <c r="GZ22" s="20">
        <f t="shared" si="277"/>
        <v>2.2094964969418016</v>
      </c>
      <c r="HA22" s="22">
        <f t="shared" si="278"/>
        <v>72.076547150070098</v>
      </c>
      <c r="HB22" s="22">
        <f t="shared" si="279"/>
        <v>146.88732711669098</v>
      </c>
      <c r="HC22" s="22">
        <f t="shared" si="280"/>
        <v>1.6877614563512386</v>
      </c>
      <c r="HD22" s="25">
        <f t="shared" si="281"/>
        <v>220.65163572311232</v>
      </c>
      <c r="HE22" s="20">
        <f t="shared" si="282"/>
        <v>2.1629819092958287</v>
      </c>
      <c r="HF22" s="22">
        <f t="shared" si="278"/>
        <v>72.327210061891535</v>
      </c>
      <c r="HG22" s="22">
        <f t="shared" si="284"/>
        <v>143.79503732998671</v>
      </c>
      <c r="HH22" s="22">
        <f t="shared" si="280"/>
        <v>1.5459595836925364</v>
      </c>
      <c r="HI22" s="25">
        <f t="shared" si="286"/>
        <v>217.6682069755708</v>
      </c>
      <c r="HJ22" s="20">
        <f t="shared" si="287"/>
        <v>2.1158084564070068</v>
      </c>
      <c r="HK22" s="22">
        <f t="shared" si="278"/>
        <v>72.56727340643998</v>
      </c>
      <c r="HL22" s="22">
        <f t="shared" si="289"/>
        <v>140.65894618193781</v>
      </c>
      <c r="HM22" s="22">
        <f t="shared" si="280"/>
        <v>1.4101539650379098</v>
      </c>
      <c r="HN22" s="25">
        <f t="shared" si="291"/>
        <v>214.63637355341569</v>
      </c>
      <c r="HO22" s="20">
        <f t="shared" si="292"/>
        <v>2.0679905077660674</v>
      </c>
      <c r="HP22" s="22">
        <f t="shared" si="278"/>
        <v>72.796664058095146</v>
      </c>
      <c r="HQ22" s="22">
        <f t="shared" si="294"/>
        <v>137.48000895628817</v>
      </c>
      <c r="HR22" s="22">
        <f t="shared" si="280"/>
        <v>1.2803859680943783</v>
      </c>
      <c r="HS22" s="25">
        <f t="shared" si="296"/>
        <v>211.55705898247771</v>
      </c>
      <c r="HT22" s="20">
        <f t="shared" si="297"/>
        <v>2.0195426291833884</v>
      </c>
      <c r="HU22" s="22">
        <f t="shared" si="278"/>
        <v>73.015312142242365</v>
      </c>
      <c r="HV22" s="22">
        <f t="shared" si="299"/>
        <v>134.25919398811166</v>
      </c>
      <c r="HW22" s="22">
        <f t="shared" si="280"/>
        <v>1.156695121450904</v>
      </c>
      <c r="HX22" s="25">
        <f t="shared" si="301"/>
        <v>208.43120125180494</v>
      </c>
      <c r="HY22" s="20">
        <f t="shared" si="302"/>
        <v>1.9704795783521116</v>
      </c>
      <c r="HZ22" s="22">
        <f t="shared" si="278"/>
        <v>73.223151056557114</v>
      </c>
      <c r="IA22" s="22">
        <f t="shared" si="304"/>
        <v>130.99748236884838</v>
      </c>
      <c r="IB22" s="22">
        <f t="shared" si="280"/>
        <v>1.0391191025375954</v>
      </c>
      <c r="IC22" s="25">
        <f t="shared" si="306"/>
        <v>205.25975252794308</v>
      </c>
      <c r="ID22" s="20">
        <f t="shared" si="307"/>
        <v>1.9208163003528047</v>
      </c>
      <c r="IE22" s="22">
        <f t="shared" si="278"/>
        <v>73.420117491292729</v>
      </c>
      <c r="IF22" s="22">
        <f t="shared" si="309"/>
        <v>127.69586764745446</v>
      </c>
      <c r="IG22" s="22">
        <f t="shared" si="280"/>
        <v>0.92769372614879475</v>
      </c>
      <c r="IH22" s="25">
        <f t="shared" si="311"/>
        <v>202.04367886489598</v>
      </c>
      <c r="II22" s="20">
        <f t="shared" si="312"/>
        <v>1.8705679231010444</v>
      </c>
      <c r="IJ22" s="22">
        <f t="shared" si="313"/>
        <v>73.606151448565114</v>
      </c>
      <c r="IK22" s="22">
        <f t="shared" si="314"/>
        <v>124.35535552775744</v>
      </c>
      <c r="IL22" s="22">
        <f t="shared" si="315"/>
        <v>0.82245293353355164</v>
      </c>
      <c r="IM22" s="25">
        <f t="shared" si="316"/>
        <v>198.78395990985609</v>
      </c>
      <c r="IN22" s="20">
        <f t="shared" si="317"/>
        <v>1.8197497527393092</v>
      </c>
      <c r="IO22" s="22">
        <f t="shared" si="313"/>
        <v>73.781196260628732</v>
      </c>
      <c r="IP22" s="22">
        <f t="shared" si="319"/>
        <v>120.97696356210928</v>
      </c>
      <c r="IQ22" s="22">
        <f t="shared" si="315"/>
        <v>0.72342878205679073</v>
      </c>
      <c r="IR22" s="25">
        <f t="shared" si="321"/>
        <v>195.48158860479481</v>
      </c>
      <c r="IS22" s="20">
        <f t="shared" si="322"/>
        <v>1.7683772689745783</v>
      </c>
      <c r="IT22" s="22">
        <f t="shared" si="313"/>
        <v>73.945198607138153</v>
      </c>
      <c r="IU22" s="22">
        <f t="shared" si="324"/>
        <v>117.56172084142997</v>
      </c>
      <c r="IV22" s="22">
        <f t="shared" si="315"/>
        <v>0.6306514354343189</v>
      </c>
      <c r="IW22" s="25">
        <f t="shared" si="326"/>
        <v>192.13757088400243</v>
      </c>
      <c r="IX22" s="20">
        <f t="shared" si="327"/>
        <v>1.7164661203630625</v>
      </c>
      <c r="IY22" s="22">
        <f t="shared" si="313"/>
        <v>74.098108531389883</v>
      </c>
      <c r="IZ22" s="22">
        <f t="shared" si="329"/>
        <v>114.1106676817364</v>
      </c>
      <c r="JA22" s="22">
        <f t="shared" si="315"/>
        <v>0.5441491545446705</v>
      </c>
      <c r="JB22" s="25">
        <f t="shared" si="331"/>
        <v>188.75292536767094</v>
      </c>
      <c r="JC22" s="20">
        <f t="shared" si="332"/>
        <v>1.6640321195435031</v>
      </c>
      <c r="JD22" s="22">
        <f t="shared" si="313"/>
        <v>74.239879455539736</v>
      </c>
      <c r="JE22" s="22">
        <f t="shared" si="334"/>
        <v>110.62485530725209</v>
      </c>
      <c r="JF22" s="22">
        <f t="shared" si="315"/>
        <v>0.46394828882057143</v>
      </c>
      <c r="JG22" s="25">
        <f t="shared" si="336"/>
        <v>185.32868305161242</v>
      </c>
      <c r="JH22" s="20">
        <f t="shared" si="337"/>
        <v>1.6110912384204898</v>
      </c>
      <c r="JI22" s="22">
        <f t="shared" si="313"/>
        <v>74.370468194790831</v>
      </c>
      <c r="JJ22" s="22">
        <f t="shared" si="339"/>
        <v>107.10534553019417</v>
      </c>
      <c r="JK22" s="22">
        <f t="shared" si="315"/>
        <v>0.39007326822264615</v>
      </c>
      <c r="JL22" s="25">
        <f t="shared" si="341"/>
        <v>181.86588699320765</v>
      </c>
      <c r="JM22" s="20">
        <f t="shared" si="342"/>
        <v>1.557659603299262</v>
      </c>
      <c r="JN22" s="22">
        <f t="shared" si="313"/>
        <v>74.489834970548173</v>
      </c>
      <c r="JO22" s="22">
        <f t="shared" si="344"/>
        <v>103.55321042733495</v>
      </c>
      <c r="JP22" s="22">
        <f t="shared" si="315"/>
        <v>0.32254659579781153</v>
      </c>
      <c r="JQ22" s="25">
        <f t="shared" si="346"/>
        <v>178.36559199368094</v>
      </c>
      <c r="JR22" s="20">
        <f t="shared" si="347"/>
        <v>1.5037534899734826</v>
      </c>
      <c r="JS22" s="22">
        <f t="shared" si="348"/>
        <v>74.597943422535522</v>
      </c>
      <c r="JT22" s="22">
        <f t="shared" si="349"/>
        <v>99.969532013437131</v>
      </c>
      <c r="JU22" s="22">
        <f t="shared" si="350"/>
        <v>0.26138884082463004</v>
      </c>
      <c r="JV22" s="25">
        <f t="shared" si="351"/>
        <v>174.82886427679728</v>
      </c>
      <c r="JW22" s="20">
        <f t="shared" si="352"/>
        <v>1.4493893187674693</v>
      </c>
      <c r="JX22" s="22">
        <f t="shared" si="348"/>
        <v>74.694760619871133</v>
      </c>
      <c r="JY22" s="22">
        <f t="shared" si="354"/>
        <v>96.355401911661374</v>
      </c>
      <c r="JZ22" s="22">
        <f t="shared" si="350"/>
        <v>0.20661863254771967</v>
      </c>
      <c r="KA22" s="25">
        <f t="shared" si="356"/>
        <v>171.25678116408025</v>
      </c>
      <c r="KB22" s="20">
        <f t="shared" si="357"/>
        <v>1.3945836495344104</v>
      </c>
      <c r="KC22" s="22">
        <f t="shared" si="348"/>
        <v>74.780257071098816</v>
      </c>
      <c r="KD22" s="22">
        <f t="shared" si="359"/>
        <v>92.711921021047601</v>
      </c>
      <c r="KE22" s="22">
        <f t="shared" si="350"/>
        <v>0.15825265450309298</v>
      </c>
      <c r="KF22" s="25">
        <f t="shared" si="361"/>
        <v>167.6504307466495</v>
      </c>
      <c r="KG22" s="20">
        <f t="shared" si="362"/>
        <v>1.3393531766120679</v>
      </c>
      <c r="KH22" s="22">
        <f t="shared" si="348"/>
        <v>74.854406733171302</v>
      </c>
      <c r="KI22" s="22">
        <f t="shared" si="364"/>
        <v>89.04019918117028</v>
      </c>
      <c r="KJ22" s="22">
        <f t="shared" si="350"/>
        <v>0.11630563943618979</v>
      </c>
      <c r="KK22" s="25">
        <f t="shared" si="366"/>
        <v>164.01091155377776</v>
      </c>
      <c r="KL22" s="20">
        <f t="shared" si="367"/>
        <v>1.2837147237375239</v>
      </c>
      <c r="KM22" s="22">
        <f t="shared" si="348"/>
        <v>74.917187019383206</v>
      </c>
      <c r="KN22" s="22">
        <f t="shared" si="369"/>
        <v>85.3413548340706</v>
      </c>
      <c r="KO22" s="22">
        <f t="shared" si="350"/>
        <v>8.0790364814150334E-2</v>
      </c>
      <c r="KP22" s="25">
        <f t="shared" si="371"/>
        <v>160.33933221826797</v>
      </c>
      <c r="KQ22" s="20">
        <f t="shared" si="372"/>
        <v>1.2276852389225057</v>
      </c>
      <c r="KR22" s="22">
        <f t="shared" si="348"/>
        <v>74.968578806251202</v>
      </c>
      <c r="KS22" s="22">
        <f t="shared" si="374"/>
        <v>81.616514683568184</v>
      </c>
      <c r="KT22" s="22">
        <f t="shared" si="350"/>
        <v>5.1717648933672464E-2</v>
      </c>
      <c r="KU22" s="25">
        <f t="shared" si="376"/>
        <v>156.63681113875305</v>
      </c>
      <c r="KV22" s="20">
        <f t="shared" si="377"/>
        <v>1.1712817892908576</v>
      </c>
      <c r="KW22" s="22">
        <f t="shared" si="348"/>
        <v>75.008566439339148</v>
      </c>
      <c r="KX22" s="22">
        <f t="shared" si="379"/>
        <v>77.866813352056212</v>
      </c>
      <c r="KY22" s="22">
        <f t="shared" si="350"/>
        <v>2.9096347625642949E-2</v>
      </c>
      <c r="KZ22" s="25">
        <f t="shared" si="381"/>
        <v>152.904476139021</v>
      </c>
      <c r="LA22" s="20">
        <f t="shared" si="382"/>
        <v>1.1145215558797301</v>
      </c>
      <c r="LB22" s="22">
        <f t="shared" si="383"/>
        <v>75.037137738026672</v>
      </c>
      <c r="LC22" s="22">
        <f t="shared" si="384"/>
        <v>74.093393034884457</v>
      </c>
      <c r="LD22" s="22">
        <f t="shared" si="385"/>
        <v>1.2933351557577875E-2</v>
      </c>
      <c r="LE22" s="25">
        <f t="shared" si="386"/>
        <v>149.14346412446869</v>
      </c>
      <c r="LF22" s="20">
        <f t="shared" si="387"/>
        <v>1.057421828406069</v>
      </c>
      <c r="LG22" s="22">
        <f t="shared" si="419"/>
        <v>75.054283999219365</v>
      </c>
      <c r="LH22" s="22">
        <f t="shared" si="389"/>
        <v>70.297403152435479</v>
      </c>
      <c r="LI22" s="22">
        <f t="shared" si="420"/>
        <v>3.233584134656956E-3</v>
      </c>
      <c r="LJ22" s="25">
        <f t="shared" si="391"/>
        <v>145.35492073578951</v>
      </c>
      <c r="LK22" s="20">
        <f t="shared" si="392"/>
        <v>1</v>
      </c>
      <c r="LL22" s="22">
        <f t="shared" si="421"/>
        <v>75.06</v>
      </c>
      <c r="LM22" s="22">
        <f t="shared" si="394"/>
        <v>66.48</v>
      </c>
      <c r="LN22" s="22">
        <f t="shared" si="422"/>
        <v>0</v>
      </c>
      <c r="LO22" s="25">
        <f t="shared" si="396"/>
        <v>141.54000000000002</v>
      </c>
    </row>
    <row r="23" spans="1:327" ht="15.75" thickBot="1" x14ac:dyDescent="0.25">
      <c r="A23" s="1">
        <f>Foglio3!A24</f>
        <v>18</v>
      </c>
      <c r="B23" s="1">
        <f>Foglio3!B24</f>
        <v>18</v>
      </c>
      <c r="C23" s="1">
        <f>Foglio3!C24</f>
        <v>84.011387094031519</v>
      </c>
      <c r="D23" s="1">
        <f>Foglio3!D24</f>
        <v>0.10433080765253329</v>
      </c>
      <c r="E23" s="1">
        <f>Foglio3!E24</f>
        <v>0.99454264995251462</v>
      </c>
      <c r="F23" s="1">
        <f>Foglio3!F24</f>
        <v>9.5325884303011605</v>
      </c>
      <c r="G23" s="1">
        <f>Foglio1!H32</f>
        <v>83.554069463220685</v>
      </c>
      <c r="H23" s="1">
        <f>Foglio3!G24</f>
        <v>0.91668337052471938</v>
      </c>
      <c r="I23" s="1">
        <f>Foglio3!H24</f>
        <v>14.07</v>
      </c>
      <c r="J23" s="1">
        <f>Foglio3!I24</f>
        <v>6.93</v>
      </c>
      <c r="K23" s="1">
        <f>Foglio3!J24</f>
        <v>21</v>
      </c>
      <c r="L23" s="1">
        <f>IF(G23&lt;=Foglio1!$C$3,_xlfn.XLOOKUP(Q23,W23:LO23,$W$3:$LO$3),-_xlfn.XLOOKUP(Q23,W23:LO23,$W$3:$LO$3))</f>
        <v>-60</v>
      </c>
      <c r="M23" s="1">
        <f>IF(G23&lt;=Foglio1!$C$3,_xlfn.XLOOKUP(L23,$W$3:$LO$3,W23:LO23),_xlfn.XLOOKUP(-L23,$W$3:$LO$3,W23:LO23))</f>
        <v>8.0676463305184409</v>
      </c>
      <c r="N23" s="1">
        <f>I23*((1+COS(RADIANS(L23)))/2)</f>
        <v>10.5525</v>
      </c>
      <c r="O23" s="1">
        <f>M23*J23</f>
        <v>55.908789070492794</v>
      </c>
      <c r="P23" s="1">
        <f>K23*0.3*((1-COS(RADIANS(L23)))/2)</f>
        <v>1.5749999999999995</v>
      </c>
      <c r="Q23" s="1">
        <f t="shared" si="400"/>
        <v>68.036289070492799</v>
      </c>
      <c r="W23" s="21">
        <f t="shared" si="401"/>
        <v>8.0676463305184409</v>
      </c>
      <c r="X23" s="26">
        <f t="shared" si="110"/>
        <v>10.5525</v>
      </c>
      <c r="Y23" s="26">
        <f t="shared" si="402"/>
        <v>55.908789070492794</v>
      </c>
      <c r="Z23" s="26">
        <f t="shared" si="403"/>
        <v>1.5749999999999995</v>
      </c>
      <c r="AA23" s="27">
        <f t="shared" si="404"/>
        <v>68.036289070492799</v>
      </c>
      <c r="AB23" s="21">
        <f t="shared" si="405"/>
        <v>8.0052790648999324</v>
      </c>
      <c r="AC23" s="26">
        <f t="shared" si="406"/>
        <v>10.658292856992231</v>
      </c>
      <c r="AD23" s="26">
        <f t="shared" si="407"/>
        <v>55.476583919756528</v>
      </c>
      <c r="AE23" s="26">
        <f t="shared" si="408"/>
        <v>1.5276300640333293</v>
      </c>
      <c r="AF23" s="27">
        <f t="shared" si="409"/>
        <v>67.662506840782086</v>
      </c>
      <c r="AG23" s="21">
        <f t="shared" si="410"/>
        <v>7.9404733137293757</v>
      </c>
      <c r="AH23" s="26">
        <f t="shared" si="411"/>
        <v>10.762982023880596</v>
      </c>
      <c r="AI23" s="26">
        <f t="shared" si="412"/>
        <v>55.027480064144569</v>
      </c>
      <c r="AJ23" s="26">
        <f t="shared" si="413"/>
        <v>1.4807543176654046</v>
      </c>
      <c r="AK23" s="27">
        <f t="shared" si="414"/>
        <v>67.271216405690566</v>
      </c>
      <c r="AL23" s="21">
        <f t="shared" si="415"/>
        <v>7.8732488174663642</v>
      </c>
      <c r="AM23" s="26">
        <f t="shared" si="416"/>
        <v>10.866535611330715</v>
      </c>
      <c r="AN23" s="26">
        <f t="shared" si="417"/>
        <v>54.5616143050419</v>
      </c>
      <c r="AO23" s="26">
        <f t="shared" si="111"/>
        <v>1.4343870397026646</v>
      </c>
      <c r="AP23" s="27">
        <f t="shared" si="418"/>
        <v>66.862536956075289</v>
      </c>
      <c r="AQ23" s="21">
        <f t="shared" si="112"/>
        <v>7.8036260533436774</v>
      </c>
      <c r="AR23" s="26">
        <f t="shared" si="113"/>
        <v>10.968922075916703</v>
      </c>
      <c r="AS23" s="26">
        <f t="shared" si="114"/>
        <v>54.07912854967168</v>
      </c>
      <c r="AT23" s="26">
        <f t="shared" si="115"/>
        <v>1.3885423540671475</v>
      </c>
      <c r="AU23" s="27">
        <f t="shared" si="116"/>
        <v>66.436592979655529</v>
      </c>
      <c r="AV23" s="21">
        <f t="shared" si="117"/>
        <v>7.7316262291297209</v>
      </c>
      <c r="AW23" s="26">
        <f t="shared" si="113"/>
        <v>11.070110229729609</v>
      </c>
      <c r="AX23" s="26">
        <f t="shared" si="119"/>
        <v>53.580169767868966</v>
      </c>
      <c r="AY23" s="26">
        <f t="shared" si="115"/>
        <v>1.3432342254942045</v>
      </c>
      <c r="AZ23" s="27">
        <f t="shared" si="121"/>
        <v>65.993514223092774</v>
      </c>
      <c r="BA23" s="21">
        <f t="shared" si="122"/>
        <v>7.6572712766684257</v>
      </c>
      <c r="BB23" s="26">
        <f t="shared" si="113"/>
        <v>11.17006924987755</v>
      </c>
      <c r="BC23" s="26">
        <f t="shared" si="124"/>
        <v>53.064889947312189</v>
      </c>
      <c r="BD23" s="26">
        <f t="shared" si="115"/>
        <v>1.2984764552787096</v>
      </c>
      <c r="BE23" s="27">
        <f t="shared" si="126"/>
        <v>65.533435652468441</v>
      </c>
      <c r="BF23" s="21">
        <f t="shared" si="127"/>
        <v>7.5805838451986043</v>
      </c>
      <c r="BG23" s="26">
        <f t="shared" si="113"/>
        <v>11.268768687874662</v>
      </c>
      <c r="BH23" s="26">
        <f t="shared" si="129"/>
        <v>52.533446047226327</v>
      </c>
      <c r="BI23" s="26">
        <f t="shared" si="115"/>
        <v>1.2542826770710476</v>
      </c>
      <c r="BJ23" s="27">
        <f t="shared" si="131"/>
        <v>65.056497412172035</v>
      </c>
      <c r="BK23" s="21">
        <f t="shared" si="132"/>
        <v>7.5015872944547723</v>
      </c>
      <c r="BL23" s="26">
        <f t="shared" si="113"/>
        <v>11.366178478916005</v>
      </c>
      <c r="BM23" s="26">
        <f t="shared" si="134"/>
        <v>51.985999950571568</v>
      </c>
      <c r="BN23" s="26">
        <f t="shared" si="115"/>
        <v>1.2106663527241763</v>
      </c>
      <c r="BO23" s="27">
        <f t="shared" si="136"/>
        <v>64.562844782211755</v>
      </c>
      <c r="BP23" s="21">
        <f t="shared" si="137"/>
        <v>7.4203056875515401</v>
      </c>
      <c r="BQ23" s="26">
        <f t="shared" si="113"/>
        <v>11.462268951035608</v>
      </c>
      <c r="BR23" s="26">
        <f t="shared" si="139"/>
        <v>51.422718414732174</v>
      </c>
      <c r="BS23" s="26">
        <f t="shared" si="115"/>
        <v>1.1676407681930119</v>
      </c>
      <c r="BT23" s="27">
        <f t="shared" si="141"/>
        <v>64.052628133960795</v>
      </c>
      <c r="BU23" s="21">
        <f t="shared" si="142"/>
        <v>7.3367637836537636</v>
      </c>
      <c r="BV23" s="26">
        <f t="shared" si="113"/>
        <v>11.557010834144803</v>
      </c>
      <c r="BW23" s="26">
        <f t="shared" si="144"/>
        <v>50.843773020720576</v>
      </c>
      <c r="BX23" s="26">
        <f t="shared" si="115"/>
        <v>1.1252190294874009</v>
      </c>
      <c r="BY23" s="27">
        <f t="shared" si="146"/>
        <v>63.526002884352785</v>
      </c>
      <c r="BZ23" s="21">
        <f t="shared" si="147"/>
        <v>7.2509870304346613</v>
      </c>
      <c r="CA23" s="26">
        <f t="shared" si="113"/>
        <v>11.650375268948219</v>
      </c>
      <c r="CB23" s="26">
        <f t="shared" si="149"/>
        <v>50.249340120912201</v>
      </c>
      <c r="CC23" s="26">
        <f t="shared" si="115"/>
        <v>1.0834140586799021</v>
      </c>
      <c r="CD23" s="27">
        <f t="shared" si="151"/>
        <v>62.983129448540318</v>
      </c>
      <c r="CE23" s="21">
        <f t="shared" si="152"/>
        <v>7.1630015563241987</v>
      </c>
      <c r="CF23" s="26">
        <f t="shared" si="113"/>
        <v>11.742333815734568</v>
      </c>
      <c r="CG23" s="26">
        <f t="shared" si="154"/>
        <v>49.639600785326692</v>
      </c>
      <c r="CH23" s="26">
        <f t="shared" si="115"/>
        <v>1.0422385899695965</v>
      </c>
      <c r="CI23" s="27">
        <f t="shared" si="156"/>
        <v>62.42417319103086</v>
      </c>
      <c r="CJ23" s="21">
        <f t="shared" si="157"/>
        <v>7.0728341625501265</v>
      </c>
      <c r="CK23" s="26">
        <f t="shared" si="113"/>
        <v>11.832858463039678</v>
      </c>
      <c r="CL23" s="26">
        <f t="shared" si="159"/>
        <v>49.014740746472377</v>
      </c>
      <c r="CM23" s="26">
        <f t="shared" si="115"/>
        <v>1.0017051658031297</v>
      </c>
      <c r="CN23" s="27">
        <f t="shared" si="161"/>
        <v>61.849304375315185</v>
      </c>
      <c r="CO23" s="21">
        <f t="shared" si="162"/>
        <v>6.9805123149740576</v>
      </c>
      <c r="CP23" s="26">
        <f t="shared" si="113"/>
        <v>11.921921636179047</v>
      </c>
      <c r="CQ23" s="26">
        <f t="shared" si="164"/>
        <v>48.374950342770219</v>
      </c>
      <c r="CR23" s="26">
        <f t="shared" si="115"/>
        <v>0.96182613305415865</v>
      </c>
      <c r="CS23" s="27">
        <f t="shared" si="166"/>
        <v>61.25869811200343</v>
      </c>
      <c r="CT23" s="21">
        <f t="shared" si="167"/>
        <v>6.8860641357251069</v>
      </c>
      <c r="CU23" s="26">
        <f t="shared" si="113"/>
        <v>12.009496205647361</v>
      </c>
      <c r="CV23" s="26">
        <f t="shared" si="169"/>
        <v>47.720424460574989</v>
      </c>
      <c r="CW23" s="26">
        <f t="shared" si="115"/>
        <v>0.92261363926237516</v>
      </c>
      <c r="CX23" s="27">
        <f t="shared" si="171"/>
        <v>60.652534305484721</v>
      </c>
      <c r="CY23" s="21">
        <f t="shared" si="172"/>
        <v>6.789518394633614</v>
      </c>
      <c r="CZ23" s="26">
        <f t="shared" si="113"/>
        <v>12.09555549538241</v>
      </c>
      <c r="DA23" s="26">
        <f t="shared" si="174"/>
        <v>47.051362474810944</v>
      </c>
      <c r="DB23" s="26">
        <f t="shared" si="115"/>
        <v>0.88407962893324876</v>
      </c>
      <c r="DC23" s="27">
        <f t="shared" si="176"/>
        <v>60.030997599126607</v>
      </c>
      <c r="DD23" s="21">
        <f t="shared" si="177"/>
        <v>6.6909045004675729</v>
      </c>
      <c r="DE23" s="26">
        <f t="shared" si="178"/>
        <v>12.180073290890864</v>
      </c>
      <c r="DF23" s="26">
        <f t="shared" si="179"/>
        <v>46.367968188240276</v>
      </c>
      <c r="DG23" s="26">
        <f t="shared" si="180"/>
        <v>0.84623583989961304</v>
      </c>
      <c r="DH23" s="27">
        <f t="shared" si="181"/>
        <v>59.394277319030756</v>
      </c>
      <c r="DI23" s="21">
        <f t="shared" si="182"/>
        <v>6.590252491974443</v>
      </c>
      <c r="DJ23" s="26">
        <f t="shared" si="178"/>
        <v>12.26302384723347</v>
      </c>
      <c r="DK23" s="26">
        <f t="shared" si="184"/>
        <v>45.670449769382891</v>
      </c>
      <c r="DL23" s="26">
        <f t="shared" si="180"/>
        <v>0.8090937997462081</v>
      </c>
      <c r="DM23" s="27">
        <f t="shared" si="186"/>
        <v>58.742567416362569</v>
      </c>
      <c r="DN23" s="21">
        <f t="shared" si="187"/>
        <v>6.4875930287310464</v>
      </c>
      <c r="DO23" s="26">
        <f t="shared" si="178"/>
        <v>12.344381896867203</v>
      </c>
      <c r="DP23" s="26">
        <f t="shared" si="189"/>
        <v>44.95901968910615</v>
      </c>
      <c r="DQ23" s="26">
        <f t="shared" si="180"/>
        <v>0.77266482229826816</v>
      </c>
      <c r="DR23" s="27">
        <f t="shared" si="191"/>
        <v>58.076066408271622</v>
      </c>
      <c r="DS23" s="21">
        <f t="shared" si="192"/>
        <v>6.382957381804375</v>
      </c>
      <c r="DT23" s="26">
        <f t="shared" si="178"/>
        <v>12.424122657342009</v>
      </c>
      <c r="DU23" s="26">
        <f t="shared" si="194"/>
        <v>44.233894655904315</v>
      </c>
      <c r="DV23" s="26">
        <f t="shared" si="180"/>
        <v>0.73696000417521923</v>
      </c>
      <c r="DW23" s="27">
        <f t="shared" si="196"/>
        <v>57.394977317421542</v>
      </c>
      <c r="DX23" s="21">
        <f t="shared" si="197"/>
        <v>6.2763774242261086</v>
      </c>
      <c r="DY23" s="26">
        <f t="shared" si="178"/>
        <v>12.50222183884979</v>
      </c>
      <c r="DZ23" s="26">
        <f t="shared" si="199"/>
        <v>43.495295549886933</v>
      </c>
      <c r="EA23" s="26">
        <f t="shared" si="180"/>
        <v>0.70199022141054168</v>
      </c>
      <c r="EB23" s="27">
        <f t="shared" si="201"/>
        <v>56.699507610147265</v>
      </c>
      <c r="EC23" s="21">
        <f t="shared" si="202"/>
        <v>6.1678856212837925</v>
      </c>
      <c r="ED23" s="26">
        <f t="shared" si="178"/>
        <v>12.578655651623288</v>
      </c>
      <c r="EE23" s="26">
        <f t="shared" si="204"/>
        <v>42.743447355496677</v>
      </c>
      <c r="EF23" s="26">
        <f t="shared" si="180"/>
        <v>0.66776612613882602</v>
      </c>
      <c r="EG23" s="27">
        <f t="shared" si="206"/>
        <v>55.989869133258793</v>
      </c>
      <c r="EH23" s="21">
        <f t="shared" si="207"/>
        <v>6.0575150206315804</v>
      </c>
      <c r="EI23" s="26">
        <f t="shared" si="178"/>
        <v>12.653400813182705</v>
      </c>
      <c r="EJ23" s="26">
        <f t="shared" si="209"/>
        <v>41.978579092976851</v>
      </c>
      <c r="EK23" s="26">
        <f t="shared" si="180"/>
        <v>0.63429814335102752</v>
      </c>
      <c r="EL23" s="27">
        <f t="shared" si="211"/>
        <v>55.266278049510582</v>
      </c>
      <c r="EM23" s="21">
        <f t="shared" si="212"/>
        <v>5.9452992422236202</v>
      </c>
      <c r="EN23" s="26">
        <f t="shared" si="178"/>
        <v>12.726434555427755</v>
      </c>
      <c r="EO23" s="26">
        <f t="shared" si="214"/>
        <v>41.200923748609689</v>
      </c>
      <c r="EP23" s="26">
        <f t="shared" si="180"/>
        <v>0.60159646771891551</v>
      </c>
      <c r="EQ23" s="27">
        <f t="shared" si="216"/>
        <v>54.528954771756354</v>
      </c>
      <c r="ER23" s="21">
        <f t="shared" si="217"/>
        <v>5.8312724680730703</v>
      </c>
      <c r="ES23" s="26">
        <f t="shared" si="178"/>
        <v>12.797734631573059</v>
      </c>
      <c r="ET23" s="26">
        <f t="shared" si="219"/>
        <v>40.410718203746377</v>
      </c>
      <c r="EU23" s="26">
        <f t="shared" si="180"/>
        <v>0.56967106048967586</v>
      </c>
      <c r="EV23" s="27">
        <f t="shared" si="221"/>
        <v>53.778123895809109</v>
      </c>
      <c r="EW23" s="21">
        <f t="shared" si="222"/>
        <v>5.715469431839943</v>
      </c>
      <c r="EX23" s="26">
        <f t="shared" si="178"/>
        <v>12.867279322924718</v>
      </c>
      <c r="EY23" s="26">
        <f t="shared" si="224"/>
        <v>39.608203162650803</v>
      </c>
      <c r="EZ23" s="26">
        <f t="shared" si="180"/>
        <v>0.53853164645161888</v>
      </c>
      <c r="FA23" s="27">
        <f t="shared" si="226"/>
        <v>53.014014132027135</v>
      </c>
      <c r="FB23" s="21">
        <f t="shared" si="227"/>
        <v>5.5979254082508785</v>
      </c>
      <c r="FC23" s="26">
        <f t="shared" si="178"/>
        <v>12.935047445496059</v>
      </c>
      <c r="FD23" s="26">
        <f t="shared" si="229"/>
        <v>38.793623079178587</v>
      </c>
      <c r="FE23" s="26">
        <f t="shared" si="180"/>
        <v>0.50818771097191417</v>
      </c>
      <c r="FF23" s="27">
        <f t="shared" si="231"/>
        <v>52.236858235646565</v>
      </c>
      <c r="FG23" s="21">
        <f t="shared" si="232"/>
        <v>5.4786762023541398</v>
      </c>
      <c r="FH23" s="26">
        <f t="shared" si="178"/>
        <v>13.001018356460456</v>
      </c>
      <c r="FI23" s="26">
        <f t="shared" si="234"/>
        <v>37.967226082314184</v>
      </c>
      <c r="FJ23" s="26">
        <f t="shared" si="180"/>
        <v>0.47864849710725821</v>
      </c>
      <c r="FK23" s="27">
        <f t="shared" si="236"/>
        <v>51.446892935881898</v>
      </c>
      <c r="FL23" s="21">
        <f t="shared" si="237"/>
        <v>5.3577581386130362</v>
      </c>
      <c r="FM23" s="26">
        <f t="shared" si="178"/>
        <v>13.065171960439361</v>
      </c>
      <c r="FN23" s="26">
        <f t="shared" si="239"/>
        <v>37.129263900588342</v>
      </c>
      <c r="FO23" s="26">
        <f t="shared" si="180"/>
        <v>0.44992300278834613</v>
      </c>
      <c r="FP23" s="27">
        <f t="shared" si="241"/>
        <v>50.644358863816045</v>
      </c>
      <c r="FQ23" s="21">
        <f t="shared" si="242"/>
        <v>5.2352080498411437</v>
      </c>
      <c r="FR23" s="26">
        <f t="shared" si="243"/>
        <v>13.127488715623528</v>
      </c>
      <c r="FS23" s="26">
        <f t="shared" si="244"/>
        <v>36.279991785399126</v>
      </c>
      <c r="FT23" s="26">
        <f t="shared" si="245"/>
        <v>0.42201997807901803</v>
      </c>
      <c r="FU23" s="27">
        <f t="shared" si="246"/>
        <v>49.829500479101675</v>
      </c>
      <c r="FV23" s="21">
        <f t="shared" si="247"/>
        <v>5.1110632659826711</v>
      </c>
      <c r="FW23" s="26">
        <f t="shared" si="243"/>
        <v>13.18794963972565</v>
      </c>
      <c r="FX23" s="26">
        <f t="shared" si="249"/>
        <v>35.419668433259908</v>
      </c>
      <c r="FY23" s="26">
        <f t="shared" si="245"/>
        <v>0.39494792251090338</v>
      </c>
      <c r="FZ23" s="27">
        <f t="shared" si="251"/>
        <v>49.002565995496461</v>
      </c>
      <c r="GA23" s="21">
        <f t="shared" si="252"/>
        <v>4.9853616027413974</v>
      </c>
      <c r="GB23" s="26">
        <f t="shared" si="243"/>
        <v>13.246536315762551</v>
      </c>
      <c r="GC23" s="26">
        <f t="shared" si="254"/>
        <v>34.548555906997883</v>
      </c>
      <c r="GD23" s="26">
        <f t="shared" si="245"/>
        <v>0.36871508249437995</v>
      </c>
      <c r="GE23" s="27">
        <f t="shared" si="256"/>
        <v>48.163807305254814</v>
      </c>
      <c r="GF23" s="21">
        <f t="shared" si="257"/>
        <v>4.8581413500616462</v>
      </c>
      <c r="GG23" s="26">
        <f t="shared" si="243"/>
        <v>13.303230897665168</v>
      </c>
      <c r="GH23" s="26">
        <f t="shared" si="259"/>
        <v>33.666919555927208</v>
      </c>
      <c r="GI23" s="26">
        <f t="shared" si="245"/>
        <v>0.34332944880664112</v>
      </c>
      <c r="GJ23" s="27">
        <f t="shared" si="261"/>
        <v>47.313479902399017</v>
      </c>
      <c r="GK23" s="21">
        <f t="shared" si="262"/>
        <v>4.7294412604647942</v>
      </c>
      <c r="GL23" s="26">
        <f t="shared" si="243"/>
        <v>13.358016115714641</v>
      </c>
      <c r="GM23" s="26">
        <f t="shared" si="264"/>
        <v>32.775027935021022</v>
      </c>
      <c r="GN23" s="26">
        <f t="shared" si="245"/>
        <v>0.31879875415762382</v>
      </c>
      <c r="GO23" s="27">
        <f t="shared" si="266"/>
        <v>46.451842804893289</v>
      </c>
      <c r="GP23" s="21">
        <f t="shared" si="267"/>
        <v>4.5993005372448792</v>
      </c>
      <c r="GQ23" s="26">
        <f t="shared" si="243"/>
        <v>13.410875281802833</v>
      </c>
      <c r="GR23" s="26">
        <f t="shared" si="269"/>
        <v>31.873152723107012</v>
      </c>
      <c r="GS23" s="26">
        <f t="shared" si="245"/>
        <v>0.29513047083455268</v>
      </c>
      <c r="GT23" s="27">
        <f t="shared" si="271"/>
        <v>45.579158475744393</v>
      </c>
      <c r="GU23" s="21">
        <f t="shared" si="272"/>
        <v>4.4677588225268945</v>
      </c>
      <c r="GV23" s="26">
        <f t="shared" si="243"/>
        <v>13.461792294515696</v>
      </c>
      <c r="GW23" s="26">
        <f t="shared" si="274"/>
        <v>30.961568640111377</v>
      </c>
      <c r="GX23" s="26">
        <f t="shared" si="245"/>
        <v>0.27233180842580729</v>
      </c>
      <c r="GY23" s="27">
        <f t="shared" si="276"/>
        <v>44.695692743052874</v>
      </c>
      <c r="GZ23" s="21">
        <f t="shared" si="277"/>
        <v>4.3348561851914162</v>
      </c>
      <c r="HA23" s="26">
        <f t="shared" si="278"/>
        <v>13.510751644037919</v>
      </c>
      <c r="HB23" s="26">
        <f t="shared" si="279"/>
        <v>30.040553363376514</v>
      </c>
      <c r="HC23" s="26">
        <f t="shared" si="280"/>
        <v>0.25040971162481279</v>
      </c>
      <c r="HD23" s="27">
        <f t="shared" si="281"/>
        <v>43.801714719039246</v>
      </c>
      <c r="HE23" s="21">
        <f t="shared" si="282"/>
        <v>4.2006331086692335</v>
      </c>
      <c r="HF23" s="26">
        <f t="shared" si="278"/>
        <v>13.557738416877349</v>
      </c>
      <c r="HG23" s="26">
        <f t="shared" si="284"/>
        <v>29.110387443077787</v>
      </c>
      <c r="HH23" s="26">
        <f t="shared" si="280"/>
        <v>0.2293708581146196</v>
      </c>
      <c r="HI23" s="27">
        <f t="shared" si="286"/>
        <v>42.89749671806976</v>
      </c>
      <c r="HJ23" s="21">
        <f t="shared" si="287"/>
        <v>4.0651304786097038</v>
      </c>
      <c r="HK23" s="26">
        <f t="shared" si="278"/>
        <v>13.602738300407815</v>
      </c>
      <c r="HL23" s="26">
        <f t="shared" si="289"/>
        <v>28.171354216765245</v>
      </c>
      <c r="HM23" s="26">
        <f t="shared" si="280"/>
        <v>0.2092216565338145</v>
      </c>
      <c r="HN23" s="27">
        <f t="shared" si="291"/>
        <v>41.983314173706873</v>
      </c>
      <c r="HO23" s="21">
        <f t="shared" si="292"/>
        <v>3.9283895704265865</v>
      </c>
      <c r="HP23" s="26">
        <f t="shared" si="278"/>
        <v>13.645737587228867</v>
      </c>
      <c r="HQ23" s="26">
        <f t="shared" si="294"/>
        <v>27.223739723056244</v>
      </c>
      <c r="HR23" s="26">
        <f t="shared" si="280"/>
        <v>0.18996824452438846</v>
      </c>
      <c r="HS23" s="27">
        <f t="shared" si="296"/>
        <v>41.0594455548095</v>
      </c>
      <c r="HT23" s="21">
        <f t="shared" si="297"/>
        <v>3.7904520367251533</v>
      </c>
      <c r="HU23" s="26">
        <f t="shared" si="278"/>
        <v>13.686723179341195</v>
      </c>
      <c r="HV23" s="26">
        <f t="shared" si="299"/>
        <v>26.267832614505313</v>
      </c>
      <c r="HW23" s="26">
        <f t="shared" si="280"/>
        <v>0.17161648686215192</v>
      </c>
      <c r="HX23" s="27">
        <f t="shared" si="301"/>
        <v>40.126172280708658</v>
      </c>
      <c r="HY23" s="21">
        <f t="shared" si="302"/>
        <v>3.6513598946143992</v>
      </c>
      <c r="HZ23" s="26">
        <f t="shared" si="278"/>
        <v>13.725682592136407</v>
      </c>
      <c r="IA23" s="26">
        <f t="shared" si="304"/>
        <v>25.303924069677787</v>
      </c>
      <c r="IB23" s="26">
        <f t="shared" si="280"/>
        <v>0.15417197367026636</v>
      </c>
      <c r="IC23" s="27">
        <f t="shared" si="306"/>
        <v>39.183778635484458</v>
      </c>
      <c r="ID23" s="21">
        <f t="shared" si="307"/>
        <v>3.5111555129082292</v>
      </c>
      <c r="IE23" s="26">
        <f t="shared" si="278"/>
        <v>13.762603958199955</v>
      </c>
      <c r="IF23" s="26">
        <f t="shared" si="309"/>
        <v>24.332307704454028</v>
      </c>
      <c r="IG23" s="26">
        <f t="shared" si="280"/>
        <v>0.13764001871643838</v>
      </c>
      <c r="IH23" s="27">
        <f t="shared" si="311"/>
        <v>38.232551681370424</v>
      </c>
      <c r="II23" s="21">
        <f t="shared" si="312"/>
        <v>3.3698815992194993</v>
      </c>
      <c r="IJ23" s="26">
        <f t="shared" si="313"/>
        <v>13.797476030926074</v>
      </c>
      <c r="IK23" s="26">
        <f t="shared" si="314"/>
        <v>23.35327948259113</v>
      </c>
      <c r="IL23" s="26">
        <f t="shared" si="315"/>
        <v>0.12202565779429549</v>
      </c>
      <c r="IM23" s="27">
        <f t="shared" si="316"/>
        <v>37.2727811713115</v>
      </c>
      <c r="IN23" s="21">
        <f t="shared" si="317"/>
        <v>3.227581186950871</v>
      </c>
      <c r="IO23" s="26">
        <f t="shared" si="313"/>
        <v>13.830288187943594</v>
      </c>
      <c r="IP23" s="26">
        <f t="shared" si="319"/>
        <v>22.367137625569537</v>
      </c>
      <c r="IQ23" s="26">
        <f t="shared" si="315"/>
        <v>0.10733364718943482</v>
      </c>
      <c r="IR23" s="27">
        <f t="shared" si="321"/>
        <v>36.30475946070257</v>
      </c>
      <c r="IS23" s="21">
        <f t="shared" si="322"/>
        <v>3.0842976221864173</v>
      </c>
      <c r="IT23" s="26">
        <f t="shared" si="313"/>
        <v>13.861030434351635</v>
      </c>
      <c r="IU23" s="26">
        <f t="shared" si="324"/>
        <v>21.374182521751873</v>
      </c>
      <c r="IV23" s="26">
        <f t="shared" si="315"/>
        <v>9.3568462230611105E-2</v>
      </c>
      <c r="IW23" s="27">
        <f t="shared" si="326"/>
        <v>35.328781418334124</v>
      </c>
      <c r="IX23" s="21">
        <f t="shared" si="327"/>
        <v>2.9400745504879828</v>
      </c>
      <c r="IY23" s="26">
        <f t="shared" si="313"/>
        <v>13.889693405764131</v>
      </c>
      <c r="IZ23" s="26">
        <f t="shared" si="329"/>
        <v>20.374716634881722</v>
      </c>
      <c r="JA23" s="26">
        <f t="shared" si="315"/>
        <v>8.0734295926508978E-2</v>
      </c>
      <c r="JB23" s="27">
        <f t="shared" si="331"/>
        <v>34.345144336572368</v>
      </c>
      <c r="JC23" s="21">
        <f t="shared" si="332"/>
        <v>2.7949559036003291</v>
      </c>
      <c r="JD23" s="26">
        <f t="shared" si="313"/>
        <v>13.916268371162323</v>
      </c>
      <c r="JE23" s="26">
        <f t="shared" si="334"/>
        <v>19.369044411950281</v>
      </c>
      <c r="JF23" s="26">
        <f t="shared" si="315"/>
        <v>6.8835057688512072E-2</v>
      </c>
      <c r="JG23" s="27">
        <f t="shared" si="336"/>
        <v>33.354147840801112</v>
      </c>
      <c r="JH23" s="21">
        <f t="shared" si="337"/>
        <v>2.6489858860690916</v>
      </c>
      <c r="JI23" s="26">
        <f t="shared" si="313"/>
        <v>13.940747235554316</v>
      </c>
      <c r="JJ23" s="26">
        <f t="shared" si="339"/>
        <v>18.357472190458804</v>
      </c>
      <c r="JK23" s="26">
        <f t="shared" si="315"/>
        <v>5.7874372139858472E-2</v>
      </c>
      <c r="JL23" s="27">
        <f t="shared" si="341"/>
        <v>32.356093798152976</v>
      </c>
      <c r="JM23" s="21">
        <f t="shared" si="342"/>
        <v>2.5022089617756555</v>
      </c>
      <c r="JN23" s="26">
        <f t="shared" si="313"/>
        <v>13.963122542440885</v>
      </c>
      <c r="JO23" s="26">
        <f t="shared" si="344"/>
        <v>17.340308105105294</v>
      </c>
      <c r="JP23" s="26">
        <f t="shared" si="315"/>
        <v>4.7855578011544733E-2</v>
      </c>
      <c r="JQ23" s="27">
        <f t="shared" si="346"/>
        <v>31.351286225557725</v>
      </c>
      <c r="JR23" s="21">
        <f t="shared" si="347"/>
        <v>2.35466984039302</v>
      </c>
      <c r="JS23" s="26">
        <f t="shared" si="348"/>
        <v>13.983387476086795</v>
      </c>
      <c r="JT23" s="26">
        <f t="shared" si="349"/>
        <v>16.317861993923628</v>
      </c>
      <c r="JU23" s="26">
        <f t="shared" si="350"/>
        <v>3.8781727125316023E-2</v>
      </c>
      <c r="JV23" s="27">
        <f t="shared" si="351"/>
        <v>30.34003119713574</v>
      </c>
      <c r="JW23" s="21">
        <f t="shared" si="352"/>
        <v>2.2064134637668018</v>
      </c>
      <c r="JX23" s="26">
        <f t="shared" si="348"/>
        <v>14.001535863596947</v>
      </c>
      <c r="JY23" s="26">
        <f t="shared" si="354"/>
        <v>15.290445303903937</v>
      </c>
      <c r="JZ23" s="26">
        <f t="shared" si="350"/>
        <v>3.0655583464053358E-2</v>
      </c>
      <c r="KA23" s="27">
        <f t="shared" si="356"/>
        <v>29.322636750964939</v>
      </c>
      <c r="KB23" s="21">
        <f t="shared" si="357"/>
        <v>2.0574849922255134</v>
      </c>
      <c r="KC23" s="26">
        <f t="shared" si="348"/>
        <v>14.017562176796702</v>
      </c>
      <c r="KD23" s="26">
        <f t="shared" si="359"/>
        <v>14.258370996122807</v>
      </c>
      <c r="KE23" s="26">
        <f t="shared" si="350"/>
        <v>2.3479622329835751E-2</v>
      </c>
      <c r="KF23" s="27">
        <f t="shared" si="361"/>
        <v>28.299412795249346</v>
      </c>
      <c r="KG23" s="21">
        <f t="shared" si="362"/>
        <v>1.907929790824288</v>
      </c>
      <c r="KH23" s="26">
        <f t="shared" si="348"/>
        <v>14.031461533915802</v>
      </c>
      <c r="KI23" s="26">
        <f t="shared" si="364"/>
        <v>13.221953450412316</v>
      </c>
      <c r="KJ23" s="26">
        <f t="shared" si="350"/>
        <v>1.7256029589939135E-2</v>
      </c>
      <c r="KK23" s="27">
        <f t="shared" si="366"/>
        <v>27.270671013918058</v>
      </c>
      <c r="KL23" s="21">
        <f t="shared" si="367"/>
        <v>1.7577934155262467</v>
      </c>
      <c r="KM23" s="26">
        <f t="shared" si="348"/>
        <v>14.043229701075431</v>
      </c>
      <c r="KN23" s="26">
        <f t="shared" si="369"/>
        <v>12.181508369596889</v>
      </c>
      <c r="KO23" s="26">
        <f t="shared" si="350"/>
        <v>1.1986701011001532E-2</v>
      </c>
      <c r="KP23" s="27">
        <f t="shared" si="371"/>
        <v>26.236724771683321</v>
      </c>
      <c r="KQ23" s="21">
        <f t="shared" si="372"/>
        <v>1.6071215993257093</v>
      </c>
      <c r="KR23" s="26">
        <f t="shared" si="348"/>
        <v>14.052863093577864</v>
      </c>
      <c r="KS23" s="26">
        <f t="shared" si="374"/>
        <v>11.137352683327165</v>
      </c>
      <c r="KT23" s="26">
        <f t="shared" si="350"/>
        <v>7.6732416815537769E-3</v>
      </c>
      <c r="KU23" s="27">
        <f t="shared" si="376"/>
        <v>25.197889018586583</v>
      </c>
      <c r="KV23" s="21">
        <f t="shared" si="377"/>
        <v>1.4559602383174803</v>
      </c>
      <c r="KW23" s="26">
        <f t="shared" si="348"/>
        <v>14.060358776998427</v>
      </c>
      <c r="KX23" s="26">
        <f t="shared" si="379"/>
        <v>10.089804451540138</v>
      </c>
      <c r="KY23" s="26">
        <f t="shared" si="350"/>
        <v>4.3169655230924251E-3</v>
      </c>
      <c r="KZ23" s="27">
        <f t="shared" si="381"/>
        <v>24.154480194061659</v>
      </c>
      <c r="LA23" s="21">
        <f t="shared" si="382"/>
        <v>1.3043553777164567</v>
      </c>
      <c r="LB23" s="26">
        <f t="shared" si="383"/>
        <v>14.06571446807934</v>
      </c>
      <c r="LC23" s="26">
        <f t="shared" si="384"/>
        <v>9.0391827675750438</v>
      </c>
      <c r="LD23" s="26">
        <f t="shared" si="385"/>
        <v>1.9188948898483493E-3</v>
      </c>
      <c r="LE23" s="27">
        <f t="shared" si="386"/>
        <v>23.106816130544232</v>
      </c>
      <c r="LF23" s="21">
        <f t="shared" si="387"/>
        <v>1.1523531978318062</v>
      </c>
      <c r="LG23" s="26">
        <f t="shared" si="419"/>
        <v>14.068928535425213</v>
      </c>
      <c r="LH23" s="26">
        <f t="shared" si="389"/>
        <v>7.9858076609744169</v>
      </c>
      <c r="LI23" s="26">
        <f t="shared" si="420"/>
        <v>4.7976025736750082E-4</v>
      </c>
      <c r="LJ23" s="27">
        <f t="shared" si="391"/>
        <v>22.055215956656998</v>
      </c>
      <c r="LK23" s="21">
        <f t="shared" si="392"/>
        <v>1</v>
      </c>
      <c r="LL23" s="26">
        <f t="shared" si="421"/>
        <v>14.07</v>
      </c>
      <c r="LM23" s="26">
        <f t="shared" si="394"/>
        <v>6.93</v>
      </c>
      <c r="LN23" s="26">
        <f t="shared" si="422"/>
        <v>0</v>
      </c>
      <c r="LO23" s="27">
        <f t="shared" si="396"/>
        <v>21</v>
      </c>
    </row>
    <row r="24" spans="1:327" x14ac:dyDescent="0.2">
      <c r="A24" s="1">
        <f>Foglio3!A25</f>
        <v>19</v>
      </c>
      <c r="B24" s="1">
        <f>Foglio3!B25</f>
        <v>0</v>
      </c>
      <c r="C24" s="1" t="str">
        <f>Foglio3!C25</f>
        <v>-</v>
      </c>
      <c r="D24" s="1" t="str">
        <f>Foglio3!D25</f>
        <v>-</v>
      </c>
      <c r="E24" s="1" t="str">
        <f>Foglio3!E25</f>
        <v>-</v>
      </c>
      <c r="F24" s="1" t="str">
        <f>Foglio3!F25</f>
        <v>-</v>
      </c>
      <c r="G24" s="1" t="str">
        <f>Foglio1!H33</f>
        <v>-</v>
      </c>
      <c r="H24" s="1" t="str">
        <f>Foglio3!G25</f>
        <v>-</v>
      </c>
      <c r="I24" s="1" t="str">
        <f>Foglio3!H25</f>
        <v>-</v>
      </c>
      <c r="J24" s="1" t="str">
        <f>Foglio3!I25</f>
        <v>-</v>
      </c>
      <c r="K24" s="1" t="str">
        <f>Foglio3!J25</f>
        <v>-</v>
      </c>
      <c r="L24" s="1"/>
      <c r="M24" s="1"/>
      <c r="N24" s="1"/>
      <c r="O24" s="1"/>
      <c r="P24" s="1"/>
      <c r="Q24" s="1"/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  <c r="BH24" t="s">
        <v>65</v>
      </c>
      <c r="BI24" t="s">
        <v>65</v>
      </c>
      <c r="BJ24" t="s">
        <v>65</v>
      </c>
      <c r="BK24" t="s">
        <v>65</v>
      </c>
      <c r="BL24" t="s">
        <v>65</v>
      </c>
      <c r="BM24" t="s">
        <v>65</v>
      </c>
      <c r="BN24" t="s">
        <v>65</v>
      </c>
      <c r="BO24" t="s">
        <v>65</v>
      </c>
      <c r="BP24" t="s">
        <v>65</v>
      </c>
      <c r="BQ24" t="s">
        <v>65</v>
      </c>
      <c r="BR24" t="s">
        <v>65</v>
      </c>
      <c r="BS24" t="s">
        <v>65</v>
      </c>
      <c r="BT24" t="s">
        <v>65</v>
      </c>
      <c r="BU24" t="s">
        <v>65</v>
      </c>
      <c r="BV24" t="s">
        <v>65</v>
      </c>
      <c r="BW24" t="s">
        <v>65</v>
      </c>
      <c r="BX24" t="s">
        <v>65</v>
      </c>
      <c r="BY24" t="s">
        <v>65</v>
      </c>
      <c r="BZ24" t="s">
        <v>65</v>
      </c>
      <c r="CA24" t="s">
        <v>65</v>
      </c>
      <c r="CB24" t="s">
        <v>65</v>
      </c>
      <c r="CC24" t="s">
        <v>65</v>
      </c>
      <c r="CD24" t="s">
        <v>65</v>
      </c>
      <c r="CE24" t="s">
        <v>65</v>
      </c>
      <c r="CF24" t="s">
        <v>65</v>
      </c>
      <c r="CG24" t="s">
        <v>65</v>
      </c>
      <c r="CH24" t="s">
        <v>65</v>
      </c>
      <c r="CI24" t="s">
        <v>65</v>
      </c>
      <c r="CJ24" t="s">
        <v>65</v>
      </c>
      <c r="CK24" t="s">
        <v>65</v>
      </c>
      <c r="CL24" t="s">
        <v>65</v>
      </c>
      <c r="CM24" t="s">
        <v>65</v>
      </c>
      <c r="CN24" t="s">
        <v>65</v>
      </c>
      <c r="CO24" t="s">
        <v>65</v>
      </c>
      <c r="CP24" t="s">
        <v>65</v>
      </c>
      <c r="CQ24" t="s">
        <v>65</v>
      </c>
      <c r="CR24" t="s">
        <v>65</v>
      </c>
      <c r="CS24" t="s">
        <v>65</v>
      </c>
      <c r="CT24" t="s">
        <v>65</v>
      </c>
      <c r="CU24" t="s">
        <v>65</v>
      </c>
      <c r="CV24" t="s">
        <v>65</v>
      </c>
      <c r="CW24" t="s">
        <v>65</v>
      </c>
      <c r="CX24" t="s">
        <v>65</v>
      </c>
      <c r="CY24" t="s">
        <v>65</v>
      </c>
      <c r="CZ24" t="s">
        <v>65</v>
      </c>
      <c r="DA24" t="s">
        <v>65</v>
      </c>
      <c r="DB24" t="s">
        <v>65</v>
      </c>
      <c r="DC24" t="s">
        <v>65</v>
      </c>
      <c r="DD24" t="s">
        <v>65</v>
      </c>
      <c r="DE24" t="s">
        <v>65</v>
      </c>
      <c r="DF24" t="s">
        <v>65</v>
      </c>
      <c r="DG24" t="s">
        <v>65</v>
      </c>
      <c r="DH24" t="s">
        <v>65</v>
      </c>
      <c r="DI24" t="s">
        <v>65</v>
      </c>
      <c r="DJ24" t="s">
        <v>65</v>
      </c>
      <c r="DK24" t="s">
        <v>65</v>
      </c>
      <c r="DL24" t="s">
        <v>65</v>
      </c>
      <c r="DM24" t="s">
        <v>65</v>
      </c>
      <c r="DN24" t="s">
        <v>65</v>
      </c>
      <c r="DO24" t="s">
        <v>65</v>
      </c>
      <c r="DP24" t="s">
        <v>65</v>
      </c>
      <c r="DQ24" t="s">
        <v>65</v>
      </c>
      <c r="DR24" t="s">
        <v>65</v>
      </c>
      <c r="DS24" t="s">
        <v>65</v>
      </c>
      <c r="DT24" t="s">
        <v>65</v>
      </c>
      <c r="DU24" t="s">
        <v>65</v>
      </c>
      <c r="DV24" t="s">
        <v>65</v>
      </c>
      <c r="DW24" t="s">
        <v>65</v>
      </c>
      <c r="DX24" t="s">
        <v>65</v>
      </c>
      <c r="DY24" t="s">
        <v>65</v>
      </c>
      <c r="DZ24" t="s">
        <v>65</v>
      </c>
      <c r="EA24" t="s">
        <v>65</v>
      </c>
      <c r="EB24" t="s">
        <v>65</v>
      </c>
      <c r="EC24" t="s">
        <v>65</v>
      </c>
      <c r="ED24" t="s">
        <v>65</v>
      </c>
      <c r="EE24" t="s">
        <v>65</v>
      </c>
      <c r="EF24" t="s">
        <v>65</v>
      </c>
      <c r="EG24" t="s">
        <v>65</v>
      </c>
      <c r="EH24" t="s">
        <v>65</v>
      </c>
      <c r="EI24" t="s">
        <v>65</v>
      </c>
      <c r="EJ24" t="s">
        <v>65</v>
      </c>
      <c r="EK24" t="s">
        <v>65</v>
      </c>
      <c r="EL24" t="s">
        <v>65</v>
      </c>
      <c r="EM24" t="s">
        <v>65</v>
      </c>
      <c r="EN24" t="s">
        <v>65</v>
      </c>
      <c r="EO24" t="s">
        <v>65</v>
      </c>
      <c r="EP24" t="s">
        <v>65</v>
      </c>
      <c r="EQ24" t="s">
        <v>65</v>
      </c>
      <c r="ER24" t="s">
        <v>65</v>
      </c>
      <c r="ES24" t="s">
        <v>65</v>
      </c>
      <c r="ET24" t="s">
        <v>65</v>
      </c>
      <c r="EU24" t="s">
        <v>65</v>
      </c>
      <c r="EV24" t="s">
        <v>65</v>
      </c>
      <c r="EW24" t="s">
        <v>65</v>
      </c>
      <c r="EX24" t="s">
        <v>65</v>
      </c>
      <c r="EY24" t="s">
        <v>65</v>
      </c>
      <c r="EZ24" t="s">
        <v>65</v>
      </c>
      <c r="FA24" t="s">
        <v>65</v>
      </c>
      <c r="FB24" t="s">
        <v>65</v>
      </c>
      <c r="FC24" t="s">
        <v>65</v>
      </c>
      <c r="FD24" t="s">
        <v>65</v>
      </c>
      <c r="FE24" t="s">
        <v>65</v>
      </c>
      <c r="FF24" t="s">
        <v>65</v>
      </c>
      <c r="FG24" t="s">
        <v>65</v>
      </c>
      <c r="FH24" t="s">
        <v>65</v>
      </c>
      <c r="FI24" t="s">
        <v>65</v>
      </c>
      <c r="FJ24" t="s">
        <v>65</v>
      </c>
      <c r="FK24" t="s">
        <v>65</v>
      </c>
      <c r="FL24" t="s">
        <v>65</v>
      </c>
      <c r="FM24" t="s">
        <v>65</v>
      </c>
      <c r="FN24" t="s">
        <v>65</v>
      </c>
      <c r="FO24" t="s">
        <v>65</v>
      </c>
      <c r="FP24" t="s">
        <v>65</v>
      </c>
      <c r="FQ24" t="s">
        <v>65</v>
      </c>
      <c r="FR24" t="s">
        <v>65</v>
      </c>
      <c r="FS24" t="s">
        <v>65</v>
      </c>
      <c r="FT24" t="s">
        <v>65</v>
      </c>
      <c r="FU24" t="s">
        <v>65</v>
      </c>
      <c r="FV24" t="s">
        <v>65</v>
      </c>
      <c r="FW24" t="s">
        <v>65</v>
      </c>
      <c r="FX24" t="s">
        <v>65</v>
      </c>
      <c r="FY24" t="s">
        <v>65</v>
      </c>
      <c r="FZ24" t="s">
        <v>65</v>
      </c>
      <c r="GA24" t="s">
        <v>65</v>
      </c>
      <c r="GB24" t="s">
        <v>65</v>
      </c>
      <c r="GC24" t="s">
        <v>65</v>
      </c>
      <c r="GD24" t="s">
        <v>65</v>
      </c>
      <c r="GE24" t="s">
        <v>65</v>
      </c>
      <c r="GF24" t="s">
        <v>65</v>
      </c>
      <c r="GG24" t="s">
        <v>65</v>
      </c>
      <c r="GH24" t="s">
        <v>65</v>
      </c>
      <c r="GI24" t="s">
        <v>65</v>
      </c>
      <c r="GJ24" t="s">
        <v>65</v>
      </c>
      <c r="GK24" t="s">
        <v>65</v>
      </c>
      <c r="GL24" t="s">
        <v>65</v>
      </c>
      <c r="GM24" t="s">
        <v>65</v>
      </c>
      <c r="GN24" t="s">
        <v>65</v>
      </c>
      <c r="GO24" t="s">
        <v>65</v>
      </c>
      <c r="GP24" t="s">
        <v>65</v>
      </c>
      <c r="GQ24" t="s">
        <v>65</v>
      </c>
      <c r="GR24" t="s">
        <v>65</v>
      </c>
      <c r="GS24" t="s">
        <v>65</v>
      </c>
      <c r="GT24" t="s">
        <v>65</v>
      </c>
      <c r="GU24" t="s">
        <v>65</v>
      </c>
      <c r="GV24" t="s">
        <v>65</v>
      </c>
      <c r="GW24" t="s">
        <v>65</v>
      </c>
      <c r="GX24" t="s">
        <v>65</v>
      </c>
      <c r="GY24" t="s">
        <v>65</v>
      </c>
      <c r="GZ24" t="s">
        <v>65</v>
      </c>
      <c r="HA24" t="s">
        <v>65</v>
      </c>
      <c r="HB24" t="s">
        <v>65</v>
      </c>
      <c r="HC24" t="s">
        <v>65</v>
      </c>
      <c r="HD24" t="s">
        <v>65</v>
      </c>
      <c r="HE24" t="s">
        <v>65</v>
      </c>
      <c r="HF24" t="s">
        <v>65</v>
      </c>
      <c r="HG24" t="s">
        <v>65</v>
      </c>
      <c r="HH24" t="s">
        <v>65</v>
      </c>
      <c r="HI24" t="s">
        <v>65</v>
      </c>
      <c r="HJ24" t="s">
        <v>65</v>
      </c>
      <c r="HK24" t="s">
        <v>65</v>
      </c>
      <c r="HL24" t="s">
        <v>65</v>
      </c>
      <c r="HM24" t="s">
        <v>65</v>
      </c>
      <c r="HN24" t="s">
        <v>65</v>
      </c>
      <c r="HO24" t="s">
        <v>65</v>
      </c>
      <c r="HP24" t="s">
        <v>65</v>
      </c>
      <c r="HQ24" t="s">
        <v>65</v>
      </c>
      <c r="HR24" t="s">
        <v>65</v>
      </c>
      <c r="HS24" t="s">
        <v>65</v>
      </c>
      <c r="HT24" t="s">
        <v>65</v>
      </c>
      <c r="HU24" t="s">
        <v>65</v>
      </c>
      <c r="HV24" t="s">
        <v>65</v>
      </c>
      <c r="HW24" t="s">
        <v>65</v>
      </c>
      <c r="HX24" t="s">
        <v>65</v>
      </c>
      <c r="HY24" t="s">
        <v>65</v>
      </c>
      <c r="HZ24" t="s">
        <v>65</v>
      </c>
      <c r="IA24" t="s">
        <v>65</v>
      </c>
      <c r="IB24" t="s">
        <v>65</v>
      </c>
      <c r="IC24" t="s">
        <v>65</v>
      </c>
      <c r="ID24" t="s">
        <v>65</v>
      </c>
      <c r="IE24" t="s">
        <v>65</v>
      </c>
      <c r="IF24" t="s">
        <v>65</v>
      </c>
      <c r="IG24" t="s">
        <v>65</v>
      </c>
      <c r="IH24" t="s">
        <v>65</v>
      </c>
      <c r="II24" t="s">
        <v>65</v>
      </c>
      <c r="IJ24" t="s">
        <v>65</v>
      </c>
      <c r="IK24" t="s">
        <v>65</v>
      </c>
      <c r="IL24" t="s">
        <v>65</v>
      </c>
      <c r="IM24" t="s">
        <v>65</v>
      </c>
      <c r="IN24" t="s">
        <v>65</v>
      </c>
      <c r="IO24" t="s">
        <v>65</v>
      </c>
      <c r="IP24" t="s">
        <v>65</v>
      </c>
      <c r="IQ24" t="s">
        <v>65</v>
      </c>
      <c r="IR24" t="s">
        <v>65</v>
      </c>
      <c r="IS24" t="s">
        <v>65</v>
      </c>
      <c r="IT24" t="s">
        <v>65</v>
      </c>
      <c r="IU24" t="s">
        <v>65</v>
      </c>
      <c r="IV24" t="s">
        <v>65</v>
      </c>
      <c r="IW24" t="s">
        <v>65</v>
      </c>
      <c r="IX24" t="s">
        <v>65</v>
      </c>
      <c r="IY24" t="s">
        <v>65</v>
      </c>
      <c r="IZ24" t="s">
        <v>65</v>
      </c>
      <c r="JA24" t="s">
        <v>65</v>
      </c>
      <c r="JB24" t="s">
        <v>65</v>
      </c>
      <c r="JC24" t="s">
        <v>65</v>
      </c>
      <c r="JD24" t="s">
        <v>65</v>
      </c>
      <c r="JE24" t="s">
        <v>65</v>
      </c>
      <c r="JF24" t="s">
        <v>65</v>
      </c>
      <c r="JG24" t="s">
        <v>65</v>
      </c>
      <c r="JH24" t="s">
        <v>65</v>
      </c>
      <c r="JI24" t="s">
        <v>65</v>
      </c>
      <c r="JJ24" t="s">
        <v>65</v>
      </c>
      <c r="JK24" t="s">
        <v>65</v>
      </c>
      <c r="JL24" t="s">
        <v>65</v>
      </c>
      <c r="JM24" t="s">
        <v>65</v>
      </c>
      <c r="JN24" t="s">
        <v>65</v>
      </c>
      <c r="JO24" t="s">
        <v>65</v>
      </c>
      <c r="JP24" t="s">
        <v>65</v>
      </c>
      <c r="JQ24" t="s">
        <v>65</v>
      </c>
      <c r="JR24" t="s">
        <v>65</v>
      </c>
      <c r="JS24" t="s">
        <v>65</v>
      </c>
      <c r="JT24" t="s">
        <v>65</v>
      </c>
      <c r="JU24" t="s">
        <v>65</v>
      </c>
      <c r="JV24" t="s">
        <v>65</v>
      </c>
      <c r="JW24" t="s">
        <v>65</v>
      </c>
      <c r="JX24" t="s">
        <v>65</v>
      </c>
      <c r="JY24" t="s">
        <v>65</v>
      </c>
      <c r="JZ24" t="s">
        <v>65</v>
      </c>
      <c r="KA24" t="s">
        <v>65</v>
      </c>
      <c r="KB24" t="s">
        <v>65</v>
      </c>
      <c r="KC24" t="s">
        <v>65</v>
      </c>
      <c r="KD24" t="s">
        <v>65</v>
      </c>
      <c r="KE24" t="s">
        <v>65</v>
      </c>
      <c r="KF24" t="s">
        <v>65</v>
      </c>
      <c r="KG24" t="s">
        <v>65</v>
      </c>
      <c r="KH24" t="s">
        <v>65</v>
      </c>
      <c r="KI24" t="s">
        <v>65</v>
      </c>
      <c r="KJ24" t="s">
        <v>65</v>
      </c>
      <c r="KK24" t="s">
        <v>65</v>
      </c>
      <c r="KL24" t="s">
        <v>65</v>
      </c>
      <c r="KM24" t="s">
        <v>65</v>
      </c>
      <c r="KN24" t="s">
        <v>65</v>
      </c>
      <c r="KO24" t="s">
        <v>65</v>
      </c>
      <c r="KP24" t="s">
        <v>65</v>
      </c>
      <c r="KQ24" t="s">
        <v>65</v>
      </c>
      <c r="KR24" t="s">
        <v>65</v>
      </c>
      <c r="KS24" t="s">
        <v>65</v>
      </c>
      <c r="KT24" t="s">
        <v>65</v>
      </c>
      <c r="KU24" t="s">
        <v>65</v>
      </c>
      <c r="KV24" t="s">
        <v>65</v>
      </c>
      <c r="KW24" t="s">
        <v>65</v>
      </c>
      <c r="KX24" t="s">
        <v>65</v>
      </c>
      <c r="KY24" t="s">
        <v>65</v>
      </c>
      <c r="KZ24" t="s">
        <v>65</v>
      </c>
      <c r="LA24" t="s">
        <v>65</v>
      </c>
      <c r="LB24" t="s">
        <v>65</v>
      </c>
      <c r="LC24" t="s">
        <v>65</v>
      </c>
      <c r="LD24" t="s">
        <v>65</v>
      </c>
      <c r="LE24" t="s">
        <v>65</v>
      </c>
      <c r="LF24" t="s">
        <v>65</v>
      </c>
      <c r="LG24" t="s">
        <v>65</v>
      </c>
      <c r="LH24" t="s">
        <v>65</v>
      </c>
      <c r="LI24" t="s">
        <v>65</v>
      </c>
      <c r="LJ24" t="s">
        <v>65</v>
      </c>
      <c r="LK24" t="s">
        <v>65</v>
      </c>
      <c r="LL24" t="s">
        <v>65</v>
      </c>
      <c r="LM24" t="s">
        <v>65</v>
      </c>
      <c r="LN24" t="s">
        <v>65</v>
      </c>
      <c r="LO24" t="s">
        <v>65</v>
      </c>
    </row>
    <row r="25" spans="1:327" x14ac:dyDescent="0.2">
      <c r="A25" s="1">
        <f>Foglio3!A26</f>
        <v>20</v>
      </c>
      <c r="B25" s="1">
        <f>Foglio3!B26</f>
        <v>0</v>
      </c>
      <c r="C25" s="1" t="str">
        <f>Foglio3!C26</f>
        <v>-</v>
      </c>
      <c r="D25" s="1" t="str">
        <f>Foglio3!D26</f>
        <v>-</v>
      </c>
      <c r="E25" s="1" t="str">
        <f>Foglio3!E26</f>
        <v>-</v>
      </c>
      <c r="F25" s="1" t="str">
        <f>Foglio3!F26</f>
        <v>-</v>
      </c>
      <c r="G25" s="1" t="str">
        <f>Foglio1!H34</f>
        <v>-</v>
      </c>
      <c r="H25" s="1" t="str">
        <f>Foglio3!G26</f>
        <v>-</v>
      </c>
      <c r="I25" s="1" t="str">
        <f>Foglio3!H26</f>
        <v>-</v>
      </c>
      <c r="J25" s="1" t="str">
        <f>Foglio3!I26</f>
        <v>-</v>
      </c>
      <c r="K25" s="1" t="str">
        <f>Foglio3!J26</f>
        <v>-</v>
      </c>
      <c r="L25" s="1"/>
      <c r="M25" s="1"/>
      <c r="N25" s="1"/>
      <c r="O25" s="1"/>
      <c r="P25" s="1"/>
      <c r="Q25" s="1"/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65</v>
      </c>
      <c r="BN25" t="s">
        <v>65</v>
      </c>
      <c r="BO25" t="s">
        <v>65</v>
      </c>
      <c r="BP25" t="s">
        <v>65</v>
      </c>
      <c r="BQ25" t="s">
        <v>65</v>
      </c>
      <c r="BR25" t="s">
        <v>65</v>
      </c>
      <c r="BS25" t="s">
        <v>65</v>
      </c>
      <c r="BT25" t="s">
        <v>65</v>
      </c>
      <c r="BU25" t="s">
        <v>65</v>
      </c>
      <c r="BV25" t="s">
        <v>65</v>
      </c>
      <c r="BW25" t="s">
        <v>65</v>
      </c>
      <c r="BX25" t="s">
        <v>65</v>
      </c>
      <c r="BY25" t="s">
        <v>65</v>
      </c>
      <c r="BZ25" t="s">
        <v>65</v>
      </c>
      <c r="CA25" t="s">
        <v>65</v>
      </c>
      <c r="CB25" t="s">
        <v>65</v>
      </c>
      <c r="CC25" t="s">
        <v>65</v>
      </c>
      <c r="CD25" t="s">
        <v>65</v>
      </c>
      <c r="CE25" t="s">
        <v>65</v>
      </c>
      <c r="CF25" t="s">
        <v>65</v>
      </c>
      <c r="CG25" t="s">
        <v>65</v>
      </c>
      <c r="CH25" t="s">
        <v>65</v>
      </c>
      <c r="CI25" t="s">
        <v>65</v>
      </c>
      <c r="CJ25" t="s">
        <v>65</v>
      </c>
      <c r="CK25" t="s">
        <v>65</v>
      </c>
      <c r="CL25" t="s">
        <v>65</v>
      </c>
      <c r="CM25" t="s">
        <v>65</v>
      </c>
      <c r="CN25" t="s">
        <v>65</v>
      </c>
      <c r="CO25" t="s">
        <v>65</v>
      </c>
      <c r="CP25" t="s">
        <v>65</v>
      </c>
      <c r="CQ25" t="s">
        <v>65</v>
      </c>
      <c r="CR25" t="s">
        <v>65</v>
      </c>
      <c r="CS25" t="s">
        <v>65</v>
      </c>
      <c r="CT25" t="s">
        <v>65</v>
      </c>
      <c r="CU25" t="s">
        <v>65</v>
      </c>
      <c r="CV25" t="s">
        <v>65</v>
      </c>
      <c r="CW25" t="s">
        <v>65</v>
      </c>
      <c r="CX25" t="s">
        <v>65</v>
      </c>
      <c r="CY25" t="s">
        <v>65</v>
      </c>
      <c r="CZ25" t="s">
        <v>65</v>
      </c>
      <c r="DA25" t="s">
        <v>65</v>
      </c>
      <c r="DB25" t="s">
        <v>65</v>
      </c>
      <c r="DC25" t="s">
        <v>65</v>
      </c>
      <c r="DD25" t="s">
        <v>65</v>
      </c>
      <c r="DE25" t="s">
        <v>65</v>
      </c>
      <c r="DF25" t="s">
        <v>65</v>
      </c>
      <c r="DG25" t="s">
        <v>65</v>
      </c>
      <c r="DH25" t="s">
        <v>65</v>
      </c>
      <c r="DI25" t="s">
        <v>65</v>
      </c>
      <c r="DJ25" t="s">
        <v>65</v>
      </c>
      <c r="DK25" t="s">
        <v>65</v>
      </c>
      <c r="DL25" t="s">
        <v>65</v>
      </c>
      <c r="DM25" t="s">
        <v>65</v>
      </c>
      <c r="DN25" t="s">
        <v>65</v>
      </c>
      <c r="DO25" t="s">
        <v>65</v>
      </c>
      <c r="DP25" t="s">
        <v>65</v>
      </c>
      <c r="DQ25" t="s">
        <v>65</v>
      </c>
      <c r="DR25" t="s">
        <v>65</v>
      </c>
      <c r="DS25" t="s">
        <v>65</v>
      </c>
      <c r="DT25" t="s">
        <v>65</v>
      </c>
      <c r="DU25" t="s">
        <v>65</v>
      </c>
      <c r="DV25" t="s">
        <v>65</v>
      </c>
      <c r="DW25" t="s">
        <v>65</v>
      </c>
      <c r="DX25" t="s">
        <v>65</v>
      </c>
      <c r="DY25" t="s">
        <v>65</v>
      </c>
      <c r="DZ25" t="s">
        <v>65</v>
      </c>
      <c r="EA25" t="s">
        <v>65</v>
      </c>
      <c r="EB25" t="s">
        <v>65</v>
      </c>
      <c r="EC25" t="s">
        <v>65</v>
      </c>
      <c r="ED25" t="s">
        <v>65</v>
      </c>
      <c r="EE25" t="s">
        <v>65</v>
      </c>
      <c r="EF25" t="s">
        <v>65</v>
      </c>
      <c r="EG25" t="s">
        <v>65</v>
      </c>
      <c r="EH25" t="s">
        <v>65</v>
      </c>
      <c r="EI25" t="s">
        <v>65</v>
      </c>
      <c r="EJ25" t="s">
        <v>65</v>
      </c>
      <c r="EK25" t="s">
        <v>65</v>
      </c>
      <c r="EL25" t="s">
        <v>65</v>
      </c>
      <c r="EM25" t="s">
        <v>65</v>
      </c>
      <c r="EN25" t="s">
        <v>65</v>
      </c>
      <c r="EO25" t="s">
        <v>65</v>
      </c>
      <c r="EP25" t="s">
        <v>65</v>
      </c>
      <c r="EQ25" t="s">
        <v>65</v>
      </c>
      <c r="ER25" t="s">
        <v>65</v>
      </c>
      <c r="ES25" t="s">
        <v>65</v>
      </c>
      <c r="ET25" t="s">
        <v>65</v>
      </c>
      <c r="EU25" t="s">
        <v>65</v>
      </c>
      <c r="EV25" t="s">
        <v>65</v>
      </c>
      <c r="EW25" t="s">
        <v>65</v>
      </c>
      <c r="EX25" t="s">
        <v>65</v>
      </c>
      <c r="EY25" t="s">
        <v>65</v>
      </c>
      <c r="EZ25" t="s">
        <v>65</v>
      </c>
      <c r="FA25" t="s">
        <v>65</v>
      </c>
      <c r="FB25" t="s">
        <v>65</v>
      </c>
      <c r="FC25" t="s">
        <v>65</v>
      </c>
      <c r="FD25" t="s">
        <v>65</v>
      </c>
      <c r="FE25" t="s">
        <v>65</v>
      </c>
      <c r="FF25" t="s">
        <v>65</v>
      </c>
      <c r="FG25" t="s">
        <v>65</v>
      </c>
      <c r="FH25" t="s">
        <v>65</v>
      </c>
      <c r="FI25" t="s">
        <v>65</v>
      </c>
      <c r="FJ25" t="s">
        <v>65</v>
      </c>
      <c r="FK25" t="s">
        <v>65</v>
      </c>
      <c r="FL25" t="s">
        <v>65</v>
      </c>
      <c r="FM25" t="s">
        <v>65</v>
      </c>
      <c r="FN25" t="s">
        <v>65</v>
      </c>
      <c r="FO25" t="s">
        <v>65</v>
      </c>
      <c r="FP25" t="s">
        <v>65</v>
      </c>
      <c r="FQ25" t="s">
        <v>65</v>
      </c>
      <c r="FR25" t="s">
        <v>65</v>
      </c>
      <c r="FS25" t="s">
        <v>65</v>
      </c>
      <c r="FT25" t="s">
        <v>65</v>
      </c>
      <c r="FU25" t="s">
        <v>65</v>
      </c>
      <c r="FV25" t="s">
        <v>65</v>
      </c>
      <c r="FW25" t="s">
        <v>65</v>
      </c>
      <c r="FX25" t="s">
        <v>65</v>
      </c>
      <c r="FY25" t="s">
        <v>65</v>
      </c>
      <c r="FZ25" t="s">
        <v>65</v>
      </c>
      <c r="GA25" t="s">
        <v>65</v>
      </c>
      <c r="GB25" t="s">
        <v>65</v>
      </c>
      <c r="GC25" t="s">
        <v>65</v>
      </c>
      <c r="GD25" t="s">
        <v>65</v>
      </c>
      <c r="GE25" t="s">
        <v>65</v>
      </c>
      <c r="GF25" t="s">
        <v>65</v>
      </c>
      <c r="GG25" t="s">
        <v>65</v>
      </c>
      <c r="GH25" t="s">
        <v>65</v>
      </c>
      <c r="GI25" t="s">
        <v>65</v>
      </c>
      <c r="GJ25" t="s">
        <v>65</v>
      </c>
      <c r="GK25" t="s">
        <v>65</v>
      </c>
      <c r="GL25" t="s">
        <v>65</v>
      </c>
      <c r="GM25" t="s">
        <v>65</v>
      </c>
      <c r="GN25" t="s">
        <v>65</v>
      </c>
      <c r="GO25" t="s">
        <v>65</v>
      </c>
      <c r="GP25" t="s">
        <v>65</v>
      </c>
      <c r="GQ25" t="s">
        <v>65</v>
      </c>
      <c r="GR25" t="s">
        <v>65</v>
      </c>
      <c r="GS25" t="s">
        <v>65</v>
      </c>
      <c r="GT25" t="s">
        <v>65</v>
      </c>
      <c r="GU25" t="s">
        <v>65</v>
      </c>
      <c r="GV25" t="s">
        <v>65</v>
      </c>
      <c r="GW25" t="s">
        <v>65</v>
      </c>
      <c r="GX25" t="s">
        <v>65</v>
      </c>
      <c r="GY25" t="s">
        <v>65</v>
      </c>
      <c r="GZ25" t="s">
        <v>65</v>
      </c>
      <c r="HA25" t="s">
        <v>65</v>
      </c>
      <c r="HB25" t="s">
        <v>65</v>
      </c>
      <c r="HC25" t="s">
        <v>65</v>
      </c>
      <c r="HD25" t="s">
        <v>65</v>
      </c>
      <c r="HE25" t="s">
        <v>65</v>
      </c>
      <c r="HF25" t="s">
        <v>65</v>
      </c>
      <c r="HG25" t="s">
        <v>65</v>
      </c>
      <c r="HH25" t="s">
        <v>65</v>
      </c>
      <c r="HI25" t="s">
        <v>65</v>
      </c>
      <c r="HJ25" t="s">
        <v>65</v>
      </c>
      <c r="HK25" t="s">
        <v>65</v>
      </c>
      <c r="HL25" t="s">
        <v>65</v>
      </c>
      <c r="HM25" t="s">
        <v>65</v>
      </c>
      <c r="HN25" t="s">
        <v>65</v>
      </c>
      <c r="HO25" t="s">
        <v>65</v>
      </c>
      <c r="HP25" t="s">
        <v>65</v>
      </c>
      <c r="HQ25" t="s">
        <v>65</v>
      </c>
      <c r="HR25" t="s">
        <v>65</v>
      </c>
      <c r="HS25" t="s">
        <v>65</v>
      </c>
      <c r="HT25" t="s">
        <v>65</v>
      </c>
      <c r="HU25" t="s">
        <v>65</v>
      </c>
      <c r="HV25" t="s">
        <v>65</v>
      </c>
      <c r="HW25" t="s">
        <v>65</v>
      </c>
      <c r="HX25" t="s">
        <v>65</v>
      </c>
      <c r="HY25" t="s">
        <v>65</v>
      </c>
      <c r="HZ25" t="s">
        <v>65</v>
      </c>
      <c r="IA25" t="s">
        <v>65</v>
      </c>
      <c r="IB25" t="s">
        <v>65</v>
      </c>
      <c r="IC25" t="s">
        <v>65</v>
      </c>
      <c r="ID25" t="s">
        <v>65</v>
      </c>
      <c r="IE25" t="s">
        <v>65</v>
      </c>
      <c r="IF25" t="s">
        <v>65</v>
      </c>
      <c r="IG25" t="s">
        <v>65</v>
      </c>
      <c r="IH25" t="s">
        <v>65</v>
      </c>
      <c r="II25" t="s">
        <v>65</v>
      </c>
      <c r="IJ25" t="s">
        <v>65</v>
      </c>
      <c r="IK25" t="s">
        <v>65</v>
      </c>
      <c r="IL25" t="s">
        <v>65</v>
      </c>
      <c r="IM25" t="s">
        <v>65</v>
      </c>
      <c r="IN25" t="s">
        <v>65</v>
      </c>
      <c r="IO25" t="s">
        <v>65</v>
      </c>
      <c r="IP25" t="s">
        <v>65</v>
      </c>
      <c r="IQ25" t="s">
        <v>65</v>
      </c>
      <c r="IR25" t="s">
        <v>65</v>
      </c>
      <c r="IS25" t="s">
        <v>65</v>
      </c>
      <c r="IT25" t="s">
        <v>65</v>
      </c>
      <c r="IU25" t="s">
        <v>65</v>
      </c>
      <c r="IV25" t="s">
        <v>65</v>
      </c>
      <c r="IW25" t="s">
        <v>65</v>
      </c>
      <c r="IX25" t="s">
        <v>65</v>
      </c>
      <c r="IY25" t="s">
        <v>65</v>
      </c>
      <c r="IZ25" t="s">
        <v>65</v>
      </c>
      <c r="JA25" t="s">
        <v>65</v>
      </c>
      <c r="JB25" t="s">
        <v>65</v>
      </c>
      <c r="JC25" t="s">
        <v>65</v>
      </c>
      <c r="JD25" t="s">
        <v>65</v>
      </c>
      <c r="JE25" t="s">
        <v>65</v>
      </c>
      <c r="JF25" t="s">
        <v>65</v>
      </c>
      <c r="JG25" t="s">
        <v>65</v>
      </c>
      <c r="JH25" t="s">
        <v>65</v>
      </c>
      <c r="JI25" t="s">
        <v>65</v>
      </c>
      <c r="JJ25" t="s">
        <v>65</v>
      </c>
      <c r="JK25" t="s">
        <v>65</v>
      </c>
      <c r="JL25" t="s">
        <v>65</v>
      </c>
      <c r="JM25" t="s">
        <v>65</v>
      </c>
      <c r="JN25" t="s">
        <v>65</v>
      </c>
      <c r="JO25" t="s">
        <v>65</v>
      </c>
      <c r="JP25" t="s">
        <v>65</v>
      </c>
      <c r="JQ25" t="s">
        <v>65</v>
      </c>
      <c r="JR25" t="s">
        <v>65</v>
      </c>
      <c r="JS25" t="s">
        <v>65</v>
      </c>
      <c r="JT25" t="s">
        <v>65</v>
      </c>
      <c r="JU25" t="s">
        <v>65</v>
      </c>
      <c r="JV25" t="s">
        <v>65</v>
      </c>
      <c r="JW25" t="s">
        <v>65</v>
      </c>
      <c r="JX25" t="s">
        <v>65</v>
      </c>
      <c r="JY25" t="s">
        <v>65</v>
      </c>
      <c r="JZ25" t="s">
        <v>65</v>
      </c>
      <c r="KA25" t="s">
        <v>65</v>
      </c>
      <c r="KB25" t="s">
        <v>65</v>
      </c>
      <c r="KC25" t="s">
        <v>65</v>
      </c>
      <c r="KD25" t="s">
        <v>65</v>
      </c>
      <c r="KE25" t="s">
        <v>65</v>
      </c>
      <c r="KF25" t="s">
        <v>65</v>
      </c>
      <c r="KG25" t="s">
        <v>65</v>
      </c>
      <c r="KH25" t="s">
        <v>65</v>
      </c>
      <c r="KI25" t="s">
        <v>65</v>
      </c>
      <c r="KJ25" t="s">
        <v>65</v>
      </c>
      <c r="KK25" t="s">
        <v>65</v>
      </c>
      <c r="KL25" t="s">
        <v>65</v>
      </c>
      <c r="KM25" t="s">
        <v>65</v>
      </c>
      <c r="KN25" t="s">
        <v>65</v>
      </c>
      <c r="KO25" t="s">
        <v>65</v>
      </c>
      <c r="KP25" t="s">
        <v>65</v>
      </c>
      <c r="KQ25" t="s">
        <v>65</v>
      </c>
      <c r="KR25" t="s">
        <v>65</v>
      </c>
      <c r="KS25" t="s">
        <v>65</v>
      </c>
      <c r="KT25" t="s">
        <v>65</v>
      </c>
      <c r="KU25" t="s">
        <v>65</v>
      </c>
      <c r="KV25" t="s">
        <v>65</v>
      </c>
      <c r="KW25" t="s">
        <v>65</v>
      </c>
      <c r="KX25" t="s">
        <v>65</v>
      </c>
      <c r="KY25" t="s">
        <v>65</v>
      </c>
      <c r="KZ25" t="s">
        <v>65</v>
      </c>
      <c r="LA25" t="s">
        <v>65</v>
      </c>
      <c r="LB25" t="s">
        <v>65</v>
      </c>
      <c r="LC25" t="s">
        <v>65</v>
      </c>
      <c r="LD25" t="s">
        <v>65</v>
      </c>
      <c r="LE25" t="s">
        <v>65</v>
      </c>
      <c r="LF25" t="s">
        <v>65</v>
      </c>
      <c r="LG25" t="s">
        <v>65</v>
      </c>
      <c r="LH25" t="s">
        <v>65</v>
      </c>
      <c r="LI25" t="s">
        <v>65</v>
      </c>
      <c r="LJ25" t="s">
        <v>65</v>
      </c>
      <c r="LK25" t="s">
        <v>65</v>
      </c>
      <c r="LL25" t="s">
        <v>65</v>
      </c>
      <c r="LM25" t="s">
        <v>65</v>
      </c>
      <c r="LN25" t="s">
        <v>65</v>
      </c>
      <c r="LO25" t="s">
        <v>65</v>
      </c>
    </row>
    <row r="26" spans="1:327" x14ac:dyDescent="0.2">
      <c r="A26" s="1">
        <f>Foglio3!A27</f>
        <v>21</v>
      </c>
      <c r="B26" s="1">
        <f>Foglio3!B27</f>
        <v>0</v>
      </c>
      <c r="C26" s="1" t="str">
        <f>Foglio3!C27</f>
        <v>-</v>
      </c>
      <c r="D26" s="1" t="str">
        <f>Foglio3!D27</f>
        <v>-</v>
      </c>
      <c r="E26" s="1" t="str">
        <f>Foglio3!E27</f>
        <v>-</v>
      </c>
      <c r="F26" s="1" t="str">
        <f>Foglio3!F27</f>
        <v>-</v>
      </c>
      <c r="G26" s="1" t="str">
        <f>Foglio1!H35</f>
        <v>-</v>
      </c>
      <c r="H26" s="1" t="str">
        <f>Foglio3!G27</f>
        <v>-</v>
      </c>
      <c r="I26" s="1" t="str">
        <f>Foglio3!H27</f>
        <v>-</v>
      </c>
      <c r="J26" s="1" t="str">
        <f>Foglio3!I27</f>
        <v>-</v>
      </c>
      <c r="K26" s="1" t="str">
        <f>Foglio3!J27</f>
        <v>-</v>
      </c>
      <c r="L26" s="1"/>
      <c r="M26" s="1"/>
      <c r="N26" s="1"/>
      <c r="O26" s="1"/>
      <c r="P26" s="1"/>
      <c r="Q26" s="1"/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  <c r="BJ26" t="s">
        <v>65</v>
      </c>
      <c r="BK26" t="s">
        <v>65</v>
      </c>
      <c r="BL26" t="s">
        <v>65</v>
      </c>
      <c r="BM26" t="s">
        <v>65</v>
      </c>
      <c r="BN26" t="s">
        <v>65</v>
      </c>
      <c r="BO26" t="s">
        <v>65</v>
      </c>
      <c r="BP26" t="s">
        <v>65</v>
      </c>
      <c r="BQ26" t="s">
        <v>65</v>
      </c>
      <c r="BR26" t="s">
        <v>65</v>
      </c>
      <c r="BS26" t="s">
        <v>65</v>
      </c>
      <c r="BT26" t="s">
        <v>65</v>
      </c>
      <c r="BU26" t="s">
        <v>65</v>
      </c>
      <c r="BV26" t="s">
        <v>65</v>
      </c>
      <c r="BW26" t="s">
        <v>65</v>
      </c>
      <c r="BX26" t="s">
        <v>65</v>
      </c>
      <c r="BY26" t="s">
        <v>65</v>
      </c>
      <c r="BZ26" t="s">
        <v>65</v>
      </c>
      <c r="CA26" t="s">
        <v>65</v>
      </c>
      <c r="CB26" t="s">
        <v>65</v>
      </c>
      <c r="CC26" t="s">
        <v>65</v>
      </c>
      <c r="CD26" t="s">
        <v>65</v>
      </c>
      <c r="CE26" t="s">
        <v>65</v>
      </c>
      <c r="CF26" t="s">
        <v>65</v>
      </c>
      <c r="CG26" t="s">
        <v>65</v>
      </c>
      <c r="CH26" t="s">
        <v>65</v>
      </c>
      <c r="CI26" t="s">
        <v>65</v>
      </c>
      <c r="CJ26" t="s">
        <v>65</v>
      </c>
      <c r="CK26" t="s">
        <v>65</v>
      </c>
      <c r="CL26" t="s">
        <v>65</v>
      </c>
      <c r="CM26" t="s">
        <v>65</v>
      </c>
      <c r="CN26" t="s">
        <v>65</v>
      </c>
      <c r="CO26" t="s">
        <v>65</v>
      </c>
      <c r="CP26" t="s">
        <v>65</v>
      </c>
      <c r="CQ26" t="s">
        <v>65</v>
      </c>
      <c r="CR26" t="s">
        <v>65</v>
      </c>
      <c r="CS26" t="s">
        <v>65</v>
      </c>
      <c r="CT26" t="s">
        <v>65</v>
      </c>
      <c r="CU26" t="s">
        <v>65</v>
      </c>
      <c r="CV26" t="s">
        <v>65</v>
      </c>
      <c r="CW26" t="s">
        <v>65</v>
      </c>
      <c r="CX26" t="s">
        <v>65</v>
      </c>
      <c r="CY26" t="s">
        <v>65</v>
      </c>
      <c r="CZ26" t="s">
        <v>65</v>
      </c>
      <c r="DA26" t="s">
        <v>65</v>
      </c>
      <c r="DB26" t="s">
        <v>65</v>
      </c>
      <c r="DC26" t="s">
        <v>65</v>
      </c>
      <c r="DD26" t="s">
        <v>65</v>
      </c>
      <c r="DE26" t="s">
        <v>65</v>
      </c>
      <c r="DF26" t="s">
        <v>65</v>
      </c>
      <c r="DG26" t="s">
        <v>65</v>
      </c>
      <c r="DH26" t="s">
        <v>65</v>
      </c>
      <c r="DI26" t="s">
        <v>65</v>
      </c>
      <c r="DJ26" t="s">
        <v>65</v>
      </c>
      <c r="DK26" t="s">
        <v>65</v>
      </c>
      <c r="DL26" t="s">
        <v>65</v>
      </c>
      <c r="DM26" t="s">
        <v>65</v>
      </c>
      <c r="DN26" t="s">
        <v>65</v>
      </c>
      <c r="DO26" t="s">
        <v>65</v>
      </c>
      <c r="DP26" t="s">
        <v>65</v>
      </c>
      <c r="DQ26" t="s">
        <v>65</v>
      </c>
      <c r="DR26" t="s">
        <v>65</v>
      </c>
      <c r="DS26" t="s">
        <v>65</v>
      </c>
      <c r="DT26" t="s">
        <v>65</v>
      </c>
      <c r="DU26" t="s">
        <v>65</v>
      </c>
      <c r="DV26" t="s">
        <v>65</v>
      </c>
      <c r="DW26" t="s">
        <v>65</v>
      </c>
      <c r="DX26" t="s">
        <v>65</v>
      </c>
      <c r="DY26" t="s">
        <v>65</v>
      </c>
      <c r="DZ26" t="s">
        <v>65</v>
      </c>
      <c r="EA26" t="s">
        <v>65</v>
      </c>
      <c r="EB26" t="s">
        <v>65</v>
      </c>
      <c r="EC26" t="s">
        <v>65</v>
      </c>
      <c r="ED26" t="s">
        <v>65</v>
      </c>
      <c r="EE26" t="s">
        <v>65</v>
      </c>
      <c r="EF26" t="s">
        <v>65</v>
      </c>
      <c r="EG26" t="s">
        <v>65</v>
      </c>
      <c r="EH26" t="s">
        <v>65</v>
      </c>
      <c r="EI26" t="s">
        <v>65</v>
      </c>
      <c r="EJ26" t="s">
        <v>65</v>
      </c>
      <c r="EK26" t="s">
        <v>65</v>
      </c>
      <c r="EL26" t="s">
        <v>65</v>
      </c>
      <c r="EM26" t="s">
        <v>65</v>
      </c>
      <c r="EN26" t="s">
        <v>65</v>
      </c>
      <c r="EO26" t="s">
        <v>65</v>
      </c>
      <c r="EP26" t="s">
        <v>65</v>
      </c>
      <c r="EQ26" t="s">
        <v>65</v>
      </c>
      <c r="ER26" t="s">
        <v>65</v>
      </c>
      <c r="ES26" t="s">
        <v>65</v>
      </c>
      <c r="ET26" t="s">
        <v>65</v>
      </c>
      <c r="EU26" t="s">
        <v>65</v>
      </c>
      <c r="EV26" t="s">
        <v>65</v>
      </c>
      <c r="EW26" t="s">
        <v>65</v>
      </c>
      <c r="EX26" t="s">
        <v>65</v>
      </c>
      <c r="EY26" t="s">
        <v>65</v>
      </c>
      <c r="EZ26" t="s">
        <v>65</v>
      </c>
      <c r="FA26" t="s">
        <v>65</v>
      </c>
      <c r="FB26" t="s">
        <v>65</v>
      </c>
      <c r="FC26" t="s">
        <v>65</v>
      </c>
      <c r="FD26" t="s">
        <v>65</v>
      </c>
      <c r="FE26" t="s">
        <v>65</v>
      </c>
      <c r="FF26" t="s">
        <v>65</v>
      </c>
      <c r="FG26" t="s">
        <v>65</v>
      </c>
      <c r="FH26" t="s">
        <v>65</v>
      </c>
      <c r="FI26" t="s">
        <v>65</v>
      </c>
      <c r="FJ26" t="s">
        <v>65</v>
      </c>
      <c r="FK26" t="s">
        <v>65</v>
      </c>
      <c r="FL26" t="s">
        <v>65</v>
      </c>
      <c r="FM26" t="s">
        <v>65</v>
      </c>
      <c r="FN26" t="s">
        <v>65</v>
      </c>
      <c r="FO26" t="s">
        <v>65</v>
      </c>
      <c r="FP26" t="s">
        <v>65</v>
      </c>
      <c r="FQ26" t="s">
        <v>65</v>
      </c>
      <c r="FR26" t="s">
        <v>65</v>
      </c>
      <c r="FS26" t="s">
        <v>65</v>
      </c>
      <c r="FT26" t="s">
        <v>65</v>
      </c>
      <c r="FU26" t="s">
        <v>65</v>
      </c>
      <c r="FV26" t="s">
        <v>65</v>
      </c>
      <c r="FW26" t="s">
        <v>65</v>
      </c>
      <c r="FX26" t="s">
        <v>65</v>
      </c>
      <c r="FY26" t="s">
        <v>65</v>
      </c>
      <c r="FZ26" t="s">
        <v>65</v>
      </c>
      <c r="GA26" t="s">
        <v>65</v>
      </c>
      <c r="GB26" t="s">
        <v>65</v>
      </c>
      <c r="GC26" t="s">
        <v>65</v>
      </c>
      <c r="GD26" t="s">
        <v>65</v>
      </c>
      <c r="GE26" t="s">
        <v>65</v>
      </c>
      <c r="GF26" t="s">
        <v>65</v>
      </c>
      <c r="GG26" t="s">
        <v>65</v>
      </c>
      <c r="GH26" t="s">
        <v>65</v>
      </c>
      <c r="GI26" t="s">
        <v>65</v>
      </c>
      <c r="GJ26" t="s">
        <v>65</v>
      </c>
      <c r="GK26" t="s">
        <v>65</v>
      </c>
      <c r="GL26" t="s">
        <v>65</v>
      </c>
      <c r="GM26" t="s">
        <v>65</v>
      </c>
      <c r="GN26" t="s">
        <v>65</v>
      </c>
      <c r="GO26" t="s">
        <v>65</v>
      </c>
      <c r="GP26" t="s">
        <v>65</v>
      </c>
      <c r="GQ26" t="s">
        <v>65</v>
      </c>
      <c r="GR26" t="s">
        <v>65</v>
      </c>
      <c r="GS26" t="s">
        <v>65</v>
      </c>
      <c r="GT26" t="s">
        <v>65</v>
      </c>
      <c r="GU26" t="s">
        <v>65</v>
      </c>
      <c r="GV26" t="s">
        <v>65</v>
      </c>
      <c r="GW26" t="s">
        <v>65</v>
      </c>
      <c r="GX26" t="s">
        <v>65</v>
      </c>
      <c r="GY26" t="s">
        <v>65</v>
      </c>
      <c r="GZ26" t="s">
        <v>65</v>
      </c>
      <c r="HA26" t="s">
        <v>65</v>
      </c>
      <c r="HB26" t="s">
        <v>65</v>
      </c>
      <c r="HC26" t="s">
        <v>65</v>
      </c>
      <c r="HD26" t="s">
        <v>65</v>
      </c>
      <c r="HE26" t="s">
        <v>65</v>
      </c>
      <c r="HF26" t="s">
        <v>65</v>
      </c>
      <c r="HG26" t="s">
        <v>65</v>
      </c>
      <c r="HH26" t="s">
        <v>65</v>
      </c>
      <c r="HI26" t="s">
        <v>65</v>
      </c>
      <c r="HJ26" t="s">
        <v>65</v>
      </c>
      <c r="HK26" t="s">
        <v>65</v>
      </c>
      <c r="HL26" t="s">
        <v>65</v>
      </c>
      <c r="HM26" t="s">
        <v>65</v>
      </c>
      <c r="HN26" t="s">
        <v>65</v>
      </c>
      <c r="HO26" t="s">
        <v>65</v>
      </c>
      <c r="HP26" t="s">
        <v>65</v>
      </c>
      <c r="HQ26" t="s">
        <v>65</v>
      </c>
      <c r="HR26" t="s">
        <v>65</v>
      </c>
      <c r="HS26" t="s">
        <v>65</v>
      </c>
      <c r="HT26" t="s">
        <v>65</v>
      </c>
      <c r="HU26" t="s">
        <v>65</v>
      </c>
      <c r="HV26" t="s">
        <v>65</v>
      </c>
      <c r="HW26" t="s">
        <v>65</v>
      </c>
      <c r="HX26" t="s">
        <v>65</v>
      </c>
      <c r="HY26" t="s">
        <v>65</v>
      </c>
      <c r="HZ26" t="s">
        <v>65</v>
      </c>
      <c r="IA26" t="s">
        <v>65</v>
      </c>
      <c r="IB26" t="s">
        <v>65</v>
      </c>
      <c r="IC26" t="s">
        <v>65</v>
      </c>
      <c r="ID26" t="s">
        <v>65</v>
      </c>
      <c r="IE26" t="s">
        <v>65</v>
      </c>
      <c r="IF26" t="s">
        <v>65</v>
      </c>
      <c r="IG26" t="s">
        <v>65</v>
      </c>
      <c r="IH26" t="s">
        <v>65</v>
      </c>
      <c r="II26" t="s">
        <v>65</v>
      </c>
      <c r="IJ26" t="s">
        <v>65</v>
      </c>
      <c r="IK26" t="s">
        <v>65</v>
      </c>
      <c r="IL26" t="s">
        <v>65</v>
      </c>
      <c r="IM26" t="s">
        <v>65</v>
      </c>
      <c r="IN26" t="s">
        <v>65</v>
      </c>
      <c r="IO26" t="s">
        <v>65</v>
      </c>
      <c r="IP26" t="s">
        <v>65</v>
      </c>
      <c r="IQ26" t="s">
        <v>65</v>
      </c>
      <c r="IR26" t="s">
        <v>65</v>
      </c>
      <c r="IS26" t="s">
        <v>65</v>
      </c>
      <c r="IT26" t="s">
        <v>65</v>
      </c>
      <c r="IU26" t="s">
        <v>65</v>
      </c>
      <c r="IV26" t="s">
        <v>65</v>
      </c>
      <c r="IW26" t="s">
        <v>65</v>
      </c>
      <c r="IX26" t="s">
        <v>65</v>
      </c>
      <c r="IY26" t="s">
        <v>65</v>
      </c>
      <c r="IZ26" t="s">
        <v>65</v>
      </c>
      <c r="JA26" t="s">
        <v>65</v>
      </c>
      <c r="JB26" t="s">
        <v>65</v>
      </c>
      <c r="JC26" t="s">
        <v>65</v>
      </c>
      <c r="JD26" t="s">
        <v>65</v>
      </c>
      <c r="JE26" t="s">
        <v>65</v>
      </c>
      <c r="JF26" t="s">
        <v>65</v>
      </c>
      <c r="JG26" t="s">
        <v>65</v>
      </c>
      <c r="JH26" t="s">
        <v>65</v>
      </c>
      <c r="JI26" t="s">
        <v>65</v>
      </c>
      <c r="JJ26" t="s">
        <v>65</v>
      </c>
      <c r="JK26" t="s">
        <v>65</v>
      </c>
      <c r="JL26" t="s">
        <v>65</v>
      </c>
      <c r="JM26" t="s">
        <v>65</v>
      </c>
      <c r="JN26" t="s">
        <v>65</v>
      </c>
      <c r="JO26" t="s">
        <v>65</v>
      </c>
      <c r="JP26" t="s">
        <v>65</v>
      </c>
      <c r="JQ26" t="s">
        <v>65</v>
      </c>
      <c r="JR26" t="s">
        <v>65</v>
      </c>
      <c r="JS26" t="s">
        <v>65</v>
      </c>
      <c r="JT26" t="s">
        <v>65</v>
      </c>
      <c r="JU26" t="s">
        <v>65</v>
      </c>
      <c r="JV26" t="s">
        <v>65</v>
      </c>
      <c r="JW26" t="s">
        <v>65</v>
      </c>
      <c r="JX26" t="s">
        <v>65</v>
      </c>
      <c r="JY26" t="s">
        <v>65</v>
      </c>
      <c r="JZ26" t="s">
        <v>65</v>
      </c>
      <c r="KA26" t="s">
        <v>65</v>
      </c>
      <c r="KB26" t="s">
        <v>65</v>
      </c>
      <c r="KC26" t="s">
        <v>65</v>
      </c>
      <c r="KD26" t="s">
        <v>65</v>
      </c>
      <c r="KE26" t="s">
        <v>65</v>
      </c>
      <c r="KF26" t="s">
        <v>65</v>
      </c>
      <c r="KG26" t="s">
        <v>65</v>
      </c>
      <c r="KH26" t="s">
        <v>65</v>
      </c>
      <c r="KI26" t="s">
        <v>65</v>
      </c>
      <c r="KJ26" t="s">
        <v>65</v>
      </c>
      <c r="KK26" t="s">
        <v>65</v>
      </c>
      <c r="KL26" t="s">
        <v>65</v>
      </c>
      <c r="KM26" t="s">
        <v>65</v>
      </c>
      <c r="KN26" t="s">
        <v>65</v>
      </c>
      <c r="KO26" t="s">
        <v>65</v>
      </c>
      <c r="KP26" t="s">
        <v>65</v>
      </c>
      <c r="KQ26" t="s">
        <v>65</v>
      </c>
      <c r="KR26" t="s">
        <v>65</v>
      </c>
      <c r="KS26" t="s">
        <v>65</v>
      </c>
      <c r="KT26" t="s">
        <v>65</v>
      </c>
      <c r="KU26" t="s">
        <v>65</v>
      </c>
      <c r="KV26" t="s">
        <v>65</v>
      </c>
      <c r="KW26" t="s">
        <v>65</v>
      </c>
      <c r="KX26" t="s">
        <v>65</v>
      </c>
      <c r="KY26" t="s">
        <v>65</v>
      </c>
      <c r="KZ26" t="s">
        <v>65</v>
      </c>
      <c r="LA26" t="s">
        <v>65</v>
      </c>
      <c r="LB26" t="s">
        <v>65</v>
      </c>
      <c r="LC26" t="s">
        <v>65</v>
      </c>
      <c r="LD26" t="s">
        <v>65</v>
      </c>
      <c r="LE26" t="s">
        <v>65</v>
      </c>
      <c r="LF26" t="s">
        <v>65</v>
      </c>
      <c r="LG26" t="s">
        <v>65</v>
      </c>
      <c r="LH26" t="s">
        <v>65</v>
      </c>
      <c r="LI26" t="s">
        <v>65</v>
      </c>
      <c r="LJ26" t="s">
        <v>65</v>
      </c>
      <c r="LK26" t="s">
        <v>65</v>
      </c>
      <c r="LL26" t="s">
        <v>65</v>
      </c>
      <c r="LM26" t="s">
        <v>65</v>
      </c>
      <c r="LN26" t="s">
        <v>65</v>
      </c>
      <c r="LO26" t="s">
        <v>65</v>
      </c>
    </row>
    <row r="27" spans="1:327" x14ac:dyDescent="0.2">
      <c r="A27" s="1">
        <f>Foglio3!A28</f>
        <v>22</v>
      </c>
      <c r="B27" s="1">
        <f>Foglio3!B28</f>
        <v>0</v>
      </c>
      <c r="C27" s="1" t="str">
        <f>Foglio3!C28</f>
        <v>-</v>
      </c>
      <c r="D27" s="1" t="str">
        <f>Foglio3!D28</f>
        <v>-</v>
      </c>
      <c r="E27" s="1" t="str">
        <f>Foglio3!E28</f>
        <v>-</v>
      </c>
      <c r="F27" s="1" t="str">
        <f>Foglio3!F28</f>
        <v>-</v>
      </c>
      <c r="G27" s="1" t="str">
        <f>Foglio1!H36</f>
        <v>-</v>
      </c>
      <c r="H27" s="1" t="str">
        <f>Foglio3!G28</f>
        <v>-</v>
      </c>
      <c r="I27" s="1" t="str">
        <f>Foglio3!H28</f>
        <v>-</v>
      </c>
      <c r="J27" s="1" t="str">
        <f>Foglio3!I28</f>
        <v>-</v>
      </c>
      <c r="K27" s="1" t="str">
        <f>Foglio3!J28</f>
        <v>-</v>
      </c>
      <c r="L27" s="1"/>
      <c r="M27" s="1"/>
      <c r="N27" s="1"/>
      <c r="O27" s="1"/>
      <c r="P27" s="1"/>
      <c r="Q27" s="1"/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  <c r="BJ27" t="s">
        <v>65</v>
      </c>
      <c r="BK27" t="s">
        <v>65</v>
      </c>
      <c r="BL27" t="s">
        <v>65</v>
      </c>
      <c r="BM27" t="s">
        <v>65</v>
      </c>
      <c r="BN27" t="s">
        <v>65</v>
      </c>
      <c r="BO27" t="s">
        <v>65</v>
      </c>
      <c r="BP27" t="s">
        <v>65</v>
      </c>
      <c r="BQ27" t="s">
        <v>65</v>
      </c>
      <c r="BR27" t="s">
        <v>65</v>
      </c>
      <c r="BS27" t="s">
        <v>65</v>
      </c>
      <c r="BT27" t="s">
        <v>65</v>
      </c>
      <c r="BU27" t="s">
        <v>65</v>
      </c>
      <c r="BV27" t="s">
        <v>65</v>
      </c>
      <c r="BW27" t="s">
        <v>65</v>
      </c>
      <c r="BX27" t="s">
        <v>65</v>
      </c>
      <c r="BY27" t="s">
        <v>65</v>
      </c>
      <c r="BZ27" t="s">
        <v>65</v>
      </c>
      <c r="CA27" t="s">
        <v>65</v>
      </c>
      <c r="CB27" t="s">
        <v>65</v>
      </c>
      <c r="CC27" t="s">
        <v>65</v>
      </c>
      <c r="CD27" t="s">
        <v>65</v>
      </c>
      <c r="CE27" t="s">
        <v>65</v>
      </c>
      <c r="CF27" t="s">
        <v>65</v>
      </c>
      <c r="CG27" t="s">
        <v>65</v>
      </c>
      <c r="CH27" t="s">
        <v>65</v>
      </c>
      <c r="CI27" t="s">
        <v>65</v>
      </c>
      <c r="CJ27" t="s">
        <v>65</v>
      </c>
      <c r="CK27" t="s">
        <v>65</v>
      </c>
      <c r="CL27" t="s">
        <v>65</v>
      </c>
      <c r="CM27" t="s">
        <v>65</v>
      </c>
      <c r="CN27" t="s">
        <v>65</v>
      </c>
      <c r="CO27" t="s">
        <v>65</v>
      </c>
      <c r="CP27" t="s">
        <v>65</v>
      </c>
      <c r="CQ27" t="s">
        <v>65</v>
      </c>
      <c r="CR27" t="s">
        <v>65</v>
      </c>
      <c r="CS27" t="s">
        <v>65</v>
      </c>
      <c r="CT27" t="s">
        <v>65</v>
      </c>
      <c r="CU27" t="s">
        <v>65</v>
      </c>
      <c r="CV27" t="s">
        <v>65</v>
      </c>
      <c r="CW27" t="s">
        <v>65</v>
      </c>
      <c r="CX27" t="s">
        <v>65</v>
      </c>
      <c r="CY27" t="s">
        <v>65</v>
      </c>
      <c r="CZ27" t="s">
        <v>65</v>
      </c>
      <c r="DA27" t="s">
        <v>65</v>
      </c>
      <c r="DB27" t="s">
        <v>65</v>
      </c>
      <c r="DC27" t="s">
        <v>65</v>
      </c>
      <c r="DD27" t="s">
        <v>65</v>
      </c>
      <c r="DE27" t="s">
        <v>65</v>
      </c>
      <c r="DF27" t="s">
        <v>65</v>
      </c>
      <c r="DG27" t="s">
        <v>65</v>
      </c>
      <c r="DH27" t="s">
        <v>65</v>
      </c>
      <c r="DI27" t="s">
        <v>65</v>
      </c>
      <c r="DJ27" t="s">
        <v>65</v>
      </c>
      <c r="DK27" t="s">
        <v>65</v>
      </c>
      <c r="DL27" t="s">
        <v>65</v>
      </c>
      <c r="DM27" t="s">
        <v>65</v>
      </c>
      <c r="DN27" t="s">
        <v>65</v>
      </c>
      <c r="DO27" t="s">
        <v>65</v>
      </c>
      <c r="DP27" t="s">
        <v>65</v>
      </c>
      <c r="DQ27" t="s">
        <v>65</v>
      </c>
      <c r="DR27" t="s">
        <v>65</v>
      </c>
      <c r="DS27" t="s">
        <v>65</v>
      </c>
      <c r="DT27" t="s">
        <v>65</v>
      </c>
      <c r="DU27" t="s">
        <v>65</v>
      </c>
      <c r="DV27" t="s">
        <v>65</v>
      </c>
      <c r="DW27" t="s">
        <v>65</v>
      </c>
      <c r="DX27" t="s">
        <v>65</v>
      </c>
      <c r="DY27" t="s">
        <v>65</v>
      </c>
      <c r="DZ27" t="s">
        <v>65</v>
      </c>
      <c r="EA27" t="s">
        <v>65</v>
      </c>
      <c r="EB27" t="s">
        <v>65</v>
      </c>
      <c r="EC27" t="s">
        <v>65</v>
      </c>
      <c r="ED27" t="s">
        <v>65</v>
      </c>
      <c r="EE27" t="s">
        <v>65</v>
      </c>
      <c r="EF27" t="s">
        <v>65</v>
      </c>
      <c r="EG27" t="s">
        <v>65</v>
      </c>
      <c r="EH27" t="s">
        <v>65</v>
      </c>
      <c r="EI27" t="s">
        <v>65</v>
      </c>
      <c r="EJ27" t="s">
        <v>65</v>
      </c>
      <c r="EK27" t="s">
        <v>65</v>
      </c>
      <c r="EL27" t="s">
        <v>65</v>
      </c>
      <c r="EM27" t="s">
        <v>65</v>
      </c>
      <c r="EN27" t="s">
        <v>65</v>
      </c>
      <c r="EO27" t="s">
        <v>65</v>
      </c>
      <c r="EP27" t="s">
        <v>65</v>
      </c>
      <c r="EQ27" t="s">
        <v>65</v>
      </c>
      <c r="ER27" t="s">
        <v>65</v>
      </c>
      <c r="ES27" t="s">
        <v>65</v>
      </c>
      <c r="ET27" t="s">
        <v>65</v>
      </c>
      <c r="EU27" t="s">
        <v>65</v>
      </c>
      <c r="EV27" t="s">
        <v>65</v>
      </c>
      <c r="EW27" t="s">
        <v>65</v>
      </c>
      <c r="EX27" t="s">
        <v>65</v>
      </c>
      <c r="EY27" t="s">
        <v>65</v>
      </c>
      <c r="EZ27" t="s">
        <v>65</v>
      </c>
      <c r="FA27" t="s">
        <v>65</v>
      </c>
      <c r="FB27" t="s">
        <v>65</v>
      </c>
      <c r="FC27" t="s">
        <v>65</v>
      </c>
      <c r="FD27" t="s">
        <v>65</v>
      </c>
      <c r="FE27" t="s">
        <v>65</v>
      </c>
      <c r="FF27" t="s">
        <v>65</v>
      </c>
      <c r="FG27" t="s">
        <v>65</v>
      </c>
      <c r="FH27" t="s">
        <v>65</v>
      </c>
      <c r="FI27" t="s">
        <v>65</v>
      </c>
      <c r="FJ27" t="s">
        <v>65</v>
      </c>
      <c r="FK27" t="s">
        <v>65</v>
      </c>
      <c r="FL27" t="s">
        <v>65</v>
      </c>
      <c r="FM27" t="s">
        <v>65</v>
      </c>
      <c r="FN27" t="s">
        <v>65</v>
      </c>
      <c r="FO27" t="s">
        <v>65</v>
      </c>
      <c r="FP27" t="s">
        <v>65</v>
      </c>
      <c r="FQ27" t="s">
        <v>65</v>
      </c>
      <c r="FR27" t="s">
        <v>65</v>
      </c>
      <c r="FS27" t="s">
        <v>65</v>
      </c>
      <c r="FT27" t="s">
        <v>65</v>
      </c>
      <c r="FU27" t="s">
        <v>65</v>
      </c>
      <c r="FV27" t="s">
        <v>65</v>
      </c>
      <c r="FW27" t="s">
        <v>65</v>
      </c>
      <c r="FX27" t="s">
        <v>65</v>
      </c>
      <c r="FY27" t="s">
        <v>65</v>
      </c>
      <c r="FZ27" t="s">
        <v>65</v>
      </c>
      <c r="GA27" t="s">
        <v>65</v>
      </c>
      <c r="GB27" t="s">
        <v>65</v>
      </c>
      <c r="GC27" t="s">
        <v>65</v>
      </c>
      <c r="GD27" t="s">
        <v>65</v>
      </c>
      <c r="GE27" t="s">
        <v>65</v>
      </c>
      <c r="GF27" t="s">
        <v>65</v>
      </c>
      <c r="GG27" t="s">
        <v>65</v>
      </c>
      <c r="GH27" t="s">
        <v>65</v>
      </c>
      <c r="GI27" t="s">
        <v>65</v>
      </c>
      <c r="GJ27" t="s">
        <v>65</v>
      </c>
      <c r="GK27" t="s">
        <v>65</v>
      </c>
      <c r="GL27" t="s">
        <v>65</v>
      </c>
      <c r="GM27" t="s">
        <v>65</v>
      </c>
      <c r="GN27" t="s">
        <v>65</v>
      </c>
      <c r="GO27" t="s">
        <v>65</v>
      </c>
      <c r="GP27" t="s">
        <v>65</v>
      </c>
      <c r="GQ27" t="s">
        <v>65</v>
      </c>
      <c r="GR27" t="s">
        <v>65</v>
      </c>
      <c r="GS27" t="s">
        <v>65</v>
      </c>
      <c r="GT27" t="s">
        <v>65</v>
      </c>
      <c r="GU27" t="s">
        <v>65</v>
      </c>
      <c r="GV27" t="s">
        <v>65</v>
      </c>
      <c r="GW27" t="s">
        <v>65</v>
      </c>
      <c r="GX27" t="s">
        <v>65</v>
      </c>
      <c r="GY27" t="s">
        <v>65</v>
      </c>
      <c r="GZ27" t="s">
        <v>65</v>
      </c>
      <c r="HA27" t="s">
        <v>65</v>
      </c>
      <c r="HB27" t="s">
        <v>65</v>
      </c>
      <c r="HC27" t="s">
        <v>65</v>
      </c>
      <c r="HD27" t="s">
        <v>65</v>
      </c>
      <c r="HE27" t="s">
        <v>65</v>
      </c>
      <c r="HF27" t="s">
        <v>65</v>
      </c>
      <c r="HG27" t="s">
        <v>65</v>
      </c>
      <c r="HH27" t="s">
        <v>65</v>
      </c>
      <c r="HI27" t="s">
        <v>65</v>
      </c>
      <c r="HJ27" t="s">
        <v>65</v>
      </c>
      <c r="HK27" t="s">
        <v>65</v>
      </c>
      <c r="HL27" t="s">
        <v>65</v>
      </c>
      <c r="HM27" t="s">
        <v>65</v>
      </c>
      <c r="HN27" t="s">
        <v>65</v>
      </c>
      <c r="HO27" t="s">
        <v>65</v>
      </c>
      <c r="HP27" t="s">
        <v>65</v>
      </c>
      <c r="HQ27" t="s">
        <v>65</v>
      </c>
      <c r="HR27" t="s">
        <v>65</v>
      </c>
      <c r="HS27" t="s">
        <v>65</v>
      </c>
      <c r="HT27" t="s">
        <v>65</v>
      </c>
      <c r="HU27" t="s">
        <v>65</v>
      </c>
      <c r="HV27" t="s">
        <v>65</v>
      </c>
      <c r="HW27" t="s">
        <v>65</v>
      </c>
      <c r="HX27" t="s">
        <v>65</v>
      </c>
      <c r="HY27" t="s">
        <v>65</v>
      </c>
      <c r="HZ27" t="s">
        <v>65</v>
      </c>
      <c r="IA27" t="s">
        <v>65</v>
      </c>
      <c r="IB27" t="s">
        <v>65</v>
      </c>
      <c r="IC27" t="s">
        <v>65</v>
      </c>
      <c r="ID27" t="s">
        <v>65</v>
      </c>
      <c r="IE27" t="s">
        <v>65</v>
      </c>
      <c r="IF27" t="s">
        <v>65</v>
      </c>
      <c r="IG27" t="s">
        <v>65</v>
      </c>
      <c r="IH27" t="s">
        <v>65</v>
      </c>
      <c r="II27" t="s">
        <v>65</v>
      </c>
      <c r="IJ27" t="s">
        <v>65</v>
      </c>
      <c r="IK27" t="s">
        <v>65</v>
      </c>
      <c r="IL27" t="s">
        <v>65</v>
      </c>
      <c r="IM27" t="s">
        <v>65</v>
      </c>
      <c r="IN27" t="s">
        <v>65</v>
      </c>
      <c r="IO27" t="s">
        <v>65</v>
      </c>
      <c r="IP27" t="s">
        <v>65</v>
      </c>
      <c r="IQ27" t="s">
        <v>65</v>
      </c>
      <c r="IR27" t="s">
        <v>65</v>
      </c>
      <c r="IS27" t="s">
        <v>65</v>
      </c>
      <c r="IT27" t="s">
        <v>65</v>
      </c>
      <c r="IU27" t="s">
        <v>65</v>
      </c>
      <c r="IV27" t="s">
        <v>65</v>
      </c>
      <c r="IW27" t="s">
        <v>65</v>
      </c>
      <c r="IX27" t="s">
        <v>65</v>
      </c>
      <c r="IY27" t="s">
        <v>65</v>
      </c>
      <c r="IZ27" t="s">
        <v>65</v>
      </c>
      <c r="JA27" t="s">
        <v>65</v>
      </c>
      <c r="JB27" t="s">
        <v>65</v>
      </c>
      <c r="JC27" t="s">
        <v>65</v>
      </c>
      <c r="JD27" t="s">
        <v>65</v>
      </c>
      <c r="JE27" t="s">
        <v>65</v>
      </c>
      <c r="JF27" t="s">
        <v>65</v>
      </c>
      <c r="JG27" t="s">
        <v>65</v>
      </c>
      <c r="JH27" t="s">
        <v>65</v>
      </c>
      <c r="JI27" t="s">
        <v>65</v>
      </c>
      <c r="JJ27" t="s">
        <v>65</v>
      </c>
      <c r="JK27" t="s">
        <v>65</v>
      </c>
      <c r="JL27" t="s">
        <v>65</v>
      </c>
      <c r="JM27" t="s">
        <v>65</v>
      </c>
      <c r="JN27" t="s">
        <v>65</v>
      </c>
      <c r="JO27" t="s">
        <v>65</v>
      </c>
      <c r="JP27" t="s">
        <v>65</v>
      </c>
      <c r="JQ27" t="s">
        <v>65</v>
      </c>
      <c r="JR27" t="s">
        <v>65</v>
      </c>
      <c r="JS27" t="s">
        <v>65</v>
      </c>
      <c r="JT27" t="s">
        <v>65</v>
      </c>
      <c r="JU27" t="s">
        <v>65</v>
      </c>
      <c r="JV27" t="s">
        <v>65</v>
      </c>
      <c r="JW27" t="s">
        <v>65</v>
      </c>
      <c r="JX27" t="s">
        <v>65</v>
      </c>
      <c r="JY27" t="s">
        <v>65</v>
      </c>
      <c r="JZ27" t="s">
        <v>65</v>
      </c>
      <c r="KA27" t="s">
        <v>65</v>
      </c>
      <c r="KB27" t="s">
        <v>65</v>
      </c>
      <c r="KC27" t="s">
        <v>65</v>
      </c>
      <c r="KD27" t="s">
        <v>65</v>
      </c>
      <c r="KE27" t="s">
        <v>65</v>
      </c>
      <c r="KF27" t="s">
        <v>65</v>
      </c>
      <c r="KG27" t="s">
        <v>65</v>
      </c>
      <c r="KH27" t="s">
        <v>65</v>
      </c>
      <c r="KI27" t="s">
        <v>65</v>
      </c>
      <c r="KJ27" t="s">
        <v>65</v>
      </c>
      <c r="KK27" t="s">
        <v>65</v>
      </c>
      <c r="KL27" t="s">
        <v>65</v>
      </c>
      <c r="KM27" t="s">
        <v>65</v>
      </c>
      <c r="KN27" t="s">
        <v>65</v>
      </c>
      <c r="KO27" t="s">
        <v>65</v>
      </c>
      <c r="KP27" t="s">
        <v>65</v>
      </c>
      <c r="KQ27" t="s">
        <v>65</v>
      </c>
      <c r="KR27" t="s">
        <v>65</v>
      </c>
      <c r="KS27" t="s">
        <v>65</v>
      </c>
      <c r="KT27" t="s">
        <v>65</v>
      </c>
      <c r="KU27" t="s">
        <v>65</v>
      </c>
      <c r="KV27" t="s">
        <v>65</v>
      </c>
      <c r="KW27" t="s">
        <v>65</v>
      </c>
      <c r="KX27" t="s">
        <v>65</v>
      </c>
      <c r="KY27" t="s">
        <v>65</v>
      </c>
      <c r="KZ27" t="s">
        <v>65</v>
      </c>
      <c r="LA27" t="s">
        <v>65</v>
      </c>
      <c r="LB27" t="s">
        <v>65</v>
      </c>
      <c r="LC27" t="s">
        <v>65</v>
      </c>
      <c r="LD27" t="s">
        <v>65</v>
      </c>
      <c r="LE27" t="s">
        <v>65</v>
      </c>
      <c r="LF27" t="s">
        <v>65</v>
      </c>
      <c r="LG27" t="s">
        <v>65</v>
      </c>
      <c r="LH27" t="s">
        <v>65</v>
      </c>
      <c r="LI27" t="s">
        <v>65</v>
      </c>
      <c r="LJ27" t="s">
        <v>65</v>
      </c>
      <c r="LK27" t="s">
        <v>65</v>
      </c>
      <c r="LL27" t="s">
        <v>65</v>
      </c>
      <c r="LM27" t="s">
        <v>65</v>
      </c>
      <c r="LN27" t="s">
        <v>65</v>
      </c>
      <c r="LO27" t="s">
        <v>65</v>
      </c>
    </row>
    <row r="28" spans="1:327" x14ac:dyDescent="0.2">
      <c r="A28" s="1">
        <f>Foglio3!A29</f>
        <v>23</v>
      </c>
      <c r="B28" s="1">
        <f>Foglio3!B29</f>
        <v>0</v>
      </c>
      <c r="C28" s="1" t="str">
        <f>Foglio3!C29</f>
        <v>-</v>
      </c>
      <c r="D28" s="1" t="str">
        <f>Foglio3!D29</f>
        <v>-</v>
      </c>
      <c r="E28" s="1" t="str">
        <f>Foglio3!E29</f>
        <v>-</v>
      </c>
      <c r="F28" s="1" t="str">
        <f>Foglio3!F29</f>
        <v>-</v>
      </c>
      <c r="G28" s="1" t="str">
        <f>Foglio1!H37</f>
        <v>-</v>
      </c>
      <c r="H28" s="1" t="str">
        <f>Foglio3!G29</f>
        <v>-</v>
      </c>
      <c r="I28" s="1" t="str">
        <f>Foglio3!H29</f>
        <v>-</v>
      </c>
      <c r="J28" s="1" t="str">
        <f>Foglio3!I29</f>
        <v>-</v>
      </c>
      <c r="K28" s="1" t="str">
        <f>Foglio3!J29</f>
        <v>-</v>
      </c>
      <c r="L28" s="1"/>
      <c r="M28" s="1"/>
      <c r="N28" s="1"/>
      <c r="O28" s="1"/>
      <c r="P28" s="1"/>
      <c r="Q28" s="1"/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  <c r="BI28" t="s">
        <v>65</v>
      </c>
      <c r="BJ28" t="s">
        <v>65</v>
      </c>
      <c r="BK28" t="s">
        <v>65</v>
      </c>
      <c r="BL28" t="s">
        <v>65</v>
      </c>
      <c r="BM28" t="s">
        <v>65</v>
      </c>
      <c r="BN28" t="s">
        <v>65</v>
      </c>
      <c r="BO28" t="s">
        <v>65</v>
      </c>
      <c r="BP28" t="s">
        <v>65</v>
      </c>
      <c r="BQ28" t="s">
        <v>65</v>
      </c>
      <c r="BR28" t="s">
        <v>65</v>
      </c>
      <c r="BS28" t="s">
        <v>65</v>
      </c>
      <c r="BT28" t="s">
        <v>65</v>
      </c>
      <c r="BU28" t="s">
        <v>65</v>
      </c>
      <c r="BV28" t="s">
        <v>65</v>
      </c>
      <c r="BW28" t="s">
        <v>65</v>
      </c>
      <c r="BX28" t="s">
        <v>65</v>
      </c>
      <c r="BY28" t="s">
        <v>65</v>
      </c>
      <c r="BZ28" t="s">
        <v>65</v>
      </c>
      <c r="CA28" t="s">
        <v>65</v>
      </c>
      <c r="CB28" t="s">
        <v>65</v>
      </c>
      <c r="CC28" t="s">
        <v>65</v>
      </c>
      <c r="CD28" t="s">
        <v>65</v>
      </c>
      <c r="CE28" t="s">
        <v>65</v>
      </c>
      <c r="CF28" t="s">
        <v>65</v>
      </c>
      <c r="CG28" t="s">
        <v>65</v>
      </c>
      <c r="CH28" t="s">
        <v>65</v>
      </c>
      <c r="CI28" t="s">
        <v>65</v>
      </c>
      <c r="CJ28" t="s">
        <v>65</v>
      </c>
      <c r="CK28" t="s">
        <v>65</v>
      </c>
      <c r="CL28" t="s">
        <v>65</v>
      </c>
      <c r="CM28" t="s">
        <v>65</v>
      </c>
      <c r="CN28" t="s">
        <v>65</v>
      </c>
      <c r="CO28" t="s">
        <v>65</v>
      </c>
      <c r="CP28" t="s">
        <v>65</v>
      </c>
      <c r="CQ28" t="s">
        <v>65</v>
      </c>
      <c r="CR28" t="s">
        <v>65</v>
      </c>
      <c r="CS28" t="s">
        <v>65</v>
      </c>
      <c r="CT28" t="s">
        <v>65</v>
      </c>
      <c r="CU28" t="s">
        <v>65</v>
      </c>
      <c r="CV28" t="s">
        <v>65</v>
      </c>
      <c r="CW28" t="s">
        <v>65</v>
      </c>
      <c r="CX28" t="s">
        <v>65</v>
      </c>
      <c r="CY28" t="s">
        <v>65</v>
      </c>
      <c r="CZ28" t="s">
        <v>65</v>
      </c>
      <c r="DA28" t="s">
        <v>65</v>
      </c>
      <c r="DB28" t="s">
        <v>65</v>
      </c>
      <c r="DC28" t="s">
        <v>65</v>
      </c>
      <c r="DD28" t="s">
        <v>65</v>
      </c>
      <c r="DE28" t="s">
        <v>65</v>
      </c>
      <c r="DF28" t="s">
        <v>65</v>
      </c>
      <c r="DG28" t="s">
        <v>65</v>
      </c>
      <c r="DH28" t="s">
        <v>65</v>
      </c>
      <c r="DI28" t="s">
        <v>65</v>
      </c>
      <c r="DJ28" t="s">
        <v>65</v>
      </c>
      <c r="DK28" t="s">
        <v>65</v>
      </c>
      <c r="DL28" t="s">
        <v>65</v>
      </c>
      <c r="DM28" t="s">
        <v>65</v>
      </c>
      <c r="DN28" t="s">
        <v>65</v>
      </c>
      <c r="DO28" t="s">
        <v>65</v>
      </c>
      <c r="DP28" t="s">
        <v>65</v>
      </c>
      <c r="DQ28" t="s">
        <v>65</v>
      </c>
      <c r="DR28" t="s">
        <v>65</v>
      </c>
      <c r="DS28" t="s">
        <v>65</v>
      </c>
      <c r="DT28" t="s">
        <v>65</v>
      </c>
      <c r="DU28" t="s">
        <v>65</v>
      </c>
      <c r="DV28" t="s">
        <v>65</v>
      </c>
      <c r="DW28" t="s">
        <v>65</v>
      </c>
      <c r="DX28" t="s">
        <v>65</v>
      </c>
      <c r="DY28" t="s">
        <v>65</v>
      </c>
      <c r="DZ28" t="s">
        <v>65</v>
      </c>
      <c r="EA28" t="s">
        <v>65</v>
      </c>
      <c r="EB28" t="s">
        <v>65</v>
      </c>
      <c r="EC28" t="s">
        <v>65</v>
      </c>
      <c r="ED28" t="s">
        <v>65</v>
      </c>
      <c r="EE28" t="s">
        <v>65</v>
      </c>
      <c r="EF28" t="s">
        <v>65</v>
      </c>
      <c r="EG28" t="s">
        <v>65</v>
      </c>
      <c r="EH28" t="s">
        <v>65</v>
      </c>
      <c r="EI28" t="s">
        <v>65</v>
      </c>
      <c r="EJ28" t="s">
        <v>65</v>
      </c>
      <c r="EK28" t="s">
        <v>65</v>
      </c>
      <c r="EL28" t="s">
        <v>65</v>
      </c>
      <c r="EM28" t="s">
        <v>65</v>
      </c>
      <c r="EN28" t="s">
        <v>65</v>
      </c>
      <c r="EO28" t="s">
        <v>65</v>
      </c>
      <c r="EP28" t="s">
        <v>65</v>
      </c>
      <c r="EQ28" t="s">
        <v>65</v>
      </c>
      <c r="ER28" t="s">
        <v>65</v>
      </c>
      <c r="ES28" t="s">
        <v>65</v>
      </c>
      <c r="ET28" t="s">
        <v>65</v>
      </c>
      <c r="EU28" t="s">
        <v>65</v>
      </c>
      <c r="EV28" t="s">
        <v>65</v>
      </c>
      <c r="EW28" t="s">
        <v>65</v>
      </c>
      <c r="EX28" t="s">
        <v>65</v>
      </c>
      <c r="EY28" t="s">
        <v>65</v>
      </c>
      <c r="EZ28" t="s">
        <v>65</v>
      </c>
      <c r="FA28" t="s">
        <v>65</v>
      </c>
      <c r="FB28" t="s">
        <v>65</v>
      </c>
      <c r="FC28" t="s">
        <v>65</v>
      </c>
      <c r="FD28" t="s">
        <v>65</v>
      </c>
      <c r="FE28" t="s">
        <v>65</v>
      </c>
      <c r="FF28" t="s">
        <v>65</v>
      </c>
      <c r="FG28" t="s">
        <v>65</v>
      </c>
      <c r="FH28" t="s">
        <v>65</v>
      </c>
      <c r="FI28" t="s">
        <v>65</v>
      </c>
      <c r="FJ28" t="s">
        <v>65</v>
      </c>
      <c r="FK28" t="s">
        <v>65</v>
      </c>
      <c r="FL28" t="s">
        <v>65</v>
      </c>
      <c r="FM28" t="s">
        <v>65</v>
      </c>
      <c r="FN28" t="s">
        <v>65</v>
      </c>
      <c r="FO28" t="s">
        <v>65</v>
      </c>
      <c r="FP28" t="s">
        <v>65</v>
      </c>
      <c r="FQ28" t="s">
        <v>65</v>
      </c>
      <c r="FR28" t="s">
        <v>65</v>
      </c>
      <c r="FS28" t="s">
        <v>65</v>
      </c>
      <c r="FT28" t="s">
        <v>65</v>
      </c>
      <c r="FU28" t="s">
        <v>65</v>
      </c>
      <c r="FV28" t="s">
        <v>65</v>
      </c>
      <c r="FW28" t="s">
        <v>65</v>
      </c>
      <c r="FX28" t="s">
        <v>65</v>
      </c>
      <c r="FY28" t="s">
        <v>65</v>
      </c>
      <c r="FZ28" t="s">
        <v>65</v>
      </c>
      <c r="GA28" t="s">
        <v>65</v>
      </c>
      <c r="GB28" t="s">
        <v>65</v>
      </c>
      <c r="GC28" t="s">
        <v>65</v>
      </c>
      <c r="GD28" t="s">
        <v>65</v>
      </c>
      <c r="GE28" t="s">
        <v>65</v>
      </c>
      <c r="GF28" t="s">
        <v>65</v>
      </c>
      <c r="GG28" t="s">
        <v>65</v>
      </c>
      <c r="GH28" t="s">
        <v>65</v>
      </c>
      <c r="GI28" t="s">
        <v>65</v>
      </c>
      <c r="GJ28" t="s">
        <v>65</v>
      </c>
      <c r="GK28" t="s">
        <v>65</v>
      </c>
      <c r="GL28" t="s">
        <v>65</v>
      </c>
      <c r="GM28" t="s">
        <v>65</v>
      </c>
      <c r="GN28" t="s">
        <v>65</v>
      </c>
      <c r="GO28" t="s">
        <v>65</v>
      </c>
      <c r="GP28" t="s">
        <v>65</v>
      </c>
      <c r="GQ28" t="s">
        <v>65</v>
      </c>
      <c r="GR28" t="s">
        <v>65</v>
      </c>
      <c r="GS28" t="s">
        <v>65</v>
      </c>
      <c r="GT28" t="s">
        <v>65</v>
      </c>
      <c r="GU28" t="s">
        <v>65</v>
      </c>
      <c r="GV28" t="s">
        <v>65</v>
      </c>
      <c r="GW28" t="s">
        <v>65</v>
      </c>
      <c r="GX28" t="s">
        <v>65</v>
      </c>
      <c r="GY28" t="s">
        <v>65</v>
      </c>
      <c r="GZ28" t="s">
        <v>65</v>
      </c>
      <c r="HA28" t="s">
        <v>65</v>
      </c>
      <c r="HB28" t="s">
        <v>65</v>
      </c>
      <c r="HC28" t="s">
        <v>65</v>
      </c>
      <c r="HD28" t="s">
        <v>65</v>
      </c>
      <c r="HE28" t="s">
        <v>65</v>
      </c>
      <c r="HF28" t="s">
        <v>65</v>
      </c>
      <c r="HG28" t="s">
        <v>65</v>
      </c>
      <c r="HH28" t="s">
        <v>65</v>
      </c>
      <c r="HI28" t="s">
        <v>65</v>
      </c>
      <c r="HJ28" t="s">
        <v>65</v>
      </c>
      <c r="HK28" t="s">
        <v>65</v>
      </c>
      <c r="HL28" t="s">
        <v>65</v>
      </c>
      <c r="HM28" t="s">
        <v>65</v>
      </c>
      <c r="HN28" t="s">
        <v>65</v>
      </c>
      <c r="HO28" t="s">
        <v>65</v>
      </c>
      <c r="HP28" t="s">
        <v>65</v>
      </c>
      <c r="HQ28" t="s">
        <v>65</v>
      </c>
      <c r="HR28" t="s">
        <v>65</v>
      </c>
      <c r="HS28" t="s">
        <v>65</v>
      </c>
      <c r="HT28" t="s">
        <v>65</v>
      </c>
      <c r="HU28" t="s">
        <v>65</v>
      </c>
      <c r="HV28" t="s">
        <v>65</v>
      </c>
      <c r="HW28" t="s">
        <v>65</v>
      </c>
      <c r="HX28" t="s">
        <v>65</v>
      </c>
      <c r="HY28" t="s">
        <v>65</v>
      </c>
      <c r="HZ28" t="s">
        <v>65</v>
      </c>
      <c r="IA28" t="s">
        <v>65</v>
      </c>
      <c r="IB28" t="s">
        <v>65</v>
      </c>
      <c r="IC28" t="s">
        <v>65</v>
      </c>
      <c r="ID28" t="s">
        <v>65</v>
      </c>
      <c r="IE28" t="s">
        <v>65</v>
      </c>
      <c r="IF28" t="s">
        <v>65</v>
      </c>
      <c r="IG28" t="s">
        <v>65</v>
      </c>
      <c r="IH28" t="s">
        <v>65</v>
      </c>
      <c r="II28" t="s">
        <v>65</v>
      </c>
      <c r="IJ28" t="s">
        <v>65</v>
      </c>
      <c r="IK28" t="s">
        <v>65</v>
      </c>
      <c r="IL28" t="s">
        <v>65</v>
      </c>
      <c r="IM28" t="s">
        <v>65</v>
      </c>
      <c r="IN28" t="s">
        <v>65</v>
      </c>
      <c r="IO28" t="s">
        <v>65</v>
      </c>
      <c r="IP28" t="s">
        <v>65</v>
      </c>
      <c r="IQ28" t="s">
        <v>65</v>
      </c>
      <c r="IR28" t="s">
        <v>65</v>
      </c>
      <c r="IS28" t="s">
        <v>65</v>
      </c>
      <c r="IT28" t="s">
        <v>65</v>
      </c>
      <c r="IU28" t="s">
        <v>65</v>
      </c>
      <c r="IV28" t="s">
        <v>65</v>
      </c>
      <c r="IW28" t="s">
        <v>65</v>
      </c>
      <c r="IX28" t="s">
        <v>65</v>
      </c>
      <c r="IY28" t="s">
        <v>65</v>
      </c>
      <c r="IZ28" t="s">
        <v>65</v>
      </c>
      <c r="JA28" t="s">
        <v>65</v>
      </c>
      <c r="JB28" t="s">
        <v>65</v>
      </c>
      <c r="JC28" t="s">
        <v>65</v>
      </c>
      <c r="JD28" t="s">
        <v>65</v>
      </c>
      <c r="JE28" t="s">
        <v>65</v>
      </c>
      <c r="JF28" t="s">
        <v>65</v>
      </c>
      <c r="JG28" t="s">
        <v>65</v>
      </c>
      <c r="JH28" t="s">
        <v>65</v>
      </c>
      <c r="JI28" t="s">
        <v>65</v>
      </c>
      <c r="JJ28" t="s">
        <v>65</v>
      </c>
      <c r="JK28" t="s">
        <v>65</v>
      </c>
      <c r="JL28" t="s">
        <v>65</v>
      </c>
      <c r="JM28" t="s">
        <v>65</v>
      </c>
      <c r="JN28" t="s">
        <v>65</v>
      </c>
      <c r="JO28" t="s">
        <v>65</v>
      </c>
      <c r="JP28" t="s">
        <v>65</v>
      </c>
      <c r="JQ28" t="s">
        <v>65</v>
      </c>
      <c r="JR28" t="s">
        <v>65</v>
      </c>
      <c r="JS28" t="s">
        <v>65</v>
      </c>
      <c r="JT28" t="s">
        <v>65</v>
      </c>
      <c r="JU28" t="s">
        <v>65</v>
      </c>
      <c r="JV28" t="s">
        <v>65</v>
      </c>
      <c r="JW28" t="s">
        <v>65</v>
      </c>
      <c r="JX28" t="s">
        <v>65</v>
      </c>
      <c r="JY28" t="s">
        <v>65</v>
      </c>
      <c r="JZ28" t="s">
        <v>65</v>
      </c>
      <c r="KA28" t="s">
        <v>65</v>
      </c>
      <c r="KB28" t="s">
        <v>65</v>
      </c>
      <c r="KC28" t="s">
        <v>65</v>
      </c>
      <c r="KD28" t="s">
        <v>65</v>
      </c>
      <c r="KE28" t="s">
        <v>65</v>
      </c>
      <c r="KF28" t="s">
        <v>65</v>
      </c>
      <c r="KG28" t="s">
        <v>65</v>
      </c>
      <c r="KH28" t="s">
        <v>65</v>
      </c>
      <c r="KI28" t="s">
        <v>65</v>
      </c>
      <c r="KJ28" t="s">
        <v>65</v>
      </c>
      <c r="KK28" t="s">
        <v>65</v>
      </c>
      <c r="KL28" t="s">
        <v>65</v>
      </c>
      <c r="KM28" t="s">
        <v>65</v>
      </c>
      <c r="KN28" t="s">
        <v>65</v>
      </c>
      <c r="KO28" t="s">
        <v>65</v>
      </c>
      <c r="KP28" t="s">
        <v>65</v>
      </c>
      <c r="KQ28" t="s">
        <v>65</v>
      </c>
      <c r="KR28" t="s">
        <v>65</v>
      </c>
      <c r="KS28" t="s">
        <v>65</v>
      </c>
      <c r="KT28" t="s">
        <v>65</v>
      </c>
      <c r="KU28" t="s">
        <v>65</v>
      </c>
      <c r="KV28" t="s">
        <v>65</v>
      </c>
      <c r="KW28" t="s">
        <v>65</v>
      </c>
      <c r="KX28" t="s">
        <v>65</v>
      </c>
      <c r="KY28" t="s">
        <v>65</v>
      </c>
      <c r="KZ28" t="s">
        <v>65</v>
      </c>
      <c r="LA28" t="s">
        <v>65</v>
      </c>
      <c r="LB28" t="s">
        <v>65</v>
      </c>
      <c r="LC28" t="s">
        <v>65</v>
      </c>
      <c r="LD28" t="s">
        <v>65</v>
      </c>
      <c r="LE28" t="s">
        <v>65</v>
      </c>
      <c r="LF28" t="s">
        <v>65</v>
      </c>
      <c r="LG28" t="s">
        <v>65</v>
      </c>
      <c r="LH28" t="s">
        <v>65</v>
      </c>
      <c r="LI28" t="s">
        <v>65</v>
      </c>
      <c r="LJ28" t="s">
        <v>65</v>
      </c>
      <c r="LK28" t="s">
        <v>65</v>
      </c>
      <c r="LL28" t="s">
        <v>65</v>
      </c>
      <c r="LM28" t="s">
        <v>65</v>
      </c>
      <c r="LN28" t="s">
        <v>65</v>
      </c>
      <c r="LO28" t="s">
        <v>65</v>
      </c>
    </row>
    <row r="29" spans="1:327" ht="15.75" thickBot="1" x14ac:dyDescent="0.25">
      <c r="A29" s="1">
        <f>Foglio3!A30</f>
        <v>24</v>
      </c>
      <c r="B29" s="1">
        <f>Foglio3!B30</f>
        <v>0</v>
      </c>
      <c r="C29" s="1" t="str">
        <f>Foglio3!C30</f>
        <v>-</v>
      </c>
      <c r="D29" s="1" t="str">
        <f>Foglio3!D30</f>
        <v>-</v>
      </c>
      <c r="E29" s="1" t="str">
        <f>Foglio3!E30</f>
        <v>-</v>
      </c>
      <c r="F29" s="1" t="str">
        <f>Foglio3!F30</f>
        <v>-</v>
      </c>
      <c r="G29" s="1" t="str">
        <f>Foglio1!H38</f>
        <v>-</v>
      </c>
      <c r="H29" s="1" t="str">
        <f>Foglio3!G30</f>
        <v>-</v>
      </c>
      <c r="I29" s="1" t="str">
        <f>Foglio3!H30</f>
        <v>-</v>
      </c>
      <c r="J29" s="1" t="str">
        <f>Foglio3!I30</f>
        <v>-</v>
      </c>
      <c r="K29" s="1" t="str">
        <f>Foglio3!J30</f>
        <v>-</v>
      </c>
      <c r="L29" s="1"/>
      <c r="M29" s="1"/>
      <c r="N29" s="1"/>
      <c r="O29" s="1"/>
      <c r="P29" s="1"/>
      <c r="Q29" s="1"/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65</v>
      </c>
      <c r="BK29" t="s">
        <v>65</v>
      </c>
      <c r="BL29" t="s">
        <v>65</v>
      </c>
      <c r="BM29" t="s">
        <v>65</v>
      </c>
      <c r="BN29" t="s">
        <v>65</v>
      </c>
      <c r="BO29" t="s">
        <v>65</v>
      </c>
      <c r="BP29" t="s">
        <v>65</v>
      </c>
      <c r="BQ29" t="s">
        <v>65</v>
      </c>
      <c r="BR29" t="s">
        <v>65</v>
      </c>
      <c r="BS29" t="s">
        <v>65</v>
      </c>
      <c r="BT29" t="s">
        <v>65</v>
      </c>
      <c r="BU29" t="s">
        <v>65</v>
      </c>
      <c r="BV29" t="s">
        <v>65</v>
      </c>
      <c r="BW29" t="s">
        <v>65</v>
      </c>
      <c r="BX29" t="s">
        <v>65</v>
      </c>
      <c r="BY29" t="s">
        <v>65</v>
      </c>
      <c r="BZ29" t="s">
        <v>65</v>
      </c>
      <c r="CA29" t="s">
        <v>65</v>
      </c>
      <c r="CB29" t="s">
        <v>65</v>
      </c>
      <c r="CC29" t="s">
        <v>65</v>
      </c>
      <c r="CD29" t="s">
        <v>65</v>
      </c>
      <c r="CE29" t="s">
        <v>65</v>
      </c>
      <c r="CF29" t="s">
        <v>65</v>
      </c>
      <c r="CG29" t="s">
        <v>65</v>
      </c>
      <c r="CH29" t="s">
        <v>65</v>
      </c>
      <c r="CI29" t="s">
        <v>65</v>
      </c>
      <c r="CJ29" t="s">
        <v>65</v>
      </c>
      <c r="CK29" t="s">
        <v>65</v>
      </c>
      <c r="CL29" t="s">
        <v>65</v>
      </c>
      <c r="CM29" t="s">
        <v>65</v>
      </c>
      <c r="CN29" t="s">
        <v>65</v>
      </c>
      <c r="CO29" t="s">
        <v>65</v>
      </c>
      <c r="CP29" t="s">
        <v>65</v>
      </c>
      <c r="CQ29" t="s">
        <v>65</v>
      </c>
      <c r="CR29" t="s">
        <v>65</v>
      </c>
      <c r="CS29" t="s">
        <v>65</v>
      </c>
      <c r="CT29" t="s">
        <v>65</v>
      </c>
      <c r="CU29" t="s">
        <v>65</v>
      </c>
      <c r="CV29" t="s">
        <v>65</v>
      </c>
      <c r="CW29" t="s">
        <v>65</v>
      </c>
      <c r="CX29" t="s">
        <v>65</v>
      </c>
      <c r="CY29" t="s">
        <v>65</v>
      </c>
      <c r="CZ29" t="s">
        <v>65</v>
      </c>
      <c r="DA29" t="s">
        <v>65</v>
      </c>
      <c r="DB29" t="s">
        <v>65</v>
      </c>
      <c r="DC29" t="s">
        <v>65</v>
      </c>
      <c r="DD29" t="s">
        <v>65</v>
      </c>
      <c r="DE29" t="s">
        <v>65</v>
      </c>
      <c r="DF29" t="s">
        <v>65</v>
      </c>
      <c r="DG29" t="s">
        <v>65</v>
      </c>
      <c r="DH29" t="s">
        <v>65</v>
      </c>
      <c r="DI29" t="s">
        <v>65</v>
      </c>
      <c r="DJ29" t="s">
        <v>65</v>
      </c>
      <c r="DK29" t="s">
        <v>65</v>
      </c>
      <c r="DL29" t="s">
        <v>65</v>
      </c>
      <c r="DM29" t="s">
        <v>65</v>
      </c>
      <c r="DN29" t="s">
        <v>65</v>
      </c>
      <c r="DO29" t="s">
        <v>65</v>
      </c>
      <c r="DP29" t="s">
        <v>65</v>
      </c>
      <c r="DQ29" t="s">
        <v>65</v>
      </c>
      <c r="DR29" t="s">
        <v>65</v>
      </c>
      <c r="DS29" t="s">
        <v>65</v>
      </c>
      <c r="DT29" t="s">
        <v>65</v>
      </c>
      <c r="DU29" t="s">
        <v>65</v>
      </c>
      <c r="DV29" t="s">
        <v>65</v>
      </c>
      <c r="DW29" t="s">
        <v>65</v>
      </c>
      <c r="DX29" t="s">
        <v>65</v>
      </c>
      <c r="DY29" t="s">
        <v>65</v>
      </c>
      <c r="DZ29" t="s">
        <v>65</v>
      </c>
      <c r="EA29" t="s">
        <v>65</v>
      </c>
      <c r="EB29" t="s">
        <v>65</v>
      </c>
      <c r="EC29" t="s">
        <v>65</v>
      </c>
      <c r="ED29" t="s">
        <v>65</v>
      </c>
      <c r="EE29" t="s">
        <v>65</v>
      </c>
      <c r="EF29" t="s">
        <v>65</v>
      </c>
      <c r="EG29" t="s">
        <v>65</v>
      </c>
      <c r="EH29" t="s">
        <v>65</v>
      </c>
      <c r="EI29" t="s">
        <v>65</v>
      </c>
      <c r="EJ29" t="s">
        <v>65</v>
      </c>
      <c r="EK29" t="s">
        <v>65</v>
      </c>
      <c r="EL29" t="s">
        <v>65</v>
      </c>
      <c r="EM29" t="s">
        <v>65</v>
      </c>
      <c r="EN29" t="s">
        <v>65</v>
      </c>
      <c r="EO29" t="s">
        <v>65</v>
      </c>
      <c r="EP29" t="s">
        <v>65</v>
      </c>
      <c r="EQ29" t="s">
        <v>65</v>
      </c>
      <c r="ER29" t="s">
        <v>65</v>
      </c>
      <c r="ES29" t="s">
        <v>65</v>
      </c>
      <c r="ET29" t="s">
        <v>65</v>
      </c>
      <c r="EU29" t="s">
        <v>65</v>
      </c>
      <c r="EV29" t="s">
        <v>65</v>
      </c>
      <c r="EW29" t="s">
        <v>65</v>
      </c>
      <c r="EX29" t="s">
        <v>65</v>
      </c>
      <c r="EY29" t="s">
        <v>65</v>
      </c>
      <c r="EZ29" t="s">
        <v>65</v>
      </c>
      <c r="FA29" t="s">
        <v>65</v>
      </c>
      <c r="FB29" t="s">
        <v>65</v>
      </c>
      <c r="FC29" t="s">
        <v>65</v>
      </c>
      <c r="FD29" t="s">
        <v>65</v>
      </c>
      <c r="FE29" t="s">
        <v>65</v>
      </c>
      <c r="FF29" t="s">
        <v>65</v>
      </c>
      <c r="FG29" t="s">
        <v>65</v>
      </c>
      <c r="FH29" t="s">
        <v>65</v>
      </c>
      <c r="FI29" t="s">
        <v>65</v>
      </c>
      <c r="FJ29" t="s">
        <v>65</v>
      </c>
      <c r="FK29" t="s">
        <v>65</v>
      </c>
      <c r="FL29" t="s">
        <v>65</v>
      </c>
      <c r="FM29" t="s">
        <v>65</v>
      </c>
      <c r="FN29" t="s">
        <v>65</v>
      </c>
      <c r="FO29" t="s">
        <v>65</v>
      </c>
      <c r="FP29" t="s">
        <v>65</v>
      </c>
      <c r="FQ29" t="s">
        <v>65</v>
      </c>
      <c r="FR29" t="s">
        <v>65</v>
      </c>
      <c r="FS29" t="s">
        <v>65</v>
      </c>
      <c r="FT29" t="s">
        <v>65</v>
      </c>
      <c r="FU29" t="s">
        <v>65</v>
      </c>
      <c r="FV29" t="s">
        <v>65</v>
      </c>
      <c r="FW29" t="s">
        <v>65</v>
      </c>
      <c r="FX29" t="s">
        <v>65</v>
      </c>
      <c r="FY29" t="s">
        <v>65</v>
      </c>
      <c r="FZ29" t="s">
        <v>65</v>
      </c>
      <c r="GA29" t="s">
        <v>65</v>
      </c>
      <c r="GB29" t="s">
        <v>65</v>
      </c>
      <c r="GC29" t="s">
        <v>65</v>
      </c>
      <c r="GD29" t="s">
        <v>65</v>
      </c>
      <c r="GE29" t="s">
        <v>65</v>
      </c>
      <c r="GF29" t="s">
        <v>65</v>
      </c>
      <c r="GG29" t="s">
        <v>65</v>
      </c>
      <c r="GH29" t="s">
        <v>65</v>
      </c>
      <c r="GI29" t="s">
        <v>65</v>
      </c>
      <c r="GJ29" t="s">
        <v>65</v>
      </c>
      <c r="GK29" t="s">
        <v>65</v>
      </c>
      <c r="GL29" t="s">
        <v>65</v>
      </c>
      <c r="GM29" t="s">
        <v>65</v>
      </c>
      <c r="GN29" t="s">
        <v>65</v>
      </c>
      <c r="GO29" t="s">
        <v>65</v>
      </c>
      <c r="GP29" t="s">
        <v>65</v>
      </c>
      <c r="GQ29" t="s">
        <v>65</v>
      </c>
      <c r="GR29" t="s">
        <v>65</v>
      </c>
      <c r="GS29" t="s">
        <v>65</v>
      </c>
      <c r="GT29" t="s">
        <v>65</v>
      </c>
      <c r="GU29" t="s">
        <v>65</v>
      </c>
      <c r="GV29" t="s">
        <v>65</v>
      </c>
      <c r="GW29" t="s">
        <v>65</v>
      </c>
      <c r="GX29" t="s">
        <v>65</v>
      </c>
      <c r="GY29" t="s">
        <v>65</v>
      </c>
      <c r="GZ29" t="s">
        <v>65</v>
      </c>
      <c r="HA29" t="s">
        <v>65</v>
      </c>
      <c r="HB29" t="s">
        <v>65</v>
      </c>
      <c r="HC29" t="s">
        <v>65</v>
      </c>
      <c r="HD29" t="s">
        <v>65</v>
      </c>
      <c r="HE29" t="s">
        <v>65</v>
      </c>
      <c r="HF29" t="s">
        <v>65</v>
      </c>
      <c r="HG29" t="s">
        <v>65</v>
      </c>
      <c r="HH29" t="s">
        <v>65</v>
      </c>
      <c r="HI29" t="s">
        <v>65</v>
      </c>
      <c r="HJ29" t="s">
        <v>65</v>
      </c>
      <c r="HK29" t="s">
        <v>65</v>
      </c>
      <c r="HL29" t="s">
        <v>65</v>
      </c>
      <c r="HM29" t="s">
        <v>65</v>
      </c>
      <c r="HN29" t="s">
        <v>65</v>
      </c>
      <c r="HO29" t="s">
        <v>65</v>
      </c>
      <c r="HP29" t="s">
        <v>65</v>
      </c>
      <c r="HQ29" t="s">
        <v>65</v>
      </c>
      <c r="HR29" t="s">
        <v>65</v>
      </c>
      <c r="HS29" t="s">
        <v>65</v>
      </c>
      <c r="HT29" t="s">
        <v>65</v>
      </c>
      <c r="HU29" t="s">
        <v>65</v>
      </c>
      <c r="HV29" t="s">
        <v>65</v>
      </c>
      <c r="HW29" t="s">
        <v>65</v>
      </c>
      <c r="HX29" t="s">
        <v>65</v>
      </c>
      <c r="HY29" t="s">
        <v>65</v>
      </c>
      <c r="HZ29" t="s">
        <v>65</v>
      </c>
      <c r="IA29" t="s">
        <v>65</v>
      </c>
      <c r="IB29" t="s">
        <v>65</v>
      </c>
      <c r="IC29" t="s">
        <v>65</v>
      </c>
      <c r="ID29" t="s">
        <v>65</v>
      </c>
      <c r="IE29" t="s">
        <v>65</v>
      </c>
      <c r="IF29" t="s">
        <v>65</v>
      </c>
      <c r="IG29" t="s">
        <v>65</v>
      </c>
      <c r="IH29" t="s">
        <v>65</v>
      </c>
      <c r="II29" t="s">
        <v>65</v>
      </c>
      <c r="IJ29" t="s">
        <v>65</v>
      </c>
      <c r="IK29" t="s">
        <v>65</v>
      </c>
      <c r="IL29" t="s">
        <v>65</v>
      </c>
      <c r="IM29" t="s">
        <v>65</v>
      </c>
      <c r="IN29" t="s">
        <v>65</v>
      </c>
      <c r="IO29" t="s">
        <v>65</v>
      </c>
      <c r="IP29" t="s">
        <v>65</v>
      </c>
      <c r="IQ29" t="s">
        <v>65</v>
      </c>
      <c r="IR29" t="s">
        <v>65</v>
      </c>
      <c r="IS29" t="s">
        <v>65</v>
      </c>
      <c r="IT29" t="s">
        <v>65</v>
      </c>
      <c r="IU29" t="s">
        <v>65</v>
      </c>
      <c r="IV29" t="s">
        <v>65</v>
      </c>
      <c r="IW29" t="s">
        <v>65</v>
      </c>
      <c r="IX29" t="s">
        <v>65</v>
      </c>
      <c r="IY29" t="s">
        <v>65</v>
      </c>
      <c r="IZ29" t="s">
        <v>65</v>
      </c>
      <c r="JA29" t="s">
        <v>65</v>
      </c>
      <c r="JB29" t="s">
        <v>65</v>
      </c>
      <c r="JC29" t="s">
        <v>65</v>
      </c>
      <c r="JD29" t="s">
        <v>65</v>
      </c>
      <c r="JE29" t="s">
        <v>65</v>
      </c>
      <c r="JF29" t="s">
        <v>65</v>
      </c>
      <c r="JG29" t="s">
        <v>65</v>
      </c>
      <c r="JH29" t="s">
        <v>65</v>
      </c>
      <c r="JI29" t="s">
        <v>65</v>
      </c>
      <c r="JJ29" t="s">
        <v>65</v>
      </c>
      <c r="JK29" t="s">
        <v>65</v>
      </c>
      <c r="JL29" t="s">
        <v>65</v>
      </c>
      <c r="JM29" t="s">
        <v>65</v>
      </c>
      <c r="JN29" t="s">
        <v>65</v>
      </c>
      <c r="JO29" t="s">
        <v>65</v>
      </c>
      <c r="JP29" t="s">
        <v>65</v>
      </c>
      <c r="JQ29" t="s">
        <v>65</v>
      </c>
      <c r="JR29" t="s">
        <v>65</v>
      </c>
      <c r="JS29" t="s">
        <v>65</v>
      </c>
      <c r="JT29" t="s">
        <v>65</v>
      </c>
      <c r="JU29" t="s">
        <v>65</v>
      </c>
      <c r="JV29" t="s">
        <v>65</v>
      </c>
      <c r="JW29" t="s">
        <v>65</v>
      </c>
      <c r="JX29" t="s">
        <v>65</v>
      </c>
      <c r="JY29" t="s">
        <v>65</v>
      </c>
      <c r="JZ29" t="s">
        <v>65</v>
      </c>
      <c r="KA29" t="s">
        <v>65</v>
      </c>
      <c r="KB29" t="s">
        <v>65</v>
      </c>
      <c r="KC29" t="s">
        <v>65</v>
      </c>
      <c r="KD29" t="s">
        <v>65</v>
      </c>
      <c r="KE29" t="s">
        <v>65</v>
      </c>
      <c r="KF29" t="s">
        <v>65</v>
      </c>
      <c r="KG29" t="s">
        <v>65</v>
      </c>
      <c r="KH29" t="s">
        <v>65</v>
      </c>
      <c r="KI29" t="s">
        <v>65</v>
      </c>
      <c r="KJ29" t="s">
        <v>65</v>
      </c>
      <c r="KK29" t="s">
        <v>65</v>
      </c>
      <c r="KL29" t="s">
        <v>65</v>
      </c>
      <c r="KM29" t="s">
        <v>65</v>
      </c>
      <c r="KN29" t="s">
        <v>65</v>
      </c>
      <c r="KO29" t="s">
        <v>65</v>
      </c>
      <c r="KP29" t="s">
        <v>65</v>
      </c>
      <c r="KQ29" t="s">
        <v>65</v>
      </c>
      <c r="KR29" t="s">
        <v>65</v>
      </c>
      <c r="KS29" t="s">
        <v>65</v>
      </c>
      <c r="KT29" t="s">
        <v>65</v>
      </c>
      <c r="KU29" t="s">
        <v>65</v>
      </c>
      <c r="KV29" t="s">
        <v>65</v>
      </c>
      <c r="KW29" t="s">
        <v>65</v>
      </c>
      <c r="KX29" t="s">
        <v>65</v>
      </c>
      <c r="KY29" t="s">
        <v>65</v>
      </c>
      <c r="KZ29" t="s">
        <v>65</v>
      </c>
      <c r="LA29" t="s">
        <v>65</v>
      </c>
      <c r="LB29" t="s">
        <v>65</v>
      </c>
      <c r="LC29" t="s">
        <v>65</v>
      </c>
      <c r="LD29" t="s">
        <v>65</v>
      </c>
      <c r="LE29" t="s">
        <v>65</v>
      </c>
      <c r="LF29" t="s">
        <v>65</v>
      </c>
      <c r="LG29" t="s">
        <v>65</v>
      </c>
      <c r="LH29" t="s">
        <v>65</v>
      </c>
      <c r="LI29" t="s">
        <v>65</v>
      </c>
      <c r="LJ29" t="s">
        <v>65</v>
      </c>
      <c r="LK29" t="s">
        <v>65</v>
      </c>
      <c r="LL29" t="s">
        <v>65</v>
      </c>
      <c r="LM29" t="s">
        <v>65</v>
      </c>
      <c r="LN29" t="s">
        <v>65</v>
      </c>
      <c r="LO29" t="s">
        <v>65</v>
      </c>
    </row>
    <row r="30" spans="1:327" ht="15.75" thickBot="1" x14ac:dyDescent="0.25">
      <c r="V30" t="s">
        <v>73</v>
      </c>
      <c r="W30" s="28">
        <v>60</v>
      </c>
      <c r="X30" s="29">
        <f>W30</f>
        <v>60</v>
      </c>
      <c r="Y30" s="29">
        <f>W30</f>
        <v>60</v>
      </c>
      <c r="Z30" s="29">
        <f>W30</f>
        <v>60</v>
      </c>
      <c r="AA30" s="30">
        <f>W30</f>
        <v>60</v>
      </c>
      <c r="AB30" s="28">
        <f>W30-1</f>
        <v>59</v>
      </c>
      <c r="AC30" s="29">
        <f>AB30</f>
        <v>59</v>
      </c>
      <c r="AD30" s="29">
        <f t="shared" ref="AD30:AF30" si="423">AC30</f>
        <v>59</v>
      </c>
      <c r="AE30" s="29">
        <f t="shared" si="423"/>
        <v>59</v>
      </c>
      <c r="AF30" s="30">
        <f t="shared" si="423"/>
        <v>59</v>
      </c>
      <c r="AG30" s="28">
        <f>AB30-1</f>
        <v>58</v>
      </c>
      <c r="AH30" s="29">
        <f>AG30</f>
        <v>58</v>
      </c>
      <c r="AI30" s="29">
        <f t="shared" ref="AI30:AK30" si="424">AH30</f>
        <v>58</v>
      </c>
      <c r="AJ30" s="29">
        <f t="shared" si="424"/>
        <v>58</v>
      </c>
      <c r="AK30" s="30">
        <f t="shared" si="424"/>
        <v>58</v>
      </c>
      <c r="AL30" s="28">
        <f>AG30-1</f>
        <v>57</v>
      </c>
      <c r="AM30" s="29">
        <f>AL30</f>
        <v>57</v>
      </c>
      <c r="AN30" s="29">
        <f t="shared" ref="AN30:AP30" si="425">AM30</f>
        <v>57</v>
      </c>
      <c r="AO30" s="29">
        <f t="shared" si="425"/>
        <v>57</v>
      </c>
      <c r="AP30" s="30">
        <f t="shared" si="425"/>
        <v>57</v>
      </c>
      <c r="AQ30" s="28">
        <f>AL30-1</f>
        <v>56</v>
      </c>
      <c r="AR30" s="29">
        <f>AQ30</f>
        <v>56</v>
      </c>
      <c r="AS30" s="29">
        <f t="shared" ref="AS30:AU30" si="426">AR30</f>
        <v>56</v>
      </c>
      <c r="AT30" s="29">
        <f t="shared" si="426"/>
        <v>56</v>
      </c>
      <c r="AU30" s="30">
        <f t="shared" si="426"/>
        <v>56</v>
      </c>
      <c r="AV30" s="28">
        <f>AQ30-1</f>
        <v>55</v>
      </c>
      <c r="AW30" s="29">
        <f>AV30</f>
        <v>55</v>
      </c>
      <c r="AX30" s="29">
        <f t="shared" ref="AX30:AZ30" si="427">AW30</f>
        <v>55</v>
      </c>
      <c r="AY30" s="29">
        <f t="shared" si="427"/>
        <v>55</v>
      </c>
      <c r="AZ30" s="30">
        <f t="shared" si="427"/>
        <v>55</v>
      </c>
      <c r="BA30" s="28">
        <f t="shared" ref="BA30" si="428">AV30-1</f>
        <v>54</v>
      </c>
      <c r="BB30" s="29">
        <f t="shared" ref="BB30:BE30" si="429">BA30</f>
        <v>54</v>
      </c>
      <c r="BC30" s="29">
        <f t="shared" si="429"/>
        <v>54</v>
      </c>
      <c r="BD30" s="29">
        <f t="shared" si="429"/>
        <v>54</v>
      </c>
      <c r="BE30" s="30">
        <f t="shared" si="429"/>
        <v>54</v>
      </c>
      <c r="BF30" s="28">
        <f t="shared" ref="BF30" si="430">BA30-1</f>
        <v>53</v>
      </c>
      <c r="BG30" s="29">
        <f t="shared" ref="BG30:BJ30" si="431">BF30</f>
        <v>53</v>
      </c>
      <c r="BH30" s="29">
        <f t="shared" si="431"/>
        <v>53</v>
      </c>
      <c r="BI30" s="29">
        <f t="shared" si="431"/>
        <v>53</v>
      </c>
      <c r="BJ30" s="30">
        <f t="shared" si="431"/>
        <v>53</v>
      </c>
      <c r="BK30" s="28">
        <f t="shared" ref="BK30" si="432">BF30-1</f>
        <v>52</v>
      </c>
      <c r="BL30" s="29">
        <f t="shared" ref="BL30:BO30" si="433">BK30</f>
        <v>52</v>
      </c>
      <c r="BM30" s="29">
        <f t="shared" si="433"/>
        <v>52</v>
      </c>
      <c r="BN30" s="29">
        <f t="shared" si="433"/>
        <v>52</v>
      </c>
      <c r="BO30" s="30">
        <f t="shared" si="433"/>
        <v>52</v>
      </c>
      <c r="BP30" s="28">
        <f t="shared" ref="BP30" si="434">BK30-1</f>
        <v>51</v>
      </c>
      <c r="BQ30" s="29">
        <f t="shared" ref="BQ30:BT30" si="435">BP30</f>
        <v>51</v>
      </c>
      <c r="BR30" s="29">
        <f t="shared" si="435"/>
        <v>51</v>
      </c>
      <c r="BS30" s="29">
        <f t="shared" si="435"/>
        <v>51</v>
      </c>
      <c r="BT30" s="30">
        <f t="shared" si="435"/>
        <v>51</v>
      </c>
      <c r="BU30" s="28">
        <f t="shared" ref="BU30" si="436">BP30-1</f>
        <v>50</v>
      </c>
      <c r="BV30" s="29">
        <f t="shared" ref="BV30:BY30" si="437">BU30</f>
        <v>50</v>
      </c>
      <c r="BW30" s="29">
        <f t="shared" si="437"/>
        <v>50</v>
      </c>
      <c r="BX30" s="29">
        <f t="shared" si="437"/>
        <v>50</v>
      </c>
      <c r="BY30" s="30">
        <f t="shared" si="437"/>
        <v>50</v>
      </c>
      <c r="BZ30" s="28">
        <f t="shared" ref="BZ30" si="438">BU30-1</f>
        <v>49</v>
      </c>
      <c r="CA30" s="29">
        <f t="shared" ref="CA30:CD30" si="439">BZ30</f>
        <v>49</v>
      </c>
      <c r="CB30" s="29">
        <f t="shared" si="439"/>
        <v>49</v>
      </c>
      <c r="CC30" s="29">
        <f t="shared" si="439"/>
        <v>49</v>
      </c>
      <c r="CD30" s="30">
        <f t="shared" si="439"/>
        <v>49</v>
      </c>
      <c r="CE30" s="28">
        <f t="shared" ref="CE30" si="440">BZ30-1</f>
        <v>48</v>
      </c>
      <c r="CF30" s="29">
        <f t="shared" ref="CF30:CI30" si="441">CE30</f>
        <v>48</v>
      </c>
      <c r="CG30" s="29">
        <f t="shared" si="441"/>
        <v>48</v>
      </c>
      <c r="CH30" s="29">
        <f t="shared" si="441"/>
        <v>48</v>
      </c>
      <c r="CI30" s="30">
        <f t="shared" si="441"/>
        <v>48</v>
      </c>
      <c r="CJ30" s="28">
        <f t="shared" ref="CJ30" si="442">CE30-1</f>
        <v>47</v>
      </c>
      <c r="CK30" s="29">
        <f t="shared" ref="CK30:CN30" si="443">CJ30</f>
        <v>47</v>
      </c>
      <c r="CL30" s="29">
        <f t="shared" si="443"/>
        <v>47</v>
      </c>
      <c r="CM30" s="29">
        <f t="shared" si="443"/>
        <v>47</v>
      </c>
      <c r="CN30" s="30">
        <f t="shared" si="443"/>
        <v>47</v>
      </c>
      <c r="CO30" s="28">
        <f t="shared" ref="CO30" si="444">CJ30-1</f>
        <v>46</v>
      </c>
      <c r="CP30" s="29">
        <f t="shared" ref="CP30:CS30" si="445">CO30</f>
        <v>46</v>
      </c>
      <c r="CQ30" s="29">
        <f t="shared" si="445"/>
        <v>46</v>
      </c>
      <c r="CR30" s="29">
        <f t="shared" si="445"/>
        <v>46</v>
      </c>
      <c r="CS30" s="30">
        <f t="shared" si="445"/>
        <v>46</v>
      </c>
      <c r="CT30" s="28">
        <f t="shared" ref="CT30" si="446">CO30-1</f>
        <v>45</v>
      </c>
      <c r="CU30" s="29">
        <f t="shared" ref="CU30:CX30" si="447">CT30</f>
        <v>45</v>
      </c>
      <c r="CV30" s="29">
        <f t="shared" si="447"/>
        <v>45</v>
      </c>
      <c r="CW30" s="29">
        <f t="shared" si="447"/>
        <v>45</v>
      </c>
      <c r="CX30" s="30">
        <f t="shared" si="447"/>
        <v>45</v>
      </c>
      <c r="CY30" s="28">
        <f t="shared" ref="CY30" si="448">CT30-1</f>
        <v>44</v>
      </c>
      <c r="CZ30" s="29">
        <f t="shared" ref="CZ30:DC30" si="449">CY30</f>
        <v>44</v>
      </c>
      <c r="DA30" s="29">
        <f t="shared" si="449"/>
        <v>44</v>
      </c>
      <c r="DB30" s="29">
        <f t="shared" si="449"/>
        <v>44</v>
      </c>
      <c r="DC30" s="30">
        <f t="shared" si="449"/>
        <v>44</v>
      </c>
      <c r="DD30" s="28">
        <f t="shared" ref="DD30" si="450">CY30-1</f>
        <v>43</v>
      </c>
      <c r="DE30" s="29">
        <f t="shared" ref="DE30:DH30" si="451">DD30</f>
        <v>43</v>
      </c>
      <c r="DF30" s="29">
        <f t="shared" si="451"/>
        <v>43</v>
      </c>
      <c r="DG30" s="29">
        <f t="shared" si="451"/>
        <v>43</v>
      </c>
      <c r="DH30" s="30">
        <f t="shared" si="451"/>
        <v>43</v>
      </c>
      <c r="DI30" s="28">
        <f t="shared" ref="DI30" si="452">DD30-1</f>
        <v>42</v>
      </c>
      <c r="DJ30" s="29">
        <f t="shared" ref="DJ30:DM30" si="453">DI30</f>
        <v>42</v>
      </c>
      <c r="DK30" s="29">
        <f t="shared" si="453"/>
        <v>42</v>
      </c>
      <c r="DL30" s="29">
        <f t="shared" si="453"/>
        <v>42</v>
      </c>
      <c r="DM30" s="30">
        <f t="shared" si="453"/>
        <v>42</v>
      </c>
      <c r="DN30" s="28">
        <f t="shared" ref="DN30" si="454">DI30-1</f>
        <v>41</v>
      </c>
      <c r="DO30" s="29">
        <f t="shared" ref="DO30:DR30" si="455">DN30</f>
        <v>41</v>
      </c>
      <c r="DP30" s="29">
        <f t="shared" si="455"/>
        <v>41</v>
      </c>
      <c r="DQ30" s="29">
        <f t="shared" si="455"/>
        <v>41</v>
      </c>
      <c r="DR30" s="30">
        <f t="shared" si="455"/>
        <v>41</v>
      </c>
      <c r="DS30" s="28">
        <f t="shared" ref="DS30" si="456">DN30-1</f>
        <v>40</v>
      </c>
      <c r="DT30" s="29">
        <f t="shared" ref="DT30:DW30" si="457">DS30</f>
        <v>40</v>
      </c>
      <c r="DU30" s="29">
        <f t="shared" si="457"/>
        <v>40</v>
      </c>
      <c r="DV30" s="29">
        <f t="shared" si="457"/>
        <v>40</v>
      </c>
      <c r="DW30" s="30">
        <f t="shared" si="457"/>
        <v>40</v>
      </c>
      <c r="DX30" s="28">
        <f t="shared" ref="DX30" si="458">DS30-1</f>
        <v>39</v>
      </c>
      <c r="DY30" s="29">
        <f t="shared" ref="DY30:EB30" si="459">DX30</f>
        <v>39</v>
      </c>
      <c r="DZ30" s="29">
        <f t="shared" si="459"/>
        <v>39</v>
      </c>
      <c r="EA30" s="29">
        <f t="shared" si="459"/>
        <v>39</v>
      </c>
      <c r="EB30" s="30">
        <f t="shared" si="459"/>
        <v>39</v>
      </c>
      <c r="EC30" s="28">
        <f t="shared" ref="EC30" si="460">DX30-1</f>
        <v>38</v>
      </c>
      <c r="ED30" s="29">
        <f t="shared" ref="ED30:EG30" si="461">EC30</f>
        <v>38</v>
      </c>
      <c r="EE30" s="29">
        <f t="shared" si="461"/>
        <v>38</v>
      </c>
      <c r="EF30" s="29">
        <f t="shared" si="461"/>
        <v>38</v>
      </c>
      <c r="EG30" s="30">
        <f t="shared" si="461"/>
        <v>38</v>
      </c>
      <c r="EH30" s="28">
        <f t="shared" ref="EH30" si="462">EC30-1</f>
        <v>37</v>
      </c>
      <c r="EI30" s="29">
        <f t="shared" ref="EI30:EL30" si="463">EH30</f>
        <v>37</v>
      </c>
      <c r="EJ30" s="29">
        <f t="shared" si="463"/>
        <v>37</v>
      </c>
      <c r="EK30" s="29">
        <f t="shared" si="463"/>
        <v>37</v>
      </c>
      <c r="EL30" s="30">
        <f t="shared" si="463"/>
        <v>37</v>
      </c>
      <c r="EM30" s="28">
        <f t="shared" ref="EM30" si="464">EH30-1</f>
        <v>36</v>
      </c>
      <c r="EN30" s="29">
        <f t="shared" ref="EN30:EQ30" si="465">EM30</f>
        <v>36</v>
      </c>
      <c r="EO30" s="29">
        <f t="shared" si="465"/>
        <v>36</v>
      </c>
      <c r="EP30" s="29">
        <f t="shared" si="465"/>
        <v>36</v>
      </c>
      <c r="EQ30" s="30">
        <f t="shared" si="465"/>
        <v>36</v>
      </c>
      <c r="ER30" s="28">
        <f t="shared" ref="ER30" si="466">EM30-1</f>
        <v>35</v>
      </c>
      <c r="ES30" s="29">
        <f t="shared" ref="ES30:EV30" si="467">ER30</f>
        <v>35</v>
      </c>
      <c r="ET30" s="29">
        <f t="shared" si="467"/>
        <v>35</v>
      </c>
      <c r="EU30" s="29">
        <f t="shared" si="467"/>
        <v>35</v>
      </c>
      <c r="EV30" s="30">
        <f t="shared" si="467"/>
        <v>35</v>
      </c>
      <c r="EW30" s="28">
        <f t="shared" ref="EW30" si="468">ER30-1</f>
        <v>34</v>
      </c>
      <c r="EX30" s="29">
        <f t="shared" ref="EX30:FA30" si="469">EW30</f>
        <v>34</v>
      </c>
      <c r="EY30" s="29">
        <f t="shared" si="469"/>
        <v>34</v>
      </c>
      <c r="EZ30" s="29">
        <f t="shared" si="469"/>
        <v>34</v>
      </c>
      <c r="FA30" s="30">
        <f t="shared" si="469"/>
        <v>34</v>
      </c>
      <c r="FB30" s="28">
        <f t="shared" ref="FB30" si="470">EW30-1</f>
        <v>33</v>
      </c>
      <c r="FC30" s="29">
        <f t="shared" ref="FC30:FF30" si="471">FB30</f>
        <v>33</v>
      </c>
      <c r="FD30" s="29">
        <f t="shared" si="471"/>
        <v>33</v>
      </c>
      <c r="FE30" s="29">
        <f t="shared" si="471"/>
        <v>33</v>
      </c>
      <c r="FF30" s="30">
        <f t="shared" si="471"/>
        <v>33</v>
      </c>
      <c r="FG30" s="28">
        <f t="shared" ref="FG30" si="472">FB30-1</f>
        <v>32</v>
      </c>
      <c r="FH30" s="29">
        <f t="shared" ref="FH30:FK30" si="473">FG30</f>
        <v>32</v>
      </c>
      <c r="FI30" s="29">
        <f t="shared" si="473"/>
        <v>32</v>
      </c>
      <c r="FJ30" s="29">
        <f t="shared" si="473"/>
        <v>32</v>
      </c>
      <c r="FK30" s="30">
        <f t="shared" si="473"/>
        <v>32</v>
      </c>
      <c r="FL30" s="28">
        <f t="shared" ref="FL30" si="474">FG30-1</f>
        <v>31</v>
      </c>
      <c r="FM30" s="29">
        <f t="shared" ref="FM30:FP30" si="475">FL30</f>
        <v>31</v>
      </c>
      <c r="FN30" s="29">
        <f t="shared" si="475"/>
        <v>31</v>
      </c>
      <c r="FO30" s="29">
        <f t="shared" si="475"/>
        <v>31</v>
      </c>
      <c r="FP30" s="30">
        <f t="shared" si="475"/>
        <v>31</v>
      </c>
      <c r="FQ30" s="28">
        <f t="shared" ref="FQ30" si="476">FL30-1</f>
        <v>30</v>
      </c>
      <c r="FR30" s="29">
        <f t="shared" ref="FR30:FU30" si="477">FQ30</f>
        <v>30</v>
      </c>
      <c r="FS30" s="29">
        <f t="shared" si="477"/>
        <v>30</v>
      </c>
      <c r="FT30" s="29">
        <f t="shared" si="477"/>
        <v>30</v>
      </c>
      <c r="FU30" s="30">
        <f t="shared" si="477"/>
        <v>30</v>
      </c>
      <c r="FV30" s="28">
        <f t="shared" ref="FV30" si="478">FQ30-1</f>
        <v>29</v>
      </c>
      <c r="FW30" s="29">
        <f t="shared" ref="FW30:FZ30" si="479">FV30</f>
        <v>29</v>
      </c>
      <c r="FX30" s="29">
        <f t="shared" si="479"/>
        <v>29</v>
      </c>
      <c r="FY30" s="29">
        <f t="shared" si="479"/>
        <v>29</v>
      </c>
      <c r="FZ30" s="30">
        <f t="shared" si="479"/>
        <v>29</v>
      </c>
      <c r="GA30" s="28">
        <f t="shared" ref="GA30" si="480">FV30-1</f>
        <v>28</v>
      </c>
      <c r="GB30" s="29">
        <f t="shared" ref="GB30:GE30" si="481">GA30</f>
        <v>28</v>
      </c>
      <c r="GC30" s="29">
        <f t="shared" si="481"/>
        <v>28</v>
      </c>
      <c r="GD30" s="29">
        <f t="shared" si="481"/>
        <v>28</v>
      </c>
      <c r="GE30" s="30">
        <f t="shared" si="481"/>
        <v>28</v>
      </c>
      <c r="GF30" s="28">
        <f t="shared" ref="GF30" si="482">GA30-1</f>
        <v>27</v>
      </c>
      <c r="GG30" s="29">
        <f t="shared" ref="GG30:GJ30" si="483">GF30</f>
        <v>27</v>
      </c>
      <c r="GH30" s="29">
        <f t="shared" si="483"/>
        <v>27</v>
      </c>
      <c r="GI30" s="29">
        <f t="shared" si="483"/>
        <v>27</v>
      </c>
      <c r="GJ30" s="30">
        <f t="shared" si="483"/>
        <v>27</v>
      </c>
      <c r="GK30" s="28">
        <f t="shared" ref="GK30" si="484">GF30-1</f>
        <v>26</v>
      </c>
      <c r="GL30" s="29">
        <f t="shared" ref="GL30:GO30" si="485">GK30</f>
        <v>26</v>
      </c>
      <c r="GM30" s="29">
        <f t="shared" si="485"/>
        <v>26</v>
      </c>
      <c r="GN30" s="29">
        <f t="shared" si="485"/>
        <v>26</v>
      </c>
      <c r="GO30" s="30">
        <f t="shared" si="485"/>
        <v>26</v>
      </c>
      <c r="GP30" s="28">
        <f t="shared" ref="GP30" si="486">GK30-1</f>
        <v>25</v>
      </c>
      <c r="GQ30" s="29">
        <f t="shared" ref="GQ30:GT30" si="487">GP30</f>
        <v>25</v>
      </c>
      <c r="GR30" s="29">
        <f t="shared" si="487"/>
        <v>25</v>
      </c>
      <c r="GS30" s="29">
        <f t="shared" si="487"/>
        <v>25</v>
      </c>
      <c r="GT30" s="30">
        <f t="shared" si="487"/>
        <v>25</v>
      </c>
      <c r="GU30" s="28">
        <f t="shared" ref="GU30" si="488">GP30-1</f>
        <v>24</v>
      </c>
      <c r="GV30" s="29">
        <f t="shared" ref="GV30:GY30" si="489">GU30</f>
        <v>24</v>
      </c>
      <c r="GW30" s="29">
        <f t="shared" si="489"/>
        <v>24</v>
      </c>
      <c r="GX30" s="29">
        <f t="shared" si="489"/>
        <v>24</v>
      </c>
      <c r="GY30" s="30">
        <f t="shared" si="489"/>
        <v>24</v>
      </c>
      <c r="GZ30" s="28">
        <f t="shared" ref="GZ30" si="490">GU30-1</f>
        <v>23</v>
      </c>
      <c r="HA30" s="29">
        <f t="shared" ref="HA30:HD30" si="491">GZ30</f>
        <v>23</v>
      </c>
      <c r="HB30" s="29">
        <f t="shared" si="491"/>
        <v>23</v>
      </c>
      <c r="HC30" s="29">
        <f t="shared" si="491"/>
        <v>23</v>
      </c>
      <c r="HD30" s="30">
        <f t="shared" si="491"/>
        <v>23</v>
      </c>
      <c r="HE30" s="28">
        <f t="shared" ref="HE30" si="492">GZ30-1</f>
        <v>22</v>
      </c>
      <c r="HF30" s="29">
        <f t="shared" ref="HF30:HI30" si="493">HE30</f>
        <v>22</v>
      </c>
      <c r="HG30" s="29">
        <f t="shared" si="493"/>
        <v>22</v>
      </c>
      <c r="HH30" s="29">
        <f t="shared" si="493"/>
        <v>22</v>
      </c>
      <c r="HI30" s="30">
        <f t="shared" si="493"/>
        <v>22</v>
      </c>
      <c r="HJ30" s="28">
        <f t="shared" ref="HJ30" si="494">HE30-1</f>
        <v>21</v>
      </c>
      <c r="HK30" s="29">
        <f t="shared" ref="HK30:HN30" si="495">HJ30</f>
        <v>21</v>
      </c>
      <c r="HL30" s="29">
        <f t="shared" si="495"/>
        <v>21</v>
      </c>
      <c r="HM30" s="29">
        <f t="shared" si="495"/>
        <v>21</v>
      </c>
      <c r="HN30" s="30">
        <f t="shared" si="495"/>
        <v>21</v>
      </c>
      <c r="HO30" s="28">
        <f t="shared" ref="HO30" si="496">HJ30-1</f>
        <v>20</v>
      </c>
      <c r="HP30" s="29">
        <f t="shared" ref="HP30:HS30" si="497">HO30</f>
        <v>20</v>
      </c>
      <c r="HQ30" s="29">
        <f t="shared" si="497"/>
        <v>20</v>
      </c>
      <c r="HR30" s="29">
        <f t="shared" si="497"/>
        <v>20</v>
      </c>
      <c r="HS30" s="30">
        <f t="shared" si="497"/>
        <v>20</v>
      </c>
      <c r="HT30" s="28">
        <f t="shared" ref="HT30" si="498">HO30-1</f>
        <v>19</v>
      </c>
      <c r="HU30" s="29">
        <f t="shared" ref="HU30:HX30" si="499">HT30</f>
        <v>19</v>
      </c>
      <c r="HV30" s="29">
        <f t="shared" si="499"/>
        <v>19</v>
      </c>
      <c r="HW30" s="29">
        <f t="shared" si="499"/>
        <v>19</v>
      </c>
      <c r="HX30" s="30">
        <f t="shared" si="499"/>
        <v>19</v>
      </c>
      <c r="HY30" s="28">
        <f t="shared" ref="HY30" si="500">HT30-1</f>
        <v>18</v>
      </c>
      <c r="HZ30" s="29">
        <f t="shared" ref="HZ30:IC30" si="501">HY30</f>
        <v>18</v>
      </c>
      <c r="IA30" s="29">
        <f t="shared" si="501"/>
        <v>18</v>
      </c>
      <c r="IB30" s="29">
        <f t="shared" si="501"/>
        <v>18</v>
      </c>
      <c r="IC30" s="30">
        <f t="shared" si="501"/>
        <v>18</v>
      </c>
      <c r="ID30" s="28">
        <f t="shared" ref="ID30" si="502">HY30-1</f>
        <v>17</v>
      </c>
      <c r="IE30" s="29">
        <f t="shared" ref="IE30:IH30" si="503">ID30</f>
        <v>17</v>
      </c>
      <c r="IF30" s="29">
        <f t="shared" si="503"/>
        <v>17</v>
      </c>
      <c r="IG30" s="29">
        <f t="shared" si="503"/>
        <v>17</v>
      </c>
      <c r="IH30" s="30">
        <f t="shared" si="503"/>
        <v>17</v>
      </c>
      <c r="II30" s="28">
        <f t="shared" ref="II30" si="504">ID30-1</f>
        <v>16</v>
      </c>
      <c r="IJ30" s="29">
        <f t="shared" ref="IJ30:IM30" si="505">II30</f>
        <v>16</v>
      </c>
      <c r="IK30" s="29">
        <f t="shared" si="505"/>
        <v>16</v>
      </c>
      <c r="IL30" s="29">
        <f t="shared" si="505"/>
        <v>16</v>
      </c>
      <c r="IM30" s="30">
        <f t="shared" si="505"/>
        <v>16</v>
      </c>
      <c r="IN30" s="28">
        <f t="shared" ref="IN30" si="506">II30-1</f>
        <v>15</v>
      </c>
      <c r="IO30" s="29">
        <f t="shared" ref="IO30:IR30" si="507">IN30</f>
        <v>15</v>
      </c>
      <c r="IP30" s="29">
        <f t="shared" si="507"/>
        <v>15</v>
      </c>
      <c r="IQ30" s="29">
        <f t="shared" si="507"/>
        <v>15</v>
      </c>
      <c r="IR30" s="30">
        <f t="shared" si="507"/>
        <v>15</v>
      </c>
      <c r="IS30" s="28">
        <f t="shared" ref="IS30" si="508">IN30-1</f>
        <v>14</v>
      </c>
      <c r="IT30" s="29">
        <f t="shared" ref="IT30:IW30" si="509">IS30</f>
        <v>14</v>
      </c>
      <c r="IU30" s="29">
        <f t="shared" si="509"/>
        <v>14</v>
      </c>
      <c r="IV30" s="29">
        <f t="shared" si="509"/>
        <v>14</v>
      </c>
      <c r="IW30" s="30">
        <f t="shared" si="509"/>
        <v>14</v>
      </c>
      <c r="IX30" s="28">
        <f t="shared" ref="IX30" si="510">IS30-1</f>
        <v>13</v>
      </c>
      <c r="IY30" s="29">
        <f t="shared" ref="IY30:JB30" si="511">IX30</f>
        <v>13</v>
      </c>
      <c r="IZ30" s="29">
        <f t="shared" si="511"/>
        <v>13</v>
      </c>
      <c r="JA30" s="29">
        <f t="shared" si="511"/>
        <v>13</v>
      </c>
      <c r="JB30" s="30">
        <f t="shared" si="511"/>
        <v>13</v>
      </c>
      <c r="JC30" s="28">
        <f t="shared" ref="JC30" si="512">IX30-1</f>
        <v>12</v>
      </c>
      <c r="JD30" s="29">
        <f t="shared" ref="JD30:JG30" si="513">JC30</f>
        <v>12</v>
      </c>
      <c r="JE30" s="29">
        <f t="shared" si="513"/>
        <v>12</v>
      </c>
      <c r="JF30" s="29">
        <f t="shared" si="513"/>
        <v>12</v>
      </c>
      <c r="JG30" s="30">
        <f t="shared" si="513"/>
        <v>12</v>
      </c>
      <c r="JH30" s="28">
        <f t="shared" ref="JH30" si="514">JC30-1</f>
        <v>11</v>
      </c>
      <c r="JI30" s="29">
        <f t="shared" ref="JI30:JL30" si="515">JH30</f>
        <v>11</v>
      </c>
      <c r="JJ30" s="29">
        <f t="shared" si="515"/>
        <v>11</v>
      </c>
      <c r="JK30" s="29">
        <f t="shared" si="515"/>
        <v>11</v>
      </c>
      <c r="JL30" s="30">
        <f t="shared" si="515"/>
        <v>11</v>
      </c>
      <c r="JM30" s="28">
        <f t="shared" ref="JM30" si="516">JH30-1</f>
        <v>10</v>
      </c>
      <c r="JN30" s="29">
        <f t="shared" ref="JN30:JQ30" si="517">JM30</f>
        <v>10</v>
      </c>
      <c r="JO30" s="29">
        <f t="shared" si="517"/>
        <v>10</v>
      </c>
      <c r="JP30" s="29">
        <f t="shared" si="517"/>
        <v>10</v>
      </c>
      <c r="JQ30" s="30">
        <f t="shared" si="517"/>
        <v>10</v>
      </c>
      <c r="JR30" s="28">
        <f t="shared" ref="JR30" si="518">JM30-1</f>
        <v>9</v>
      </c>
      <c r="JS30" s="29">
        <f t="shared" ref="JS30:JV30" si="519">JR30</f>
        <v>9</v>
      </c>
      <c r="JT30" s="29">
        <f t="shared" si="519"/>
        <v>9</v>
      </c>
      <c r="JU30" s="29">
        <f t="shared" si="519"/>
        <v>9</v>
      </c>
      <c r="JV30" s="30">
        <f t="shared" si="519"/>
        <v>9</v>
      </c>
      <c r="JW30" s="28">
        <f t="shared" ref="JW30" si="520">JR30-1</f>
        <v>8</v>
      </c>
      <c r="JX30" s="29">
        <f t="shared" ref="JX30:KA30" si="521">JW30</f>
        <v>8</v>
      </c>
      <c r="JY30" s="29">
        <f t="shared" si="521"/>
        <v>8</v>
      </c>
      <c r="JZ30" s="29">
        <f t="shared" si="521"/>
        <v>8</v>
      </c>
      <c r="KA30" s="30">
        <f t="shared" si="521"/>
        <v>8</v>
      </c>
      <c r="KB30" s="28">
        <f t="shared" ref="KB30" si="522">JW30-1</f>
        <v>7</v>
      </c>
      <c r="KC30" s="29">
        <f t="shared" ref="KC30:KF30" si="523">KB30</f>
        <v>7</v>
      </c>
      <c r="KD30" s="29">
        <f t="shared" si="523"/>
        <v>7</v>
      </c>
      <c r="KE30" s="29">
        <f t="shared" si="523"/>
        <v>7</v>
      </c>
      <c r="KF30" s="30">
        <f t="shared" si="523"/>
        <v>7</v>
      </c>
      <c r="KG30" s="28">
        <f t="shared" ref="KG30" si="524">KB30-1</f>
        <v>6</v>
      </c>
      <c r="KH30" s="29">
        <f t="shared" ref="KH30:KK30" si="525">KG30</f>
        <v>6</v>
      </c>
      <c r="KI30" s="29">
        <f t="shared" si="525"/>
        <v>6</v>
      </c>
      <c r="KJ30" s="29">
        <f t="shared" si="525"/>
        <v>6</v>
      </c>
      <c r="KK30" s="30">
        <f t="shared" si="525"/>
        <v>6</v>
      </c>
      <c r="KL30" s="28">
        <f t="shared" ref="KL30" si="526">KG30-1</f>
        <v>5</v>
      </c>
      <c r="KM30" s="29">
        <f t="shared" ref="KM30:KP30" si="527">KL30</f>
        <v>5</v>
      </c>
      <c r="KN30" s="29">
        <f t="shared" si="527"/>
        <v>5</v>
      </c>
      <c r="KO30" s="29">
        <f t="shared" si="527"/>
        <v>5</v>
      </c>
      <c r="KP30" s="30">
        <f t="shared" si="527"/>
        <v>5</v>
      </c>
      <c r="KQ30" s="28">
        <f t="shared" ref="KQ30" si="528">KL30-1</f>
        <v>4</v>
      </c>
      <c r="KR30" s="29">
        <f t="shared" ref="KR30:KU30" si="529">KQ30</f>
        <v>4</v>
      </c>
      <c r="KS30" s="29">
        <f t="shared" si="529"/>
        <v>4</v>
      </c>
      <c r="KT30" s="29">
        <f t="shared" si="529"/>
        <v>4</v>
      </c>
      <c r="KU30" s="30">
        <f t="shared" si="529"/>
        <v>4</v>
      </c>
      <c r="KV30" s="28">
        <f t="shared" ref="KV30" si="530">KQ30-1</f>
        <v>3</v>
      </c>
      <c r="KW30" s="29">
        <f t="shared" ref="KW30:KZ30" si="531">KV30</f>
        <v>3</v>
      </c>
      <c r="KX30" s="29">
        <f t="shared" si="531"/>
        <v>3</v>
      </c>
      <c r="KY30" s="29">
        <f t="shared" si="531"/>
        <v>3</v>
      </c>
      <c r="KZ30" s="30">
        <f t="shared" si="531"/>
        <v>3</v>
      </c>
      <c r="LA30" s="28">
        <f t="shared" ref="LA30" si="532">KV30-1</f>
        <v>2</v>
      </c>
      <c r="LB30" s="29">
        <f t="shared" ref="LB30:LE30" si="533">LA30</f>
        <v>2</v>
      </c>
      <c r="LC30" s="29">
        <f t="shared" si="533"/>
        <v>2</v>
      </c>
      <c r="LD30" s="29">
        <f t="shared" si="533"/>
        <v>2</v>
      </c>
      <c r="LE30" s="30">
        <f t="shared" si="533"/>
        <v>2</v>
      </c>
      <c r="LF30" s="28">
        <f t="shared" ref="LF30" si="534">LA30-1</f>
        <v>1</v>
      </c>
      <c r="LG30" s="29">
        <f t="shared" ref="LG30:LJ30" si="535">LF30</f>
        <v>1</v>
      </c>
      <c r="LH30" s="29">
        <f t="shared" si="535"/>
        <v>1</v>
      </c>
      <c r="LI30" s="29">
        <f t="shared" si="535"/>
        <v>1</v>
      </c>
      <c r="LJ30" s="30">
        <f t="shared" si="535"/>
        <v>1</v>
      </c>
      <c r="LK30" s="28">
        <f t="shared" ref="LK30" si="536">LF30-1</f>
        <v>0</v>
      </c>
      <c r="LL30" s="29">
        <f t="shared" ref="LL30:LO30" si="537">LK30</f>
        <v>0</v>
      </c>
      <c r="LM30" s="29">
        <f t="shared" si="537"/>
        <v>0</v>
      </c>
      <c r="LN30" s="29">
        <f t="shared" si="537"/>
        <v>0</v>
      </c>
      <c r="LO30" s="30">
        <f t="shared" si="537"/>
        <v>0</v>
      </c>
    </row>
    <row r="31" spans="1:327" x14ac:dyDescent="0.2">
      <c r="A31" s="31">
        <v>45464</v>
      </c>
      <c r="W31" t="s">
        <v>42</v>
      </c>
      <c r="X31" t="s">
        <v>74</v>
      </c>
      <c r="Y31" t="s">
        <v>75</v>
      </c>
      <c r="Z31" t="s">
        <v>76</v>
      </c>
      <c r="AA31" t="s">
        <v>77</v>
      </c>
      <c r="AB31" t="s">
        <v>42</v>
      </c>
      <c r="AC31" t="s">
        <v>74</v>
      </c>
      <c r="AD31" t="s">
        <v>75</v>
      </c>
      <c r="AE31" t="s">
        <v>76</v>
      </c>
      <c r="AF31" t="s">
        <v>77</v>
      </c>
      <c r="AG31" t="s">
        <v>42</v>
      </c>
      <c r="AH31" t="s">
        <v>74</v>
      </c>
      <c r="AI31" t="s">
        <v>75</v>
      </c>
      <c r="AJ31" t="s">
        <v>76</v>
      </c>
      <c r="AK31" t="s">
        <v>77</v>
      </c>
      <c r="AL31" t="s">
        <v>42</v>
      </c>
      <c r="AM31" t="s">
        <v>74</v>
      </c>
      <c r="AN31" t="s">
        <v>75</v>
      </c>
      <c r="AO31" t="s">
        <v>76</v>
      </c>
      <c r="AP31" t="s">
        <v>77</v>
      </c>
      <c r="AQ31" t="s">
        <v>42</v>
      </c>
      <c r="AR31" t="s">
        <v>74</v>
      </c>
      <c r="AS31" t="s">
        <v>75</v>
      </c>
      <c r="AT31" t="s">
        <v>76</v>
      </c>
      <c r="AU31" t="s">
        <v>77</v>
      </c>
      <c r="AV31" t="s">
        <v>42</v>
      </c>
      <c r="AW31" t="s">
        <v>74</v>
      </c>
      <c r="AX31" t="s">
        <v>75</v>
      </c>
      <c r="AY31" t="s">
        <v>76</v>
      </c>
      <c r="AZ31" t="s">
        <v>77</v>
      </c>
      <c r="BA31" t="s">
        <v>42</v>
      </c>
      <c r="BB31" t="s">
        <v>74</v>
      </c>
      <c r="BC31" t="s">
        <v>75</v>
      </c>
      <c r="BD31" t="s">
        <v>76</v>
      </c>
      <c r="BE31" t="s">
        <v>77</v>
      </c>
      <c r="BF31" t="s">
        <v>42</v>
      </c>
      <c r="BG31" t="s">
        <v>74</v>
      </c>
      <c r="BH31" t="s">
        <v>75</v>
      </c>
      <c r="BI31" t="s">
        <v>76</v>
      </c>
      <c r="BJ31" t="s">
        <v>77</v>
      </c>
      <c r="BK31" t="s">
        <v>42</v>
      </c>
      <c r="BL31" t="s">
        <v>74</v>
      </c>
      <c r="BM31" t="s">
        <v>75</v>
      </c>
      <c r="BN31" t="s">
        <v>76</v>
      </c>
      <c r="BO31" t="s">
        <v>77</v>
      </c>
      <c r="BP31" t="s">
        <v>42</v>
      </c>
      <c r="BQ31" t="s">
        <v>74</v>
      </c>
      <c r="BR31" t="s">
        <v>75</v>
      </c>
      <c r="BS31" t="s">
        <v>76</v>
      </c>
      <c r="BT31" t="s">
        <v>77</v>
      </c>
      <c r="BU31" t="s">
        <v>42</v>
      </c>
      <c r="BV31" t="s">
        <v>74</v>
      </c>
      <c r="BW31" t="s">
        <v>75</v>
      </c>
      <c r="BX31" t="s">
        <v>76</v>
      </c>
      <c r="BY31" t="s">
        <v>77</v>
      </c>
      <c r="BZ31" t="s">
        <v>42</v>
      </c>
      <c r="CA31" t="s">
        <v>74</v>
      </c>
      <c r="CB31" t="s">
        <v>75</v>
      </c>
      <c r="CC31" t="s">
        <v>76</v>
      </c>
      <c r="CD31" t="s">
        <v>77</v>
      </c>
      <c r="CE31" t="s">
        <v>42</v>
      </c>
      <c r="CF31" t="s">
        <v>74</v>
      </c>
      <c r="CG31" t="s">
        <v>75</v>
      </c>
      <c r="CH31" t="s">
        <v>76</v>
      </c>
      <c r="CI31" t="s">
        <v>77</v>
      </c>
      <c r="CJ31" t="s">
        <v>42</v>
      </c>
      <c r="CK31" t="s">
        <v>74</v>
      </c>
      <c r="CL31" t="s">
        <v>75</v>
      </c>
      <c r="CM31" t="s">
        <v>76</v>
      </c>
      <c r="CN31" t="s">
        <v>77</v>
      </c>
      <c r="CO31" t="s">
        <v>42</v>
      </c>
      <c r="CP31" t="s">
        <v>74</v>
      </c>
      <c r="CQ31" t="s">
        <v>75</v>
      </c>
      <c r="CR31" t="s">
        <v>76</v>
      </c>
      <c r="CS31" t="s">
        <v>77</v>
      </c>
      <c r="CT31" t="s">
        <v>42</v>
      </c>
      <c r="CU31" t="s">
        <v>74</v>
      </c>
      <c r="CV31" t="s">
        <v>75</v>
      </c>
      <c r="CW31" t="s">
        <v>76</v>
      </c>
      <c r="CX31" t="s">
        <v>77</v>
      </c>
      <c r="CY31" t="s">
        <v>42</v>
      </c>
      <c r="CZ31" t="s">
        <v>74</v>
      </c>
      <c r="DA31" t="s">
        <v>75</v>
      </c>
      <c r="DB31" t="s">
        <v>76</v>
      </c>
      <c r="DC31" t="s">
        <v>77</v>
      </c>
      <c r="DD31" t="s">
        <v>42</v>
      </c>
      <c r="DE31" t="s">
        <v>74</v>
      </c>
      <c r="DF31" t="s">
        <v>75</v>
      </c>
      <c r="DG31" t="s">
        <v>76</v>
      </c>
      <c r="DH31" t="s">
        <v>77</v>
      </c>
      <c r="DI31" t="s">
        <v>42</v>
      </c>
      <c r="DJ31" t="s">
        <v>74</v>
      </c>
      <c r="DK31" t="s">
        <v>75</v>
      </c>
      <c r="DL31" t="s">
        <v>76</v>
      </c>
      <c r="DM31" t="s">
        <v>77</v>
      </c>
      <c r="DN31" t="s">
        <v>42</v>
      </c>
      <c r="DO31" t="s">
        <v>74</v>
      </c>
      <c r="DP31" t="s">
        <v>75</v>
      </c>
      <c r="DQ31" t="s">
        <v>76</v>
      </c>
      <c r="DR31" t="s">
        <v>77</v>
      </c>
      <c r="DS31" t="s">
        <v>42</v>
      </c>
      <c r="DT31" t="s">
        <v>74</v>
      </c>
      <c r="DU31" t="s">
        <v>75</v>
      </c>
      <c r="DV31" t="s">
        <v>76</v>
      </c>
      <c r="DW31" t="s">
        <v>77</v>
      </c>
      <c r="DX31" t="s">
        <v>42</v>
      </c>
      <c r="DY31" t="s">
        <v>74</v>
      </c>
      <c r="DZ31" t="s">
        <v>75</v>
      </c>
      <c r="EA31" t="s">
        <v>76</v>
      </c>
      <c r="EB31" t="s">
        <v>77</v>
      </c>
      <c r="EC31" t="s">
        <v>42</v>
      </c>
      <c r="ED31" t="s">
        <v>74</v>
      </c>
      <c r="EE31" t="s">
        <v>75</v>
      </c>
      <c r="EF31" t="s">
        <v>76</v>
      </c>
      <c r="EG31" t="s">
        <v>77</v>
      </c>
      <c r="EH31" t="s">
        <v>42</v>
      </c>
      <c r="EI31" t="s">
        <v>74</v>
      </c>
      <c r="EJ31" t="s">
        <v>75</v>
      </c>
      <c r="EK31" t="s">
        <v>76</v>
      </c>
      <c r="EL31" t="s">
        <v>77</v>
      </c>
      <c r="EM31" t="s">
        <v>42</v>
      </c>
      <c r="EN31" t="s">
        <v>74</v>
      </c>
      <c r="EO31" t="s">
        <v>75</v>
      </c>
      <c r="EP31" t="s">
        <v>76</v>
      </c>
      <c r="EQ31" t="s">
        <v>77</v>
      </c>
      <c r="ER31" t="s">
        <v>42</v>
      </c>
      <c r="ES31" t="s">
        <v>74</v>
      </c>
      <c r="ET31" t="s">
        <v>75</v>
      </c>
      <c r="EU31" t="s">
        <v>76</v>
      </c>
      <c r="EV31" t="s">
        <v>77</v>
      </c>
      <c r="EW31" t="s">
        <v>42</v>
      </c>
      <c r="EX31" t="s">
        <v>74</v>
      </c>
      <c r="EY31" t="s">
        <v>75</v>
      </c>
      <c r="EZ31" t="s">
        <v>76</v>
      </c>
      <c r="FA31" t="s">
        <v>77</v>
      </c>
      <c r="FB31" t="s">
        <v>42</v>
      </c>
      <c r="FC31" t="s">
        <v>74</v>
      </c>
      <c r="FD31" t="s">
        <v>75</v>
      </c>
      <c r="FE31" t="s">
        <v>76</v>
      </c>
      <c r="FF31" t="s">
        <v>77</v>
      </c>
      <c r="FG31" t="s">
        <v>42</v>
      </c>
      <c r="FH31" t="s">
        <v>74</v>
      </c>
      <c r="FI31" t="s">
        <v>75</v>
      </c>
      <c r="FJ31" t="s">
        <v>76</v>
      </c>
      <c r="FK31" t="s">
        <v>77</v>
      </c>
      <c r="FL31" t="s">
        <v>42</v>
      </c>
      <c r="FM31" t="s">
        <v>74</v>
      </c>
      <c r="FN31" t="s">
        <v>75</v>
      </c>
      <c r="FO31" t="s">
        <v>76</v>
      </c>
      <c r="FP31" t="s">
        <v>77</v>
      </c>
      <c r="FQ31" t="s">
        <v>42</v>
      </c>
      <c r="FR31" t="s">
        <v>74</v>
      </c>
      <c r="FS31" t="s">
        <v>75</v>
      </c>
      <c r="FT31" t="s">
        <v>76</v>
      </c>
      <c r="FU31" t="s">
        <v>77</v>
      </c>
      <c r="FV31" t="s">
        <v>42</v>
      </c>
      <c r="FW31" t="s">
        <v>74</v>
      </c>
      <c r="FX31" t="s">
        <v>75</v>
      </c>
      <c r="FY31" t="s">
        <v>76</v>
      </c>
      <c r="FZ31" t="s">
        <v>77</v>
      </c>
      <c r="GA31" t="s">
        <v>42</v>
      </c>
      <c r="GB31" t="s">
        <v>74</v>
      </c>
      <c r="GC31" t="s">
        <v>75</v>
      </c>
      <c r="GD31" t="s">
        <v>76</v>
      </c>
      <c r="GE31" t="s">
        <v>77</v>
      </c>
      <c r="GF31" t="s">
        <v>42</v>
      </c>
      <c r="GG31" t="s">
        <v>74</v>
      </c>
      <c r="GH31" t="s">
        <v>75</v>
      </c>
      <c r="GI31" t="s">
        <v>76</v>
      </c>
      <c r="GJ31" t="s">
        <v>77</v>
      </c>
      <c r="GK31" t="s">
        <v>42</v>
      </c>
      <c r="GL31" t="s">
        <v>74</v>
      </c>
      <c r="GM31" t="s">
        <v>75</v>
      </c>
      <c r="GN31" t="s">
        <v>76</v>
      </c>
      <c r="GO31" t="s">
        <v>77</v>
      </c>
      <c r="GP31" t="s">
        <v>42</v>
      </c>
      <c r="GQ31" t="s">
        <v>74</v>
      </c>
      <c r="GR31" t="s">
        <v>75</v>
      </c>
      <c r="GS31" t="s">
        <v>76</v>
      </c>
      <c r="GT31" t="s">
        <v>77</v>
      </c>
      <c r="GU31" t="s">
        <v>42</v>
      </c>
      <c r="GV31" t="s">
        <v>74</v>
      </c>
      <c r="GW31" t="s">
        <v>75</v>
      </c>
      <c r="GX31" t="s">
        <v>76</v>
      </c>
      <c r="GY31" t="s">
        <v>77</v>
      </c>
      <c r="GZ31" t="s">
        <v>42</v>
      </c>
      <c r="HA31" t="s">
        <v>74</v>
      </c>
      <c r="HB31" t="s">
        <v>75</v>
      </c>
      <c r="HC31" t="s">
        <v>76</v>
      </c>
      <c r="HD31" t="s">
        <v>77</v>
      </c>
      <c r="HE31" t="s">
        <v>42</v>
      </c>
      <c r="HF31" t="s">
        <v>74</v>
      </c>
      <c r="HG31" t="s">
        <v>75</v>
      </c>
      <c r="HH31" t="s">
        <v>76</v>
      </c>
      <c r="HI31" t="s">
        <v>77</v>
      </c>
      <c r="HJ31" t="s">
        <v>42</v>
      </c>
      <c r="HK31" t="s">
        <v>74</v>
      </c>
      <c r="HL31" t="s">
        <v>75</v>
      </c>
      <c r="HM31" t="s">
        <v>76</v>
      </c>
      <c r="HN31" t="s">
        <v>77</v>
      </c>
      <c r="HO31" t="s">
        <v>42</v>
      </c>
      <c r="HP31" t="s">
        <v>74</v>
      </c>
      <c r="HQ31" t="s">
        <v>75</v>
      </c>
      <c r="HR31" t="s">
        <v>76</v>
      </c>
      <c r="HS31" t="s">
        <v>77</v>
      </c>
      <c r="HT31" t="s">
        <v>42</v>
      </c>
      <c r="HU31" t="s">
        <v>74</v>
      </c>
      <c r="HV31" t="s">
        <v>75</v>
      </c>
      <c r="HW31" t="s">
        <v>76</v>
      </c>
      <c r="HX31" t="s">
        <v>77</v>
      </c>
      <c r="HY31" t="s">
        <v>42</v>
      </c>
      <c r="HZ31" t="s">
        <v>74</v>
      </c>
      <c r="IA31" t="s">
        <v>75</v>
      </c>
      <c r="IB31" t="s">
        <v>76</v>
      </c>
      <c r="IC31" t="s">
        <v>77</v>
      </c>
      <c r="ID31" t="s">
        <v>42</v>
      </c>
      <c r="IE31" t="s">
        <v>74</v>
      </c>
      <c r="IF31" t="s">
        <v>75</v>
      </c>
      <c r="IG31" t="s">
        <v>76</v>
      </c>
      <c r="IH31" t="s">
        <v>77</v>
      </c>
      <c r="II31" t="s">
        <v>42</v>
      </c>
      <c r="IJ31" t="s">
        <v>74</v>
      </c>
      <c r="IK31" t="s">
        <v>75</v>
      </c>
      <c r="IL31" t="s">
        <v>76</v>
      </c>
      <c r="IM31" t="s">
        <v>77</v>
      </c>
      <c r="IN31" t="s">
        <v>42</v>
      </c>
      <c r="IO31" t="s">
        <v>74</v>
      </c>
      <c r="IP31" t="s">
        <v>75</v>
      </c>
      <c r="IQ31" t="s">
        <v>76</v>
      </c>
      <c r="IR31" t="s">
        <v>77</v>
      </c>
      <c r="IS31" t="s">
        <v>42</v>
      </c>
      <c r="IT31" t="s">
        <v>74</v>
      </c>
      <c r="IU31" t="s">
        <v>75</v>
      </c>
      <c r="IV31" t="s">
        <v>76</v>
      </c>
      <c r="IW31" t="s">
        <v>77</v>
      </c>
      <c r="IX31" t="s">
        <v>42</v>
      </c>
      <c r="IY31" t="s">
        <v>74</v>
      </c>
      <c r="IZ31" t="s">
        <v>75</v>
      </c>
      <c r="JA31" t="s">
        <v>76</v>
      </c>
      <c r="JB31" t="s">
        <v>77</v>
      </c>
      <c r="JC31" t="s">
        <v>42</v>
      </c>
      <c r="JD31" t="s">
        <v>74</v>
      </c>
      <c r="JE31" t="s">
        <v>75</v>
      </c>
      <c r="JF31" t="s">
        <v>76</v>
      </c>
      <c r="JG31" t="s">
        <v>77</v>
      </c>
      <c r="JH31" t="s">
        <v>42</v>
      </c>
      <c r="JI31" t="s">
        <v>74</v>
      </c>
      <c r="JJ31" t="s">
        <v>75</v>
      </c>
      <c r="JK31" t="s">
        <v>76</v>
      </c>
      <c r="JL31" t="s">
        <v>77</v>
      </c>
      <c r="JM31" t="s">
        <v>42</v>
      </c>
      <c r="JN31" t="s">
        <v>74</v>
      </c>
      <c r="JO31" t="s">
        <v>75</v>
      </c>
      <c r="JP31" t="s">
        <v>76</v>
      </c>
      <c r="JQ31" t="s">
        <v>77</v>
      </c>
      <c r="JR31" t="s">
        <v>42</v>
      </c>
      <c r="JS31" t="s">
        <v>74</v>
      </c>
      <c r="JT31" t="s">
        <v>75</v>
      </c>
      <c r="JU31" t="s">
        <v>76</v>
      </c>
      <c r="JV31" t="s">
        <v>77</v>
      </c>
      <c r="JW31" t="s">
        <v>42</v>
      </c>
      <c r="JX31" t="s">
        <v>74</v>
      </c>
      <c r="JY31" t="s">
        <v>75</v>
      </c>
      <c r="JZ31" t="s">
        <v>76</v>
      </c>
      <c r="KA31" t="s">
        <v>77</v>
      </c>
      <c r="KB31" t="s">
        <v>42</v>
      </c>
      <c r="KC31" t="s">
        <v>74</v>
      </c>
      <c r="KD31" t="s">
        <v>75</v>
      </c>
      <c r="KE31" t="s">
        <v>76</v>
      </c>
      <c r="KF31" t="s">
        <v>77</v>
      </c>
      <c r="KG31" t="s">
        <v>42</v>
      </c>
      <c r="KH31" t="s">
        <v>74</v>
      </c>
      <c r="KI31" t="s">
        <v>75</v>
      </c>
      <c r="KJ31" t="s">
        <v>76</v>
      </c>
      <c r="KK31" t="s">
        <v>77</v>
      </c>
      <c r="KL31" t="s">
        <v>42</v>
      </c>
      <c r="KM31" t="s">
        <v>74</v>
      </c>
      <c r="KN31" t="s">
        <v>75</v>
      </c>
      <c r="KO31" t="s">
        <v>76</v>
      </c>
      <c r="KP31" t="s">
        <v>77</v>
      </c>
      <c r="KQ31" t="s">
        <v>42</v>
      </c>
      <c r="KR31" t="s">
        <v>74</v>
      </c>
      <c r="KS31" t="s">
        <v>75</v>
      </c>
      <c r="KT31" t="s">
        <v>76</v>
      </c>
      <c r="KU31" t="s">
        <v>77</v>
      </c>
      <c r="KV31" t="s">
        <v>42</v>
      </c>
      <c r="KW31" t="s">
        <v>74</v>
      </c>
      <c r="KX31" t="s">
        <v>75</v>
      </c>
      <c r="KY31" t="s">
        <v>76</v>
      </c>
      <c r="KZ31" t="s">
        <v>77</v>
      </c>
      <c r="LA31" t="s">
        <v>42</v>
      </c>
      <c r="LB31" t="s">
        <v>74</v>
      </c>
      <c r="LC31" t="s">
        <v>75</v>
      </c>
      <c r="LD31" t="s">
        <v>76</v>
      </c>
      <c r="LE31" t="s">
        <v>77</v>
      </c>
      <c r="LF31" t="s">
        <v>42</v>
      </c>
      <c r="LG31" t="s">
        <v>74</v>
      </c>
      <c r="LH31" t="s">
        <v>75</v>
      </c>
      <c r="LI31" t="s">
        <v>76</v>
      </c>
      <c r="LJ31" t="s">
        <v>77</v>
      </c>
      <c r="LK31" t="s">
        <v>42</v>
      </c>
      <c r="LL31" t="s">
        <v>74</v>
      </c>
      <c r="LM31" t="s">
        <v>75</v>
      </c>
      <c r="LN31" t="s">
        <v>76</v>
      </c>
      <c r="LO31" t="s">
        <v>77</v>
      </c>
    </row>
    <row r="32" spans="1:327" x14ac:dyDescent="0.2">
      <c r="A32" s="2" t="str">
        <f>Foglio3!A33</f>
        <v xml:space="preserve">ore </v>
      </c>
      <c r="B32" s="2" t="str">
        <f>Foglio3!B33</f>
        <v>ore luce</v>
      </c>
      <c r="C32" s="2" t="str">
        <f>Foglio3!C33</f>
        <v>θ [°]</v>
      </c>
      <c r="D32" s="2" t="str">
        <f>Foglio3!D33</f>
        <v>cos(θ)</v>
      </c>
      <c r="E32" s="2" t="str">
        <f>Foglio3!E33</f>
        <v>sen(θ)</v>
      </c>
      <c r="F32" s="2" t="str">
        <f>Foglio3!F33</f>
        <v>tan(θ)</v>
      </c>
      <c r="G32" s="2" t="str">
        <f>Foglio1!H41</f>
        <v>γsun [°]</v>
      </c>
      <c r="H32" s="2" t="str">
        <f>Foglio3!G33</f>
        <v>cos(γsun-γsup)</v>
      </c>
      <c r="I32" s="2" t="str">
        <f>Foglio3!H33</f>
        <v>Eh,diff [MJ/(h*m^2)]</v>
      </c>
      <c r="J32" s="2" t="str">
        <f>Foglio3!I33</f>
        <v>Eh,dir [MJ/(h*m^2)]</v>
      </c>
      <c r="K32" s="2" t="str">
        <f>Foglio3!J33</f>
        <v>Eh,glob [MJ/(h*m^2)]</v>
      </c>
      <c r="L32" s="2" t="s">
        <v>73</v>
      </c>
      <c r="M32" s="2" t="s">
        <v>42</v>
      </c>
      <c r="N32" s="2" t="s">
        <v>59</v>
      </c>
      <c r="O32" s="2" t="s">
        <v>60</v>
      </c>
      <c r="P32" s="2" t="s">
        <v>61</v>
      </c>
      <c r="Q32" s="2" t="s">
        <v>63</v>
      </c>
    </row>
    <row r="33" spans="1:327" x14ac:dyDescent="0.2">
      <c r="A33" s="1">
        <f>Foglio3!A34</f>
        <v>1</v>
      </c>
      <c r="B33" s="1">
        <f>Foglio3!B34</f>
        <v>0</v>
      </c>
      <c r="C33" s="1" t="str">
        <f>Foglio3!C34</f>
        <v>-</v>
      </c>
      <c r="D33" s="1" t="str">
        <f>Foglio3!D34</f>
        <v>-</v>
      </c>
      <c r="E33" s="1" t="str">
        <f>Foglio3!E34</f>
        <v>-</v>
      </c>
      <c r="F33" s="1" t="str">
        <f>Foglio3!F34</f>
        <v>-</v>
      </c>
      <c r="G33" s="1" t="str">
        <f>Foglio1!H42</f>
        <v>-</v>
      </c>
      <c r="H33" s="1" t="str">
        <f>Foglio3!G34</f>
        <v>-</v>
      </c>
      <c r="I33" s="1" t="str">
        <f>Foglio3!H34</f>
        <v>-</v>
      </c>
      <c r="J33" s="1" t="str">
        <f>Foglio3!I34</f>
        <v>-</v>
      </c>
      <c r="K33" s="1" t="str">
        <f>Foglio3!J34</f>
        <v>-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H33" t="s">
        <v>65</v>
      </c>
      <c r="BI33" t="s">
        <v>65</v>
      </c>
      <c r="BJ33" t="s">
        <v>65</v>
      </c>
      <c r="BK33" t="s">
        <v>65</v>
      </c>
      <c r="BL33" t="s">
        <v>65</v>
      </c>
      <c r="BM33" t="s">
        <v>65</v>
      </c>
      <c r="BN33" t="s">
        <v>65</v>
      </c>
      <c r="BO33" t="s">
        <v>65</v>
      </c>
      <c r="BP33" t="s">
        <v>65</v>
      </c>
      <c r="BQ33" t="s">
        <v>65</v>
      </c>
      <c r="BR33" t="s">
        <v>65</v>
      </c>
      <c r="BS33" t="s">
        <v>65</v>
      </c>
      <c r="BT33" t="s">
        <v>65</v>
      </c>
      <c r="BU33" t="s">
        <v>65</v>
      </c>
      <c r="BV33" t="s">
        <v>65</v>
      </c>
      <c r="BW33" t="s">
        <v>65</v>
      </c>
      <c r="BX33" t="s">
        <v>65</v>
      </c>
      <c r="BY33" t="s">
        <v>65</v>
      </c>
      <c r="BZ33" t="s">
        <v>65</v>
      </c>
      <c r="CA33" t="s">
        <v>65</v>
      </c>
      <c r="CB33" t="s">
        <v>65</v>
      </c>
      <c r="CC33" t="s">
        <v>65</v>
      </c>
      <c r="CD33" t="s">
        <v>65</v>
      </c>
      <c r="CE33" t="s">
        <v>65</v>
      </c>
      <c r="CF33" t="s">
        <v>65</v>
      </c>
      <c r="CG33" t="s">
        <v>65</v>
      </c>
      <c r="CH33" t="s">
        <v>65</v>
      </c>
      <c r="CI33" t="s">
        <v>65</v>
      </c>
      <c r="CJ33" t="s">
        <v>65</v>
      </c>
      <c r="CK33" t="s">
        <v>65</v>
      </c>
      <c r="CL33" t="s">
        <v>65</v>
      </c>
      <c r="CM33" t="s">
        <v>65</v>
      </c>
      <c r="CN33" t="s">
        <v>65</v>
      </c>
      <c r="CO33" t="s">
        <v>65</v>
      </c>
      <c r="CP33" t="s">
        <v>65</v>
      </c>
      <c r="CQ33" t="s">
        <v>65</v>
      </c>
      <c r="CR33" t="s">
        <v>65</v>
      </c>
      <c r="CS33" t="s">
        <v>65</v>
      </c>
      <c r="CT33" t="s">
        <v>65</v>
      </c>
      <c r="CU33" t="s">
        <v>65</v>
      </c>
      <c r="CV33" t="s">
        <v>65</v>
      </c>
      <c r="CW33" t="s">
        <v>65</v>
      </c>
      <c r="CX33" t="s">
        <v>65</v>
      </c>
      <c r="CY33" t="s">
        <v>65</v>
      </c>
      <c r="CZ33" t="s">
        <v>65</v>
      </c>
      <c r="DA33" t="s">
        <v>65</v>
      </c>
      <c r="DB33" t="s">
        <v>65</v>
      </c>
      <c r="DC33" t="s">
        <v>65</v>
      </c>
      <c r="DD33" t="s">
        <v>65</v>
      </c>
      <c r="DE33" t="s">
        <v>65</v>
      </c>
      <c r="DF33" t="s">
        <v>65</v>
      </c>
      <c r="DG33" t="s">
        <v>65</v>
      </c>
      <c r="DH33" t="s">
        <v>65</v>
      </c>
      <c r="DI33" t="s">
        <v>65</v>
      </c>
      <c r="DJ33" t="s">
        <v>65</v>
      </c>
      <c r="DK33" t="s">
        <v>65</v>
      </c>
      <c r="DL33" t="s">
        <v>65</v>
      </c>
      <c r="DM33" t="s">
        <v>65</v>
      </c>
      <c r="DN33" t="s">
        <v>65</v>
      </c>
      <c r="DO33" t="s">
        <v>65</v>
      </c>
      <c r="DP33" t="s">
        <v>65</v>
      </c>
      <c r="DQ33" t="s">
        <v>65</v>
      </c>
      <c r="DR33" t="s">
        <v>65</v>
      </c>
      <c r="DS33" t="s">
        <v>65</v>
      </c>
      <c r="DT33" t="s">
        <v>65</v>
      </c>
      <c r="DU33" t="s">
        <v>65</v>
      </c>
      <c r="DV33" t="s">
        <v>65</v>
      </c>
      <c r="DW33" t="s">
        <v>65</v>
      </c>
      <c r="DX33" t="s">
        <v>65</v>
      </c>
      <c r="DY33" t="s">
        <v>65</v>
      </c>
      <c r="DZ33" t="s">
        <v>65</v>
      </c>
      <c r="EA33" t="s">
        <v>65</v>
      </c>
      <c r="EB33" t="s">
        <v>65</v>
      </c>
      <c r="EC33" t="s">
        <v>65</v>
      </c>
      <c r="ED33" t="s">
        <v>65</v>
      </c>
      <c r="EE33" t="s">
        <v>65</v>
      </c>
      <c r="EF33" t="s">
        <v>65</v>
      </c>
      <c r="EG33" t="s">
        <v>65</v>
      </c>
      <c r="EH33" t="s">
        <v>65</v>
      </c>
      <c r="EI33" t="s">
        <v>65</v>
      </c>
      <c r="EJ33" t="s">
        <v>65</v>
      </c>
      <c r="EK33" t="s">
        <v>65</v>
      </c>
      <c r="EL33" t="s">
        <v>65</v>
      </c>
      <c r="EM33" t="s">
        <v>65</v>
      </c>
      <c r="EN33" t="s">
        <v>65</v>
      </c>
      <c r="EO33" t="s">
        <v>65</v>
      </c>
      <c r="EP33" t="s">
        <v>65</v>
      </c>
      <c r="EQ33" t="s">
        <v>65</v>
      </c>
      <c r="ER33" t="s">
        <v>65</v>
      </c>
      <c r="ES33" t="s">
        <v>65</v>
      </c>
      <c r="ET33" t="s">
        <v>65</v>
      </c>
      <c r="EU33" t="s">
        <v>65</v>
      </c>
      <c r="EV33" t="s">
        <v>65</v>
      </c>
      <c r="EW33" t="s">
        <v>65</v>
      </c>
      <c r="EX33" t="s">
        <v>65</v>
      </c>
      <c r="EY33" t="s">
        <v>65</v>
      </c>
      <c r="EZ33" t="s">
        <v>65</v>
      </c>
      <c r="FA33" t="s">
        <v>65</v>
      </c>
      <c r="FB33" t="s">
        <v>65</v>
      </c>
      <c r="FC33" t="s">
        <v>65</v>
      </c>
      <c r="FD33" t="s">
        <v>65</v>
      </c>
      <c r="FE33" t="s">
        <v>65</v>
      </c>
      <c r="FF33" t="s">
        <v>65</v>
      </c>
      <c r="FG33" t="s">
        <v>65</v>
      </c>
      <c r="FH33" t="s">
        <v>65</v>
      </c>
      <c r="FI33" t="s">
        <v>65</v>
      </c>
      <c r="FJ33" t="s">
        <v>65</v>
      </c>
      <c r="FK33" t="s">
        <v>65</v>
      </c>
      <c r="FL33" t="s">
        <v>65</v>
      </c>
      <c r="FM33" t="s">
        <v>65</v>
      </c>
      <c r="FN33" t="s">
        <v>65</v>
      </c>
      <c r="FO33" t="s">
        <v>65</v>
      </c>
      <c r="FP33" t="s">
        <v>65</v>
      </c>
      <c r="FQ33" t="s">
        <v>65</v>
      </c>
      <c r="FR33" t="s">
        <v>65</v>
      </c>
      <c r="FS33" t="s">
        <v>65</v>
      </c>
      <c r="FT33" t="s">
        <v>65</v>
      </c>
      <c r="FU33" t="s">
        <v>65</v>
      </c>
      <c r="FV33" t="s">
        <v>65</v>
      </c>
      <c r="FW33" t="s">
        <v>65</v>
      </c>
      <c r="FX33" t="s">
        <v>65</v>
      </c>
      <c r="FY33" t="s">
        <v>65</v>
      </c>
      <c r="FZ33" t="s">
        <v>65</v>
      </c>
      <c r="GA33" t="s">
        <v>65</v>
      </c>
      <c r="GB33" t="s">
        <v>65</v>
      </c>
      <c r="GC33" t="s">
        <v>65</v>
      </c>
      <c r="GD33" t="s">
        <v>65</v>
      </c>
      <c r="GE33" t="s">
        <v>65</v>
      </c>
      <c r="GF33" t="s">
        <v>65</v>
      </c>
      <c r="GG33" t="s">
        <v>65</v>
      </c>
      <c r="GH33" t="s">
        <v>65</v>
      </c>
      <c r="GI33" t="s">
        <v>65</v>
      </c>
      <c r="GJ33" t="s">
        <v>65</v>
      </c>
      <c r="GK33" t="s">
        <v>65</v>
      </c>
      <c r="GL33" t="s">
        <v>65</v>
      </c>
      <c r="GM33" t="s">
        <v>65</v>
      </c>
      <c r="GN33" t="s">
        <v>65</v>
      </c>
      <c r="GO33" t="s">
        <v>65</v>
      </c>
      <c r="GP33" t="s">
        <v>65</v>
      </c>
      <c r="GQ33" t="s">
        <v>65</v>
      </c>
      <c r="GR33" t="s">
        <v>65</v>
      </c>
      <c r="GS33" t="s">
        <v>65</v>
      </c>
      <c r="GT33" t="s">
        <v>65</v>
      </c>
      <c r="GU33" t="s">
        <v>65</v>
      </c>
      <c r="GV33" t="s">
        <v>65</v>
      </c>
      <c r="GW33" t="s">
        <v>65</v>
      </c>
      <c r="GX33" t="s">
        <v>65</v>
      </c>
      <c r="GY33" t="s">
        <v>65</v>
      </c>
      <c r="GZ33" t="s">
        <v>65</v>
      </c>
      <c r="HA33" t="s">
        <v>65</v>
      </c>
      <c r="HB33" t="s">
        <v>65</v>
      </c>
      <c r="HC33" t="s">
        <v>65</v>
      </c>
      <c r="HD33" t="s">
        <v>65</v>
      </c>
      <c r="HE33" t="s">
        <v>65</v>
      </c>
      <c r="HF33" t="s">
        <v>65</v>
      </c>
      <c r="HG33" t="s">
        <v>65</v>
      </c>
      <c r="HH33" t="s">
        <v>65</v>
      </c>
      <c r="HI33" t="s">
        <v>65</v>
      </c>
      <c r="HJ33" t="s">
        <v>65</v>
      </c>
      <c r="HK33" t="s">
        <v>65</v>
      </c>
      <c r="HL33" t="s">
        <v>65</v>
      </c>
      <c r="HM33" t="s">
        <v>65</v>
      </c>
      <c r="HN33" t="s">
        <v>65</v>
      </c>
      <c r="HO33" t="s">
        <v>65</v>
      </c>
      <c r="HP33" t="s">
        <v>65</v>
      </c>
      <c r="HQ33" t="s">
        <v>65</v>
      </c>
      <c r="HR33" t="s">
        <v>65</v>
      </c>
      <c r="HS33" t="s">
        <v>65</v>
      </c>
      <c r="HT33" t="s">
        <v>65</v>
      </c>
      <c r="HU33" t="s">
        <v>65</v>
      </c>
      <c r="HV33" t="s">
        <v>65</v>
      </c>
      <c r="HW33" t="s">
        <v>65</v>
      </c>
      <c r="HX33" t="s">
        <v>65</v>
      </c>
      <c r="HY33" t="s">
        <v>65</v>
      </c>
      <c r="HZ33" t="s">
        <v>65</v>
      </c>
      <c r="IA33" t="s">
        <v>65</v>
      </c>
      <c r="IB33" t="s">
        <v>65</v>
      </c>
      <c r="IC33" t="s">
        <v>65</v>
      </c>
      <c r="ID33" t="s">
        <v>65</v>
      </c>
      <c r="IE33" t="s">
        <v>65</v>
      </c>
      <c r="IF33" t="s">
        <v>65</v>
      </c>
      <c r="IG33" t="s">
        <v>65</v>
      </c>
      <c r="IH33" t="s">
        <v>65</v>
      </c>
      <c r="II33" t="s">
        <v>65</v>
      </c>
      <c r="IJ33" t="s">
        <v>65</v>
      </c>
      <c r="IK33" t="s">
        <v>65</v>
      </c>
      <c r="IL33" t="s">
        <v>65</v>
      </c>
      <c r="IM33" t="s">
        <v>65</v>
      </c>
      <c r="IN33" t="s">
        <v>65</v>
      </c>
      <c r="IO33" t="s">
        <v>65</v>
      </c>
      <c r="IP33" t="s">
        <v>65</v>
      </c>
      <c r="IQ33" t="s">
        <v>65</v>
      </c>
      <c r="IR33" t="s">
        <v>65</v>
      </c>
      <c r="IS33" t="s">
        <v>65</v>
      </c>
      <c r="IT33" t="s">
        <v>65</v>
      </c>
      <c r="IU33" t="s">
        <v>65</v>
      </c>
      <c r="IV33" t="s">
        <v>65</v>
      </c>
      <c r="IW33" t="s">
        <v>65</v>
      </c>
      <c r="IX33" t="s">
        <v>65</v>
      </c>
      <c r="IY33" t="s">
        <v>65</v>
      </c>
      <c r="IZ33" t="s">
        <v>65</v>
      </c>
      <c r="JA33" t="s">
        <v>65</v>
      </c>
      <c r="JB33" t="s">
        <v>65</v>
      </c>
      <c r="JC33" t="s">
        <v>65</v>
      </c>
      <c r="JD33" t="s">
        <v>65</v>
      </c>
      <c r="JE33" t="s">
        <v>65</v>
      </c>
      <c r="JF33" t="s">
        <v>65</v>
      </c>
      <c r="JG33" t="s">
        <v>65</v>
      </c>
      <c r="JH33" t="s">
        <v>65</v>
      </c>
      <c r="JI33" t="s">
        <v>65</v>
      </c>
      <c r="JJ33" t="s">
        <v>65</v>
      </c>
      <c r="JK33" t="s">
        <v>65</v>
      </c>
      <c r="JL33" t="s">
        <v>65</v>
      </c>
      <c r="JM33" t="s">
        <v>65</v>
      </c>
      <c r="JN33" t="s">
        <v>65</v>
      </c>
      <c r="JO33" t="s">
        <v>65</v>
      </c>
      <c r="JP33" t="s">
        <v>65</v>
      </c>
      <c r="JQ33" t="s">
        <v>65</v>
      </c>
      <c r="JR33" t="s">
        <v>65</v>
      </c>
      <c r="JS33" t="s">
        <v>65</v>
      </c>
      <c r="JT33" t="s">
        <v>65</v>
      </c>
      <c r="JU33" t="s">
        <v>65</v>
      </c>
      <c r="JV33" t="s">
        <v>65</v>
      </c>
      <c r="JW33" t="s">
        <v>65</v>
      </c>
      <c r="JX33" t="s">
        <v>65</v>
      </c>
      <c r="JY33" t="s">
        <v>65</v>
      </c>
      <c r="JZ33" t="s">
        <v>65</v>
      </c>
      <c r="KA33" t="s">
        <v>65</v>
      </c>
      <c r="KB33" t="s">
        <v>65</v>
      </c>
      <c r="KC33" t="s">
        <v>65</v>
      </c>
      <c r="KD33" t="s">
        <v>65</v>
      </c>
      <c r="KE33" t="s">
        <v>65</v>
      </c>
      <c r="KF33" t="s">
        <v>65</v>
      </c>
      <c r="KG33" t="s">
        <v>65</v>
      </c>
      <c r="KH33" t="s">
        <v>65</v>
      </c>
      <c r="KI33" t="s">
        <v>65</v>
      </c>
      <c r="KJ33" t="s">
        <v>65</v>
      </c>
      <c r="KK33" t="s">
        <v>65</v>
      </c>
      <c r="KL33" t="s">
        <v>65</v>
      </c>
      <c r="KM33" t="s">
        <v>65</v>
      </c>
      <c r="KN33" t="s">
        <v>65</v>
      </c>
      <c r="KO33" t="s">
        <v>65</v>
      </c>
      <c r="KP33" t="s">
        <v>65</v>
      </c>
      <c r="KQ33" t="s">
        <v>65</v>
      </c>
      <c r="KR33" t="s">
        <v>65</v>
      </c>
      <c r="KS33" t="s">
        <v>65</v>
      </c>
      <c r="KT33" t="s">
        <v>65</v>
      </c>
      <c r="KU33" t="s">
        <v>65</v>
      </c>
      <c r="KV33" t="s">
        <v>65</v>
      </c>
      <c r="KW33" t="s">
        <v>65</v>
      </c>
      <c r="KX33" t="s">
        <v>65</v>
      </c>
      <c r="KY33" t="s">
        <v>65</v>
      </c>
      <c r="KZ33" t="s">
        <v>65</v>
      </c>
      <c r="LA33" t="s">
        <v>65</v>
      </c>
      <c r="LB33" t="s">
        <v>65</v>
      </c>
      <c r="LC33" t="s">
        <v>65</v>
      </c>
      <c r="LD33" t="s">
        <v>65</v>
      </c>
      <c r="LE33" t="s">
        <v>65</v>
      </c>
      <c r="LF33" t="s">
        <v>65</v>
      </c>
      <c r="LG33" t="s">
        <v>65</v>
      </c>
      <c r="LH33" t="s">
        <v>65</v>
      </c>
      <c r="LI33" t="s">
        <v>65</v>
      </c>
      <c r="LJ33" t="s">
        <v>65</v>
      </c>
      <c r="LK33" t="s">
        <v>65</v>
      </c>
      <c r="LL33" t="s">
        <v>65</v>
      </c>
      <c r="LM33" t="s">
        <v>65</v>
      </c>
      <c r="LN33" t="s">
        <v>65</v>
      </c>
      <c r="LO33" t="s">
        <v>65</v>
      </c>
    </row>
    <row r="34" spans="1:327" x14ac:dyDescent="0.2">
      <c r="A34" s="1">
        <f>Foglio3!A35</f>
        <v>2</v>
      </c>
      <c r="B34" s="1">
        <f>Foglio3!B35</f>
        <v>0</v>
      </c>
      <c r="C34" s="1" t="str">
        <f>Foglio3!C35</f>
        <v>-</v>
      </c>
      <c r="D34" s="1" t="str">
        <f>Foglio3!D35</f>
        <v>-</v>
      </c>
      <c r="E34" s="1" t="str">
        <f>Foglio3!E35</f>
        <v>-</v>
      </c>
      <c r="F34" s="1" t="str">
        <f>Foglio3!F35</f>
        <v>-</v>
      </c>
      <c r="G34" s="1" t="str">
        <f>Foglio1!H43</f>
        <v>-</v>
      </c>
      <c r="H34" s="1" t="str">
        <f>Foglio3!G35</f>
        <v>-</v>
      </c>
      <c r="I34" s="1" t="str">
        <f>Foglio3!H35</f>
        <v>-</v>
      </c>
      <c r="J34" s="1" t="str">
        <f>Foglio3!I35</f>
        <v>-</v>
      </c>
      <c r="K34" s="1" t="str">
        <f>Foglio3!J35</f>
        <v>-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65</v>
      </c>
      <c r="BI34" t="s">
        <v>65</v>
      </c>
      <c r="BJ34" t="s">
        <v>65</v>
      </c>
      <c r="BK34" t="s">
        <v>65</v>
      </c>
      <c r="BL34" t="s">
        <v>65</v>
      </c>
      <c r="BM34" t="s">
        <v>65</v>
      </c>
      <c r="BN34" t="s">
        <v>65</v>
      </c>
      <c r="BO34" t="s">
        <v>65</v>
      </c>
      <c r="BP34" t="s">
        <v>65</v>
      </c>
      <c r="BQ34" t="s">
        <v>65</v>
      </c>
      <c r="BR34" t="s">
        <v>65</v>
      </c>
      <c r="BS34" t="s">
        <v>65</v>
      </c>
      <c r="BT34" t="s">
        <v>65</v>
      </c>
      <c r="BU34" t="s">
        <v>65</v>
      </c>
      <c r="BV34" t="s">
        <v>65</v>
      </c>
      <c r="BW34" t="s">
        <v>65</v>
      </c>
      <c r="BX34" t="s">
        <v>65</v>
      </c>
      <c r="BY34" t="s">
        <v>65</v>
      </c>
      <c r="BZ34" t="s">
        <v>65</v>
      </c>
      <c r="CA34" t="s">
        <v>65</v>
      </c>
      <c r="CB34" t="s">
        <v>65</v>
      </c>
      <c r="CC34" t="s">
        <v>65</v>
      </c>
      <c r="CD34" t="s">
        <v>65</v>
      </c>
      <c r="CE34" t="s">
        <v>65</v>
      </c>
      <c r="CF34" t="s">
        <v>65</v>
      </c>
      <c r="CG34" t="s">
        <v>65</v>
      </c>
      <c r="CH34" t="s">
        <v>65</v>
      </c>
      <c r="CI34" t="s">
        <v>65</v>
      </c>
      <c r="CJ34" t="s">
        <v>65</v>
      </c>
      <c r="CK34" t="s">
        <v>65</v>
      </c>
      <c r="CL34" t="s">
        <v>65</v>
      </c>
      <c r="CM34" t="s">
        <v>65</v>
      </c>
      <c r="CN34" t="s">
        <v>65</v>
      </c>
      <c r="CO34" t="s">
        <v>65</v>
      </c>
      <c r="CP34" t="s">
        <v>65</v>
      </c>
      <c r="CQ34" t="s">
        <v>65</v>
      </c>
      <c r="CR34" t="s">
        <v>65</v>
      </c>
      <c r="CS34" t="s">
        <v>65</v>
      </c>
      <c r="CT34" t="s">
        <v>65</v>
      </c>
      <c r="CU34" t="s">
        <v>65</v>
      </c>
      <c r="CV34" t="s">
        <v>65</v>
      </c>
      <c r="CW34" t="s">
        <v>65</v>
      </c>
      <c r="CX34" t="s">
        <v>65</v>
      </c>
      <c r="CY34" t="s">
        <v>65</v>
      </c>
      <c r="CZ34" t="s">
        <v>65</v>
      </c>
      <c r="DA34" t="s">
        <v>65</v>
      </c>
      <c r="DB34" t="s">
        <v>65</v>
      </c>
      <c r="DC34" t="s">
        <v>65</v>
      </c>
      <c r="DD34" t="s">
        <v>65</v>
      </c>
      <c r="DE34" t="s">
        <v>65</v>
      </c>
      <c r="DF34" t="s">
        <v>65</v>
      </c>
      <c r="DG34" t="s">
        <v>65</v>
      </c>
      <c r="DH34" t="s">
        <v>65</v>
      </c>
      <c r="DI34" t="s">
        <v>65</v>
      </c>
      <c r="DJ34" t="s">
        <v>65</v>
      </c>
      <c r="DK34" t="s">
        <v>65</v>
      </c>
      <c r="DL34" t="s">
        <v>65</v>
      </c>
      <c r="DM34" t="s">
        <v>65</v>
      </c>
      <c r="DN34" t="s">
        <v>65</v>
      </c>
      <c r="DO34" t="s">
        <v>65</v>
      </c>
      <c r="DP34" t="s">
        <v>65</v>
      </c>
      <c r="DQ34" t="s">
        <v>65</v>
      </c>
      <c r="DR34" t="s">
        <v>65</v>
      </c>
      <c r="DS34" t="s">
        <v>65</v>
      </c>
      <c r="DT34" t="s">
        <v>65</v>
      </c>
      <c r="DU34" t="s">
        <v>65</v>
      </c>
      <c r="DV34" t="s">
        <v>65</v>
      </c>
      <c r="DW34" t="s">
        <v>65</v>
      </c>
      <c r="DX34" t="s">
        <v>65</v>
      </c>
      <c r="DY34" t="s">
        <v>65</v>
      </c>
      <c r="DZ34" t="s">
        <v>65</v>
      </c>
      <c r="EA34" t="s">
        <v>65</v>
      </c>
      <c r="EB34" t="s">
        <v>65</v>
      </c>
      <c r="EC34" t="s">
        <v>65</v>
      </c>
      <c r="ED34" t="s">
        <v>65</v>
      </c>
      <c r="EE34" t="s">
        <v>65</v>
      </c>
      <c r="EF34" t="s">
        <v>65</v>
      </c>
      <c r="EG34" t="s">
        <v>65</v>
      </c>
      <c r="EH34" t="s">
        <v>65</v>
      </c>
      <c r="EI34" t="s">
        <v>65</v>
      </c>
      <c r="EJ34" t="s">
        <v>65</v>
      </c>
      <c r="EK34" t="s">
        <v>65</v>
      </c>
      <c r="EL34" t="s">
        <v>65</v>
      </c>
      <c r="EM34" t="s">
        <v>65</v>
      </c>
      <c r="EN34" t="s">
        <v>65</v>
      </c>
      <c r="EO34" t="s">
        <v>65</v>
      </c>
      <c r="EP34" t="s">
        <v>65</v>
      </c>
      <c r="EQ34" t="s">
        <v>65</v>
      </c>
      <c r="ER34" t="s">
        <v>65</v>
      </c>
      <c r="ES34" t="s">
        <v>65</v>
      </c>
      <c r="ET34" t="s">
        <v>65</v>
      </c>
      <c r="EU34" t="s">
        <v>65</v>
      </c>
      <c r="EV34" t="s">
        <v>65</v>
      </c>
      <c r="EW34" t="s">
        <v>65</v>
      </c>
      <c r="EX34" t="s">
        <v>65</v>
      </c>
      <c r="EY34" t="s">
        <v>65</v>
      </c>
      <c r="EZ34" t="s">
        <v>65</v>
      </c>
      <c r="FA34" t="s">
        <v>65</v>
      </c>
      <c r="FB34" t="s">
        <v>65</v>
      </c>
      <c r="FC34" t="s">
        <v>65</v>
      </c>
      <c r="FD34" t="s">
        <v>65</v>
      </c>
      <c r="FE34" t="s">
        <v>65</v>
      </c>
      <c r="FF34" t="s">
        <v>65</v>
      </c>
      <c r="FG34" t="s">
        <v>65</v>
      </c>
      <c r="FH34" t="s">
        <v>65</v>
      </c>
      <c r="FI34" t="s">
        <v>65</v>
      </c>
      <c r="FJ34" t="s">
        <v>65</v>
      </c>
      <c r="FK34" t="s">
        <v>65</v>
      </c>
      <c r="FL34" t="s">
        <v>65</v>
      </c>
      <c r="FM34" t="s">
        <v>65</v>
      </c>
      <c r="FN34" t="s">
        <v>65</v>
      </c>
      <c r="FO34" t="s">
        <v>65</v>
      </c>
      <c r="FP34" t="s">
        <v>65</v>
      </c>
      <c r="FQ34" t="s">
        <v>65</v>
      </c>
      <c r="FR34" t="s">
        <v>65</v>
      </c>
      <c r="FS34" t="s">
        <v>65</v>
      </c>
      <c r="FT34" t="s">
        <v>65</v>
      </c>
      <c r="FU34" t="s">
        <v>65</v>
      </c>
      <c r="FV34" t="s">
        <v>65</v>
      </c>
      <c r="FW34" t="s">
        <v>65</v>
      </c>
      <c r="FX34" t="s">
        <v>65</v>
      </c>
      <c r="FY34" t="s">
        <v>65</v>
      </c>
      <c r="FZ34" t="s">
        <v>65</v>
      </c>
      <c r="GA34" t="s">
        <v>65</v>
      </c>
      <c r="GB34" t="s">
        <v>65</v>
      </c>
      <c r="GC34" t="s">
        <v>65</v>
      </c>
      <c r="GD34" t="s">
        <v>65</v>
      </c>
      <c r="GE34" t="s">
        <v>65</v>
      </c>
      <c r="GF34" t="s">
        <v>65</v>
      </c>
      <c r="GG34" t="s">
        <v>65</v>
      </c>
      <c r="GH34" t="s">
        <v>65</v>
      </c>
      <c r="GI34" t="s">
        <v>65</v>
      </c>
      <c r="GJ34" t="s">
        <v>65</v>
      </c>
      <c r="GK34" t="s">
        <v>65</v>
      </c>
      <c r="GL34" t="s">
        <v>65</v>
      </c>
      <c r="GM34" t="s">
        <v>65</v>
      </c>
      <c r="GN34" t="s">
        <v>65</v>
      </c>
      <c r="GO34" t="s">
        <v>65</v>
      </c>
      <c r="GP34" t="s">
        <v>65</v>
      </c>
      <c r="GQ34" t="s">
        <v>65</v>
      </c>
      <c r="GR34" t="s">
        <v>65</v>
      </c>
      <c r="GS34" t="s">
        <v>65</v>
      </c>
      <c r="GT34" t="s">
        <v>65</v>
      </c>
      <c r="GU34" t="s">
        <v>65</v>
      </c>
      <c r="GV34" t="s">
        <v>65</v>
      </c>
      <c r="GW34" t="s">
        <v>65</v>
      </c>
      <c r="GX34" t="s">
        <v>65</v>
      </c>
      <c r="GY34" t="s">
        <v>65</v>
      </c>
      <c r="GZ34" t="s">
        <v>65</v>
      </c>
      <c r="HA34" t="s">
        <v>65</v>
      </c>
      <c r="HB34" t="s">
        <v>65</v>
      </c>
      <c r="HC34" t="s">
        <v>65</v>
      </c>
      <c r="HD34" t="s">
        <v>65</v>
      </c>
      <c r="HE34" t="s">
        <v>65</v>
      </c>
      <c r="HF34" t="s">
        <v>65</v>
      </c>
      <c r="HG34" t="s">
        <v>65</v>
      </c>
      <c r="HH34" t="s">
        <v>65</v>
      </c>
      <c r="HI34" t="s">
        <v>65</v>
      </c>
      <c r="HJ34" t="s">
        <v>65</v>
      </c>
      <c r="HK34" t="s">
        <v>65</v>
      </c>
      <c r="HL34" t="s">
        <v>65</v>
      </c>
      <c r="HM34" t="s">
        <v>65</v>
      </c>
      <c r="HN34" t="s">
        <v>65</v>
      </c>
      <c r="HO34" t="s">
        <v>65</v>
      </c>
      <c r="HP34" t="s">
        <v>65</v>
      </c>
      <c r="HQ34" t="s">
        <v>65</v>
      </c>
      <c r="HR34" t="s">
        <v>65</v>
      </c>
      <c r="HS34" t="s">
        <v>65</v>
      </c>
      <c r="HT34" t="s">
        <v>65</v>
      </c>
      <c r="HU34" t="s">
        <v>65</v>
      </c>
      <c r="HV34" t="s">
        <v>65</v>
      </c>
      <c r="HW34" t="s">
        <v>65</v>
      </c>
      <c r="HX34" t="s">
        <v>65</v>
      </c>
      <c r="HY34" t="s">
        <v>65</v>
      </c>
      <c r="HZ34" t="s">
        <v>65</v>
      </c>
      <c r="IA34" t="s">
        <v>65</v>
      </c>
      <c r="IB34" t="s">
        <v>65</v>
      </c>
      <c r="IC34" t="s">
        <v>65</v>
      </c>
      <c r="ID34" t="s">
        <v>65</v>
      </c>
      <c r="IE34" t="s">
        <v>65</v>
      </c>
      <c r="IF34" t="s">
        <v>65</v>
      </c>
      <c r="IG34" t="s">
        <v>65</v>
      </c>
      <c r="IH34" t="s">
        <v>65</v>
      </c>
      <c r="II34" t="s">
        <v>65</v>
      </c>
      <c r="IJ34" t="s">
        <v>65</v>
      </c>
      <c r="IK34" t="s">
        <v>65</v>
      </c>
      <c r="IL34" t="s">
        <v>65</v>
      </c>
      <c r="IM34" t="s">
        <v>65</v>
      </c>
      <c r="IN34" t="s">
        <v>65</v>
      </c>
      <c r="IO34" t="s">
        <v>65</v>
      </c>
      <c r="IP34" t="s">
        <v>65</v>
      </c>
      <c r="IQ34" t="s">
        <v>65</v>
      </c>
      <c r="IR34" t="s">
        <v>65</v>
      </c>
      <c r="IS34" t="s">
        <v>65</v>
      </c>
      <c r="IT34" t="s">
        <v>65</v>
      </c>
      <c r="IU34" t="s">
        <v>65</v>
      </c>
      <c r="IV34" t="s">
        <v>65</v>
      </c>
      <c r="IW34" t="s">
        <v>65</v>
      </c>
      <c r="IX34" t="s">
        <v>65</v>
      </c>
      <c r="IY34" t="s">
        <v>65</v>
      </c>
      <c r="IZ34" t="s">
        <v>65</v>
      </c>
      <c r="JA34" t="s">
        <v>65</v>
      </c>
      <c r="JB34" t="s">
        <v>65</v>
      </c>
      <c r="JC34" t="s">
        <v>65</v>
      </c>
      <c r="JD34" t="s">
        <v>65</v>
      </c>
      <c r="JE34" t="s">
        <v>65</v>
      </c>
      <c r="JF34" t="s">
        <v>65</v>
      </c>
      <c r="JG34" t="s">
        <v>65</v>
      </c>
      <c r="JH34" t="s">
        <v>65</v>
      </c>
      <c r="JI34" t="s">
        <v>65</v>
      </c>
      <c r="JJ34" t="s">
        <v>65</v>
      </c>
      <c r="JK34" t="s">
        <v>65</v>
      </c>
      <c r="JL34" t="s">
        <v>65</v>
      </c>
      <c r="JM34" t="s">
        <v>65</v>
      </c>
      <c r="JN34" t="s">
        <v>65</v>
      </c>
      <c r="JO34" t="s">
        <v>65</v>
      </c>
      <c r="JP34" t="s">
        <v>65</v>
      </c>
      <c r="JQ34" t="s">
        <v>65</v>
      </c>
      <c r="JR34" t="s">
        <v>65</v>
      </c>
      <c r="JS34" t="s">
        <v>65</v>
      </c>
      <c r="JT34" t="s">
        <v>65</v>
      </c>
      <c r="JU34" t="s">
        <v>65</v>
      </c>
      <c r="JV34" t="s">
        <v>65</v>
      </c>
      <c r="JW34" t="s">
        <v>65</v>
      </c>
      <c r="JX34" t="s">
        <v>65</v>
      </c>
      <c r="JY34" t="s">
        <v>65</v>
      </c>
      <c r="JZ34" t="s">
        <v>65</v>
      </c>
      <c r="KA34" t="s">
        <v>65</v>
      </c>
      <c r="KB34" t="s">
        <v>65</v>
      </c>
      <c r="KC34" t="s">
        <v>65</v>
      </c>
      <c r="KD34" t="s">
        <v>65</v>
      </c>
      <c r="KE34" t="s">
        <v>65</v>
      </c>
      <c r="KF34" t="s">
        <v>65</v>
      </c>
      <c r="KG34" t="s">
        <v>65</v>
      </c>
      <c r="KH34" t="s">
        <v>65</v>
      </c>
      <c r="KI34" t="s">
        <v>65</v>
      </c>
      <c r="KJ34" t="s">
        <v>65</v>
      </c>
      <c r="KK34" t="s">
        <v>65</v>
      </c>
      <c r="KL34" t="s">
        <v>65</v>
      </c>
      <c r="KM34" t="s">
        <v>65</v>
      </c>
      <c r="KN34" t="s">
        <v>65</v>
      </c>
      <c r="KO34" t="s">
        <v>65</v>
      </c>
      <c r="KP34" t="s">
        <v>65</v>
      </c>
      <c r="KQ34" t="s">
        <v>65</v>
      </c>
      <c r="KR34" t="s">
        <v>65</v>
      </c>
      <c r="KS34" t="s">
        <v>65</v>
      </c>
      <c r="KT34" t="s">
        <v>65</v>
      </c>
      <c r="KU34" t="s">
        <v>65</v>
      </c>
      <c r="KV34" t="s">
        <v>65</v>
      </c>
      <c r="KW34" t="s">
        <v>65</v>
      </c>
      <c r="KX34" t="s">
        <v>65</v>
      </c>
      <c r="KY34" t="s">
        <v>65</v>
      </c>
      <c r="KZ34" t="s">
        <v>65</v>
      </c>
      <c r="LA34" t="s">
        <v>65</v>
      </c>
      <c r="LB34" t="s">
        <v>65</v>
      </c>
      <c r="LC34" t="s">
        <v>65</v>
      </c>
      <c r="LD34" t="s">
        <v>65</v>
      </c>
      <c r="LE34" t="s">
        <v>65</v>
      </c>
      <c r="LF34" t="s">
        <v>65</v>
      </c>
      <c r="LG34" t="s">
        <v>65</v>
      </c>
      <c r="LH34" t="s">
        <v>65</v>
      </c>
      <c r="LI34" t="s">
        <v>65</v>
      </c>
      <c r="LJ34" t="s">
        <v>65</v>
      </c>
      <c r="LK34" t="s">
        <v>65</v>
      </c>
      <c r="LL34" t="s">
        <v>65</v>
      </c>
      <c r="LM34" t="s">
        <v>65</v>
      </c>
      <c r="LN34" t="s">
        <v>65</v>
      </c>
      <c r="LO34" t="s">
        <v>65</v>
      </c>
    </row>
    <row r="35" spans="1:327" x14ac:dyDescent="0.2">
      <c r="A35" s="1">
        <f>Foglio3!A36</f>
        <v>3</v>
      </c>
      <c r="B35" s="1">
        <f>Foglio3!B36</f>
        <v>0</v>
      </c>
      <c r="C35" s="1" t="str">
        <f>Foglio3!C36</f>
        <v>-</v>
      </c>
      <c r="D35" s="1" t="str">
        <f>Foglio3!D36</f>
        <v>-</v>
      </c>
      <c r="E35" s="1" t="str">
        <f>Foglio3!E36</f>
        <v>-</v>
      </c>
      <c r="F35" s="1" t="str">
        <f>Foglio3!F36</f>
        <v>-</v>
      </c>
      <c r="G35" s="1" t="str">
        <f>Foglio1!H44</f>
        <v>-</v>
      </c>
      <c r="H35" s="1" t="str">
        <f>Foglio3!G36</f>
        <v>-</v>
      </c>
      <c r="I35" s="1" t="str">
        <f>Foglio3!H36</f>
        <v>-</v>
      </c>
      <c r="J35" s="1" t="str">
        <f>Foglio3!I36</f>
        <v>-</v>
      </c>
      <c r="K35" s="1" t="str">
        <f>Foglio3!J36</f>
        <v>-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65</v>
      </c>
      <c r="BG35" t="s">
        <v>65</v>
      </c>
      <c r="BH35" t="s">
        <v>65</v>
      </c>
      <c r="BI35" t="s">
        <v>65</v>
      </c>
      <c r="BJ35" t="s">
        <v>65</v>
      </c>
      <c r="BK35" t="s">
        <v>65</v>
      </c>
      <c r="BL35" t="s">
        <v>65</v>
      </c>
      <c r="BM35" t="s">
        <v>65</v>
      </c>
      <c r="BN35" t="s">
        <v>65</v>
      </c>
      <c r="BO35" t="s">
        <v>65</v>
      </c>
      <c r="BP35" t="s">
        <v>65</v>
      </c>
      <c r="BQ35" t="s">
        <v>65</v>
      </c>
      <c r="BR35" t="s">
        <v>65</v>
      </c>
      <c r="BS35" t="s">
        <v>65</v>
      </c>
      <c r="BT35" t="s">
        <v>65</v>
      </c>
      <c r="BU35" t="s">
        <v>65</v>
      </c>
      <c r="BV35" t="s">
        <v>65</v>
      </c>
      <c r="BW35" t="s">
        <v>65</v>
      </c>
      <c r="BX35" t="s">
        <v>65</v>
      </c>
      <c r="BY35" t="s">
        <v>65</v>
      </c>
      <c r="BZ35" t="s">
        <v>65</v>
      </c>
      <c r="CA35" t="s">
        <v>65</v>
      </c>
      <c r="CB35" t="s">
        <v>65</v>
      </c>
      <c r="CC35" t="s">
        <v>65</v>
      </c>
      <c r="CD35" t="s">
        <v>65</v>
      </c>
      <c r="CE35" t="s">
        <v>65</v>
      </c>
      <c r="CF35" t="s">
        <v>65</v>
      </c>
      <c r="CG35" t="s">
        <v>65</v>
      </c>
      <c r="CH35" t="s">
        <v>65</v>
      </c>
      <c r="CI35" t="s">
        <v>65</v>
      </c>
      <c r="CJ35" t="s">
        <v>65</v>
      </c>
      <c r="CK35" t="s">
        <v>65</v>
      </c>
      <c r="CL35" t="s">
        <v>65</v>
      </c>
      <c r="CM35" t="s">
        <v>65</v>
      </c>
      <c r="CN35" t="s">
        <v>65</v>
      </c>
      <c r="CO35" t="s">
        <v>65</v>
      </c>
      <c r="CP35" t="s">
        <v>65</v>
      </c>
      <c r="CQ35" t="s">
        <v>65</v>
      </c>
      <c r="CR35" t="s">
        <v>65</v>
      </c>
      <c r="CS35" t="s">
        <v>65</v>
      </c>
      <c r="CT35" t="s">
        <v>65</v>
      </c>
      <c r="CU35" t="s">
        <v>65</v>
      </c>
      <c r="CV35" t="s">
        <v>65</v>
      </c>
      <c r="CW35" t="s">
        <v>65</v>
      </c>
      <c r="CX35" t="s">
        <v>65</v>
      </c>
      <c r="CY35" t="s">
        <v>65</v>
      </c>
      <c r="CZ35" t="s">
        <v>65</v>
      </c>
      <c r="DA35" t="s">
        <v>65</v>
      </c>
      <c r="DB35" t="s">
        <v>65</v>
      </c>
      <c r="DC35" t="s">
        <v>65</v>
      </c>
      <c r="DD35" t="s">
        <v>65</v>
      </c>
      <c r="DE35" t="s">
        <v>65</v>
      </c>
      <c r="DF35" t="s">
        <v>65</v>
      </c>
      <c r="DG35" t="s">
        <v>65</v>
      </c>
      <c r="DH35" t="s">
        <v>65</v>
      </c>
      <c r="DI35" t="s">
        <v>65</v>
      </c>
      <c r="DJ35" t="s">
        <v>65</v>
      </c>
      <c r="DK35" t="s">
        <v>65</v>
      </c>
      <c r="DL35" t="s">
        <v>65</v>
      </c>
      <c r="DM35" t="s">
        <v>65</v>
      </c>
      <c r="DN35" t="s">
        <v>65</v>
      </c>
      <c r="DO35" t="s">
        <v>65</v>
      </c>
      <c r="DP35" t="s">
        <v>65</v>
      </c>
      <c r="DQ35" t="s">
        <v>65</v>
      </c>
      <c r="DR35" t="s">
        <v>65</v>
      </c>
      <c r="DS35" t="s">
        <v>65</v>
      </c>
      <c r="DT35" t="s">
        <v>65</v>
      </c>
      <c r="DU35" t="s">
        <v>65</v>
      </c>
      <c r="DV35" t="s">
        <v>65</v>
      </c>
      <c r="DW35" t="s">
        <v>65</v>
      </c>
      <c r="DX35" t="s">
        <v>65</v>
      </c>
      <c r="DY35" t="s">
        <v>65</v>
      </c>
      <c r="DZ35" t="s">
        <v>65</v>
      </c>
      <c r="EA35" t="s">
        <v>65</v>
      </c>
      <c r="EB35" t="s">
        <v>65</v>
      </c>
      <c r="EC35" t="s">
        <v>65</v>
      </c>
      <c r="ED35" t="s">
        <v>65</v>
      </c>
      <c r="EE35" t="s">
        <v>65</v>
      </c>
      <c r="EF35" t="s">
        <v>65</v>
      </c>
      <c r="EG35" t="s">
        <v>65</v>
      </c>
      <c r="EH35" t="s">
        <v>65</v>
      </c>
      <c r="EI35" t="s">
        <v>65</v>
      </c>
      <c r="EJ35" t="s">
        <v>65</v>
      </c>
      <c r="EK35" t="s">
        <v>65</v>
      </c>
      <c r="EL35" t="s">
        <v>65</v>
      </c>
      <c r="EM35" t="s">
        <v>65</v>
      </c>
      <c r="EN35" t="s">
        <v>65</v>
      </c>
      <c r="EO35" t="s">
        <v>65</v>
      </c>
      <c r="EP35" t="s">
        <v>65</v>
      </c>
      <c r="EQ35" t="s">
        <v>65</v>
      </c>
      <c r="ER35" t="s">
        <v>65</v>
      </c>
      <c r="ES35" t="s">
        <v>65</v>
      </c>
      <c r="ET35" t="s">
        <v>65</v>
      </c>
      <c r="EU35" t="s">
        <v>65</v>
      </c>
      <c r="EV35" t="s">
        <v>65</v>
      </c>
      <c r="EW35" t="s">
        <v>65</v>
      </c>
      <c r="EX35" t="s">
        <v>65</v>
      </c>
      <c r="EY35" t="s">
        <v>65</v>
      </c>
      <c r="EZ35" t="s">
        <v>65</v>
      </c>
      <c r="FA35" t="s">
        <v>65</v>
      </c>
      <c r="FB35" t="s">
        <v>65</v>
      </c>
      <c r="FC35" t="s">
        <v>65</v>
      </c>
      <c r="FD35" t="s">
        <v>65</v>
      </c>
      <c r="FE35" t="s">
        <v>65</v>
      </c>
      <c r="FF35" t="s">
        <v>65</v>
      </c>
      <c r="FG35" t="s">
        <v>65</v>
      </c>
      <c r="FH35" t="s">
        <v>65</v>
      </c>
      <c r="FI35" t="s">
        <v>65</v>
      </c>
      <c r="FJ35" t="s">
        <v>65</v>
      </c>
      <c r="FK35" t="s">
        <v>65</v>
      </c>
      <c r="FL35" t="s">
        <v>65</v>
      </c>
      <c r="FM35" t="s">
        <v>65</v>
      </c>
      <c r="FN35" t="s">
        <v>65</v>
      </c>
      <c r="FO35" t="s">
        <v>65</v>
      </c>
      <c r="FP35" t="s">
        <v>65</v>
      </c>
      <c r="FQ35" t="s">
        <v>65</v>
      </c>
      <c r="FR35" t="s">
        <v>65</v>
      </c>
      <c r="FS35" t="s">
        <v>65</v>
      </c>
      <c r="FT35" t="s">
        <v>65</v>
      </c>
      <c r="FU35" t="s">
        <v>65</v>
      </c>
      <c r="FV35" t="s">
        <v>65</v>
      </c>
      <c r="FW35" t="s">
        <v>65</v>
      </c>
      <c r="FX35" t="s">
        <v>65</v>
      </c>
      <c r="FY35" t="s">
        <v>65</v>
      </c>
      <c r="FZ35" t="s">
        <v>65</v>
      </c>
      <c r="GA35" t="s">
        <v>65</v>
      </c>
      <c r="GB35" t="s">
        <v>65</v>
      </c>
      <c r="GC35" t="s">
        <v>65</v>
      </c>
      <c r="GD35" t="s">
        <v>65</v>
      </c>
      <c r="GE35" t="s">
        <v>65</v>
      </c>
      <c r="GF35" t="s">
        <v>65</v>
      </c>
      <c r="GG35" t="s">
        <v>65</v>
      </c>
      <c r="GH35" t="s">
        <v>65</v>
      </c>
      <c r="GI35" t="s">
        <v>65</v>
      </c>
      <c r="GJ35" t="s">
        <v>65</v>
      </c>
      <c r="GK35" t="s">
        <v>65</v>
      </c>
      <c r="GL35" t="s">
        <v>65</v>
      </c>
      <c r="GM35" t="s">
        <v>65</v>
      </c>
      <c r="GN35" t="s">
        <v>65</v>
      </c>
      <c r="GO35" t="s">
        <v>65</v>
      </c>
      <c r="GP35" t="s">
        <v>65</v>
      </c>
      <c r="GQ35" t="s">
        <v>65</v>
      </c>
      <c r="GR35" t="s">
        <v>65</v>
      </c>
      <c r="GS35" t="s">
        <v>65</v>
      </c>
      <c r="GT35" t="s">
        <v>65</v>
      </c>
      <c r="GU35" t="s">
        <v>65</v>
      </c>
      <c r="GV35" t="s">
        <v>65</v>
      </c>
      <c r="GW35" t="s">
        <v>65</v>
      </c>
      <c r="GX35" t="s">
        <v>65</v>
      </c>
      <c r="GY35" t="s">
        <v>65</v>
      </c>
      <c r="GZ35" t="s">
        <v>65</v>
      </c>
      <c r="HA35" t="s">
        <v>65</v>
      </c>
      <c r="HB35" t="s">
        <v>65</v>
      </c>
      <c r="HC35" t="s">
        <v>65</v>
      </c>
      <c r="HD35" t="s">
        <v>65</v>
      </c>
      <c r="HE35" t="s">
        <v>65</v>
      </c>
      <c r="HF35" t="s">
        <v>65</v>
      </c>
      <c r="HG35" t="s">
        <v>65</v>
      </c>
      <c r="HH35" t="s">
        <v>65</v>
      </c>
      <c r="HI35" t="s">
        <v>65</v>
      </c>
      <c r="HJ35" t="s">
        <v>65</v>
      </c>
      <c r="HK35" t="s">
        <v>65</v>
      </c>
      <c r="HL35" t="s">
        <v>65</v>
      </c>
      <c r="HM35" t="s">
        <v>65</v>
      </c>
      <c r="HN35" t="s">
        <v>65</v>
      </c>
      <c r="HO35" t="s">
        <v>65</v>
      </c>
      <c r="HP35" t="s">
        <v>65</v>
      </c>
      <c r="HQ35" t="s">
        <v>65</v>
      </c>
      <c r="HR35" t="s">
        <v>65</v>
      </c>
      <c r="HS35" t="s">
        <v>65</v>
      </c>
      <c r="HT35" t="s">
        <v>65</v>
      </c>
      <c r="HU35" t="s">
        <v>65</v>
      </c>
      <c r="HV35" t="s">
        <v>65</v>
      </c>
      <c r="HW35" t="s">
        <v>65</v>
      </c>
      <c r="HX35" t="s">
        <v>65</v>
      </c>
      <c r="HY35" t="s">
        <v>65</v>
      </c>
      <c r="HZ35" t="s">
        <v>65</v>
      </c>
      <c r="IA35" t="s">
        <v>65</v>
      </c>
      <c r="IB35" t="s">
        <v>65</v>
      </c>
      <c r="IC35" t="s">
        <v>65</v>
      </c>
      <c r="ID35" t="s">
        <v>65</v>
      </c>
      <c r="IE35" t="s">
        <v>65</v>
      </c>
      <c r="IF35" t="s">
        <v>65</v>
      </c>
      <c r="IG35" t="s">
        <v>65</v>
      </c>
      <c r="IH35" t="s">
        <v>65</v>
      </c>
      <c r="II35" t="s">
        <v>65</v>
      </c>
      <c r="IJ35" t="s">
        <v>65</v>
      </c>
      <c r="IK35" t="s">
        <v>65</v>
      </c>
      <c r="IL35" t="s">
        <v>65</v>
      </c>
      <c r="IM35" t="s">
        <v>65</v>
      </c>
      <c r="IN35" t="s">
        <v>65</v>
      </c>
      <c r="IO35" t="s">
        <v>65</v>
      </c>
      <c r="IP35" t="s">
        <v>65</v>
      </c>
      <c r="IQ35" t="s">
        <v>65</v>
      </c>
      <c r="IR35" t="s">
        <v>65</v>
      </c>
      <c r="IS35" t="s">
        <v>65</v>
      </c>
      <c r="IT35" t="s">
        <v>65</v>
      </c>
      <c r="IU35" t="s">
        <v>65</v>
      </c>
      <c r="IV35" t="s">
        <v>65</v>
      </c>
      <c r="IW35" t="s">
        <v>65</v>
      </c>
      <c r="IX35" t="s">
        <v>65</v>
      </c>
      <c r="IY35" t="s">
        <v>65</v>
      </c>
      <c r="IZ35" t="s">
        <v>65</v>
      </c>
      <c r="JA35" t="s">
        <v>65</v>
      </c>
      <c r="JB35" t="s">
        <v>65</v>
      </c>
      <c r="JC35" t="s">
        <v>65</v>
      </c>
      <c r="JD35" t="s">
        <v>65</v>
      </c>
      <c r="JE35" t="s">
        <v>65</v>
      </c>
      <c r="JF35" t="s">
        <v>65</v>
      </c>
      <c r="JG35" t="s">
        <v>65</v>
      </c>
      <c r="JH35" t="s">
        <v>65</v>
      </c>
      <c r="JI35" t="s">
        <v>65</v>
      </c>
      <c r="JJ35" t="s">
        <v>65</v>
      </c>
      <c r="JK35" t="s">
        <v>65</v>
      </c>
      <c r="JL35" t="s">
        <v>65</v>
      </c>
      <c r="JM35" t="s">
        <v>65</v>
      </c>
      <c r="JN35" t="s">
        <v>65</v>
      </c>
      <c r="JO35" t="s">
        <v>65</v>
      </c>
      <c r="JP35" t="s">
        <v>65</v>
      </c>
      <c r="JQ35" t="s">
        <v>65</v>
      </c>
      <c r="JR35" t="s">
        <v>65</v>
      </c>
      <c r="JS35" t="s">
        <v>65</v>
      </c>
      <c r="JT35" t="s">
        <v>65</v>
      </c>
      <c r="JU35" t="s">
        <v>65</v>
      </c>
      <c r="JV35" t="s">
        <v>65</v>
      </c>
      <c r="JW35" t="s">
        <v>65</v>
      </c>
      <c r="JX35" t="s">
        <v>65</v>
      </c>
      <c r="JY35" t="s">
        <v>65</v>
      </c>
      <c r="JZ35" t="s">
        <v>65</v>
      </c>
      <c r="KA35" t="s">
        <v>65</v>
      </c>
      <c r="KB35" t="s">
        <v>65</v>
      </c>
      <c r="KC35" t="s">
        <v>65</v>
      </c>
      <c r="KD35" t="s">
        <v>65</v>
      </c>
      <c r="KE35" t="s">
        <v>65</v>
      </c>
      <c r="KF35" t="s">
        <v>65</v>
      </c>
      <c r="KG35" t="s">
        <v>65</v>
      </c>
      <c r="KH35" t="s">
        <v>65</v>
      </c>
      <c r="KI35" t="s">
        <v>65</v>
      </c>
      <c r="KJ35" t="s">
        <v>65</v>
      </c>
      <c r="KK35" t="s">
        <v>65</v>
      </c>
      <c r="KL35" t="s">
        <v>65</v>
      </c>
      <c r="KM35" t="s">
        <v>65</v>
      </c>
      <c r="KN35" t="s">
        <v>65</v>
      </c>
      <c r="KO35" t="s">
        <v>65</v>
      </c>
      <c r="KP35" t="s">
        <v>65</v>
      </c>
      <c r="KQ35" t="s">
        <v>65</v>
      </c>
      <c r="KR35" t="s">
        <v>65</v>
      </c>
      <c r="KS35" t="s">
        <v>65</v>
      </c>
      <c r="KT35" t="s">
        <v>65</v>
      </c>
      <c r="KU35" t="s">
        <v>65</v>
      </c>
      <c r="KV35" t="s">
        <v>65</v>
      </c>
      <c r="KW35" t="s">
        <v>65</v>
      </c>
      <c r="KX35" t="s">
        <v>65</v>
      </c>
      <c r="KY35" t="s">
        <v>65</v>
      </c>
      <c r="KZ35" t="s">
        <v>65</v>
      </c>
      <c r="LA35" t="s">
        <v>65</v>
      </c>
      <c r="LB35" t="s">
        <v>65</v>
      </c>
      <c r="LC35" t="s">
        <v>65</v>
      </c>
      <c r="LD35" t="s">
        <v>65</v>
      </c>
      <c r="LE35" t="s">
        <v>65</v>
      </c>
      <c r="LF35" t="s">
        <v>65</v>
      </c>
      <c r="LG35" t="s">
        <v>65</v>
      </c>
      <c r="LH35" t="s">
        <v>65</v>
      </c>
      <c r="LI35" t="s">
        <v>65</v>
      </c>
      <c r="LJ35" t="s">
        <v>65</v>
      </c>
      <c r="LK35" t="s">
        <v>65</v>
      </c>
      <c r="LL35" t="s">
        <v>65</v>
      </c>
      <c r="LM35" t="s">
        <v>65</v>
      </c>
      <c r="LN35" t="s">
        <v>65</v>
      </c>
      <c r="LO35" t="s">
        <v>65</v>
      </c>
    </row>
    <row r="36" spans="1:327" x14ac:dyDescent="0.2">
      <c r="A36" s="1">
        <f>Foglio3!A37</f>
        <v>4</v>
      </c>
      <c r="B36" s="1">
        <f>Foglio3!B37</f>
        <v>0</v>
      </c>
      <c r="C36" s="1" t="str">
        <f>Foglio3!C37</f>
        <v>-</v>
      </c>
      <c r="D36" s="1" t="str">
        <f>Foglio3!D37</f>
        <v>-</v>
      </c>
      <c r="E36" s="1" t="str">
        <f>Foglio3!E37</f>
        <v>-</v>
      </c>
      <c r="F36" s="1" t="str">
        <f>Foglio3!F37</f>
        <v>-</v>
      </c>
      <c r="G36" s="1" t="str">
        <f>Foglio1!H45</f>
        <v>-</v>
      </c>
      <c r="H36" s="1" t="str">
        <f>Foglio3!G37</f>
        <v>-</v>
      </c>
      <c r="I36" s="1" t="str">
        <f>Foglio3!H37</f>
        <v>-</v>
      </c>
      <c r="J36" s="1" t="str">
        <f>Foglio3!I37</f>
        <v>-</v>
      </c>
      <c r="K36" s="1" t="str">
        <f>Foglio3!J37</f>
        <v>-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H36" t="s">
        <v>65</v>
      </c>
      <c r="BI36" t="s">
        <v>65</v>
      </c>
      <c r="BJ36" t="s">
        <v>65</v>
      </c>
      <c r="BK36" t="s">
        <v>65</v>
      </c>
      <c r="BL36" t="s">
        <v>65</v>
      </c>
      <c r="BM36" t="s">
        <v>65</v>
      </c>
      <c r="BN36" t="s">
        <v>65</v>
      </c>
      <c r="BO36" t="s">
        <v>65</v>
      </c>
      <c r="BP36" t="s">
        <v>65</v>
      </c>
      <c r="BQ36" t="s">
        <v>65</v>
      </c>
      <c r="BR36" t="s">
        <v>65</v>
      </c>
      <c r="BS36" t="s">
        <v>65</v>
      </c>
      <c r="BT36" t="s">
        <v>65</v>
      </c>
      <c r="BU36" t="s">
        <v>65</v>
      </c>
      <c r="BV36" t="s">
        <v>65</v>
      </c>
      <c r="BW36" t="s">
        <v>65</v>
      </c>
      <c r="BX36" t="s">
        <v>65</v>
      </c>
      <c r="BY36" t="s">
        <v>65</v>
      </c>
      <c r="BZ36" t="s">
        <v>65</v>
      </c>
      <c r="CA36" t="s">
        <v>65</v>
      </c>
      <c r="CB36" t="s">
        <v>65</v>
      </c>
      <c r="CC36" t="s">
        <v>65</v>
      </c>
      <c r="CD36" t="s">
        <v>65</v>
      </c>
      <c r="CE36" t="s">
        <v>65</v>
      </c>
      <c r="CF36" t="s">
        <v>65</v>
      </c>
      <c r="CG36" t="s">
        <v>65</v>
      </c>
      <c r="CH36" t="s">
        <v>65</v>
      </c>
      <c r="CI36" t="s">
        <v>65</v>
      </c>
      <c r="CJ36" t="s">
        <v>65</v>
      </c>
      <c r="CK36" t="s">
        <v>65</v>
      </c>
      <c r="CL36" t="s">
        <v>65</v>
      </c>
      <c r="CM36" t="s">
        <v>65</v>
      </c>
      <c r="CN36" t="s">
        <v>65</v>
      </c>
      <c r="CO36" t="s">
        <v>65</v>
      </c>
      <c r="CP36" t="s">
        <v>65</v>
      </c>
      <c r="CQ36" t="s">
        <v>65</v>
      </c>
      <c r="CR36" t="s">
        <v>65</v>
      </c>
      <c r="CS36" t="s">
        <v>65</v>
      </c>
      <c r="CT36" t="s">
        <v>65</v>
      </c>
      <c r="CU36" t="s">
        <v>65</v>
      </c>
      <c r="CV36" t="s">
        <v>65</v>
      </c>
      <c r="CW36" t="s">
        <v>65</v>
      </c>
      <c r="CX36" t="s">
        <v>65</v>
      </c>
      <c r="CY36" t="s">
        <v>65</v>
      </c>
      <c r="CZ36" t="s">
        <v>65</v>
      </c>
      <c r="DA36" t="s">
        <v>65</v>
      </c>
      <c r="DB36" t="s">
        <v>65</v>
      </c>
      <c r="DC36" t="s">
        <v>65</v>
      </c>
      <c r="DD36" t="s">
        <v>65</v>
      </c>
      <c r="DE36" t="s">
        <v>65</v>
      </c>
      <c r="DF36" t="s">
        <v>65</v>
      </c>
      <c r="DG36" t="s">
        <v>65</v>
      </c>
      <c r="DH36" t="s">
        <v>65</v>
      </c>
      <c r="DI36" t="s">
        <v>65</v>
      </c>
      <c r="DJ36" t="s">
        <v>65</v>
      </c>
      <c r="DK36" t="s">
        <v>65</v>
      </c>
      <c r="DL36" t="s">
        <v>65</v>
      </c>
      <c r="DM36" t="s">
        <v>65</v>
      </c>
      <c r="DN36" t="s">
        <v>65</v>
      </c>
      <c r="DO36" t="s">
        <v>65</v>
      </c>
      <c r="DP36" t="s">
        <v>65</v>
      </c>
      <c r="DQ36" t="s">
        <v>65</v>
      </c>
      <c r="DR36" t="s">
        <v>65</v>
      </c>
      <c r="DS36" t="s">
        <v>65</v>
      </c>
      <c r="DT36" t="s">
        <v>65</v>
      </c>
      <c r="DU36" t="s">
        <v>65</v>
      </c>
      <c r="DV36" t="s">
        <v>65</v>
      </c>
      <c r="DW36" t="s">
        <v>65</v>
      </c>
      <c r="DX36" t="s">
        <v>65</v>
      </c>
      <c r="DY36" t="s">
        <v>65</v>
      </c>
      <c r="DZ36" t="s">
        <v>65</v>
      </c>
      <c r="EA36" t="s">
        <v>65</v>
      </c>
      <c r="EB36" t="s">
        <v>65</v>
      </c>
      <c r="EC36" t="s">
        <v>65</v>
      </c>
      <c r="ED36" t="s">
        <v>65</v>
      </c>
      <c r="EE36" t="s">
        <v>65</v>
      </c>
      <c r="EF36" t="s">
        <v>65</v>
      </c>
      <c r="EG36" t="s">
        <v>65</v>
      </c>
      <c r="EH36" t="s">
        <v>65</v>
      </c>
      <c r="EI36" t="s">
        <v>65</v>
      </c>
      <c r="EJ36" t="s">
        <v>65</v>
      </c>
      <c r="EK36" t="s">
        <v>65</v>
      </c>
      <c r="EL36" t="s">
        <v>65</v>
      </c>
      <c r="EM36" t="s">
        <v>65</v>
      </c>
      <c r="EN36" t="s">
        <v>65</v>
      </c>
      <c r="EO36" t="s">
        <v>65</v>
      </c>
      <c r="EP36" t="s">
        <v>65</v>
      </c>
      <c r="EQ36" t="s">
        <v>65</v>
      </c>
      <c r="ER36" t="s">
        <v>65</v>
      </c>
      <c r="ES36" t="s">
        <v>65</v>
      </c>
      <c r="ET36" t="s">
        <v>65</v>
      </c>
      <c r="EU36" t="s">
        <v>65</v>
      </c>
      <c r="EV36" t="s">
        <v>65</v>
      </c>
      <c r="EW36" t="s">
        <v>65</v>
      </c>
      <c r="EX36" t="s">
        <v>65</v>
      </c>
      <c r="EY36" t="s">
        <v>65</v>
      </c>
      <c r="EZ36" t="s">
        <v>65</v>
      </c>
      <c r="FA36" t="s">
        <v>65</v>
      </c>
      <c r="FB36" t="s">
        <v>65</v>
      </c>
      <c r="FC36" t="s">
        <v>65</v>
      </c>
      <c r="FD36" t="s">
        <v>65</v>
      </c>
      <c r="FE36" t="s">
        <v>65</v>
      </c>
      <c r="FF36" t="s">
        <v>65</v>
      </c>
      <c r="FG36" t="s">
        <v>65</v>
      </c>
      <c r="FH36" t="s">
        <v>65</v>
      </c>
      <c r="FI36" t="s">
        <v>65</v>
      </c>
      <c r="FJ36" t="s">
        <v>65</v>
      </c>
      <c r="FK36" t="s">
        <v>65</v>
      </c>
      <c r="FL36" t="s">
        <v>65</v>
      </c>
      <c r="FM36" t="s">
        <v>65</v>
      </c>
      <c r="FN36" t="s">
        <v>65</v>
      </c>
      <c r="FO36" t="s">
        <v>65</v>
      </c>
      <c r="FP36" t="s">
        <v>65</v>
      </c>
      <c r="FQ36" t="s">
        <v>65</v>
      </c>
      <c r="FR36" t="s">
        <v>65</v>
      </c>
      <c r="FS36" t="s">
        <v>65</v>
      </c>
      <c r="FT36" t="s">
        <v>65</v>
      </c>
      <c r="FU36" t="s">
        <v>65</v>
      </c>
      <c r="FV36" t="s">
        <v>65</v>
      </c>
      <c r="FW36" t="s">
        <v>65</v>
      </c>
      <c r="FX36" t="s">
        <v>65</v>
      </c>
      <c r="FY36" t="s">
        <v>65</v>
      </c>
      <c r="FZ36" t="s">
        <v>65</v>
      </c>
      <c r="GA36" t="s">
        <v>65</v>
      </c>
      <c r="GB36" t="s">
        <v>65</v>
      </c>
      <c r="GC36" t="s">
        <v>65</v>
      </c>
      <c r="GD36" t="s">
        <v>65</v>
      </c>
      <c r="GE36" t="s">
        <v>65</v>
      </c>
      <c r="GF36" t="s">
        <v>65</v>
      </c>
      <c r="GG36" t="s">
        <v>65</v>
      </c>
      <c r="GH36" t="s">
        <v>65</v>
      </c>
      <c r="GI36" t="s">
        <v>65</v>
      </c>
      <c r="GJ36" t="s">
        <v>65</v>
      </c>
      <c r="GK36" t="s">
        <v>65</v>
      </c>
      <c r="GL36" t="s">
        <v>65</v>
      </c>
      <c r="GM36" t="s">
        <v>65</v>
      </c>
      <c r="GN36" t="s">
        <v>65</v>
      </c>
      <c r="GO36" t="s">
        <v>65</v>
      </c>
      <c r="GP36" t="s">
        <v>65</v>
      </c>
      <c r="GQ36" t="s">
        <v>65</v>
      </c>
      <c r="GR36" t="s">
        <v>65</v>
      </c>
      <c r="GS36" t="s">
        <v>65</v>
      </c>
      <c r="GT36" t="s">
        <v>65</v>
      </c>
      <c r="GU36" t="s">
        <v>65</v>
      </c>
      <c r="GV36" t="s">
        <v>65</v>
      </c>
      <c r="GW36" t="s">
        <v>65</v>
      </c>
      <c r="GX36" t="s">
        <v>65</v>
      </c>
      <c r="GY36" t="s">
        <v>65</v>
      </c>
      <c r="GZ36" t="s">
        <v>65</v>
      </c>
      <c r="HA36" t="s">
        <v>65</v>
      </c>
      <c r="HB36" t="s">
        <v>65</v>
      </c>
      <c r="HC36" t="s">
        <v>65</v>
      </c>
      <c r="HD36" t="s">
        <v>65</v>
      </c>
      <c r="HE36" t="s">
        <v>65</v>
      </c>
      <c r="HF36" t="s">
        <v>65</v>
      </c>
      <c r="HG36" t="s">
        <v>65</v>
      </c>
      <c r="HH36" t="s">
        <v>65</v>
      </c>
      <c r="HI36" t="s">
        <v>65</v>
      </c>
      <c r="HJ36" t="s">
        <v>65</v>
      </c>
      <c r="HK36" t="s">
        <v>65</v>
      </c>
      <c r="HL36" t="s">
        <v>65</v>
      </c>
      <c r="HM36" t="s">
        <v>65</v>
      </c>
      <c r="HN36" t="s">
        <v>65</v>
      </c>
      <c r="HO36" t="s">
        <v>65</v>
      </c>
      <c r="HP36" t="s">
        <v>65</v>
      </c>
      <c r="HQ36" t="s">
        <v>65</v>
      </c>
      <c r="HR36" t="s">
        <v>65</v>
      </c>
      <c r="HS36" t="s">
        <v>65</v>
      </c>
      <c r="HT36" t="s">
        <v>65</v>
      </c>
      <c r="HU36" t="s">
        <v>65</v>
      </c>
      <c r="HV36" t="s">
        <v>65</v>
      </c>
      <c r="HW36" t="s">
        <v>65</v>
      </c>
      <c r="HX36" t="s">
        <v>65</v>
      </c>
      <c r="HY36" t="s">
        <v>65</v>
      </c>
      <c r="HZ36" t="s">
        <v>65</v>
      </c>
      <c r="IA36" t="s">
        <v>65</v>
      </c>
      <c r="IB36" t="s">
        <v>65</v>
      </c>
      <c r="IC36" t="s">
        <v>65</v>
      </c>
      <c r="ID36" t="s">
        <v>65</v>
      </c>
      <c r="IE36" t="s">
        <v>65</v>
      </c>
      <c r="IF36" t="s">
        <v>65</v>
      </c>
      <c r="IG36" t="s">
        <v>65</v>
      </c>
      <c r="IH36" t="s">
        <v>65</v>
      </c>
      <c r="II36" t="s">
        <v>65</v>
      </c>
      <c r="IJ36" t="s">
        <v>65</v>
      </c>
      <c r="IK36" t="s">
        <v>65</v>
      </c>
      <c r="IL36" t="s">
        <v>65</v>
      </c>
      <c r="IM36" t="s">
        <v>65</v>
      </c>
      <c r="IN36" t="s">
        <v>65</v>
      </c>
      <c r="IO36" t="s">
        <v>65</v>
      </c>
      <c r="IP36" t="s">
        <v>65</v>
      </c>
      <c r="IQ36" t="s">
        <v>65</v>
      </c>
      <c r="IR36" t="s">
        <v>65</v>
      </c>
      <c r="IS36" t="s">
        <v>65</v>
      </c>
      <c r="IT36" t="s">
        <v>65</v>
      </c>
      <c r="IU36" t="s">
        <v>65</v>
      </c>
      <c r="IV36" t="s">
        <v>65</v>
      </c>
      <c r="IW36" t="s">
        <v>65</v>
      </c>
      <c r="IX36" t="s">
        <v>65</v>
      </c>
      <c r="IY36" t="s">
        <v>65</v>
      </c>
      <c r="IZ36" t="s">
        <v>65</v>
      </c>
      <c r="JA36" t="s">
        <v>65</v>
      </c>
      <c r="JB36" t="s">
        <v>65</v>
      </c>
      <c r="JC36" t="s">
        <v>65</v>
      </c>
      <c r="JD36" t="s">
        <v>65</v>
      </c>
      <c r="JE36" t="s">
        <v>65</v>
      </c>
      <c r="JF36" t="s">
        <v>65</v>
      </c>
      <c r="JG36" t="s">
        <v>65</v>
      </c>
      <c r="JH36" t="s">
        <v>65</v>
      </c>
      <c r="JI36" t="s">
        <v>65</v>
      </c>
      <c r="JJ36" t="s">
        <v>65</v>
      </c>
      <c r="JK36" t="s">
        <v>65</v>
      </c>
      <c r="JL36" t="s">
        <v>65</v>
      </c>
      <c r="JM36" t="s">
        <v>65</v>
      </c>
      <c r="JN36" t="s">
        <v>65</v>
      </c>
      <c r="JO36" t="s">
        <v>65</v>
      </c>
      <c r="JP36" t="s">
        <v>65</v>
      </c>
      <c r="JQ36" t="s">
        <v>65</v>
      </c>
      <c r="JR36" t="s">
        <v>65</v>
      </c>
      <c r="JS36" t="s">
        <v>65</v>
      </c>
      <c r="JT36" t="s">
        <v>65</v>
      </c>
      <c r="JU36" t="s">
        <v>65</v>
      </c>
      <c r="JV36" t="s">
        <v>65</v>
      </c>
      <c r="JW36" t="s">
        <v>65</v>
      </c>
      <c r="JX36" t="s">
        <v>65</v>
      </c>
      <c r="JY36" t="s">
        <v>65</v>
      </c>
      <c r="JZ36" t="s">
        <v>65</v>
      </c>
      <c r="KA36" t="s">
        <v>65</v>
      </c>
      <c r="KB36" t="s">
        <v>65</v>
      </c>
      <c r="KC36" t="s">
        <v>65</v>
      </c>
      <c r="KD36" t="s">
        <v>65</v>
      </c>
      <c r="KE36" t="s">
        <v>65</v>
      </c>
      <c r="KF36" t="s">
        <v>65</v>
      </c>
      <c r="KG36" t="s">
        <v>65</v>
      </c>
      <c r="KH36" t="s">
        <v>65</v>
      </c>
      <c r="KI36" t="s">
        <v>65</v>
      </c>
      <c r="KJ36" t="s">
        <v>65</v>
      </c>
      <c r="KK36" t="s">
        <v>65</v>
      </c>
      <c r="KL36" t="s">
        <v>65</v>
      </c>
      <c r="KM36" t="s">
        <v>65</v>
      </c>
      <c r="KN36" t="s">
        <v>65</v>
      </c>
      <c r="KO36" t="s">
        <v>65</v>
      </c>
      <c r="KP36" t="s">
        <v>65</v>
      </c>
      <c r="KQ36" t="s">
        <v>65</v>
      </c>
      <c r="KR36" t="s">
        <v>65</v>
      </c>
      <c r="KS36" t="s">
        <v>65</v>
      </c>
      <c r="KT36" t="s">
        <v>65</v>
      </c>
      <c r="KU36" t="s">
        <v>65</v>
      </c>
      <c r="KV36" t="s">
        <v>65</v>
      </c>
      <c r="KW36" t="s">
        <v>65</v>
      </c>
      <c r="KX36" t="s">
        <v>65</v>
      </c>
      <c r="KY36" t="s">
        <v>65</v>
      </c>
      <c r="KZ36" t="s">
        <v>65</v>
      </c>
      <c r="LA36" t="s">
        <v>65</v>
      </c>
      <c r="LB36" t="s">
        <v>65</v>
      </c>
      <c r="LC36" t="s">
        <v>65</v>
      </c>
      <c r="LD36" t="s">
        <v>65</v>
      </c>
      <c r="LE36" t="s">
        <v>65</v>
      </c>
      <c r="LF36" t="s">
        <v>65</v>
      </c>
      <c r="LG36" t="s">
        <v>65</v>
      </c>
      <c r="LH36" t="s">
        <v>65</v>
      </c>
      <c r="LI36" t="s">
        <v>65</v>
      </c>
      <c r="LJ36" t="s">
        <v>65</v>
      </c>
      <c r="LK36" t="s">
        <v>65</v>
      </c>
      <c r="LL36" t="s">
        <v>65</v>
      </c>
      <c r="LM36" t="s">
        <v>65</v>
      </c>
      <c r="LN36" t="s">
        <v>65</v>
      </c>
      <c r="LO36" t="s">
        <v>65</v>
      </c>
    </row>
    <row r="37" spans="1:327" ht="15.75" thickBot="1" x14ac:dyDescent="0.25">
      <c r="A37" s="1">
        <f>Foglio3!A38</f>
        <v>5</v>
      </c>
      <c r="B37" s="1">
        <f>Foglio3!B38</f>
        <v>0</v>
      </c>
      <c r="C37" s="1" t="str">
        <f>Foglio3!C38</f>
        <v>-</v>
      </c>
      <c r="D37" s="1" t="str">
        <f>Foglio3!D38</f>
        <v>-</v>
      </c>
      <c r="E37" s="1" t="str">
        <f>Foglio3!E38</f>
        <v>-</v>
      </c>
      <c r="F37" s="1" t="str">
        <f>Foglio3!F38</f>
        <v>-</v>
      </c>
      <c r="G37" s="1" t="str">
        <f>Foglio1!H46</f>
        <v>-</v>
      </c>
      <c r="H37" s="1" t="str">
        <f>Foglio3!G38</f>
        <v>-</v>
      </c>
      <c r="I37" s="1" t="str">
        <f>Foglio3!H38</f>
        <v>-</v>
      </c>
      <c r="J37" s="1" t="str">
        <f>Foglio3!I38</f>
        <v>-</v>
      </c>
      <c r="K37" s="1" t="str">
        <f>Foglio3!J38</f>
        <v>-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65</v>
      </c>
      <c r="BK37" t="s">
        <v>65</v>
      </c>
      <c r="BL37" t="s">
        <v>65</v>
      </c>
      <c r="BM37" t="s">
        <v>65</v>
      </c>
      <c r="BN37" t="s">
        <v>65</v>
      </c>
      <c r="BO37" t="s">
        <v>65</v>
      </c>
      <c r="BP37" t="s">
        <v>65</v>
      </c>
      <c r="BQ37" t="s">
        <v>65</v>
      </c>
      <c r="BR37" t="s">
        <v>65</v>
      </c>
      <c r="BS37" t="s">
        <v>65</v>
      </c>
      <c r="BT37" t="s">
        <v>65</v>
      </c>
      <c r="BU37" t="s">
        <v>65</v>
      </c>
      <c r="BV37" t="s">
        <v>65</v>
      </c>
      <c r="BW37" t="s">
        <v>65</v>
      </c>
      <c r="BX37" t="s">
        <v>65</v>
      </c>
      <c r="BY37" t="s">
        <v>65</v>
      </c>
      <c r="BZ37" t="s">
        <v>65</v>
      </c>
      <c r="CA37" t="s">
        <v>65</v>
      </c>
      <c r="CB37" t="s">
        <v>65</v>
      </c>
      <c r="CC37" t="s">
        <v>65</v>
      </c>
      <c r="CD37" t="s">
        <v>65</v>
      </c>
      <c r="CE37" t="s">
        <v>65</v>
      </c>
      <c r="CF37" t="s">
        <v>65</v>
      </c>
      <c r="CG37" t="s">
        <v>65</v>
      </c>
      <c r="CH37" t="s">
        <v>65</v>
      </c>
      <c r="CI37" t="s">
        <v>65</v>
      </c>
      <c r="CJ37" t="s">
        <v>65</v>
      </c>
      <c r="CK37" t="s">
        <v>65</v>
      </c>
      <c r="CL37" t="s">
        <v>65</v>
      </c>
      <c r="CM37" t="s">
        <v>65</v>
      </c>
      <c r="CN37" t="s">
        <v>65</v>
      </c>
      <c r="CO37" t="s">
        <v>65</v>
      </c>
      <c r="CP37" t="s">
        <v>65</v>
      </c>
      <c r="CQ37" t="s">
        <v>65</v>
      </c>
      <c r="CR37" t="s">
        <v>65</v>
      </c>
      <c r="CS37" t="s">
        <v>65</v>
      </c>
      <c r="CT37" t="s">
        <v>65</v>
      </c>
      <c r="CU37" t="s">
        <v>65</v>
      </c>
      <c r="CV37" t="s">
        <v>65</v>
      </c>
      <c r="CW37" t="s">
        <v>65</v>
      </c>
      <c r="CX37" t="s">
        <v>65</v>
      </c>
      <c r="CY37" t="s">
        <v>65</v>
      </c>
      <c r="CZ37" t="s">
        <v>65</v>
      </c>
      <c r="DA37" t="s">
        <v>65</v>
      </c>
      <c r="DB37" t="s">
        <v>65</v>
      </c>
      <c r="DC37" t="s">
        <v>65</v>
      </c>
      <c r="DD37" t="s">
        <v>65</v>
      </c>
      <c r="DE37" t="s">
        <v>65</v>
      </c>
      <c r="DF37" t="s">
        <v>65</v>
      </c>
      <c r="DG37" t="s">
        <v>65</v>
      </c>
      <c r="DH37" t="s">
        <v>65</v>
      </c>
      <c r="DI37" t="s">
        <v>65</v>
      </c>
      <c r="DJ37" t="s">
        <v>65</v>
      </c>
      <c r="DK37" t="s">
        <v>65</v>
      </c>
      <c r="DL37" t="s">
        <v>65</v>
      </c>
      <c r="DM37" t="s">
        <v>65</v>
      </c>
      <c r="DN37" t="s">
        <v>65</v>
      </c>
      <c r="DO37" t="s">
        <v>65</v>
      </c>
      <c r="DP37" t="s">
        <v>65</v>
      </c>
      <c r="DQ37" t="s">
        <v>65</v>
      </c>
      <c r="DR37" t="s">
        <v>65</v>
      </c>
      <c r="DS37" t="s">
        <v>65</v>
      </c>
      <c r="DT37" t="s">
        <v>65</v>
      </c>
      <c r="DU37" t="s">
        <v>65</v>
      </c>
      <c r="DV37" t="s">
        <v>65</v>
      </c>
      <c r="DW37" t="s">
        <v>65</v>
      </c>
      <c r="DX37" t="s">
        <v>65</v>
      </c>
      <c r="DY37" t="s">
        <v>65</v>
      </c>
      <c r="DZ37" t="s">
        <v>65</v>
      </c>
      <c r="EA37" t="s">
        <v>65</v>
      </c>
      <c r="EB37" t="s">
        <v>65</v>
      </c>
      <c r="EC37" t="s">
        <v>65</v>
      </c>
      <c r="ED37" t="s">
        <v>65</v>
      </c>
      <c r="EE37" t="s">
        <v>65</v>
      </c>
      <c r="EF37" t="s">
        <v>65</v>
      </c>
      <c r="EG37" t="s">
        <v>65</v>
      </c>
      <c r="EH37" t="s">
        <v>65</v>
      </c>
      <c r="EI37" t="s">
        <v>65</v>
      </c>
      <c r="EJ37" t="s">
        <v>65</v>
      </c>
      <c r="EK37" t="s">
        <v>65</v>
      </c>
      <c r="EL37" t="s">
        <v>65</v>
      </c>
      <c r="EM37" t="s">
        <v>65</v>
      </c>
      <c r="EN37" t="s">
        <v>65</v>
      </c>
      <c r="EO37" t="s">
        <v>65</v>
      </c>
      <c r="EP37" t="s">
        <v>65</v>
      </c>
      <c r="EQ37" t="s">
        <v>65</v>
      </c>
      <c r="ER37" t="s">
        <v>65</v>
      </c>
      <c r="ES37" t="s">
        <v>65</v>
      </c>
      <c r="ET37" t="s">
        <v>65</v>
      </c>
      <c r="EU37" t="s">
        <v>65</v>
      </c>
      <c r="EV37" t="s">
        <v>65</v>
      </c>
      <c r="EW37" t="s">
        <v>65</v>
      </c>
      <c r="EX37" t="s">
        <v>65</v>
      </c>
      <c r="EY37" t="s">
        <v>65</v>
      </c>
      <c r="EZ37" t="s">
        <v>65</v>
      </c>
      <c r="FA37" t="s">
        <v>65</v>
      </c>
      <c r="FB37" t="s">
        <v>65</v>
      </c>
      <c r="FC37" t="s">
        <v>65</v>
      </c>
      <c r="FD37" t="s">
        <v>65</v>
      </c>
      <c r="FE37" t="s">
        <v>65</v>
      </c>
      <c r="FF37" t="s">
        <v>65</v>
      </c>
      <c r="FG37" t="s">
        <v>65</v>
      </c>
      <c r="FH37" t="s">
        <v>65</v>
      </c>
      <c r="FI37" t="s">
        <v>65</v>
      </c>
      <c r="FJ37" t="s">
        <v>65</v>
      </c>
      <c r="FK37" t="s">
        <v>65</v>
      </c>
      <c r="FL37" t="s">
        <v>65</v>
      </c>
      <c r="FM37" t="s">
        <v>65</v>
      </c>
      <c r="FN37" t="s">
        <v>65</v>
      </c>
      <c r="FO37" t="s">
        <v>65</v>
      </c>
      <c r="FP37" t="s">
        <v>65</v>
      </c>
      <c r="FQ37" t="s">
        <v>65</v>
      </c>
      <c r="FR37" t="s">
        <v>65</v>
      </c>
      <c r="FS37" t="s">
        <v>65</v>
      </c>
      <c r="FT37" t="s">
        <v>65</v>
      </c>
      <c r="FU37" t="s">
        <v>65</v>
      </c>
      <c r="FV37" t="s">
        <v>65</v>
      </c>
      <c r="FW37" t="s">
        <v>65</v>
      </c>
      <c r="FX37" t="s">
        <v>65</v>
      </c>
      <c r="FY37" t="s">
        <v>65</v>
      </c>
      <c r="FZ37" t="s">
        <v>65</v>
      </c>
      <c r="GA37" t="s">
        <v>65</v>
      </c>
      <c r="GB37" t="s">
        <v>65</v>
      </c>
      <c r="GC37" t="s">
        <v>65</v>
      </c>
      <c r="GD37" t="s">
        <v>65</v>
      </c>
      <c r="GE37" t="s">
        <v>65</v>
      </c>
      <c r="GF37" t="s">
        <v>65</v>
      </c>
      <c r="GG37" t="s">
        <v>65</v>
      </c>
      <c r="GH37" t="s">
        <v>65</v>
      </c>
      <c r="GI37" t="s">
        <v>65</v>
      </c>
      <c r="GJ37" t="s">
        <v>65</v>
      </c>
      <c r="GK37" t="s">
        <v>65</v>
      </c>
      <c r="GL37" t="s">
        <v>65</v>
      </c>
      <c r="GM37" t="s">
        <v>65</v>
      </c>
      <c r="GN37" t="s">
        <v>65</v>
      </c>
      <c r="GO37" t="s">
        <v>65</v>
      </c>
      <c r="GP37" t="s">
        <v>65</v>
      </c>
      <c r="GQ37" t="s">
        <v>65</v>
      </c>
      <c r="GR37" t="s">
        <v>65</v>
      </c>
      <c r="GS37" t="s">
        <v>65</v>
      </c>
      <c r="GT37" t="s">
        <v>65</v>
      </c>
      <c r="GU37" t="s">
        <v>65</v>
      </c>
      <c r="GV37" t="s">
        <v>65</v>
      </c>
      <c r="GW37" t="s">
        <v>65</v>
      </c>
      <c r="GX37" t="s">
        <v>65</v>
      </c>
      <c r="GY37" t="s">
        <v>65</v>
      </c>
      <c r="GZ37" t="s">
        <v>65</v>
      </c>
      <c r="HA37" t="s">
        <v>65</v>
      </c>
      <c r="HB37" t="s">
        <v>65</v>
      </c>
      <c r="HC37" t="s">
        <v>65</v>
      </c>
      <c r="HD37" t="s">
        <v>65</v>
      </c>
      <c r="HE37" t="s">
        <v>65</v>
      </c>
      <c r="HF37" t="s">
        <v>65</v>
      </c>
      <c r="HG37" t="s">
        <v>65</v>
      </c>
      <c r="HH37" t="s">
        <v>65</v>
      </c>
      <c r="HI37" t="s">
        <v>65</v>
      </c>
      <c r="HJ37" t="s">
        <v>65</v>
      </c>
      <c r="HK37" t="s">
        <v>65</v>
      </c>
      <c r="HL37" t="s">
        <v>65</v>
      </c>
      <c r="HM37" t="s">
        <v>65</v>
      </c>
      <c r="HN37" t="s">
        <v>65</v>
      </c>
      <c r="HO37" t="s">
        <v>65</v>
      </c>
      <c r="HP37" t="s">
        <v>65</v>
      </c>
      <c r="HQ37" t="s">
        <v>65</v>
      </c>
      <c r="HR37" t="s">
        <v>65</v>
      </c>
      <c r="HS37" t="s">
        <v>65</v>
      </c>
      <c r="HT37" t="s">
        <v>65</v>
      </c>
      <c r="HU37" t="s">
        <v>65</v>
      </c>
      <c r="HV37" t="s">
        <v>65</v>
      </c>
      <c r="HW37" t="s">
        <v>65</v>
      </c>
      <c r="HX37" t="s">
        <v>65</v>
      </c>
      <c r="HY37" t="s">
        <v>65</v>
      </c>
      <c r="HZ37" t="s">
        <v>65</v>
      </c>
      <c r="IA37" t="s">
        <v>65</v>
      </c>
      <c r="IB37" t="s">
        <v>65</v>
      </c>
      <c r="IC37" t="s">
        <v>65</v>
      </c>
      <c r="ID37" t="s">
        <v>65</v>
      </c>
      <c r="IE37" t="s">
        <v>65</v>
      </c>
      <c r="IF37" t="s">
        <v>65</v>
      </c>
      <c r="IG37" t="s">
        <v>65</v>
      </c>
      <c r="IH37" t="s">
        <v>65</v>
      </c>
      <c r="II37" t="s">
        <v>65</v>
      </c>
      <c r="IJ37" t="s">
        <v>65</v>
      </c>
      <c r="IK37" t="s">
        <v>65</v>
      </c>
      <c r="IL37" t="s">
        <v>65</v>
      </c>
      <c r="IM37" t="s">
        <v>65</v>
      </c>
      <c r="IN37" t="s">
        <v>65</v>
      </c>
      <c r="IO37" t="s">
        <v>65</v>
      </c>
      <c r="IP37" t="s">
        <v>65</v>
      </c>
      <c r="IQ37" t="s">
        <v>65</v>
      </c>
      <c r="IR37" t="s">
        <v>65</v>
      </c>
      <c r="IS37" t="s">
        <v>65</v>
      </c>
      <c r="IT37" t="s">
        <v>65</v>
      </c>
      <c r="IU37" t="s">
        <v>65</v>
      </c>
      <c r="IV37" t="s">
        <v>65</v>
      </c>
      <c r="IW37" t="s">
        <v>65</v>
      </c>
      <c r="IX37" t="s">
        <v>65</v>
      </c>
      <c r="IY37" t="s">
        <v>65</v>
      </c>
      <c r="IZ37" t="s">
        <v>65</v>
      </c>
      <c r="JA37" t="s">
        <v>65</v>
      </c>
      <c r="JB37" t="s">
        <v>65</v>
      </c>
      <c r="JC37" t="s">
        <v>65</v>
      </c>
      <c r="JD37" t="s">
        <v>65</v>
      </c>
      <c r="JE37" t="s">
        <v>65</v>
      </c>
      <c r="JF37" t="s">
        <v>65</v>
      </c>
      <c r="JG37" t="s">
        <v>65</v>
      </c>
      <c r="JH37" t="s">
        <v>65</v>
      </c>
      <c r="JI37" t="s">
        <v>65</v>
      </c>
      <c r="JJ37" t="s">
        <v>65</v>
      </c>
      <c r="JK37" t="s">
        <v>65</v>
      </c>
      <c r="JL37" t="s">
        <v>65</v>
      </c>
      <c r="JM37" t="s">
        <v>65</v>
      </c>
      <c r="JN37" t="s">
        <v>65</v>
      </c>
      <c r="JO37" t="s">
        <v>65</v>
      </c>
      <c r="JP37" t="s">
        <v>65</v>
      </c>
      <c r="JQ37" t="s">
        <v>65</v>
      </c>
      <c r="JR37" t="s">
        <v>65</v>
      </c>
      <c r="JS37" t="s">
        <v>65</v>
      </c>
      <c r="JT37" t="s">
        <v>65</v>
      </c>
      <c r="JU37" t="s">
        <v>65</v>
      </c>
      <c r="JV37" t="s">
        <v>65</v>
      </c>
      <c r="JW37" t="s">
        <v>65</v>
      </c>
      <c r="JX37" t="s">
        <v>65</v>
      </c>
      <c r="JY37" t="s">
        <v>65</v>
      </c>
      <c r="JZ37" t="s">
        <v>65</v>
      </c>
      <c r="KA37" t="s">
        <v>65</v>
      </c>
      <c r="KB37" t="s">
        <v>65</v>
      </c>
      <c r="KC37" t="s">
        <v>65</v>
      </c>
      <c r="KD37" t="s">
        <v>65</v>
      </c>
      <c r="KE37" t="s">
        <v>65</v>
      </c>
      <c r="KF37" t="s">
        <v>65</v>
      </c>
      <c r="KG37" t="s">
        <v>65</v>
      </c>
      <c r="KH37" t="s">
        <v>65</v>
      </c>
      <c r="KI37" t="s">
        <v>65</v>
      </c>
      <c r="KJ37" t="s">
        <v>65</v>
      </c>
      <c r="KK37" t="s">
        <v>65</v>
      </c>
      <c r="KL37" t="s">
        <v>65</v>
      </c>
      <c r="KM37" t="s">
        <v>65</v>
      </c>
      <c r="KN37" t="s">
        <v>65</v>
      </c>
      <c r="KO37" t="s">
        <v>65</v>
      </c>
      <c r="KP37" t="s">
        <v>65</v>
      </c>
      <c r="KQ37" t="s">
        <v>65</v>
      </c>
      <c r="KR37" t="s">
        <v>65</v>
      </c>
      <c r="KS37" t="s">
        <v>65</v>
      </c>
      <c r="KT37" t="s">
        <v>65</v>
      </c>
      <c r="KU37" t="s">
        <v>65</v>
      </c>
      <c r="KV37" t="s">
        <v>65</v>
      </c>
      <c r="KW37" t="s">
        <v>65</v>
      </c>
      <c r="KX37" t="s">
        <v>65</v>
      </c>
      <c r="KY37" t="s">
        <v>65</v>
      </c>
      <c r="KZ37" t="s">
        <v>65</v>
      </c>
      <c r="LA37" t="s">
        <v>65</v>
      </c>
      <c r="LB37" t="s">
        <v>65</v>
      </c>
      <c r="LC37" t="s">
        <v>65</v>
      </c>
      <c r="LD37" t="s">
        <v>65</v>
      </c>
      <c r="LE37" t="s">
        <v>65</v>
      </c>
      <c r="LF37" t="s">
        <v>65</v>
      </c>
      <c r="LG37" t="s">
        <v>65</v>
      </c>
      <c r="LH37" t="s">
        <v>65</v>
      </c>
      <c r="LI37" t="s">
        <v>65</v>
      </c>
      <c r="LJ37" t="s">
        <v>65</v>
      </c>
      <c r="LK37" t="s">
        <v>65</v>
      </c>
      <c r="LL37" t="s">
        <v>65</v>
      </c>
      <c r="LM37" t="s">
        <v>65</v>
      </c>
      <c r="LN37" t="s">
        <v>65</v>
      </c>
      <c r="LO37" t="s">
        <v>65</v>
      </c>
    </row>
    <row r="38" spans="1:327" x14ac:dyDescent="0.2">
      <c r="A38" s="1">
        <f>Foglio3!A39</f>
        <v>6</v>
      </c>
      <c r="B38" s="1">
        <f>Foglio3!B39</f>
        <v>6</v>
      </c>
      <c r="C38" s="1">
        <f>Foglio3!C39</f>
        <v>88.125579351688316</v>
      </c>
      <c r="D38" s="1">
        <f>Foglio3!D39</f>
        <v>3.2708976639489712E-2</v>
      </c>
      <c r="E38" s="1">
        <f>Foglio3!E39</f>
        <v>0.99946491826736839</v>
      </c>
      <c r="F38" s="1">
        <f>Foglio3!F39</f>
        <v>30.556288241091266</v>
      </c>
      <c r="G38" s="1">
        <f>Foglio1!H47</f>
        <v>-121.62668760259592</v>
      </c>
      <c r="H38" s="1">
        <f>Foglio3!G39</f>
        <v>0.99959700108122684</v>
      </c>
      <c r="I38" s="1">
        <f>Foglio3!H39</f>
        <v>11.81</v>
      </c>
      <c r="J38" s="1">
        <f>Foglio3!I39</f>
        <v>2.23</v>
      </c>
      <c r="K38" s="1">
        <f>Foglio3!J39</f>
        <v>14.040000000000001</v>
      </c>
      <c r="L38" s="1">
        <f>IF(G38&lt;=Foglio1!$C$3,_xlfn.XLOOKUP(Q38,W38:LO38,$W$3:$LO$3),-_xlfn.XLOOKUP(Q38,W38:LO38,$W$3:$LO$3))</f>
        <v>60</v>
      </c>
      <c r="M38" s="1">
        <f>IF($G38&lt;=Foglio1!$C$3,_xlfn.XLOOKUP($L38,$W$3:$LO$3,$W38:$LO38),_xlfn.XLOOKUP(-$L38,$W$3:$LO$3,$W38:$LO38))</f>
        <v>26.951857494446301</v>
      </c>
      <c r="N38" s="1">
        <f>I38*((1+COS(RADIANS(L38)))/2)</f>
        <v>8.8574999999999999</v>
      </c>
      <c r="O38" s="1">
        <f>M38*J38</f>
        <v>60.102642212615251</v>
      </c>
      <c r="P38" s="1">
        <f>K38*0.3*((1-COS(RADIANS(L38)))/2)</f>
        <v>1.0529999999999997</v>
      </c>
      <c r="Q38" s="1">
        <f>IF(K38=0,0,MAX(W38:LO38))</f>
        <v>70.01314221261525</v>
      </c>
      <c r="W38" s="19">
        <f>ABS(($D38*COS(RADIANS(ABS(W$3)))+$E38*ABS($H38)*SIN(RADIANS(ABS(W$3))))/$D38)</f>
        <v>26.951857494446301</v>
      </c>
      <c r="X38" s="23">
        <f>$I38*((1+COS(RADIANS(X$3)))/2)</f>
        <v>8.8574999999999999</v>
      </c>
      <c r="Y38" s="23">
        <f>W38*$J38</f>
        <v>60.102642212615251</v>
      </c>
      <c r="Z38" s="23">
        <f>$K38*0.3*((1-COS(RADIANS(Z$3)))/2)</f>
        <v>1.0529999999999997</v>
      </c>
      <c r="AA38" s="24">
        <f>X38+Y38+Z38</f>
        <v>70.01314221261525</v>
      </c>
      <c r="AB38" s="19">
        <f>ABS(($D38*COS(RADIANS(ABS(AB$3)))+$E38*ABS($H38)*SIN(RADIANS(ABS(AB$3))))/$D38)</f>
        <v>26.696333898323516</v>
      </c>
      <c r="AC38" s="23">
        <f>$I38*((1+COS(RADIANS(AC$3)))/2)</f>
        <v>8.9462998323438701</v>
      </c>
      <c r="AD38" s="23">
        <f>AB38*$J38</f>
        <v>59.532824593261438</v>
      </c>
      <c r="AE38" s="23">
        <f>$K38*0.3*((1-COS(RADIANS(AE$3)))/2)</f>
        <v>1.0213298142394258</v>
      </c>
      <c r="AF38" s="24">
        <f>AC38+AD38+AE38</f>
        <v>69.500454239844728</v>
      </c>
      <c r="AG38" s="19">
        <f t="shared" ref="AG38:CO53" si="538">ABS(($D38*COS(RADIANS(ABS(AG$3)))+$E38*ABS($H38)*SIN(RADIANS(ABS(AG$3))))/$D38)</f>
        <v>26.432678340282099</v>
      </c>
      <c r="AH38" s="23">
        <f t="shared" ref="AH38:CP53" si="539">$I38*((1+COS(RADIANS(AH$3)))/2)</f>
        <v>9.034173255297075</v>
      </c>
      <c r="AI38" s="23">
        <f t="shared" ref="AI38:AI53" si="540">AG38*$J38</f>
        <v>58.94487269882908</v>
      </c>
      <c r="AJ38" s="23">
        <f t="shared" ref="AJ38:CR53" si="541">$K38*0.3*((1-COS(RADIANS(AJ$3)))/2)</f>
        <v>0.98999002952487047</v>
      </c>
      <c r="AK38" s="24">
        <f t="shared" ref="AK38:AK53" si="542">AH38+AI38+AJ38</f>
        <v>68.969035983651025</v>
      </c>
      <c r="AL38" s="19">
        <f t="shared" ref="AL38" si="543">ABS(($D38*COS(RADIANS(ABS(AL$3)))+$E38*ABS($H38)*SIN(RADIANS(ABS(AL$3))))/$D38)</f>
        <v>26.160971132359133</v>
      </c>
      <c r="AM38" s="23">
        <f t="shared" ref="AM38" si="544">$I38*((1+COS(RADIANS(AM$3)))/2)</f>
        <v>9.1210935017637347</v>
      </c>
      <c r="AN38" s="23">
        <f t="shared" ref="AN38:AN53" si="545">AL38*$J38</f>
        <v>58.338965625160867</v>
      </c>
      <c r="AO38" s="23">
        <f t="shared" ref="AO38" si="546">$K38*0.3*((1-COS(RADIANS(AO$3)))/2)</f>
        <v>0.95899019225835291</v>
      </c>
      <c r="AP38" s="24">
        <f t="shared" ref="AP38:AP53" si="547">AM38+AN38+AO38</f>
        <v>68.41904931918296</v>
      </c>
      <c r="AQ38" s="19">
        <f t="shared" ref="AQ38" si="548">ABS(($D38*COS(RADIANS(ABS(AQ$3)))+$E38*ABS($H38)*SIN(RADIANS(ABS(AQ$3))))/$D38)</f>
        <v>25.881295039202229</v>
      </c>
      <c r="AR38" s="23">
        <f t="shared" ref="AR38" si="549">$I38*((1+COS(RADIANS(AR$3)))/2)</f>
        <v>9.2070340949947607</v>
      </c>
      <c r="AS38" s="23">
        <f t="shared" ref="AS38:AS53" si="550">AQ38*$J38</f>
        <v>57.715287937420968</v>
      </c>
      <c r="AT38" s="23">
        <f t="shared" ref="AT38" si="551">$K38*0.3*((1-COS(RADIANS(AT$3)))/2)</f>
        <v>0.92833974529060714</v>
      </c>
      <c r="AU38" s="24">
        <f t="shared" ref="AU38:AU53" si="552">AR38+AS38+AT38</f>
        <v>67.850661777706335</v>
      </c>
      <c r="AV38" s="19">
        <f t="shared" ref="AV38" si="553">ABS(($D38*COS(RADIANS(ABS(AV$3)))+$E38*ABS($H38)*SIN(RADIANS(ABS(AV$3))))/$D38)</f>
        <v>25.593735252858647</v>
      </c>
      <c r="AW38" s="23">
        <f t="shared" ref="AW38" si="554">$I38*((1+COS(RADIANS(AW$3)))/2)</f>
        <v>9.291968856652927</v>
      </c>
      <c r="AX38" s="23">
        <f t="shared" ref="AX38:AX53" si="555">AV38*$J38</f>
        <v>57.074029613874778</v>
      </c>
      <c r="AY38" s="23">
        <f t="shared" ref="AY38" si="556">$K38*0.3*((1-COS(RADIANS(AY$3)))/2)</f>
        <v>0.89804802504469672</v>
      </c>
      <c r="AZ38" s="24">
        <f t="shared" ref="AZ38:AZ53" si="557">AW38+AX38+AY38</f>
        <v>67.264046495572401</v>
      </c>
      <c r="BA38" s="19">
        <f t="shared" ref="BA38" si="558">ABS(($D38*COS(RADIANS(ABS(BA$3)))+$E38*ABS($H38)*SIN(RADIANS(ABS(BA$3))))/$D38)</f>
        <v>25.298379366824967</v>
      </c>
      <c r="BB38" s="23">
        <f t="shared" ref="BB38" si="559">$I38*((1+COS(RADIANS(BB$3)))/2)</f>
        <v>9.3758719147870551</v>
      </c>
      <c r="BC38" s="23">
        <f t="shared" ref="BC38:BC53" si="560">BA38*$J38</f>
        <v>56.415385988019679</v>
      </c>
      <c r="BD38" s="23">
        <f t="shared" ref="BD38" si="561">$K38*0.3*((1-COS(RADIANS(BD$3)))/2)</f>
        <v>0.86812425867205156</v>
      </c>
      <c r="BE38" s="24">
        <f t="shared" ref="BE38:BE53" si="562">BB38+BC38+BD38</f>
        <v>66.659382161478788</v>
      </c>
      <c r="BF38" s="19">
        <f t="shared" ref="BF38" si="563">ABS(($D38*COS(RADIANS(ABS(BF$3)))+$E38*ABS($H38)*SIN(RADIANS(ABS(BF$3))))/$D38)</f>
        <v>24.995317349365248</v>
      </c>
      <c r="BG38" s="23">
        <f t="shared" ref="BG38" si="564">$I38*((1+COS(RADIANS(BG$3)))/2)</f>
        <v>9.4587177117128469</v>
      </c>
      <c r="BH38" s="23">
        <f t="shared" ref="BH38:BH53" si="565">BF38*$J38</f>
        <v>55.739557689084499</v>
      </c>
      <c r="BI38" s="23">
        <f t="shared" ref="BI38" si="566">$K38*0.3*((1-COS(RADIANS(BI$3)))/2)</f>
        <v>0.83857756124178606</v>
      </c>
      <c r="BJ38" s="24">
        <f t="shared" ref="BJ38:BJ53" si="567">BG38+BH38+BI38</f>
        <v>66.036852962039134</v>
      </c>
      <c r="BK38" s="19">
        <f t="shared" ref="BK38" si="568">ABS(($D38*COS(RADIANS(ABS(BK$3)))+$E38*ABS($H38)*SIN(RADIANS(ABS(BK$3))))/$D38)</f>
        <v>24.684641516105838</v>
      </c>
      <c r="BL38" s="23">
        <f t="shared" ref="BL38" si="569">$I38*((1+COS(RADIANS(BL$3)))/2)</f>
        <v>9.5404810117980112</v>
      </c>
      <c r="BM38" s="23">
        <f t="shared" ref="BM38:BM53" si="570">BK38*$J38</f>
        <v>55.046750580916019</v>
      </c>
      <c r="BN38" s="23">
        <f t="shared" ref="BN38" si="571">$K38*0.3*((1-COS(RADIANS(BN$3)))/2)</f>
        <v>0.80941693296416362</v>
      </c>
      <c r="BO38" s="24">
        <f t="shared" ref="BO38:BO53" si="572">BL38+BM38+BN38</f>
        <v>65.396648525678202</v>
      </c>
      <c r="BP38" s="19">
        <f t="shared" ref="BP38" si="573">ABS(($D38*COS(RADIANS(ABS(BP$3)))+$E38*ABS($H38)*SIN(RADIANS(ABS(BP$3))))/$D38)</f>
        <v>24.366446501915124</v>
      </c>
      <c r="BQ38" s="23">
        <f t="shared" ref="BQ38" si="574">$I38*((1+COS(RADIANS(BQ$3)))/2)</f>
        <v>9.6211369091492909</v>
      </c>
      <c r="BR38" s="23">
        <f t="shared" ref="BR38:BR53" si="575">BP38*$J38</f>
        <v>54.33717569927073</v>
      </c>
      <c r="BS38" s="23">
        <f t="shared" ref="BS38" si="576">$K38*0.3*((1-COS(RADIANS(BS$3)))/2)</f>
        <v>0.78065125644904221</v>
      </c>
      <c r="BT38" s="24">
        <f t="shared" ref="BT38:BT53" si="577">BQ38+BR38+BS38</f>
        <v>64.738963864869064</v>
      </c>
      <c r="BU38" s="19">
        <f t="shared" ref="BU38" si="578">ABS(($D38*COS(RADIANS(ABS(BU$3)))+$E38*ABS($H38)*SIN(RADIANS(ABS(BU$3))))/$D38)</f>
        <v>24.040829232076863</v>
      </c>
      <c r="BV38" s="23">
        <f t="shared" ref="BV38" si="579">$I38*((1+COS(RADIANS(BV$3)))/2)</f>
        <v>9.7006608351990149</v>
      </c>
      <c r="BW38" s="23">
        <f t="shared" ref="BW38:BW53" si="580">BU38*$J38</f>
        <v>53.611049187531407</v>
      </c>
      <c r="BX38" s="23">
        <f t="shared" ref="BX38" si="581">$K38*0.3*((1-COS(RADIANS(BX$3)))/2)</f>
        <v>0.7522892940001481</v>
      </c>
      <c r="BY38" s="24">
        <f t="shared" ref="BY38:BY53" si="582">BV38+BW38+BX38</f>
        <v>64.063999316730573</v>
      </c>
      <c r="BZ38" s="19">
        <f t="shared" ref="BZ38" si="583">ABS(($D38*COS(RADIANS(ABS(BZ$3)))+$E38*ABS($H38)*SIN(RADIANS(ABS(BZ$3))))/$D38)</f>
        <v>23.707888892765773</v>
      </c>
      <c r="CA38" s="23">
        <f t="shared" ref="CA38" si="584">$I38*((1+COS(RADIANS(CA$3)))/2)</f>
        <v>9.7790285661889467</v>
      </c>
      <c r="CB38" s="23">
        <f t="shared" ref="CB38:CB53" si="585">BZ38*$J38</f>
        <v>52.868592230867677</v>
      </c>
      <c r="CC38" s="23">
        <f t="shared" ref="CC38" si="586">$K38*0.3*((1-COS(RADIANS(CC$3)))/2)</f>
        <v>0.72433968494599166</v>
      </c>
      <c r="CD38" s="24">
        <f t="shared" ref="CD38:CD53" si="587">CA38+CB38+CC38</f>
        <v>63.371960482002613</v>
      </c>
      <c r="CE38" s="19">
        <f t="shared" ref="CE38" si="588">ABS(($D38*COS(RADIANS(ABS(CE$3)))+$E38*ABS($H38)*SIN(RADIANS(ABS(CE$3))))/$D38)</f>
        <v>23.367726900834469</v>
      </c>
      <c r="CF38" s="23">
        <f t="shared" ref="CF38" si="589">$I38*((1+COS(RADIANS(CF$3)))/2)</f>
        <v>9.8562162305490588</v>
      </c>
      <c r="CG38" s="23">
        <f t="shared" ref="CG38:CG53" si="590">CE38*$J38</f>
        <v>52.110030988860863</v>
      </c>
      <c r="CH38" s="23">
        <f t="shared" ref="CH38" si="591">$K38*0.3*((1-COS(RADIANS(CH$3)))/2)</f>
        <v>0.69681094300824453</v>
      </c>
      <c r="CI38" s="24">
        <f t="shared" ref="CI38:CI53" si="592">CF38+CG38+CH38</f>
        <v>62.663058162418167</v>
      </c>
      <c r="CJ38" s="19">
        <f t="shared" ref="CJ38" si="593">ABS(($D38*COS(RADIANS(ABS(CJ$3)))+$E38*ABS($H38)*SIN(RADIANS(ABS(CJ$3))))/$D38)</f>
        <v>23.02044687292091</v>
      </c>
      <c r="CK38" s="23">
        <f t="shared" ref="CK38" si="594">$I38*((1+COS(RADIANS(CK$3)))/2)</f>
        <v>9.9322003161690553</v>
      </c>
      <c r="CL38" s="23">
        <f t="shared" ref="CL38:CL53" si="595">CJ38*$J38</f>
        <v>51.335596526613628</v>
      </c>
      <c r="CM38" s="23">
        <f t="shared" ref="CM38" si="596">$K38*0.3*((1-COS(RADIANS(CM$3)))/2)</f>
        <v>0.66971145370837815</v>
      </c>
      <c r="CN38" s="24">
        <f t="shared" ref="CN38:CN53" si="597">CK38+CL38+CM38</f>
        <v>61.937508296491067</v>
      </c>
      <c r="CO38" s="19">
        <f t="shared" ref="CO38" si="598">ABS(($D38*COS(RADIANS(ABS(CO$3)))+$E38*ABS($H38)*SIN(RADIANS(ABS(CO$3))))/$D38)</f>
        <v>22.666154593885786</v>
      </c>
      <c r="CP38" s="23">
        <f t="shared" ref="CP38" si="599">$I38*((1+COS(RADIANS(CP$3)))/2)</f>
        <v>10.006957677560379</v>
      </c>
      <c r="CQ38" s="23">
        <f t="shared" ref="CQ38:CQ53" si="600">CO38*$J38</f>
        <v>50.545524744365302</v>
      </c>
      <c r="CR38" s="23">
        <f t="shared" ref="CR38" si="601">$K38*0.3*((1-COS(RADIANS(CR$3)))/2)</f>
        <v>0.6430494718133517</v>
      </c>
      <c r="CS38" s="24">
        <f t="shared" ref="CS38:CS53" si="602">CP38+CQ38+CR38</f>
        <v>61.19553189373903</v>
      </c>
      <c r="CT38" s="19">
        <f t="shared" ref="CT38:FB53" si="603">ABS(($D38*COS(RADIANS(ABS(CT$3)))+$E38*ABS($H38)*SIN(RADIANS(ABS(CT$3))))/$D38)</f>
        <v>22.304957984589397</v>
      </c>
      <c r="CU38" s="23">
        <f t="shared" ref="CU38:FC53" si="604">$I38*((1+COS(RADIANS(CU$3)))/2)</f>
        <v>10.080465542906563</v>
      </c>
      <c r="CV38" s="23">
        <f t="shared" ref="CV38:CV53" si="605">CT38*$J38</f>
        <v>49.740056305634354</v>
      </c>
      <c r="CW38" s="23">
        <f t="shared" ref="CW38:FE53" si="606">$K38*0.3*((1-COS(RADIANS(CW$3)))/2)</f>
        <v>0.61683311882113079</v>
      </c>
      <c r="CX38" s="24">
        <f t="shared" ref="CX38:CX53" si="607">CU38+CV38+CW38</f>
        <v>60.437354967362054</v>
      </c>
      <c r="CY38" s="19">
        <f t="shared" ref="CY38" si="608">ABS(($D38*COS(RADIANS(ABS(CY$3)))+$E38*ABS($H38)*SIN(RADIANS(ABS(CY$3))))/$D38)</f>
        <v>21.936967069017925</v>
      </c>
      <c r="CZ38" s="23">
        <f t="shared" ref="CZ38" si="609">$I38*((1+COS(RADIANS(CZ$3)))/2)</f>
        <v>10.152701520999734</v>
      </c>
      <c r="DA38" s="23">
        <f t="shared" ref="DA38:DA53" si="610">CY38*$J38</f>
        <v>48.919436563909969</v>
      </c>
      <c r="DB38" s="23">
        <f t="shared" ref="DB38" si="611">$K38*0.3*((1-COS(RADIANS(DB$3)))/2)</f>
        <v>0.59107038048680061</v>
      </c>
      <c r="DC38" s="24">
        <f t="shared" ref="DC38:DC53" si="612">CZ38+DA38+DB38</f>
        <v>59.663208465396501</v>
      </c>
      <c r="DD38" s="19">
        <f t="shared" ref="DD38" si="613">ABS(($D38*COS(RADIANS(ABS(DD$3)))+$E38*ABS($H38)*SIN(RADIANS(ABS(DD$3))))/$D38)</f>
        <v>21.562293940769052</v>
      </c>
      <c r="DE38" s="23">
        <f t="shared" ref="DE38" si="614">$I38*((1+COS(RADIANS(DE$3)))/2)</f>
        <v>10.223643608061202</v>
      </c>
      <c r="DF38" s="23">
        <f t="shared" ref="DF38:DF53" si="615">DD38*$J38</f>
        <v>48.083915487914986</v>
      </c>
      <c r="DG38" s="23">
        <f t="shared" ref="DG38" si="616">$K38*0.3*((1-COS(RADIANS(DG$3)))/2)</f>
        <v>0.56576910439002692</v>
      </c>
      <c r="DH38" s="24">
        <f t="shared" ref="DH38:DH53" si="617">DE38+DF38+DG38</f>
        <v>58.873328200366217</v>
      </c>
      <c r="DI38" s="19">
        <f t="shared" ref="DI38" si="618">ABS(($D38*COS(RADIANS(ABS(DI$3)))+$E38*ABS($H38)*SIN(RADIANS(ABS(DI$3))))/$D38)</f>
        <v>21.181052728907197</v>
      </c>
      <c r="DJ38" s="23">
        <f t="shared" ref="DJ38" si="619">$I38*((1+COS(RADIANS(DJ$3)))/2)</f>
        <v>10.293270194444013</v>
      </c>
      <c r="DK38" s="23">
        <f t="shared" ref="DK38:DK53" si="620">DI38*$J38</f>
        <v>47.23374758546305</v>
      </c>
      <c r="DL38" s="23">
        <f t="shared" ref="DL38" si="621">$K38*0.3*((1-COS(RADIANS(DL$3)))/2)</f>
        <v>0.54093699754460767</v>
      </c>
      <c r="DM38" s="24">
        <f t="shared" ref="DM38:DM53" si="622">DJ38+DK38+DL38</f>
        <v>58.067954777451668</v>
      </c>
      <c r="DN38" s="19">
        <f t="shared" ref="DN38" si="623">ABS(($D38*COS(RADIANS(ABS(DN$3)))+$E38*ABS($H38)*SIN(RADIANS(ABS(DN$3))))/$D38)</f>
        <v>20.793359563198646</v>
      </c>
      <c r="DO38" s="23">
        <f t="shared" ref="DO38" si="624">$I38*((1+COS(RADIANS(DO$3)))/2)</f>
        <v>10.36156007121547</v>
      </c>
      <c r="DP38" s="23">
        <f t="shared" ref="DP38:DP53" si="625">DN38*$J38</f>
        <v>46.36919182593298</v>
      </c>
      <c r="DQ38" s="23">
        <f t="shared" ref="DQ38" si="626">$K38*0.3*((1-COS(RADIANS(DQ$3)))/2)</f>
        <v>0.51658162405084207</v>
      </c>
      <c r="DR38" s="24">
        <f t="shared" ref="DR38:DR53" si="627">DO38+DP38+DQ38</f>
        <v>57.247333521199295</v>
      </c>
      <c r="DS38" s="19">
        <f t="shared" ref="DS38" si="628">ABS(($D38*COS(RADIANS(ABS(DS$3)))+$E38*ABS($H38)*SIN(RADIANS(ABS(DS$3))))/$D38)</f>
        <v>20.399332538737344</v>
      </c>
      <c r="DT38" s="23">
        <f t="shared" ref="DT38" si="629">$I38*((1+COS(RADIANS(DT$3)))/2)</f>
        <v>10.428492436617566</v>
      </c>
      <c r="DU38" s="23">
        <f t="shared" ref="DU38:DU53" si="630">DS38*$J38</f>
        <v>45.490511561384274</v>
      </c>
      <c r="DV38" s="23">
        <f t="shared" ref="DV38" si="631">$K38*0.3*((1-COS(RADIANS(DV$3)))/2)</f>
        <v>0.4927104027914323</v>
      </c>
      <c r="DW38" s="24">
        <f t="shared" ref="DW38:DW53" si="632">DT38+DU38+DV38</f>
        <v>56.411714400793272</v>
      </c>
      <c r="DX38" s="19">
        <f t="shared" ref="DX38" si="633">ABS(($D38*COS(RADIANS(ABS(DX$3)))+$E38*ABS($H38)*SIN(RADIANS(ABS(DX$3))))/$D38)</f>
        <v>19.999091679971976</v>
      </c>
      <c r="DY38" s="23">
        <f t="shared" ref="DY38" si="634">$I38*((1+COS(RADIANS(DY$3)))/2)</f>
        <v>10.494046902403413</v>
      </c>
      <c r="DZ38" s="23">
        <f t="shared" ref="DZ38:DZ53" si="635">DX38*$J38</f>
        <v>44.597974446337503</v>
      </c>
      <c r="EA38" s="23">
        <f t="shared" ref="EA38" si="636">$K38*0.3*((1-COS(RADIANS(EA$3)))/2)</f>
        <v>0.46933060517161923</v>
      </c>
      <c r="EB38" s="24">
        <f t="shared" ref="EB38:EB53" si="637">DY38+DZ38+EA38</f>
        <v>55.561351953912535</v>
      </c>
      <c r="EC38" s="19">
        <f t="shared" ref="EC38" si="638">ABS(($D38*COS(RADIANS(ABS(EC$3)))+$E38*ABS($H38)*SIN(RADIANS(ABS(EC$3))))/$D38)</f>
        <v>19.592758904145338</v>
      </c>
      <c r="ED38" s="23">
        <f t="shared" ref="ED38" si="639">$I38*((1+COS(RADIANS(ED$3)))/2)</f>
        <v>10.558203500047693</v>
      </c>
      <c r="EE38" s="23">
        <f t="shared" ref="EE38:EE53" si="640">EC38*$J38</f>
        <v>43.691852356244105</v>
      </c>
      <c r="EF38" s="23">
        <f t="shared" ref="EF38" si="641">$K38*0.3*((1-COS(RADIANS(EF$3)))/2)</f>
        <v>0.44644935290424365</v>
      </c>
      <c r="EG38" s="24">
        <f t="shared" ref="EG38:EG53" si="642">ED38+EE38+EF38</f>
        <v>54.69650520919604</v>
      </c>
      <c r="EH38" s="19">
        <f t="shared" ref="EH38" si="643">ABS(($D38*COS(RADIANS(ABS(EH$3)))+$E38*ABS($H38)*SIN(RADIANS(ABS(EH$3))))/$D38)</f>
        <v>19.180457984157179</v>
      </c>
      <c r="EI38" s="23">
        <f t="shared" ref="EI38" si="644">$I38*((1+COS(RADIANS(EI$3)))/2)</f>
        <v>10.620942686829265</v>
      </c>
      <c r="EJ38" s="23">
        <f t="shared" ref="EJ38:EJ53" si="645">EH38*$J38</f>
        <v>42.772421304670509</v>
      </c>
      <c r="EK38" s="23">
        <f t="shared" ref="EK38" si="646">$K38*0.3*((1-COS(RADIANS(EK$3)))/2)</f>
        <v>0.42407361584040126</v>
      </c>
      <c r="EL38" s="24">
        <f t="shared" ref="EL38:EL53" si="647">EI38+EJ38+EK38</f>
        <v>53.817437607340175</v>
      </c>
      <c r="EM38" s="19">
        <f t="shared" ref="EM38" si="648">ABS(($D38*COS(RADIANS(ABS(EM$3)))+$E38*ABS($H38)*SIN(RADIANS(ABS(EM$3))))/$D38)</f>
        <v>18.762314510861778</v>
      </c>
      <c r="EN38" s="23">
        <f t="shared" ref="EN38" si="649">$I38*((1+COS(RADIANS(EN$3)))/2)</f>
        <v>10.682245351784065</v>
      </c>
      <c r="EO38" s="23">
        <f t="shared" ref="EO38:EO53" si="650">EM38*$J38</f>
        <v>41.839961359221761</v>
      </c>
      <c r="EP38" s="23">
        <f t="shared" ref="EP38" si="651">$K38*0.3*((1-COS(RADIANS(EP$3)))/2)</f>
        <v>0.40221020984636063</v>
      </c>
      <c r="EQ38" s="24">
        <f t="shared" ref="EQ38:EQ53" si="652">EN38+EO38+EP38</f>
        <v>52.924416920852181</v>
      </c>
      <c r="ER38" s="19">
        <f t="shared" ref="ER38" si="653">ABS(($D38*COS(RADIANS(ABS(ER$3)))+$E38*ABS($H38)*SIN(RADIANS(ABS(ER$3))))/$D38)</f>
        <v>18.338455854811741</v>
      </c>
      <c r="ES38" s="23">
        <f t="shared" ref="ES38" si="654">$I38*((1+COS(RADIANS(ES$3)))/2)</f>
        <v>10.742092821526498</v>
      </c>
      <c r="ET38" s="23">
        <f t="shared" ref="ET38:ET53" si="655">ER38*$J38</f>
        <v>40.894756556230185</v>
      </c>
      <c r="EU38" s="23">
        <f t="shared" ref="EU38" si="656">$K38*0.3*((1-COS(RADIANS(EU$3)))/2)</f>
        <v>0.38086579472738324</v>
      </c>
      <c r="EV38" s="24">
        <f t="shared" ref="EV38:EV53" si="657">ES38+ET38+EU38</f>
        <v>52.017715172484067</v>
      </c>
      <c r="EW38" s="19">
        <f t="shared" ref="EW38" si="658">ABS(($D38*COS(RADIANS(ABS(EW$3)))+$E38*ABS($H38)*SIN(RADIANS(ABS(EW$3))))/$D38)</f>
        <v>17.909011127459728</v>
      </c>
      <c r="EX38" s="23">
        <f t="shared" ref="EX38" si="659">$I38*((1+COS(RADIANS(EX$3)))/2)</f>
        <v>10.800466865937521</v>
      </c>
      <c r="EY38" s="23">
        <f t="shared" ref="EY38:EY53" si="660">EW38*$J38</f>
        <v>39.937094814235195</v>
      </c>
      <c r="EZ38" s="23">
        <f t="shared" ref="EZ38" si="661">$K38*0.3*((1-COS(RADIANS(EZ$3)))/2)</f>
        <v>0.36004687219908232</v>
      </c>
      <c r="FA38" s="24">
        <f t="shared" ref="FA38:FA53" si="662">EX38+EY38+EZ38</f>
        <v>51.097608552371803</v>
      </c>
      <c r="FB38" s="19">
        <f t="shared" ref="FB38" si="663">ABS(($D38*COS(RADIANS(ABS(FB$3)))+$E38*ABS($H38)*SIN(RADIANS(ABS(FB$3))))/$D38)</f>
        <v>17.474111141829795</v>
      </c>
      <c r="FC38" s="23">
        <f t="shared" ref="FC38" si="664">$I38*((1+COS(RADIANS(FC$3)))/2)</f>
        <v>10.857349703717729</v>
      </c>
      <c r="FD38" s="23">
        <f t="shared" ref="FD38:FD53" si="665">FB38*$J38</f>
        <v>38.967267846280443</v>
      </c>
      <c r="FE38" s="23">
        <f t="shared" ref="FE38" si="666">$K38*0.3*((1-COS(RADIANS(FE$3)))/2)</f>
        <v>0.33975978390693695</v>
      </c>
      <c r="FF38" s="24">
        <f t="shared" ref="FF38:FF53" si="667">FC38+FD38+FE38</f>
        <v>50.164377333905108</v>
      </c>
      <c r="FG38" s="19">
        <f t="shared" ref="FG38:GK53" si="668">ABS(($D38*COS(RADIANS(ABS(FG$3)))+$E38*ABS($H38)*SIN(RADIANS(ABS(FG$3))))/$D38)</f>
        <v>17.033888372670546</v>
      </c>
      <c r="FH38" s="23">
        <f t="shared" ref="FH38:GL53" si="669">$I38*((1+COS(RADIANS(FH$3)))/2)</f>
        <v>10.912724007803694</v>
      </c>
      <c r="FI38" s="23">
        <f t="shared" ref="FI38:FI53" si="670">FG38*$J38</f>
        <v>37.985571071055318</v>
      </c>
      <c r="FJ38" s="23">
        <f t="shared" ref="FJ38:GN53" si="671">$K38*0.3*((1-COS(RADIANS(FJ$3)))/2)</f>
        <v>0.32001070949456689</v>
      </c>
      <c r="FK38" s="24">
        <f t="shared" ref="FK38:FK53" si="672">FH38+FI38+FJ38</f>
        <v>49.218305788353582</v>
      </c>
      <c r="FL38" s="19">
        <f t="shared" ref="FL38" si="673">ABS(($D38*COS(RADIANS(ABS(FL$3)))+$E38*ABS($H38)*SIN(RADIANS(ABS(FL$3))))/$D38)</f>
        <v>16.588476916102003</v>
      </c>
      <c r="FM38" s="23">
        <f t="shared" ref="FM38" si="674">$I38*((1+COS(RADIANS(FM$3)))/2)</f>
        <v>10.966572910645974</v>
      </c>
      <c r="FN38" s="23">
        <f t="shared" ref="FN38:FN53" si="675">FL38*$J38</f>
        <v>36.99230352290747</v>
      </c>
      <c r="FO38" s="23">
        <f t="shared" ref="FO38" si="676">$K38*0.3*((1-COS(RADIANS(FO$3)))/2)</f>
        <v>0.3008056647213514</v>
      </c>
      <c r="FP38" s="24">
        <f t="shared" ref="FP38:FP53" si="677">FM38+FN38+FO38</f>
        <v>48.259682098274794</v>
      </c>
      <c r="FQ38" s="19">
        <f t="shared" ref="FQ38" si="678">ABS(($D38*COS(RADIANS(ABS(FQ$3)))+$E38*ABS($H38)*SIN(RADIANS(ABS(FQ$3))))/$D38)</f>
        <v>16.138012448768631</v>
      </c>
      <c r="FR38" s="23">
        <f t="shared" ref="FR38" si="679">$I38*((1+COS(RADIANS(FR$3)))/2)</f>
        <v>11.018880009347111</v>
      </c>
      <c r="FS38" s="23">
        <f t="shared" ref="FS38:FS53" si="680">FQ38*$J38</f>
        <v>35.987767760754046</v>
      </c>
      <c r="FT38" s="23">
        <f t="shared" ref="FT38" si="681">$K38*0.3*((1-COS(RADIANS(FT$3)))/2)</f>
        <v>0.28215049962997207</v>
      </c>
      <c r="FU38" s="24">
        <f t="shared" ref="FU38:FU53" si="682">FR38+FS38+FT38</f>
        <v>47.288798269731124</v>
      </c>
      <c r="FV38" s="19">
        <f t="shared" ref="FV38" si="683">ABS(($D38*COS(RADIANS(ABS(FV$3)))+$E38*ABS($H38)*SIN(RADIANS(ABS(FV$3))))/$D38)</f>
        <v>15.682632186510927</v>
      </c>
      <c r="FW38" s="23">
        <f t="shared" ref="FW38" si="684">$I38*((1+COS(RADIANS(FW$3)))/2)</f>
        <v>11.069629370658133</v>
      </c>
      <c r="FX38" s="23">
        <f t="shared" ref="FX38:FX53" si="685">FV38*$J38</f>
        <v>34.972269775919365</v>
      </c>
      <c r="FY38" s="23">
        <f t="shared" ref="FY38" si="686">$K38*0.3*((1-COS(RADIANS(FY$3)))/2)</f>
        <v>0.26405089676443255</v>
      </c>
      <c r="FZ38" s="24">
        <f t="shared" ref="FZ38:FZ53" si="687">FW38+FX38+FY38</f>
        <v>46.30595004334193</v>
      </c>
      <c r="GA38" s="19">
        <f t="shared" ref="GA38" si="688">ABS(($D38*COS(RADIANS(ABS(GA$3)))+$E38*ABS($H38)*SIN(RADIANS(ABS(GA$3))))/$D38)</f>
        <v>15.222474842568143</v>
      </c>
      <c r="GB38" s="23">
        <f t="shared" ref="GB38" si="689">$I38*((1+COS(RADIANS(GB$3)))/2)</f>
        <v>11.118805535831964</v>
      </c>
      <c r="GC38" s="23">
        <f t="shared" ref="GC38:GC53" si="690">GA38*$J38</f>
        <v>33.946118898926962</v>
      </c>
      <c r="GD38" s="23">
        <f t="shared" ref="GD38" si="691">$K38*0.3*((1-COS(RADIANS(GD$3)))/2)</f>
        <v>0.24651236943909974</v>
      </c>
      <c r="GE38" s="24">
        <f t="shared" ref="GE38:GE53" si="692">GB38+GC38+GD38</f>
        <v>45.311436804198024</v>
      </c>
      <c r="GF38" s="19">
        <f t="shared" ref="GF38" si="693">ABS(($D38*COS(RADIANS(ABS(GF$3)))+$E38*ABS($H38)*SIN(RADIANS(ABS(GF$3))))/$D38)</f>
        <v>14.757680585324882</v>
      </c>
      <c r="GG38" s="23">
        <f t="shared" ref="GG38" si="694">$I38*((1+COS(RADIANS(GG$3)))/2)</f>
        <v>11.166393525332312</v>
      </c>
      <c r="GH38" s="23">
        <f t="shared" ref="GH38:GH53" si="695">GF38*$J38</f>
        <v>32.909627705274488</v>
      </c>
      <c r="GI38" s="23">
        <f t="shared" ref="GI38" si="696">$K38*0.3*((1-COS(RADIANS(GI$3)))/2)</f>
        <v>0.2295402600592972</v>
      </c>
      <c r="GJ38" s="24">
        <f t="shared" ref="GJ38:GJ53" si="697">GG38+GH38+GI38</f>
        <v>44.305561490666094</v>
      </c>
      <c r="GK38" s="19">
        <f t="shared" ref="GK38" si="698">ABS(($D38*COS(RADIANS(ABS(GK$3)))+$E38*ABS($H38)*SIN(RADIANS(ABS(GK$3))))/$D38)</f>
        <v>14.288390995614474</v>
      </c>
      <c r="GL38" s="23">
        <f t="shared" ref="GL38" si="699">$I38*((1+COS(RADIANS(GL$3)))/2)</f>
        <v>11.212378843396582</v>
      </c>
      <c r="GM38" s="23">
        <f t="shared" ref="GM38:GM53" si="700">GK38*$J38</f>
        <v>31.863111920220277</v>
      </c>
      <c r="GN38" s="23">
        <f t="shared" ref="GN38" si="701">$K38*0.3*((1-COS(RADIANS(GN$3)))/2)</f>
        <v>0.21313973849395421</v>
      </c>
      <c r="GO38" s="24">
        <f t="shared" ref="GO38:GO53" si="702">GL38+GM38+GN38</f>
        <v>43.288630502110813</v>
      </c>
      <c r="GP38" s="19">
        <f t="shared" ref="GP38:HT53" si="703">ABS(($D38*COS(RADIANS(ABS(GP$3)))+$E38*ABS($H38)*SIN(RADIANS(ABS(GP$3))))/$D38)</f>
        <v>13.814749023592052</v>
      </c>
      <c r="GQ38" s="23">
        <f t="shared" ref="GQ38:HU53" si="704">$I38*((1+COS(RADIANS(GQ$3)))/2)</f>
        <v>11.256747482451418</v>
      </c>
      <c r="GR38" s="23">
        <f t="shared" ref="GR38:GR53" si="705">GP38*$J38</f>
        <v>30.806890322610275</v>
      </c>
      <c r="GS38" s="23">
        <f t="shared" ref="GS38:HW53" si="706">$K38*0.3*((1-COS(RADIANS(GS$3)))/2)</f>
        <v>0.19731580050081521</v>
      </c>
      <c r="GT38" s="24">
        <f t="shared" ref="GT38:GT53" si="707">GQ38+GR38+GS38</f>
        <v>42.260953605562513</v>
      </c>
      <c r="GU38" s="19">
        <f t="shared" ref="GU38" si="708">ABS(($D38*COS(RADIANS(ABS(GU$3)))+$E38*ABS($H38)*SIN(RADIANS(ABS(GU$3))))/$D38)</f>
        <v>13.336898945190562</v>
      </c>
      <c r="GV38" s="23">
        <f t="shared" ref="GV38" si="709">$I38*((1+COS(RADIANS(GV$3)))/2)</f>
        <v>11.299485927379559</v>
      </c>
      <c r="GW38" s="23">
        <f t="shared" ref="GW38:GW53" si="710">GU38*$J38</f>
        <v>29.741284647774954</v>
      </c>
      <c r="GX38" s="23">
        <f t="shared" ref="GX38" si="711">$K38*0.3*((1-COS(RADIANS(GX$3)))/2)</f>
        <v>0.18207326620468256</v>
      </c>
      <c r="GY38" s="24">
        <f t="shared" ref="GY38:GY53" si="712">GV38+GW38+GX38</f>
        <v>41.222843841359193</v>
      </c>
      <c r="GZ38" s="19">
        <f t="shared" ref="GZ38" si="713">ABS(($D38*COS(RADIANS(ABS(GZ$3)))+$E38*ABS($H38)*SIN(RADIANS(ABS(GZ$3))))/$D38)</f>
        <v>12.854986318172926</v>
      </c>
      <c r="HA38" s="23">
        <f t="shared" ref="HA38" si="714">$I38*((1+COS(RADIANS(HA$3)))/2)</f>
        <v>11.340581159636661</v>
      </c>
      <c r="HB38" s="23">
        <f t="shared" ref="HB38:HB53" si="715">GZ38*$J38</f>
        <v>28.666619489525626</v>
      </c>
      <c r="HC38" s="23">
        <f t="shared" ref="HC38" si="716">$K38*0.3*((1-COS(RADIANS(HC$3)))/2)</f>
        <v>0.16741677862916057</v>
      </c>
      <c r="HD38" s="24">
        <f t="shared" ref="HD38:HD53" si="717">HA38+HB38+HC38</f>
        <v>40.174617427791446</v>
      </c>
      <c r="HE38" s="19">
        <f t="shared" ref="HE38" si="718">ABS(($D38*COS(RADIANS(ABS(HE$3)))+$E38*ABS($H38)*SIN(RADIANS(ABS(HE$3))))/$D38)</f>
        <v>12.369157937793727</v>
      </c>
      <c r="HF38" s="23">
        <f t="shared" ref="HF38" si="719">$I38*((1+COS(RADIANS(HF$3)))/2)</f>
        <v>11.38002066121688</v>
      </c>
      <c r="HG38" s="23">
        <f t="shared" ref="HG38:HG53" si="720">HE38*$J38</f>
        <v>27.583222201280009</v>
      </c>
      <c r="HH38" s="23">
        <f t="shared" ref="HH38" si="721">$K38*0.3*((1-COS(RADIANS(HH$3)))/2)</f>
        <v>0.15335080228234568</v>
      </c>
      <c r="HI38" s="24">
        <f t="shared" ref="HI38:HI53" si="722">HF38+HG38+HH38</f>
        <v>39.116593664779238</v>
      </c>
      <c r="HJ38" s="19">
        <f t="shared" ref="HJ38" si="723">ABS(($D38*COS(RADIANS(ABS(HJ$3)))+$E38*ABS($H38)*SIN(RADIANS(ABS(HJ$3))))/$D38)</f>
        <v>11.879561792083949</v>
      </c>
      <c r="HK38" s="23">
        <f t="shared" ref="HK38" si="724">$I38*((1+COS(RADIANS(HK$3)))/2)</f>
        <v>11.417792418465977</v>
      </c>
      <c r="HL38" s="23">
        <f t="shared" ref="HL38:HL53" si="725">HJ38*$J38</f>
        <v>26.491422796347205</v>
      </c>
      <c r="HM38" s="23">
        <f t="shared" ref="HM38" si="726">$K38*0.3*((1-COS(RADIANS(HM$3)))/2)</f>
        <v>0.13987962179689312</v>
      </c>
      <c r="HN38" s="24">
        <f t="shared" ref="HN38:HN53" si="727">HK38+HL38+HM38</f>
        <v>38.049094836610074</v>
      </c>
      <c r="HO38" s="19">
        <f t="shared" ref="HO38" si="728">ABS(($D38*COS(RADIANS(ABS(HO$3)))+$E38*ABS($H38)*SIN(RADIANS(ABS(HO$3))))/$D38)</f>
        <v>11.386347016772406</v>
      </c>
      <c r="HP38" s="23">
        <f t="shared" ref="HP38" si="729">$I38*((1+COS(RADIANS(HP$3)))/2)</f>
        <v>11.453884925740789</v>
      </c>
      <c r="HQ38" s="23">
        <f t="shared" ref="HQ38:HQ53" si="730">HO38*$J38</f>
        <v>25.391553847402466</v>
      </c>
      <c r="HR38" s="23">
        <f t="shared" ref="HR38" si="731">$K38*0.3*((1-COS(RADIANS(HR$3)))/2)</f>
        <v>0.12700734062487684</v>
      </c>
      <c r="HS38" s="24">
        <f t="shared" ref="HS38:HS53" si="732">HP38+HQ38+HR38</f>
        <v>36.972446113768136</v>
      </c>
      <c r="HT38" s="19">
        <f t="shared" ref="HT38" si="733">ABS(($D38*COS(RADIANS(ABS(HT$3)))+$E38*ABS($H38)*SIN(RADIANS(ABS(HT$3))))/$D38)</f>
        <v>10.889663849857536</v>
      </c>
      <c r="HU38" s="23">
        <f t="shared" ref="HU38" si="734">$I38*((1+COS(RADIANS(HU$3)))/2)</f>
        <v>11.488287188913967</v>
      </c>
      <c r="HV38" s="23">
        <f t="shared" ref="HV38:HV53" si="735">HT38*$J38</f>
        <v>24.283950385182305</v>
      </c>
      <c r="HW38" s="23">
        <f t="shared" ref="HW38" si="736">$K38*0.3*((1-COS(RADIANS(HW$3)))/2)</f>
        <v>0.11473787978783871</v>
      </c>
      <c r="HX38" s="24">
        <f t="shared" ref="HX38:HX53" si="737">HU38+HV38+HW38</f>
        <v>35.886975453884112</v>
      </c>
      <c r="HY38" s="19">
        <f t="shared" ref="HY38:JC53" si="738">ABS(($D38*COS(RADIANS(ABS(HY$3)))+$E38*ABS($H38)*SIN(RADIANS(ABS(HY$3))))/$D38)</f>
        <v>10.389663585843453</v>
      </c>
      <c r="HZ38" s="23">
        <f t="shared" ref="HZ38:JD53" si="739">$I38*((1+COS(RADIANS(HZ$3)))/2)</f>
        <v>11.520988728722882</v>
      </c>
      <c r="IA38" s="23">
        <f t="shared" ref="IA38:IA53" si="740">HY38*$J38</f>
        <v>23.168949796430898</v>
      </c>
      <c r="IB38" s="23">
        <f t="shared" ref="IB38:JF53" si="741">$K38*0.3*((1-COS(RADIANS(IB$3)))/2)</f>
        <v>0.10307497668240666</v>
      </c>
      <c r="IC38" s="24">
        <f t="shared" ref="IC38:IC53" si="742">HZ38+IA38+IB38</f>
        <v>34.793013501836185</v>
      </c>
      <c r="ID38" s="19">
        <f t="shared" ref="ID38" si="743">ABS(($D38*COS(RADIANS(ABS(ID$3)))+$E38*ABS($H38)*SIN(RADIANS(ABS(ID$3))))/$D38)</f>
        <v>9.8864985296541938</v>
      </c>
      <c r="IE38" s="23">
        <f t="shared" ref="IE38" si="744">$I38*((1+COS(RADIANS(IE$3)))/2)</f>
        <v>11.551979583961725</v>
      </c>
      <c r="IF38" s="23">
        <f t="shared" ref="IF38:IF53" si="745">ID38*$J38</f>
        <v>22.046891721128851</v>
      </c>
      <c r="IG38" s="23">
        <f t="shared" ref="IG38" si="746">$K38*0.3*((1-COS(RADIANS(IG$3)))/2)</f>
        <v>9.2022183941847371E-2</v>
      </c>
      <c r="IH38" s="24">
        <f t="shared" ref="IH38:IH53" si="747">IE38+IF38+IG38</f>
        <v>33.690893489032426</v>
      </c>
      <c r="II38" s="19">
        <f t="shared" ref="II38" si="748">ABS(($D38*COS(RADIANS(ABS(II$3)))+$E38*ABS($H38)*SIN(RADIANS(ABS(II$3))))/$D38)</f>
        <v>9.3803219502401376</v>
      </c>
      <c r="IJ38" s="23">
        <f t="shared" ref="IJ38" si="749">$I38*((1+COS(RADIANS(IJ$3)))/2)</f>
        <v>11.581250314515774</v>
      </c>
      <c r="IK38" s="23">
        <f t="shared" ref="IK38:IK53" si="750">II38*$J38</f>
        <v>20.918117949035505</v>
      </c>
      <c r="IL38" s="23">
        <f t="shared" ref="IL38" si="751">$K38*0.3*((1-COS(RADIANS(IL$3)))/2)</f>
        <v>8.1582868353900398E-2</v>
      </c>
      <c r="IM38" s="24">
        <f t="shared" ref="IM38:IM53" si="752">IJ38+IK38+IL38</f>
        <v>32.580951131905174</v>
      </c>
      <c r="IN38" s="19">
        <f t="shared" ref="IN38" si="753">ABS(($D38*COS(RADIANS(ABS(IN$3)))+$E38*ABS($H38)*SIN(RADIANS(ABS(IN$3))))/$D38)</f>
        <v>8.8712880338908224</v>
      </c>
      <c r="IO38" s="23">
        <f t="shared" ref="IO38" si="754">$I38*((1+COS(RADIANS(IO$3)))/2)</f>
        <v>11.608792004236948</v>
      </c>
      <c r="IP38" s="23">
        <f t="shared" ref="IP38:IP53" si="755">IN38*$J38</f>
        <v>19.782972315576533</v>
      </c>
      <c r="IQ38" s="23">
        <f t="shared" ref="IQ38" si="756">$K38*0.3*((1-COS(RADIANS(IQ$3)))/2)</f>
        <v>7.1760209835222133E-2</v>
      </c>
      <c r="IR38" s="24">
        <f t="shared" ref="IR38:IR53" si="757">IO38+IP38+IQ38</f>
        <v>31.463524529648705</v>
      </c>
      <c r="IS38" s="19">
        <f t="shared" ref="IS38" si="758">ABS(($D38*COS(RADIANS(ABS(IS$3)))+$E38*ABS($H38)*SIN(RADIANS(ABS(IS$3))))/$D38)</f>
        <v>8.3595518372682847</v>
      </c>
      <c r="IT38" s="23">
        <f t="shared" ref="IT38" si="759">$I38*((1+COS(RADIANS(IT$3)))/2)</f>
        <v>11.634596263659759</v>
      </c>
      <c r="IU38" s="23">
        <f t="shared" ref="IU38:IU53" si="760">IS38*$J38</f>
        <v>18.641800597108276</v>
      </c>
      <c r="IV38" s="23">
        <f t="shared" ref="IV38" si="761">$K38*0.3*((1-COS(RADIANS(IV$3)))/2)</f>
        <v>6.2557200462751428E-2</v>
      </c>
      <c r="IW38" s="24">
        <f t="shared" ref="IW38:IW53" si="762">IT38+IU38+IV38</f>
        <v>30.338954061230787</v>
      </c>
      <c r="IX38" s="19">
        <f t="shared" ref="IX38" si="763">ABS(($D38*COS(RADIANS(ABS(IX$3)))+$E38*ABS($H38)*SIN(RADIANS(ABS(IX$3))))/$D38)</f>
        <v>7.8452692401753179</v>
      </c>
      <c r="IY38" s="23">
        <f t="shared" ref="IY38" si="764">$I38*((1+COS(RADIANS(IY$3)))/2)</f>
        <v>11.658655232556816</v>
      </c>
      <c r="IZ38" s="23">
        <f t="shared" ref="IZ38:IZ53" si="765">IX38*$J38</f>
        <v>17.494950405590959</v>
      </c>
      <c r="JA38" s="23">
        <f t="shared" ref="JA38" si="766">$K38*0.3*((1-COS(RADIANS(JA$3)))/2)</f>
        <v>5.397664356229457E-2</v>
      </c>
      <c r="JB38" s="24">
        <f t="shared" ref="JB38:JB53" si="767">IY38+IZ38+JA38</f>
        <v>29.207582281710067</v>
      </c>
      <c r="JC38" s="19">
        <f t="shared" ref="JC38" si="768">ABS(($D38*COS(RADIANS(ABS(JC$3)))+$E38*ABS($H38)*SIN(RADIANS(ABS(JC$3))))/$D38)</f>
        <v>7.3285968980729645</v>
      </c>
      <c r="JD38" s="23">
        <f t="shared" ref="JD38" si="769">$I38*((1+COS(RADIANS(JD$3)))/2)</f>
        <v>11.680961582333124</v>
      </c>
      <c r="JE38" s="23">
        <f t="shared" ref="JE38:JE53" si="770">JC38*$J38</f>
        <v>16.342771082702711</v>
      </c>
      <c r="JF38" s="23">
        <f t="shared" ref="JF38" si="771">$K38*0.3*((1-COS(RADIANS(JF$3)))/2)</f>
        <v>4.6021152854605216E-2</v>
      </c>
      <c r="JG38" s="24">
        <f t="shared" ref="JG38:JG53" si="772">JD38+JE38+JF38</f>
        <v>28.069753817890444</v>
      </c>
      <c r="JH38" s="19">
        <f t="shared" ref="JH38:KL53" si="773">ABS(($D38*COS(RADIANS(ABS(JH$3)))+$E38*ABS($H38)*SIN(RADIANS(ABS(JH$3))))/$D38)</f>
        <v>6.8096921943617454</v>
      </c>
      <c r="JI38" s="23">
        <f t="shared" ref="JI38:KM53" si="774">$I38*((1+COS(RADIANS(JI$3)))/2)</f>
        <v>11.701508518258457</v>
      </c>
      <c r="JJ38" s="23">
        <f t="shared" ref="JJ38:JJ53" si="775">JH38*$J38</f>
        <v>15.185613593426693</v>
      </c>
      <c r="JK38" s="23">
        <f t="shared" ref="JK38:KO53" si="776">$K38*0.3*((1-COS(RADIANS(JK$3)))/2)</f>
        <v>3.8693151659219667E-2</v>
      </c>
      <c r="JL38" s="24">
        <f t="shared" ref="JL38:JL53" si="777">JI38+JJ38+JK38</f>
        <v>26.925815263344372</v>
      </c>
      <c r="JM38" s="19">
        <f t="shared" ref="JM38" si="778">ABS(($D38*COS(RADIANS(ABS(JM$3)))+$E38*ABS($H38)*SIN(RADIANS(ABS(JM$3))))/$D38)</f>
        <v>6.2887131924411559</v>
      </c>
      <c r="JN38" s="23">
        <f t="shared" ref="JN38" si="779">$I38*((1+COS(RADIANS(JN$3)))/2)</f>
        <v>11.72028978153709</v>
      </c>
      <c r="JO38" s="23">
        <f t="shared" ref="JO38:JO53" si="780">JM38*$J38</f>
        <v>14.023830419143778</v>
      </c>
      <c r="JP38" s="23">
        <f t="shared" ref="JP38" si="781">$K38*0.3*((1-COS(RADIANS(JP$3)))/2)</f>
        <v>3.1994872156289905E-2</v>
      </c>
      <c r="JQ38" s="24">
        <f t="shared" ref="JQ38:JQ53" si="782">JN38+JO38+JP38</f>
        <v>25.776115072837158</v>
      </c>
      <c r="JR38" s="19">
        <f t="shared" ref="JR38" si="783">ABS(($D38*COS(RADIANS(ABS(JR$3)))+$E38*ABS($H38)*SIN(RADIANS(ABS(JR$3))))/$D38)</f>
        <v>5.7658185875620145</v>
      </c>
      <c r="JS38" s="23">
        <f t="shared" ref="JS38" si="784">$I38*((1+COS(RADIANS(JS$3)))/2)</f>
        <v>11.73729965121429</v>
      </c>
      <c r="JT38" s="23">
        <f t="shared" ref="JT38:JT53" si="785">JR38*$J38</f>
        <v>12.857775450263292</v>
      </c>
      <c r="JU38" s="23">
        <f t="shared" ref="JU38" si="786">$K38*0.3*((1-COS(RADIANS(JU$3)))/2)</f>
        <v>2.5928354706639855E-2</v>
      </c>
      <c r="JV38" s="24">
        <f t="shared" ref="JV38:JV53" si="787">JS38+JT38+JU38</f>
        <v>24.621003456184223</v>
      </c>
      <c r="JW38" s="19">
        <f t="shared" ref="JW38" si="788">ABS(($D38*COS(RADIANS(ABS(JW$3)))+$E38*ABS($H38)*SIN(RADIANS(ABS(JW$3))))/$D38)</f>
        <v>5.241167658486364</v>
      </c>
      <c r="JX38" s="23">
        <f t="shared" ref="JX38" si="789">$I38*((1+COS(RADIANS(JX$3)))/2)</f>
        <v>11.752532945918974</v>
      </c>
      <c r="JY38" s="23">
        <f t="shared" ref="JY38:JY53" si="790">JW38*$J38</f>
        <v>11.687803878424592</v>
      </c>
      <c r="JZ38" s="23">
        <f t="shared" ref="JZ38" si="791">$K38*0.3*((1-COS(RADIANS(JZ$3)))/2)</f>
        <v>2.0495447230252817E-2</v>
      </c>
      <c r="KA38" s="24">
        <f t="shared" ref="KA38:KA53" si="792">JX38+JY38+JZ38</f>
        <v>23.460832271573821</v>
      </c>
      <c r="KB38" s="19">
        <f t="shared" ref="KB38" si="793">ABS(($D38*COS(RADIANS(ABS(KB$3)))+$E38*ABS($H38)*SIN(RADIANS(ABS(KB$3))))/$D38)</f>
        <v>4.7149202189696053</v>
      </c>
      <c r="KC38" s="23">
        <f t="shared" ref="KC38" si="794">$I38*((1+COS(RADIANS(KC$3)))/2)</f>
        <v>11.765985025442008</v>
      </c>
      <c r="KD38" s="23">
        <f t="shared" ref="KD38:KD53" si="795">KB38*$J38</f>
        <v>10.514272088302219</v>
      </c>
      <c r="KE38" s="23">
        <f t="shared" ref="KE38" si="796">$K38*0.3*((1-COS(RADIANS(KE$3)))/2)</f>
        <v>1.5697804643375904E-2</v>
      </c>
      <c r="KF38" s="24">
        <f t="shared" ref="KF38:KF53" si="797">KC38+KD38+KE38</f>
        <v>22.295954918387604</v>
      </c>
      <c r="KG38" s="19">
        <f t="shared" ref="KG38" si="798">ABS(($D38*COS(RADIANS(ABS(KG$3)))+$E38*ABS($H38)*SIN(RADIANS(ABS(KG$3))))/$D38)</f>
        <v>4.1872365690796931</v>
      </c>
      <c r="KH38" s="23">
        <f t="shared" ref="KH38" si="799">$I38*((1+COS(RADIANS(KH$3)))/2)</f>
        <v>11.777651792149655</v>
      </c>
      <c r="KI38" s="23">
        <f t="shared" ref="KI38:KI53" si="800">KG38*$J38</f>
        <v>9.337537549047715</v>
      </c>
      <c r="KJ38" s="23">
        <f t="shared" ref="KJ38" si="801">$K38*0.3*((1-COS(RADIANS(KJ$3)))/2)</f>
        <v>1.1536888354416451E-2</v>
      </c>
      <c r="KK38" s="24">
        <f t="shared" ref="KK38:KK53" si="802">KH38+KI38+KJ38</f>
        <v>21.126726229551789</v>
      </c>
      <c r="KL38" s="19">
        <f t="shared" ref="KL38" si="803">ABS(($D38*COS(RADIANS(ABS(KL$3)))+$E38*ABS($H38)*SIN(RADIANS(ABS(KL$3))))/$D38)</f>
        <v>3.6582774463681673</v>
      </c>
      <c r="KM38" s="23">
        <f t="shared" ref="KM38" si="804">$I38*((1+COS(RADIANS(KM$3)))/2)</f>
        <v>11.787529692231757</v>
      </c>
      <c r="KN38" s="23">
        <f t="shared" ref="KN38:KN53" si="805">KL38*$J38</f>
        <v>8.157958705401013</v>
      </c>
      <c r="KO38" s="23">
        <f t="shared" ref="KO38" si="806">$K38*0.3*((1-COS(RADIANS(KO$3)))/2)</f>
        <v>8.0139658187838806E-3</v>
      </c>
      <c r="KP38" s="24">
        <f t="shared" ref="KP38:KP53" si="807">KM38+KN38+KO38</f>
        <v>19.953502363451555</v>
      </c>
      <c r="KQ38" s="19">
        <f t="shared" ref="KQ38:LK53" si="808">ABS(($D38*COS(RADIANS(ABS(KQ$3)))+$E38*ABS($H38)*SIN(RADIANS(ABS(KQ$3))))/$D38)</f>
        <v>3.1282039769079475</v>
      </c>
      <c r="KR38" s="23">
        <f t="shared" ref="KR38:LL53" si="809">$I38*((1+COS(RADIANS(KR$3)))/2)</f>
        <v>11.795615716784262</v>
      </c>
      <c r="KS38" s="23">
        <f t="shared" ref="KS38:KS53" si="810">KQ38*$J38</f>
        <v>6.9758948685047226</v>
      </c>
      <c r="KT38" s="23">
        <f t="shared" ref="KT38:LN53" si="811">$K38*0.3*((1-COS(RADIANS(KT$3)))/2)</f>
        <v>5.1301101528102395E-3</v>
      </c>
      <c r="KU38" s="24">
        <f t="shared" ref="KU38:KU53" si="812">KR38+KS38+KT38</f>
        <v>18.776640695441795</v>
      </c>
      <c r="KV38" s="19">
        <f t="shared" ref="KV38" si="813">ABS(($D38*COS(RADIANS(ABS(KV$3)))+$E38*ABS($H38)*SIN(RADIANS(ABS(KV$3))))/$D38)</f>
        <v>2.5971776262127695</v>
      </c>
      <c r="KW38" s="23">
        <f t="shared" ref="KW38" si="814">$I38*((1+COS(RADIANS(KW$3)))/2)</f>
        <v>11.801907402725758</v>
      </c>
      <c r="KX38" s="23">
        <f t="shared" ref="KX38:KX53" si="815">KV38*$J38</f>
        <v>5.7917061064544759</v>
      </c>
      <c r="KY38" s="23">
        <f t="shared" ref="KY38" si="816">$K38*0.3*((1-COS(RADIANS(KY$3)))/2)</f>
        <v>2.8861998068675072E-3</v>
      </c>
      <c r="KZ38" s="24">
        <f t="shared" ref="KZ38:KZ53" si="817">KW38+KX38+KY38</f>
        <v>17.5964997089871</v>
      </c>
      <c r="LA38" s="19">
        <f t="shared" ref="LA38" si="818">ABS(($D38*COS(RADIANS(ABS(LA$3)))+$E38*ABS($H38)*SIN(RADIANS(ABS(LA$3))))/$D38)</f>
        <v>2.0653601500532228</v>
      </c>
      <c r="LB38" s="23">
        <f t="shared" ref="LB38" si="819">$I38*((1+COS(RADIANS(LB$3)))/2)</f>
        <v>11.806402833547761</v>
      </c>
      <c r="LC38" s="23">
        <f t="shared" ref="LC38:LC53" si="820">LA38*$J38</f>
        <v>4.6057531346186869</v>
      </c>
      <c r="LD38" s="23">
        <f t="shared" ref="LD38" si="821">$K38*0.3*((1-COS(RADIANS(LD$3)))/2)</f>
        <v>1.2829182977843248E-3</v>
      </c>
      <c r="LE38" s="24">
        <f t="shared" ref="LE38:LE53" si="822">LB38+LC38+LD38</f>
        <v>16.413438886464235</v>
      </c>
      <c r="LF38" s="19">
        <f t="shared" ref="LF38" si="823">ABS(($D38*COS(RADIANS(ABS(LF$3)))+$E38*ABS($H38)*SIN(RADIANS(ABS(LF$3))))/$D38)</f>
        <v>1.5329135451843765</v>
      </c>
      <c r="LG38" s="23">
        <f t="shared" ref="LG38" si="824">$I38*((1+COS(RADIANS(LG$3)))/2)</f>
        <v>11.809100639898491</v>
      </c>
      <c r="LH38" s="23">
        <f t="shared" ref="LH38:LH53" si="825">LF38*$J38</f>
        <v>3.4183972057611594</v>
      </c>
      <c r="LI38" s="23">
        <f t="shared" ref="LI38" si="826">$K38*0.3*((1-COS(RADIANS(LI$3)))/2)</f>
        <v>3.2075400063998625E-4</v>
      </c>
      <c r="LJ38" s="24">
        <f t="shared" ref="LJ38:LJ53" si="827">LG38+LH38+LI38</f>
        <v>15.22781859966029</v>
      </c>
      <c r="LK38" s="19">
        <f t="shared" ref="LK38" si="828">ABS(($D38*COS(RADIANS(ABS(LK$3)))+$E38*ABS($H38)*SIN(RADIANS(ABS(LK$3))))/$D38)</f>
        <v>1</v>
      </c>
      <c r="LL38" s="23">
        <f t="shared" ref="LL38" si="829">$I38*((1+COS(RADIANS(LL$3)))/2)</f>
        <v>11.81</v>
      </c>
      <c r="LM38" s="23">
        <f t="shared" ref="LM38:LM53" si="830">LK38*$J38</f>
        <v>2.23</v>
      </c>
      <c r="LN38" s="23">
        <f t="shared" ref="LN38" si="831">$K38*0.3*((1-COS(RADIANS(LN$3)))/2)</f>
        <v>0</v>
      </c>
      <c r="LO38" s="24">
        <f t="shared" ref="LO38:LO53" si="832">LL38+LM38+LN38</f>
        <v>14.040000000000001</v>
      </c>
    </row>
    <row r="39" spans="1:327" x14ac:dyDescent="0.2">
      <c r="A39" s="1">
        <f>Foglio3!A40</f>
        <v>7</v>
      </c>
      <c r="B39" s="1">
        <f>Foglio3!B40</f>
        <v>7</v>
      </c>
      <c r="C39" s="1">
        <f>Foglio3!C40</f>
        <v>78.538662926683315</v>
      </c>
      <c r="D39" s="1">
        <f>Foglio3!D40</f>
        <v>0.19870664042368175</v>
      </c>
      <c r="E39" s="1">
        <f>Foglio3!E40</f>
        <v>0.98005901406575191</v>
      </c>
      <c r="F39" s="1">
        <f>Foglio3!F40</f>
        <v>4.9321905497273404</v>
      </c>
      <c r="G39" s="1">
        <f>Foglio1!H48</f>
        <v>-111.68379724430507</v>
      </c>
      <c r="H39" s="1">
        <f>Foglio3!G40</f>
        <v>0.98948492680563316</v>
      </c>
      <c r="I39" s="1">
        <f>Foglio3!H40</f>
        <v>71.680000000000007</v>
      </c>
      <c r="J39" s="1">
        <f>Foglio3!I40</f>
        <v>41.71</v>
      </c>
      <c r="K39" s="1">
        <f>Foglio3!J40</f>
        <v>113.39000000000001</v>
      </c>
      <c r="L39" s="1">
        <f>IF(G39&lt;=Foglio1!$C$3,_xlfn.XLOOKUP(Q39,W39:LO39,$W$3:$LO$3),-_xlfn.XLOOKUP(Q39,W39:LO39,$W$3:$LO$3))</f>
        <v>60</v>
      </c>
      <c r="M39" s="1">
        <f>IF($G39&lt;=Foglio1!$C$3,_xlfn.XLOOKUP($L39,$W$3:$LO$3,$W39:$LO39),_xlfn.XLOOKUP(-$L39,$W$3:$LO$3,$W39:$LO39))</f>
        <v>4.7264882044122611</v>
      </c>
      <c r="N39" s="1">
        <f t="shared" ref="N39:N53" si="833">I39*((1+COS(RADIANS(L39)))/2)</f>
        <v>53.760000000000005</v>
      </c>
      <c r="O39" s="1">
        <f t="shared" ref="O39:O53" si="834">M39*J39</f>
        <v>197.14182300603542</v>
      </c>
      <c r="P39" s="1">
        <f t="shared" ref="P39:P53" si="835">K39*0.3*((1-COS(RADIANS(L39)))/2)</f>
        <v>8.504249999999999</v>
      </c>
      <c r="Q39" s="1">
        <f t="shared" ref="Q39:Q53" si="836">IF(K39=0,0,MAX(W39:LO39))</f>
        <v>259.40607300603546</v>
      </c>
      <c r="W39" s="20">
        <f t="shared" ref="W39:W53" si="837">ABS(($D39*COS(RADIANS(ABS(W$3)))+$E39*ABS($H39)*SIN(RADIANS(ABS(W$3))))/$D39)</f>
        <v>4.7264882044122611</v>
      </c>
      <c r="X39" s="22">
        <f t="shared" ref="X39:X53" si="838">$I39*((1+COS(RADIANS(X$3)))/2)</f>
        <v>53.760000000000005</v>
      </c>
      <c r="Y39" s="22">
        <f t="shared" ref="Y39:Y53" si="839">W39*$J39</f>
        <v>197.14182300603542</v>
      </c>
      <c r="Z39" s="22">
        <f t="shared" ref="Z39:Z53" si="840">$K39*0.3*((1-COS(RADIANS(Z$3)))/2)</f>
        <v>8.504249999999999</v>
      </c>
      <c r="AA39" s="25">
        <f t="shared" ref="AA39:AA53" si="841">X39+Y39+Z39</f>
        <v>259.40607300603546</v>
      </c>
      <c r="AB39" s="20">
        <f t="shared" ref="AB39:AB53" si="842">ABS(($D39*COS(RADIANS(ABS(AB$3)))+$E39*ABS($H39)*SIN(RADIANS(ABS(AB$3))))/$D39)</f>
        <v>4.6982958290060575</v>
      </c>
      <c r="AC39" s="22">
        <f t="shared" ref="AC39:AC53" si="843">$I39*((1+COS(RADIANS(AC$3)))/2)</f>
        <v>54.298964604776351</v>
      </c>
      <c r="AD39" s="22">
        <f t="shared" ref="AD39:AD53" si="844">AB39*$J39</f>
        <v>195.96591902784266</v>
      </c>
      <c r="AE39" s="22">
        <f t="shared" ref="AE39:AE53" si="845">$K39*0.3*((1-COS(RADIANS(AE$3)))/2)</f>
        <v>8.2484749028923439</v>
      </c>
      <c r="AF39" s="25">
        <f t="shared" ref="AF39:AF53" si="846">AC39+AD39+AE39</f>
        <v>258.51335853551137</v>
      </c>
      <c r="AG39" s="20">
        <f t="shared" si="538"/>
        <v>4.6686723071769247</v>
      </c>
      <c r="AH39" s="22">
        <f t="shared" si="539"/>
        <v>54.832306430118066</v>
      </c>
      <c r="AI39" s="22">
        <f t="shared" si="540"/>
        <v>194.73032193234954</v>
      </c>
      <c r="AJ39" s="22">
        <f t="shared" si="541"/>
        <v>7.9953681942895347</v>
      </c>
      <c r="AK39" s="25">
        <f t="shared" si="542"/>
        <v>257.55799655675713</v>
      </c>
      <c r="AL39" s="20">
        <f t="shared" si="538"/>
        <v>4.6376266625365821</v>
      </c>
      <c r="AM39" s="22">
        <f t="shared" si="539"/>
        <v>55.359863014938576</v>
      </c>
      <c r="AN39" s="22">
        <f t="shared" si="545"/>
        <v>193.43540809440086</v>
      </c>
      <c r="AO39" s="22">
        <f t="shared" si="541"/>
        <v>7.7450069729469124</v>
      </c>
      <c r="AP39" s="25">
        <f t="shared" si="547"/>
        <v>256.54027808228636</v>
      </c>
      <c r="AQ39" s="20">
        <f t="shared" si="538"/>
        <v>4.605168351889132</v>
      </c>
      <c r="AR39" s="22">
        <f t="shared" si="539"/>
        <v>55.88147366039157</v>
      </c>
      <c r="AS39" s="22">
        <f t="shared" si="550"/>
        <v>192.08157195729569</v>
      </c>
      <c r="AT39" s="22">
        <f t="shared" si="541"/>
        <v>7.4974675013178036</v>
      </c>
      <c r="AU39" s="25">
        <f t="shared" si="552"/>
        <v>255.46051311900507</v>
      </c>
      <c r="AV39" s="20">
        <f t="shared" si="538"/>
        <v>4.5713072623504294</v>
      </c>
      <c r="AW39" s="22">
        <f t="shared" si="539"/>
        <v>56.396979478821493</v>
      </c>
      <c r="AX39" s="22">
        <f t="shared" si="555"/>
        <v>190.66922591263642</v>
      </c>
      <c r="AY39" s="22">
        <f t="shared" si="541"/>
        <v>7.2528251823232317</v>
      </c>
      <c r="AZ39" s="25">
        <f t="shared" si="557"/>
        <v>254.31903057378113</v>
      </c>
      <c r="BA39" s="20">
        <f t="shared" si="538"/>
        <v>4.5360537083363681</v>
      </c>
      <c r="BB39" s="22">
        <f t="shared" si="539"/>
        <v>56.906223442162243</v>
      </c>
      <c r="BC39" s="22">
        <f t="shared" si="560"/>
        <v>189.19880017470993</v>
      </c>
      <c r="BD39" s="22">
        <f t="shared" si="541"/>
        <v>7.0111545363834713</v>
      </c>
      <c r="BE39" s="25">
        <f t="shared" si="562"/>
        <v>253.11617815325565</v>
      </c>
      <c r="BF39" s="20">
        <f t="shared" si="538"/>
        <v>4.4994184284210066</v>
      </c>
      <c r="BG39" s="22">
        <f t="shared" si="539"/>
        <v>57.409050429769422</v>
      </c>
      <c r="BH39" s="22">
        <f t="shared" si="565"/>
        <v>187.6707426494402</v>
      </c>
      <c r="BI39" s="22">
        <f t="shared" si="541"/>
        <v>6.7725291787183854</v>
      </c>
      <c r="BJ39" s="25">
        <f t="shared" si="567"/>
        <v>251.85232225792799</v>
      </c>
      <c r="BK39" s="20">
        <f t="shared" si="538"/>
        <v>4.4614125820655044</v>
      </c>
      <c r="BL39" s="22">
        <f t="shared" si="539"/>
        <v>57.905307275671596</v>
      </c>
      <c r="BM39" s="22">
        <f t="shared" si="570"/>
        <v>186.0855187979522</v>
      </c>
      <c r="BN39" s="22">
        <f t="shared" si="541"/>
        <v>6.5370217969235416</v>
      </c>
      <c r="BO39" s="25">
        <f t="shared" si="572"/>
        <v>250.52784787054733</v>
      </c>
      <c r="BP39" s="20">
        <f t="shared" si="538"/>
        <v>4.4220477462188299</v>
      </c>
      <c r="BQ39" s="22">
        <f t="shared" si="539"/>
        <v>58.394842815226184</v>
      </c>
      <c r="BR39" s="22">
        <f t="shared" si="575"/>
        <v>184.4436114947874</v>
      </c>
      <c r="BS39" s="22">
        <f t="shared" si="541"/>
        <v>6.3047041288288392</v>
      </c>
      <c r="BT39" s="25">
        <f t="shared" si="577"/>
        <v>249.14315843884242</v>
      </c>
      <c r="BU39" s="20">
        <f t="shared" si="538"/>
        <v>4.3813359117913189</v>
      </c>
      <c r="BV39" s="22">
        <f t="shared" si="539"/>
        <v>58.877507931165574</v>
      </c>
      <c r="BW39" s="22">
        <f t="shared" si="580"/>
        <v>182.74552088081592</v>
      </c>
      <c r="BX39" s="22">
        <f t="shared" si="541"/>
        <v>6.0756469406464957</v>
      </c>
      <c r="BY39" s="25">
        <f t="shared" si="582"/>
        <v>247.69867575262799</v>
      </c>
      <c r="BZ39" s="20">
        <f t="shared" si="538"/>
        <v>4.3392894800021233</v>
      </c>
      <c r="CA39" s="22">
        <f t="shared" si="539"/>
        <v>59.353155599019786</v>
      </c>
      <c r="CB39" s="22">
        <f t="shared" si="585"/>
        <v>180.99176421088856</v>
      </c>
      <c r="CC39" s="22">
        <f t="shared" si="541"/>
        <v>5.8499200054149574</v>
      </c>
      <c r="CD39" s="25">
        <f t="shared" si="587"/>
        <v>246.19483981532329</v>
      </c>
      <c r="CE39" s="20">
        <f t="shared" si="538"/>
        <v>4.2959212586016777</v>
      </c>
      <c r="CF39" s="22">
        <f t="shared" si="539"/>
        <v>59.821640931901484</v>
      </c>
      <c r="CG39" s="22">
        <f t="shared" si="590"/>
        <v>179.18287569627597</v>
      </c>
      <c r="CH39" s="22">
        <f t="shared" si="541"/>
        <v>5.6275920817453597</v>
      </c>
      <c r="CI39" s="25">
        <f t="shared" si="592"/>
        <v>244.63210870992279</v>
      </c>
      <c r="CJ39" s="20">
        <f t="shared" si="538"/>
        <v>4.251244457970337</v>
      </c>
      <c r="CK39" s="22">
        <f t="shared" si="539"/>
        <v>60.282821224639953</v>
      </c>
      <c r="CL39" s="22">
        <f t="shared" si="595"/>
        <v>177.31940634194277</v>
      </c>
      <c r="CM39" s="22">
        <f t="shared" si="541"/>
        <v>5.4087308928769948</v>
      </c>
      <c r="CN39" s="25">
        <f t="shared" si="597"/>
        <v>243.01095845945972</v>
      </c>
      <c r="CO39" s="20">
        <f t="shared" si="538"/>
        <v>4.2052726870943697</v>
      </c>
      <c r="CP39" s="22">
        <f t="shared" si="539"/>
        <v>60.73655599725047</v>
      </c>
      <c r="CQ39" s="22">
        <f t="shared" si="600"/>
        <v>175.40192377870616</v>
      </c>
      <c r="CR39" s="22">
        <f t="shared" si="541"/>
        <v>5.1934031060481454</v>
      </c>
      <c r="CS39" s="25">
        <f t="shared" si="602"/>
        <v>241.33188288200478</v>
      </c>
      <c r="CT39" s="20">
        <f t="shared" si="603"/>
        <v>4.1580199494205221</v>
      </c>
      <c r="CU39" s="22">
        <f t="shared" si="604"/>
        <v>61.182707037725869</v>
      </c>
      <c r="CV39" s="22">
        <f t="shared" si="605"/>
        <v>173.43101209032997</v>
      </c>
      <c r="CW39" s="22">
        <f t="shared" si="606"/>
        <v>4.9816743121886065</v>
      </c>
      <c r="CX39" s="25">
        <f t="shared" si="607"/>
        <v>239.59539344024444</v>
      </c>
      <c r="CY39" s="20">
        <f t="shared" si="603"/>
        <v>4.109500638590438</v>
      </c>
      <c r="CZ39" s="22">
        <f t="shared" si="604"/>
        <v>61.621138444137259</v>
      </c>
      <c r="DA39" s="22">
        <f t="shared" si="610"/>
        <v>171.40727163560717</v>
      </c>
      <c r="DB39" s="22">
        <f t="shared" si="606"/>
        <v>4.7736090059400516</v>
      </c>
      <c r="DC39" s="25">
        <f t="shared" si="612"/>
        <v>237.80201908568449</v>
      </c>
      <c r="DD39" s="20">
        <f t="shared" si="603"/>
        <v>4.0597295340562125</v>
      </c>
      <c r="DE39" s="22">
        <f t="shared" si="604"/>
        <v>62.051716666031076</v>
      </c>
      <c r="DF39" s="22">
        <f t="shared" si="615"/>
        <v>169.33131886548463</v>
      </c>
      <c r="DG39" s="22">
        <f t="shared" si="606"/>
        <v>4.5692705660103394</v>
      </c>
      <c r="DH39" s="25">
        <f t="shared" si="617"/>
        <v>235.95230609752605</v>
      </c>
      <c r="DI39" s="20">
        <f t="shared" si="603"/>
        <v>4.0087217965784294</v>
      </c>
      <c r="DJ39" s="22">
        <f t="shared" si="604"/>
        <v>62.474310545109816</v>
      </c>
      <c r="DK39" s="22">
        <f t="shared" si="620"/>
        <v>167.20378613528629</v>
      </c>
      <c r="DL39" s="22">
        <f t="shared" si="606"/>
        <v>4.3687212358677403</v>
      </c>
      <c r="DM39" s="25">
        <f t="shared" si="622"/>
        <v>234.04681791626385</v>
      </c>
      <c r="DN39" s="20">
        <f t="shared" si="603"/>
        <v>3.9564929636080488</v>
      </c>
      <c r="DO39" s="22">
        <f t="shared" si="604"/>
        <v>62.888791355184161</v>
      </c>
      <c r="DP39" s="22">
        <f t="shared" si="625"/>
        <v>165.02532151209172</v>
      </c>
      <c r="DQ39" s="22">
        <f t="shared" si="606"/>
        <v>4.1720221047809822</v>
      </c>
      <c r="DR39" s="25">
        <f t="shared" si="627"/>
        <v>232.08613497205687</v>
      </c>
      <c r="DS39" s="20">
        <f t="shared" si="603"/>
        <v>3.9030589445535444</v>
      </c>
      <c r="DT39" s="22">
        <f t="shared" si="604"/>
        <v>63.295032841384177</v>
      </c>
      <c r="DU39" s="22">
        <f t="shared" si="630"/>
        <v>162.79658857732835</v>
      </c>
      <c r="DV39" s="22">
        <f t="shared" si="606"/>
        <v>3.9792330892108629</v>
      </c>
      <c r="DW39" s="25">
        <f t="shared" si="632"/>
        <v>230.07085450792337</v>
      </c>
      <c r="DX39" s="20">
        <f t="shared" si="603"/>
        <v>3.8484360159347499</v>
      </c>
      <c r="DY39" s="22">
        <f t="shared" si="604"/>
        <v>63.692911258617841</v>
      </c>
      <c r="DZ39" s="22">
        <f t="shared" si="635"/>
        <v>160.51826622463841</v>
      </c>
      <c r="EA39" s="22">
        <f t="shared" si="606"/>
        <v>3.7904129145591106</v>
      </c>
      <c r="EB39" s="25">
        <f t="shared" si="637"/>
        <v>228.00159039781536</v>
      </c>
      <c r="EC39" s="20">
        <f t="shared" si="603"/>
        <v>3.7926408164248642</v>
      </c>
      <c r="ED39" s="22">
        <f t="shared" si="604"/>
        <v>64.082305409264919</v>
      </c>
      <c r="EE39" s="22">
        <f t="shared" si="640"/>
        <v>158.19104845308109</v>
      </c>
      <c r="EF39" s="22">
        <f t="shared" si="606"/>
        <v>3.605619097280071</v>
      </c>
      <c r="EG39" s="25">
        <f t="shared" si="642"/>
        <v>225.87897295962611</v>
      </c>
      <c r="EH39" s="20">
        <f t="shared" si="603"/>
        <v>3.7356903417821585</v>
      </c>
      <c r="EI39" s="22">
        <f t="shared" si="604"/>
        <v>64.463096680094978</v>
      </c>
      <c r="EJ39" s="22">
        <f t="shared" si="645"/>
        <v>155.81564415573385</v>
      </c>
      <c r="EK39" s="22">
        <f t="shared" si="606"/>
        <v>3.42490792736062</v>
      </c>
      <c r="EL39" s="25">
        <f t="shared" si="647"/>
        <v>223.70364876318945</v>
      </c>
      <c r="EM39" s="20">
        <f t="shared" si="603"/>
        <v>3.6776019396729014</v>
      </c>
      <c r="EN39" s="22">
        <f t="shared" si="604"/>
        <v>64.835169078398124</v>
      </c>
      <c r="EO39" s="22">
        <f t="shared" si="650"/>
        <v>153.39277690375673</v>
      </c>
      <c r="EP39" s="22">
        <f t="shared" si="606"/>
        <v>3.2483344511737067</v>
      </c>
      <c r="EQ39" s="25">
        <f t="shared" si="652"/>
        <v>221.47628043332855</v>
      </c>
      <c r="ER39" s="20">
        <f t="shared" si="603"/>
        <v>3.6183933043870895</v>
      </c>
      <c r="ES39" s="22">
        <f t="shared" si="604"/>
        <v>65.198409267317473</v>
      </c>
      <c r="ET39" s="22">
        <f t="shared" si="655"/>
        <v>150.92318472598549</v>
      </c>
      <c r="EU39" s="22">
        <f t="shared" si="606"/>
        <v>3.0759524547106833</v>
      </c>
      <c r="EV39" s="25">
        <f t="shared" si="657"/>
        <v>219.19754644801364</v>
      </c>
      <c r="EW39" s="20">
        <f t="shared" si="603"/>
        <v>3.5580824714485999</v>
      </c>
      <c r="EX39" s="22">
        <f t="shared" si="604"/>
        <v>65.552706600372701</v>
      </c>
      <c r="EY39" s="22">
        <f t="shared" si="660"/>
        <v>148.40761988412112</v>
      </c>
      <c r="EZ39" s="22">
        <f t="shared" si="606"/>
        <v>2.9078144471975746</v>
      </c>
      <c r="FA39" s="25">
        <f t="shared" si="662"/>
        <v>216.86814093169139</v>
      </c>
      <c r="FB39" s="20">
        <f t="shared" si="603"/>
        <v>3.4966878121213858</v>
      </c>
      <c r="FC39" s="22">
        <f t="shared" si="604"/>
        <v>65.897953155164004</v>
      </c>
      <c r="FD39" s="22">
        <f t="shared" si="665"/>
        <v>145.846848643583</v>
      </c>
      <c r="FE39" s="22">
        <f t="shared" si="606"/>
        <v>2.7439716451002552</v>
      </c>
      <c r="FF39" s="25">
        <f t="shared" si="667"/>
        <v>214.48877344384726</v>
      </c>
      <c r="FG39" s="20">
        <f t="shared" si="668"/>
        <v>3.434228027813425</v>
      </c>
      <c r="FH39" s="22">
        <f t="shared" si="669"/>
        <v>66.234043766246302</v>
      </c>
      <c r="FI39" s="22">
        <f t="shared" si="670"/>
        <v>143.24165104009796</v>
      </c>
      <c r="FJ39" s="22">
        <f t="shared" si="671"/>
        <v>2.5844739565234294</v>
      </c>
      <c r="FK39" s="25">
        <f t="shared" si="672"/>
        <v>212.0601687628677</v>
      </c>
      <c r="FL39" s="20">
        <f t="shared" si="668"/>
        <v>3.3707221443800783</v>
      </c>
      <c r="FM39" s="22">
        <f t="shared" si="669"/>
        <v>66.560876057163711</v>
      </c>
      <c r="FN39" s="22">
        <f t="shared" si="675"/>
        <v>140.59282064209307</v>
      </c>
      <c r="FO39" s="22">
        <f t="shared" si="671"/>
        <v>2.4293699660081227</v>
      </c>
      <c r="FP39" s="25">
        <f t="shared" si="677"/>
        <v>209.58306666526491</v>
      </c>
      <c r="FQ39" s="20">
        <f t="shared" si="668"/>
        <v>3.3061895063286353</v>
      </c>
      <c r="FR39" s="22">
        <f t="shared" si="669"/>
        <v>66.878350471634292</v>
      </c>
      <c r="FS39" s="22">
        <f t="shared" si="680"/>
        <v>137.90116430896737</v>
      </c>
      <c r="FT39" s="22">
        <f t="shared" si="671"/>
        <v>2.2787069197323744</v>
      </c>
      <c r="FU39" s="25">
        <f t="shared" si="682"/>
        <v>207.05822170033403</v>
      </c>
      <c r="FV39" s="20">
        <f t="shared" si="668"/>
        <v>3.2406497709257875</v>
      </c>
      <c r="FW39" s="22">
        <f t="shared" si="669"/>
        <v>67.186370303875947</v>
      </c>
      <c r="FX39" s="22">
        <f t="shared" si="685"/>
        <v>135.1675019453146</v>
      </c>
      <c r="FY39" s="22">
        <f t="shared" si="671"/>
        <v>2.1325307111195877</v>
      </c>
      <c r="FZ39" s="25">
        <f t="shared" si="687"/>
        <v>204.48640296031013</v>
      </c>
      <c r="GA39" s="20">
        <f t="shared" si="668"/>
        <v>3.1741229022098367</v>
      </c>
      <c r="GB39" s="22">
        <f t="shared" si="669"/>
        <v>67.484841728063955</v>
      </c>
      <c r="GC39" s="22">
        <f t="shared" si="690"/>
        <v>132.3926662511723</v>
      </c>
      <c r="GD39" s="22">
        <f t="shared" si="671"/>
        <v>1.9908858668589404</v>
      </c>
      <c r="GE39" s="25">
        <f t="shared" si="692"/>
        <v>201.86839384609522</v>
      </c>
      <c r="GF39" s="20">
        <f t="shared" si="668"/>
        <v>3.1066291649094526</v>
      </c>
      <c r="GG39" s="22">
        <f t="shared" si="669"/>
        <v>67.773673826911107</v>
      </c>
      <c r="GH39" s="22">
        <f t="shared" si="695"/>
        <v>129.57750246837327</v>
      </c>
      <c r="GI39" s="22">
        <f t="shared" si="671"/>
        <v>1.8538155333421447</v>
      </c>
      <c r="GJ39" s="25">
        <f t="shared" si="697"/>
        <v>199.20499182862653</v>
      </c>
      <c r="GK39" s="20">
        <f t="shared" si="668"/>
        <v>3.0381891182708456</v>
      </c>
      <c r="GL39" s="22">
        <f t="shared" si="669"/>
        <v>68.052778619362158</v>
      </c>
      <c r="GM39" s="22">
        <f t="shared" si="700"/>
        <v>126.72286812307698</v>
      </c>
      <c r="GN39" s="22">
        <f t="shared" si="671"/>
        <v>1.7213614635206176</v>
      </c>
      <c r="GO39" s="25">
        <f t="shared" si="702"/>
        <v>196.49700820595976</v>
      </c>
      <c r="GP39" s="20">
        <f t="shared" si="703"/>
        <v>2.9688236097952143</v>
      </c>
      <c r="GQ39" s="22">
        <f t="shared" si="704"/>
        <v>68.322071087393539</v>
      </c>
      <c r="GR39" s="22">
        <f t="shared" si="705"/>
        <v>123.8296327645584</v>
      </c>
      <c r="GS39" s="22">
        <f t="shared" si="706"/>
        <v>1.5935640041871397</v>
      </c>
      <c r="GT39" s="25">
        <f t="shared" si="707"/>
        <v>193.74526785613907</v>
      </c>
      <c r="GU39" s="20">
        <f t="shared" si="703"/>
        <v>2.8985537688883993</v>
      </c>
      <c r="GV39" s="22">
        <f t="shared" si="704"/>
        <v>68.581469201910821</v>
      </c>
      <c r="GW39" s="22">
        <f t="shared" si="710"/>
        <v>120.89867770033514</v>
      </c>
      <c r="GX39" s="22">
        <f t="shared" si="706"/>
        <v>1.4704620836858233</v>
      </c>
      <c r="GY39" s="25">
        <f t="shared" si="712"/>
        <v>190.95060898593178</v>
      </c>
      <c r="GZ39" s="20">
        <f t="shared" si="703"/>
        <v>2.8274010004246604</v>
      </c>
      <c r="HA39" s="22">
        <f t="shared" si="704"/>
        <v>68.830893947735476</v>
      </c>
      <c r="HB39" s="22">
        <f t="shared" si="715"/>
        <v>117.93089572771258</v>
      </c>
      <c r="HC39" s="22">
        <f t="shared" si="706"/>
        <v>1.3520932000541681</v>
      </c>
      <c r="HD39" s="25">
        <f t="shared" si="717"/>
        <v>188.11388287550221</v>
      </c>
      <c r="HE39" s="20">
        <f t="shared" si="703"/>
        <v>2.755386978226543</v>
      </c>
      <c r="HF39" s="22">
        <f t="shared" si="704"/>
        <v>69.070269347673673</v>
      </c>
      <c r="HG39" s="22">
        <f t="shared" si="720"/>
        <v>114.9271908618291</v>
      </c>
      <c r="HH39" s="22">
        <f t="shared" si="706"/>
        <v>1.2384934096007962</v>
      </c>
      <c r="HI39" s="25">
        <f t="shared" si="722"/>
        <v>185.23595361910358</v>
      </c>
      <c r="HJ39" s="20">
        <f t="shared" si="703"/>
        <v>2.6825336384628251</v>
      </c>
      <c r="HK39" s="22">
        <f t="shared" si="704"/>
        <v>69.299522485659708</v>
      </c>
      <c r="HL39" s="22">
        <f t="shared" si="725"/>
        <v>111.88847806028444</v>
      </c>
      <c r="HM39" s="22">
        <f t="shared" si="706"/>
        <v>1.1296973159223442</v>
      </c>
      <c r="HN39" s="25">
        <f t="shared" si="727"/>
        <v>182.31769786186649</v>
      </c>
      <c r="HO39" s="20">
        <f t="shared" si="703"/>
        <v>2.6088631729665441</v>
      </c>
      <c r="HP39" s="22">
        <f t="shared" si="704"/>
        <v>69.518583528966971</v>
      </c>
      <c r="HQ39" s="22">
        <f t="shared" si="730"/>
        <v>108.81568294443456</v>
      </c>
      <c r="HR39" s="22">
        <f t="shared" si="706"/>
        <v>1.0257380593628767</v>
      </c>
      <c r="HS39" s="25">
        <f t="shared" si="732"/>
        <v>179.36000453276441</v>
      </c>
      <c r="HT39" s="20">
        <f t="shared" si="703"/>
        <v>2.5343980224751532</v>
      </c>
      <c r="HU39" s="22">
        <f t="shared" si="704"/>
        <v>69.727385749479524</v>
      </c>
      <c r="HV39" s="22">
        <f t="shared" si="735"/>
        <v>105.70974151743864</v>
      </c>
      <c r="HW39" s="22">
        <f t="shared" si="706"/>
        <v>0.92664730691901953</v>
      </c>
      <c r="HX39" s="25">
        <f t="shared" si="737"/>
        <v>176.36377457383719</v>
      </c>
      <c r="HY39" s="20">
        <f t="shared" si="738"/>
        <v>2.459160869794851</v>
      </c>
      <c r="HZ39" s="22">
        <f t="shared" si="739"/>
        <v>69.925865544018308</v>
      </c>
      <c r="IA39" s="22">
        <f t="shared" si="740"/>
        <v>102.57159987914324</v>
      </c>
      <c r="IB39" s="22">
        <f t="shared" si="741"/>
        <v>0.83245524259388126</v>
      </c>
      <c r="IC39" s="25">
        <f t="shared" si="742"/>
        <v>173.32992066575542</v>
      </c>
      <c r="ID39" s="20">
        <f t="shared" si="738"/>
        <v>2.3831746328911834</v>
      </c>
      <c r="IE39" s="22">
        <f t="shared" si="739"/>
        <v>70.113962453715203</v>
      </c>
      <c r="IF39" s="22">
        <f t="shared" si="745"/>
        <v>99.402213937891261</v>
      </c>
      <c r="IG39" s="22">
        <f t="shared" si="741"/>
        <v>0.74319055820271185</v>
      </c>
      <c r="IH39" s="25">
        <f t="shared" si="747"/>
        <v>170.25936694980916</v>
      </c>
      <c r="II39" s="20">
        <f t="shared" si="738"/>
        <v>2.3064624579080055</v>
      </c>
      <c r="IJ39" s="22">
        <f t="shared" si="739"/>
        <v>70.291619182429358</v>
      </c>
      <c r="IK39" s="22">
        <f t="shared" si="750"/>
        <v>96.202549119342919</v>
      </c>
      <c r="IL39" s="22">
        <f t="shared" si="741"/>
        <v>0.65888044463310314</v>
      </c>
      <c r="IM39" s="25">
        <f t="shared" si="752"/>
        <v>167.15304874640537</v>
      </c>
      <c r="IN39" s="20">
        <f t="shared" si="738"/>
        <v>2.2290477121169454</v>
      </c>
      <c r="IO39" s="22">
        <f t="shared" si="739"/>
        <v>70.458781614200205</v>
      </c>
      <c r="IP39" s="22">
        <f t="shared" si="755"/>
        <v>92.973580072397795</v>
      </c>
      <c r="IQ39" s="22">
        <f t="shared" si="741"/>
        <v>0.57955058356238165</v>
      </c>
      <c r="IR39" s="25">
        <f t="shared" si="757"/>
        <v>164.01191227016039</v>
      </c>
      <c r="IS39" s="20">
        <f t="shared" si="738"/>
        <v>2.1509539767995047</v>
      </c>
      <c r="IT39" s="22">
        <f t="shared" si="739"/>
        <v>70.615398829731717</v>
      </c>
      <c r="IU39" s="22">
        <f t="shared" si="760"/>
        <v>89.716290372307341</v>
      </c>
      <c r="IV39" s="22">
        <f t="shared" si="741"/>
        <v>0.50522513963471405</v>
      </c>
      <c r="IW39" s="25">
        <f t="shared" si="762"/>
        <v>160.83691434167378</v>
      </c>
      <c r="IX39" s="20">
        <f t="shared" si="738"/>
        <v>2.0722050400639715</v>
      </c>
      <c r="IY39" s="22">
        <f t="shared" si="739"/>
        <v>70.761423121902837</v>
      </c>
      <c r="IZ39" s="22">
        <f t="shared" si="765"/>
        <v>86.431672221068254</v>
      </c>
      <c r="JA39" s="22">
        <f t="shared" si="741"/>
        <v>0.43592675310032636</v>
      </c>
      <c r="JB39" s="25">
        <f t="shared" si="767"/>
        <v>157.62902209607142</v>
      </c>
      <c r="JC39" s="20">
        <f t="shared" si="738"/>
        <v>1.9928248895993341</v>
      </c>
      <c r="JD39" s="22">
        <f t="shared" si="739"/>
        <v>70.896810010299603</v>
      </c>
      <c r="JE39" s="22">
        <f t="shared" si="770"/>
        <v>83.120726145188229</v>
      </c>
      <c r="JF39" s="22">
        <f t="shared" si="741"/>
        <v>0.37167653291906599</v>
      </c>
      <c r="JG39" s="25">
        <f t="shared" si="772"/>
        <v>154.3892126884069</v>
      </c>
      <c r="JH39" s="20">
        <f t="shared" si="773"/>
        <v>1.9128377053683963</v>
      </c>
      <c r="JI39" s="22">
        <f t="shared" si="774"/>
        <v>71.021518254764288</v>
      </c>
      <c r="JJ39" s="22">
        <f t="shared" si="775"/>
        <v>79.784460690915807</v>
      </c>
      <c r="JK39" s="22">
        <f t="shared" si="776"/>
        <v>0.31249405033040728</v>
      </c>
      <c r="JL39" s="25">
        <f t="shared" si="777"/>
        <v>151.1184729960105</v>
      </c>
      <c r="JM39" s="20">
        <f t="shared" si="773"/>
        <v>1.8322678522423286</v>
      </c>
      <c r="JN39" s="22">
        <f t="shared" si="774"/>
        <v>71.135509867957552</v>
      </c>
      <c r="JO39" s="22">
        <f t="shared" si="780"/>
        <v>76.42389211702752</v>
      </c>
      <c r="JP39" s="22">
        <f t="shared" si="776"/>
        <v>0.2583973328918599</v>
      </c>
      <c r="JQ39" s="25">
        <f t="shared" si="782"/>
        <v>147.81779931787693</v>
      </c>
      <c r="JR39" s="20">
        <f t="shared" si="773"/>
        <v>1.7511398725788907</v>
      </c>
      <c r="JS39" s="22">
        <f t="shared" si="774"/>
        <v>71.238750126929745</v>
      </c>
      <c r="JT39" s="22">
        <f t="shared" si="785"/>
        <v>73.040044085265535</v>
      </c>
      <c r="JU39" s="22">
        <f t="shared" si="776"/>
        <v>0.20940285898759925</v>
      </c>
      <c r="JV39" s="25">
        <f t="shared" si="787"/>
        <v>144.4881970711829</v>
      </c>
      <c r="JW39" s="20">
        <f t="shared" si="773"/>
        <v>1.6694784787465924</v>
      </c>
      <c r="JX39" s="22">
        <f t="shared" si="774"/>
        <v>71.331207583697889</v>
      </c>
      <c r="JY39" s="22">
        <f t="shared" si="790"/>
        <v>69.633947348520365</v>
      </c>
      <c r="JZ39" s="22">
        <f t="shared" si="776"/>
        <v>0.16552555280900053</v>
      </c>
      <c r="KA39" s="25">
        <f t="shared" si="792"/>
        <v>141.13068048502723</v>
      </c>
      <c r="KB39" s="20">
        <f t="shared" si="773"/>
        <v>1.5873085455970664</v>
      </c>
      <c r="KC39" s="22">
        <f t="shared" si="774"/>
        <v>71.412854074824992</v>
      </c>
      <c r="KD39" s="22">
        <f t="shared" si="795"/>
        <v>66.206639436853635</v>
      </c>
      <c r="KE39" s="22">
        <f t="shared" si="776"/>
        <v>0.12677877980857505</v>
      </c>
      <c r="KF39" s="25">
        <f t="shared" si="797"/>
        <v>137.7462722914872</v>
      </c>
      <c r="KG39" s="20">
        <f t="shared" si="773"/>
        <v>1.5046551028879487</v>
      </c>
      <c r="KH39" s="22">
        <f t="shared" si="774"/>
        <v>71.483664729998921</v>
      </c>
      <c r="KI39" s="22">
        <f t="shared" si="800"/>
        <v>62.759164341456341</v>
      </c>
      <c r="KJ39" s="22">
        <f t="shared" si="776"/>
        <v>9.3174342628723761E-2</v>
      </c>
      <c r="KK39" s="25">
        <f t="shared" si="802"/>
        <v>134.33600341408399</v>
      </c>
      <c r="KL39" s="20">
        <f t="shared" si="773"/>
        <v>1.4215433276585698</v>
      </c>
      <c r="KM39" s="22">
        <f t="shared" si="774"/>
        <v>71.543617979608172</v>
      </c>
      <c r="KN39" s="22">
        <f t="shared" si="805"/>
        <v>59.29257219663895</v>
      </c>
      <c r="KO39" s="22">
        <f t="shared" si="776"/>
        <v>6.4722477506545903E-2</v>
      </c>
      <c r="KP39" s="25">
        <f t="shared" si="807"/>
        <v>130.90091265375366</v>
      </c>
      <c r="KQ39" s="20">
        <f t="shared" si="808"/>
        <v>1.3379985365607867</v>
      </c>
      <c r="KR39" s="22">
        <f t="shared" si="809"/>
        <v>71.592695561312112</v>
      </c>
      <c r="KS39" s="22">
        <f t="shared" si="810"/>
        <v>55.807918959950413</v>
      </c>
      <c r="KT39" s="22">
        <f t="shared" si="811"/>
        <v>4.1431851155780137E-2</v>
      </c>
      <c r="KU39" s="25">
        <f t="shared" si="812"/>
        <v>127.4420463724183</v>
      </c>
      <c r="KV39" s="20">
        <f t="shared" si="808"/>
        <v>1.2540461781472847</v>
      </c>
      <c r="KW39" s="22">
        <f t="shared" si="809"/>
        <v>71.630882525603923</v>
      </c>
      <c r="KX39" s="22">
        <f t="shared" si="815"/>
        <v>52.306266090523245</v>
      </c>
      <c r="KY39" s="22">
        <f t="shared" si="811"/>
        <v>2.330955812683096E-2</v>
      </c>
      <c r="KZ39" s="25">
        <f t="shared" si="817"/>
        <v>123.96045817425399</v>
      </c>
      <c r="LA39" s="20">
        <f t="shared" si="808"/>
        <v>1.1697118251197005</v>
      </c>
      <c r="LB39" s="22">
        <f t="shared" si="809"/>
        <v>71.658167240364406</v>
      </c>
      <c r="LC39" s="22">
        <f t="shared" si="820"/>
        <v>48.788680225742709</v>
      </c>
      <c r="LD39" s="22">
        <f t="shared" si="811"/>
        <v>1.0361118645709731E-2</v>
      </c>
      <c r="LE39" s="25">
        <f t="shared" si="822"/>
        <v>120.45720858475282</v>
      </c>
      <c r="LF39" s="20">
        <f t="shared" si="808"/>
        <v>1.0850211665389322</v>
      </c>
      <c r="LG39" s="22">
        <f t="shared" si="809"/>
        <v>71.674541394405068</v>
      </c>
      <c r="LH39" s="22">
        <f t="shared" si="825"/>
        <v>45.256232856338862</v>
      </c>
      <c r="LI39" s="22">
        <f t="shared" si="811"/>
        <v>2.5904769325190914E-3</v>
      </c>
      <c r="LJ39" s="25">
        <f t="shared" si="827"/>
        <v>116.93336472767645</v>
      </c>
      <c r="LK39" s="20">
        <f t="shared" si="808"/>
        <v>1</v>
      </c>
      <c r="LL39" s="22">
        <f t="shared" si="809"/>
        <v>71.680000000000007</v>
      </c>
      <c r="LM39" s="22">
        <f t="shared" si="830"/>
        <v>41.71</v>
      </c>
      <c r="LN39" s="22">
        <f t="shared" si="811"/>
        <v>0</v>
      </c>
      <c r="LO39" s="25">
        <f t="shared" si="832"/>
        <v>113.39000000000001</v>
      </c>
    </row>
    <row r="40" spans="1:327" x14ac:dyDescent="0.2">
      <c r="A40" s="1">
        <f>Foglio3!A41</f>
        <v>8</v>
      </c>
      <c r="B40" s="1">
        <f>Foglio3!B41</f>
        <v>8</v>
      </c>
      <c r="C40" s="1">
        <f>Foglio3!C41</f>
        <v>68.2780275644363</v>
      </c>
      <c r="D40" s="1">
        <f>Foglio3!D41</f>
        <v>0.37010304437637015</v>
      </c>
      <c r="E40" s="1">
        <f>Foglio3!E41</f>
        <v>0.92899070853445165</v>
      </c>
      <c r="F40" s="1">
        <f>Foglio3!F41</f>
        <v>2.5100866438421674</v>
      </c>
      <c r="G40" s="1">
        <f>Foglio1!H49</f>
        <v>-102.10809203713282</v>
      </c>
      <c r="H40" s="1">
        <f>Foglio3!G41</f>
        <v>0.95163780319100078</v>
      </c>
      <c r="I40" s="1">
        <f>Foglio3!H41</f>
        <v>127.2</v>
      </c>
      <c r="J40" s="1">
        <f>Foglio3!I41</f>
        <v>117.87</v>
      </c>
      <c r="K40" s="1">
        <f>Foglio3!J41</f>
        <v>245.07</v>
      </c>
      <c r="L40" s="1">
        <f>IF(G40&lt;=Foglio1!$C$3,_xlfn.XLOOKUP(Q40,W40:LO40,$W$3:$LO$3),-_xlfn.XLOOKUP(Q40,W40:LO40,$W$3:$LO$3))</f>
        <v>60</v>
      </c>
      <c r="M40" s="1">
        <f>IF($G40&lt;=Foglio1!$C$3,_xlfn.XLOOKUP($L40,$W$3:$LO$3,$W40:$LO40),_xlfn.XLOOKUP(-$L40,$W$3:$LO$3,$W40:$LO40))</f>
        <v>2.5686691139140061</v>
      </c>
      <c r="N40" s="1">
        <f t="shared" si="833"/>
        <v>95.4</v>
      </c>
      <c r="O40" s="1">
        <f t="shared" si="834"/>
        <v>302.76902845704393</v>
      </c>
      <c r="P40" s="1">
        <f t="shared" si="835"/>
        <v>18.380249999999997</v>
      </c>
      <c r="Q40" s="1">
        <f t="shared" si="836"/>
        <v>416.54927845704395</v>
      </c>
      <c r="W40" s="20">
        <f t="shared" si="837"/>
        <v>2.5686691139140061</v>
      </c>
      <c r="X40" s="22">
        <f t="shared" si="838"/>
        <v>95.4</v>
      </c>
      <c r="Y40" s="22">
        <f t="shared" si="839"/>
        <v>302.76902845704393</v>
      </c>
      <c r="Z40" s="22">
        <f t="shared" si="840"/>
        <v>18.380249999999997</v>
      </c>
      <c r="AA40" s="25">
        <f t="shared" si="841"/>
        <v>416.54927845704395</v>
      </c>
      <c r="AB40" s="20">
        <f t="shared" si="842"/>
        <v>2.562547896990127</v>
      </c>
      <c r="AC40" s="22">
        <f t="shared" si="843"/>
        <v>96.356421564279458</v>
      </c>
      <c r="AD40" s="22">
        <f t="shared" si="844"/>
        <v>302.04752061822626</v>
      </c>
      <c r="AE40" s="22">
        <f t="shared" si="845"/>
        <v>17.827442847268955</v>
      </c>
      <c r="AF40" s="25">
        <f t="shared" si="846"/>
        <v>416.23138502977469</v>
      </c>
      <c r="AG40" s="20">
        <f t="shared" si="538"/>
        <v>2.5556461031528657</v>
      </c>
      <c r="AH40" s="22">
        <f t="shared" si="539"/>
        <v>97.302865205231839</v>
      </c>
      <c r="AI40" s="22">
        <f t="shared" si="540"/>
        <v>301.23400617862831</v>
      </c>
      <c r="AJ40" s="22">
        <f t="shared" si="541"/>
        <v>17.280402887155272</v>
      </c>
      <c r="AK40" s="25">
        <f t="shared" si="542"/>
        <v>415.81727427101544</v>
      </c>
      <c r="AL40" s="20">
        <f t="shared" si="538"/>
        <v>2.5479658347554843</v>
      </c>
      <c r="AM40" s="22">
        <f t="shared" si="539"/>
        <v>98.239042626955722</v>
      </c>
      <c r="AN40" s="22">
        <f t="shared" si="545"/>
        <v>300.32873294262896</v>
      </c>
      <c r="AO40" s="22">
        <f t="shared" si="541"/>
        <v>16.739296753330098</v>
      </c>
      <c r="AP40" s="25">
        <f t="shared" si="547"/>
        <v>415.30707232291479</v>
      </c>
      <c r="AQ40" s="20">
        <f t="shared" si="538"/>
        <v>2.5395094312821374</v>
      </c>
      <c r="AR40" s="22">
        <f t="shared" si="539"/>
        <v>99.164668660739494</v>
      </c>
      <c r="AS40" s="22">
        <f t="shared" si="550"/>
        <v>299.33197666522557</v>
      </c>
      <c r="AT40" s="22">
        <f t="shared" si="541"/>
        <v>16.204289271963614</v>
      </c>
      <c r="AU40" s="25">
        <f t="shared" si="552"/>
        <v>414.70093459792866</v>
      </c>
      <c r="AV40" s="20">
        <f t="shared" si="538"/>
        <v>2.530279468635241</v>
      </c>
      <c r="AW40" s="22">
        <f t="shared" si="539"/>
        <v>100.07946135192653</v>
      </c>
      <c r="AX40" s="22">
        <f t="shared" si="555"/>
        <v>298.24404096803585</v>
      </c>
      <c r="AY40" s="22">
        <f t="shared" si="541"/>
        <v>15.675543411517367</v>
      </c>
      <c r="AZ40" s="25">
        <f t="shared" si="557"/>
        <v>413.99904573147973</v>
      </c>
      <c r="BA40" s="20">
        <f t="shared" si="538"/>
        <v>2.5202787583508308</v>
      </c>
      <c r="BB40" s="22">
        <f t="shared" si="539"/>
        <v>100.98314204580129</v>
      </c>
      <c r="BC40" s="22">
        <f t="shared" si="560"/>
        <v>297.06525724681245</v>
      </c>
      <c r="BD40" s="22">
        <f t="shared" si="541"/>
        <v>15.153220233102541</v>
      </c>
      <c r="BE40" s="25">
        <f t="shared" si="562"/>
        <v>413.2016195257163</v>
      </c>
      <c r="BF40" s="20">
        <f t="shared" si="538"/>
        <v>2.5095103467421387</v>
      </c>
      <c r="BG40" s="22">
        <f t="shared" si="539"/>
        <v>101.87543547247029</v>
      </c>
      <c r="BH40" s="22">
        <f t="shared" si="565"/>
        <v>295.79598457049588</v>
      </c>
      <c r="BI40" s="22">
        <f t="shared" si="541"/>
        <v>14.637478841419126</v>
      </c>
      <c r="BJ40" s="25">
        <f t="shared" si="567"/>
        <v>412.30889888438526</v>
      </c>
      <c r="BK40" s="20">
        <f t="shared" si="538"/>
        <v>2.4979775139716569</v>
      </c>
      <c r="BL40" s="22">
        <f t="shared" si="539"/>
        <v>102.75606983071187</v>
      </c>
      <c r="BM40" s="22">
        <f t="shared" si="570"/>
        <v>294.4366095718392</v>
      </c>
      <c r="BN40" s="22">
        <f t="shared" si="541"/>
        <v>14.128476336291138</v>
      </c>
      <c r="BO40" s="25">
        <f t="shared" si="572"/>
        <v>411.32115573884221</v>
      </c>
      <c r="BP40" s="20">
        <f t="shared" si="538"/>
        <v>2.4856837730519672</v>
      </c>
      <c r="BQ40" s="22">
        <f t="shared" si="539"/>
        <v>103.62477687076967</v>
      </c>
      <c r="BR40" s="22">
        <f t="shared" si="575"/>
        <v>292.98754632963539</v>
      </c>
      <c r="BS40" s="22">
        <f t="shared" si="541"/>
        <v>13.626367764812448</v>
      </c>
      <c r="BT40" s="25">
        <f t="shared" si="577"/>
        <v>410.23869096521753</v>
      </c>
      <c r="BU40" s="20">
        <f t="shared" si="538"/>
        <v>2.472632868775646</v>
      </c>
      <c r="BV40" s="22">
        <f t="shared" si="539"/>
        <v>104.4812919760639</v>
      </c>
      <c r="BW40" s="22">
        <f t="shared" si="580"/>
        <v>291.44923624258541</v>
      </c>
      <c r="BX40" s="22">
        <f t="shared" si="541"/>
        <v>13.131306074117969</v>
      </c>
      <c r="BY40" s="25">
        <f t="shared" si="582"/>
        <v>409.06183429276729</v>
      </c>
      <c r="BZ40" s="20">
        <f t="shared" si="538"/>
        <v>2.4588287765745638</v>
      </c>
      <c r="CA40" s="22">
        <f t="shared" si="539"/>
        <v>105.32535424379627</v>
      </c>
      <c r="CB40" s="22">
        <f t="shared" si="585"/>
        <v>289.82214789484385</v>
      </c>
      <c r="CC40" s="22">
        <f t="shared" si="541"/>
        <v>12.643442064794458</v>
      </c>
      <c r="CD40" s="25">
        <f t="shared" si="587"/>
        <v>407.79094420343455</v>
      </c>
      <c r="CE40" s="20">
        <f t="shared" si="538"/>
        <v>2.444275701308928</v>
      </c>
      <c r="CF40" s="22">
        <f t="shared" si="539"/>
        <v>106.15670656442339</v>
      </c>
      <c r="CG40" s="22">
        <f t="shared" si="590"/>
        <v>288.10677691328334</v>
      </c>
      <c r="CH40" s="22">
        <f t="shared" si="541"/>
        <v>12.162924344945193</v>
      </c>
      <c r="CI40" s="25">
        <f t="shared" si="592"/>
        <v>406.42640782265187</v>
      </c>
      <c r="CJ40" s="20">
        <f t="shared" si="538"/>
        <v>2.4289780759864428</v>
      </c>
      <c r="CK40" s="22">
        <f t="shared" si="539"/>
        <v>106.97509569997491</v>
      </c>
      <c r="CL40" s="22">
        <f t="shared" si="595"/>
        <v>286.30364581652202</v>
      </c>
      <c r="CM40" s="22">
        <f t="shared" si="541"/>
        <v>11.689899284922525</v>
      </c>
      <c r="CN40" s="25">
        <f t="shared" si="597"/>
        <v>404.9686408014195</v>
      </c>
      <c r="CO40" s="20">
        <f t="shared" si="538"/>
        <v>2.4129405604119727</v>
      </c>
      <c r="CP40" s="22">
        <f t="shared" si="539"/>
        <v>107.78027236119223</v>
      </c>
      <c r="CQ40" s="22">
        <f t="shared" si="600"/>
        <v>284.41330385575924</v>
      </c>
      <c r="CR40" s="22">
        <f t="shared" si="541"/>
        <v>11.224510972742031</v>
      </c>
      <c r="CS40" s="25">
        <f t="shared" si="602"/>
        <v>403.41808718969349</v>
      </c>
      <c r="CT40" s="20">
        <f t="shared" si="603"/>
        <v>2.3961680397681215</v>
      </c>
      <c r="CU40" s="22">
        <f t="shared" si="604"/>
        <v>108.57199128346443</v>
      </c>
      <c r="CV40" s="22">
        <f t="shared" si="605"/>
        <v>282.43632684746848</v>
      </c>
      <c r="CW40" s="22">
        <f t="shared" si="606"/>
        <v>10.766901170191918</v>
      </c>
      <c r="CX40" s="25">
        <f t="shared" si="607"/>
        <v>401.77521930112488</v>
      </c>
      <c r="CY40" s="20">
        <f t="shared" si="603"/>
        <v>2.3786656231271563</v>
      </c>
      <c r="CZ40" s="22">
        <f t="shared" si="604"/>
        <v>109.35001130153822</v>
      </c>
      <c r="DA40" s="22">
        <f t="shared" si="610"/>
        <v>280.3733169979979</v>
      </c>
      <c r="DB40" s="22">
        <f t="shared" si="606"/>
        <v>10.317209269651013</v>
      </c>
      <c r="DC40" s="25">
        <f t="shared" si="612"/>
        <v>400.04053756918711</v>
      </c>
      <c r="DD40" s="20">
        <f t="shared" si="603"/>
        <v>2.3604386418947354</v>
      </c>
      <c r="DE40" s="22">
        <f t="shared" si="604"/>
        <v>110.11409542297925</v>
      </c>
      <c r="DF40" s="22">
        <f t="shared" si="615"/>
        <v>278.22490272013249</v>
      </c>
      <c r="DG40" s="22">
        <f t="shared" si="606"/>
        <v>9.8755722516284852</v>
      </c>
      <c r="DH40" s="25">
        <f t="shared" si="617"/>
        <v>398.21457039474024</v>
      </c>
      <c r="DI40" s="20">
        <f t="shared" si="603"/>
        <v>2.3414926481859104</v>
      </c>
      <c r="DJ40" s="22">
        <f t="shared" si="604"/>
        <v>110.86401090036227</v>
      </c>
      <c r="DK40" s="22">
        <f t="shared" si="620"/>
        <v>275.99173844167325</v>
      </c>
      <c r="DL40" s="22">
        <f t="shared" si="606"/>
        <v>9.4421246430382482</v>
      </c>
      <c r="DM40" s="25">
        <f t="shared" si="622"/>
        <v>396.29787398507381</v>
      </c>
      <c r="DN40" s="20">
        <f t="shared" si="603"/>
        <v>2.3218334131338989</v>
      </c>
      <c r="DO40" s="22">
        <f t="shared" si="604"/>
        <v>111.59952930216831</v>
      </c>
      <c r="DP40" s="22">
        <f t="shared" si="625"/>
        <v>273.67450440609269</v>
      </c>
      <c r="DQ40" s="22">
        <f t="shared" si="606"/>
        <v>9.01699847622079</v>
      </c>
      <c r="DR40" s="25">
        <f t="shared" si="627"/>
        <v>394.29103218448182</v>
      </c>
      <c r="DS40" s="20">
        <f t="shared" si="603"/>
        <v>2.301466925132142</v>
      </c>
      <c r="DT40" s="22">
        <f t="shared" si="604"/>
        <v>112.32042658236699</v>
      </c>
      <c r="DU40" s="22">
        <f t="shared" si="630"/>
        <v>271.27390646532558</v>
      </c>
      <c r="DV40" s="22">
        <f t="shared" si="606"/>
        <v>8.6003232487248091</v>
      </c>
      <c r="DW40" s="25">
        <f t="shared" si="632"/>
        <v>392.19465629641735</v>
      </c>
      <c r="DX40" s="20">
        <f t="shared" si="603"/>
        <v>2.2803993880101792</v>
      </c>
      <c r="DY40" s="22">
        <f t="shared" si="604"/>
        <v>113.02648314866335</v>
      </c>
      <c r="DZ40" s="22">
        <f t="shared" si="635"/>
        <v>268.79067586475981</v>
      </c>
      <c r="EA40" s="22">
        <f t="shared" si="606"/>
        <v>8.1922258838610205</v>
      </c>
      <c r="EB40" s="25">
        <f t="shared" si="637"/>
        <v>390.00938489728418</v>
      </c>
      <c r="EC40" s="20">
        <f t="shared" si="603"/>
        <v>2.2586372191439033</v>
      </c>
      <c r="ED40" s="22">
        <f t="shared" si="604"/>
        <v>113.71748392938751</v>
      </c>
      <c r="EE40" s="22">
        <f t="shared" si="640"/>
        <v>266.22556902049189</v>
      </c>
      <c r="EF40" s="22">
        <f t="shared" si="606"/>
        <v>7.7928306920400994</v>
      </c>
      <c r="EG40" s="25">
        <f t="shared" si="642"/>
        <v>387.73588364191954</v>
      </c>
      <c r="EH40" s="20">
        <f t="shared" si="603"/>
        <v>2.2361870475007661</v>
      </c>
      <c r="EI40" s="22">
        <f t="shared" si="604"/>
        <v>114.39321843900782</v>
      </c>
      <c r="EJ40" s="22">
        <f t="shared" si="645"/>
        <v>263.57936728891531</v>
      </c>
      <c r="EK40" s="22">
        <f t="shared" si="606"/>
        <v>7.4022593329064916</v>
      </c>
      <c r="EL40" s="25">
        <f t="shared" si="647"/>
        <v>385.37484506082967</v>
      </c>
      <c r="EM40" s="20">
        <f t="shared" si="603"/>
        <v>2.2130557116205298</v>
      </c>
      <c r="EN40" s="22">
        <f t="shared" si="604"/>
        <v>115.05348084224666</v>
      </c>
      <c r="EO40" s="22">
        <f t="shared" si="650"/>
        <v>260.85287672871186</v>
      </c>
      <c r="EP40" s="22">
        <f t="shared" si="606"/>
        <v>7.0206307782797444</v>
      </c>
      <c r="EQ40" s="25">
        <f t="shared" si="652"/>
        <v>382.92698834923823</v>
      </c>
      <c r="ER40" s="20">
        <f t="shared" si="603"/>
        <v>2.1892502575321817</v>
      </c>
      <c r="ES40" s="22">
        <f t="shared" si="604"/>
        <v>115.69807001677989</v>
      </c>
      <c r="ET40" s="22">
        <f t="shared" si="655"/>
        <v>258.04692785531824</v>
      </c>
      <c r="EU40" s="22">
        <f t="shared" si="606"/>
        <v>6.6480612759145172</v>
      </c>
      <c r="EV40" s="25">
        <f t="shared" si="657"/>
        <v>380.39305914801264</v>
      </c>
      <c r="EW40" s="20">
        <f t="shared" si="603"/>
        <v>2.1647779366076465</v>
      </c>
      <c r="EX40" s="22">
        <f t="shared" si="604"/>
        <v>116.32678961450065</v>
      </c>
      <c r="EY40" s="22">
        <f t="shared" si="660"/>
        <v>255.16237538794331</v>
      </c>
      <c r="EZ40" s="22">
        <f t="shared" si="606"/>
        <v>6.2846643140903922</v>
      </c>
      <c r="FA40" s="25">
        <f t="shared" si="662"/>
        <v>377.77382931653437</v>
      </c>
      <c r="FB40" s="20">
        <f t="shared" si="603"/>
        <v>2.1396462033529455</v>
      </c>
      <c r="FC40" s="22">
        <f t="shared" si="604"/>
        <v>116.93944812132897</v>
      </c>
      <c r="FD40" s="22">
        <f t="shared" si="665"/>
        <v>252.20009798921171</v>
      </c>
      <c r="FE40" s="22">
        <f t="shared" si="606"/>
        <v>5.930550587042239</v>
      </c>
      <c r="FF40" s="25">
        <f t="shared" si="667"/>
        <v>375.07009669758293</v>
      </c>
      <c r="FG40" s="20">
        <f t="shared" si="668"/>
        <v>2.1138627131374848</v>
      </c>
      <c r="FH40" s="22">
        <f t="shared" si="669"/>
        <v>117.53585891554869</v>
      </c>
      <c r="FI40" s="22">
        <f t="shared" si="670"/>
        <v>249.16099799751532</v>
      </c>
      <c r="FJ40" s="22">
        <f t="shared" si="671"/>
        <v>5.5858279612417041</v>
      </c>
      <c r="FK40" s="25">
        <f t="shared" si="672"/>
        <v>372.28268487430574</v>
      </c>
      <c r="FL40" s="20">
        <f t="shared" si="668"/>
        <v>2.0874353198621547</v>
      </c>
      <c r="FM40" s="22">
        <f t="shared" si="669"/>
        <v>118.11584032465434</v>
      </c>
      <c r="FN40" s="22">
        <f t="shared" si="675"/>
        <v>246.04600115215217</v>
      </c>
      <c r="FO40" s="22">
        <f t="shared" si="671"/>
        <v>5.2506014425399998</v>
      </c>
      <c r="FP40" s="25">
        <f t="shared" si="677"/>
        <v>369.41244291934652</v>
      </c>
      <c r="FQ40" s="20">
        <f t="shared" si="668"/>
        <v>2.0603720735669548</v>
      </c>
      <c r="FR40" s="22">
        <f t="shared" si="669"/>
        <v>118.67921568069031</v>
      </c>
      <c r="FS40" s="22">
        <f t="shared" si="680"/>
        <v>242.85605631133697</v>
      </c>
      <c r="FT40" s="22">
        <f t="shared" si="671"/>
        <v>4.9249731441821414</v>
      </c>
      <c r="FU40" s="25">
        <f t="shared" si="682"/>
        <v>366.46024513620944</v>
      </c>
      <c r="FV40" s="20">
        <f t="shared" si="668"/>
        <v>2.0326812179788734</v>
      </c>
      <c r="FW40" s="22">
        <f t="shared" si="669"/>
        <v>119.22581337406557</v>
      </c>
      <c r="FX40" s="22">
        <f t="shared" si="685"/>
        <v>239.59213516316981</v>
      </c>
      <c r="FY40" s="22">
        <f t="shared" si="671"/>
        <v>4.609042255702243</v>
      </c>
      <c r="FZ40" s="25">
        <f t="shared" si="687"/>
        <v>363.42699079293766</v>
      </c>
      <c r="GA40" s="20">
        <f t="shared" si="668"/>
        <v>2.0043711880007713</v>
      </c>
      <c r="GB40" s="22">
        <f t="shared" si="669"/>
        <v>119.75546690582776</v>
      </c>
      <c r="GC40" s="22">
        <f t="shared" si="690"/>
        <v>236.25523192965093</v>
      </c>
      <c r="GD40" s="22">
        <f t="shared" si="671"/>
        <v>4.3029050127094148</v>
      </c>
      <c r="GE40" s="25">
        <f t="shared" si="692"/>
        <v>360.31360384818811</v>
      </c>
      <c r="GF40" s="20">
        <f t="shared" si="668"/>
        <v>1.9754506071420237</v>
      </c>
      <c r="GG40" s="22">
        <f t="shared" si="669"/>
        <v>120.26801493838019</v>
      </c>
      <c r="GH40" s="22">
        <f t="shared" si="695"/>
        <v>232.84636306383035</v>
      </c>
      <c r="GI40" s="22">
        <f t="shared" si="671"/>
        <v>4.0066546675735015</v>
      </c>
      <c r="GJ40" s="25">
        <f t="shared" si="697"/>
        <v>357.12103266978403</v>
      </c>
      <c r="GK40" s="20">
        <f t="shared" si="668"/>
        <v>1.9459282848917212</v>
      </c>
      <c r="GL40" s="22">
        <f t="shared" si="669"/>
        <v>120.76330134462702</v>
      </c>
      <c r="GM40" s="22">
        <f t="shared" si="700"/>
        <v>229.3665669401872</v>
      </c>
      <c r="GN40" s="22">
        <f t="shared" si="671"/>
        <v>3.7203814610194703</v>
      </c>
      <c r="GO40" s="25">
        <f t="shared" si="702"/>
        <v>353.85024974583371</v>
      </c>
      <c r="GP40" s="20">
        <f t="shared" si="703"/>
        <v>1.9158132140352098</v>
      </c>
      <c r="GQ40" s="22">
        <f t="shared" si="704"/>
        <v>121.24117525553095</v>
      </c>
      <c r="GR40" s="22">
        <f t="shared" si="705"/>
        <v>225.81690353833019</v>
      </c>
      <c r="GS40" s="22">
        <f t="shared" si="706"/>
        <v>3.4441725946392299</v>
      </c>
      <c r="GT40" s="25">
        <f t="shared" si="707"/>
        <v>350.50225138850033</v>
      </c>
      <c r="GU40" s="20">
        <f t="shared" si="703"/>
        <v>1.8851145679148045</v>
      </c>
      <c r="GV40" s="22">
        <f t="shared" si="704"/>
        <v>121.70149110606941</v>
      </c>
      <c r="GW40" s="22">
        <f t="shared" si="710"/>
        <v>222.19845412011801</v>
      </c>
      <c r="GX40" s="22">
        <f t="shared" si="706"/>
        <v>3.178112204329171</v>
      </c>
      <c r="GY40" s="25">
        <f t="shared" si="712"/>
        <v>347.07805743051659</v>
      </c>
      <c r="GZ40" s="20">
        <f t="shared" si="703"/>
        <v>1.8538416976354974</v>
      </c>
      <c r="HA40" s="22">
        <f t="shared" si="704"/>
        <v>122.14410867957521</v>
      </c>
      <c r="HB40" s="22">
        <f t="shared" si="715"/>
        <v>218.51232090029609</v>
      </c>
      <c r="HC40" s="22">
        <f t="shared" si="706"/>
        <v>2.9222813346615655</v>
      </c>
      <c r="HD40" s="25">
        <f t="shared" si="717"/>
        <v>343.57871091453291</v>
      </c>
      <c r="HE40" s="20">
        <f t="shared" si="703"/>
        <v>1.8220041292165223</v>
      </c>
      <c r="HF40" s="22">
        <f t="shared" si="704"/>
        <v>122.56889315044768</v>
      </c>
      <c r="HG40" s="22">
        <f t="shared" si="720"/>
        <v>214.75962671075149</v>
      </c>
      <c r="HH40" s="22">
        <f t="shared" si="706"/>
        <v>2.6767579141976108</v>
      </c>
      <c r="HI40" s="25">
        <f t="shared" si="722"/>
        <v>340.00527777539679</v>
      </c>
      <c r="HJ40" s="20">
        <f t="shared" si="703"/>
        <v>1.7896115606896379</v>
      </c>
      <c r="HK40" s="22">
        <f t="shared" si="704"/>
        <v>122.97571512522202</v>
      </c>
      <c r="HL40" s="22">
        <f t="shared" si="725"/>
        <v>210.94151465848762</v>
      </c>
      <c r="HM40" s="22">
        <f t="shared" si="706"/>
        <v>2.4416167317496154</v>
      </c>
      <c r="HN40" s="25">
        <f t="shared" si="727"/>
        <v>336.35884651545928</v>
      </c>
      <c r="HO40" s="20">
        <f t="shared" si="703"/>
        <v>1.7566738591450111</v>
      </c>
      <c r="HP40" s="22">
        <f t="shared" si="704"/>
        <v>123.36445068198378</v>
      </c>
      <c r="HQ40" s="22">
        <f t="shared" si="730"/>
        <v>207.05914777742245</v>
      </c>
      <c r="HR40" s="22">
        <f t="shared" si="706"/>
        <v>2.2169294135996132</v>
      </c>
      <c r="HS40" s="25">
        <f t="shared" si="732"/>
        <v>332.64052787300579</v>
      </c>
      <c r="HT40" s="20">
        <f t="shared" si="703"/>
        <v>1.7232010577256067</v>
      </c>
      <c r="HU40" s="22">
        <f t="shared" si="704"/>
        <v>123.73498140811657</v>
      </c>
      <c r="HV40" s="22">
        <f t="shared" si="735"/>
        <v>203.11370867411728</v>
      </c>
      <c r="HW40" s="22">
        <f t="shared" si="706"/>
        <v>2.0027644016813131</v>
      </c>
      <c r="HX40" s="25">
        <f t="shared" si="737"/>
        <v>328.85145448391512</v>
      </c>
      <c r="HY40" s="20">
        <f t="shared" si="738"/>
        <v>1.6892033525709953</v>
      </c>
      <c r="HZ40" s="22">
        <f t="shared" si="739"/>
        <v>124.08719443637177</v>
      </c>
      <c r="IA40" s="22">
        <f t="shared" si="740"/>
        <v>199.10639916754323</v>
      </c>
      <c r="IB40" s="22">
        <f t="shared" si="741"/>
        <v>1.7991869327320087</v>
      </c>
      <c r="IC40" s="25">
        <f t="shared" si="742"/>
        <v>324.99278053664705</v>
      </c>
      <c r="ID40" s="20">
        <f t="shared" si="738"/>
        <v>1.6546910997115112</v>
      </c>
      <c r="IE40" s="22">
        <f t="shared" si="739"/>
        <v>124.42098247924906</v>
      </c>
      <c r="IF40" s="22">
        <f t="shared" si="745"/>
        <v>195.03843992299582</v>
      </c>
      <c r="IG40" s="22">
        <f t="shared" si="741"/>
        <v>1.6062590184208358</v>
      </c>
      <c r="IH40" s="25">
        <f t="shared" si="747"/>
        <v>321.06568142066567</v>
      </c>
      <c r="II40" s="20">
        <f t="shared" si="738"/>
        <v>1.6196748119137019</v>
      </c>
      <c r="IJ40" s="22">
        <f t="shared" si="739"/>
        <v>124.73624386167708</v>
      </c>
      <c r="IK40" s="22">
        <f t="shared" si="750"/>
        <v>190.91107008026805</v>
      </c>
      <c r="IL40" s="22">
        <f t="shared" si="741"/>
        <v>1.4240394264594283</v>
      </c>
      <c r="IM40" s="25">
        <f t="shared" si="752"/>
        <v>317.07135336840457</v>
      </c>
      <c r="IN40" s="20">
        <f t="shared" si="738"/>
        <v>1.5841651554780412</v>
      </c>
      <c r="IO40" s="22">
        <f t="shared" si="739"/>
        <v>125.03288255198474</v>
      </c>
      <c r="IP40" s="22">
        <f t="shared" si="755"/>
        <v>186.72554687619672</v>
      </c>
      <c r="IQ40" s="22">
        <f t="shared" si="741"/>
        <v>1.2525836627007043</v>
      </c>
      <c r="IR40" s="25">
        <f t="shared" si="757"/>
        <v>313.01101309088216</v>
      </c>
      <c r="IS40" s="20">
        <f t="shared" si="738"/>
        <v>1.5481729469898697</v>
      </c>
      <c r="IT40" s="22">
        <f t="shared" si="739"/>
        <v>125.31080819115337</v>
      </c>
      <c r="IU40" s="22">
        <f t="shared" si="760"/>
        <v>182.48314526169597</v>
      </c>
      <c r="IV40" s="22">
        <f t="shared" si="741"/>
        <v>1.0919439542312317</v>
      </c>
      <c r="IW40" s="25">
        <f t="shared" si="762"/>
        <v>308.88589740708056</v>
      </c>
      <c r="IX40" s="20">
        <f t="shared" si="738"/>
        <v>1.511709150024557</v>
      </c>
      <c r="IY40" s="22">
        <f t="shared" si="739"/>
        <v>125.56993612034097</v>
      </c>
      <c r="IZ40" s="22">
        <f t="shared" si="765"/>
        <v>178.18515751339453</v>
      </c>
      <c r="JA40" s="22">
        <f t="shared" si="741"/>
        <v>0.9421692334623597</v>
      </c>
      <c r="JB40" s="25">
        <f t="shared" si="767"/>
        <v>304.69726286719788</v>
      </c>
      <c r="JC40" s="20">
        <f t="shared" si="738"/>
        <v>1.4747848718078915</v>
      </c>
      <c r="JD40" s="22">
        <f t="shared" si="739"/>
        <v>125.81018740667004</v>
      </c>
      <c r="JE40" s="22">
        <f t="shared" si="770"/>
        <v>173.83289283999619</v>
      </c>
      <c r="JF40" s="22">
        <f t="shared" si="741"/>
        <v>0.80330512322493597</v>
      </c>
      <c r="JG40" s="25">
        <f t="shared" si="772"/>
        <v>300.44638536989117</v>
      </c>
      <c r="JH40" s="20">
        <f t="shared" si="773"/>
        <v>1.4374113598327116</v>
      </c>
      <c r="JI40" s="22">
        <f t="shared" si="774"/>
        <v>126.03148886727143</v>
      </c>
      <c r="JJ40" s="22">
        <f t="shared" si="775"/>
        <v>169.42767698348172</v>
      </c>
      <c r="JK40" s="22">
        <f t="shared" si="776"/>
        <v>0.67539392287214839</v>
      </c>
      <c r="JL40" s="25">
        <f t="shared" si="777"/>
        <v>296.13455977362531</v>
      </c>
      <c r="JM40" s="20">
        <f t="shared" si="773"/>
        <v>1.3995999984328098</v>
      </c>
      <c r="JN40" s="22">
        <f t="shared" si="774"/>
        <v>126.23377309157644</v>
      </c>
      <c r="JO40" s="22">
        <f t="shared" si="780"/>
        <v>164.9708518152753</v>
      </c>
      <c r="JP40" s="22">
        <f t="shared" si="776"/>
        <v>0.5584745953947271</v>
      </c>
      <c r="JQ40" s="25">
        <f t="shared" si="782"/>
        <v>291.76309950224646</v>
      </c>
      <c r="JR40" s="20">
        <f t="shared" si="773"/>
        <v>1.361362305315156</v>
      </c>
      <c r="JS40" s="22">
        <f t="shared" si="774"/>
        <v>126.41697846185076</v>
      </c>
      <c r="JT40" s="22">
        <f t="shared" si="785"/>
        <v>160.46377492749744</v>
      </c>
      <c r="JU40" s="22">
        <f t="shared" si="776"/>
        <v>0.45258275555243799</v>
      </c>
      <c r="JV40" s="25">
        <f t="shared" si="787"/>
        <v>287.33333614490067</v>
      </c>
      <c r="JW40" s="20">
        <f t="shared" si="773"/>
        <v>1.3227099280514905</v>
      </c>
      <c r="JX40" s="22">
        <f t="shared" si="774"/>
        <v>126.58104917196388</v>
      </c>
      <c r="JY40" s="22">
        <f t="shared" si="790"/>
        <v>155.9078192194292</v>
      </c>
      <c r="JZ40" s="22">
        <f t="shared" si="776"/>
        <v>0.35775065902550274</v>
      </c>
      <c r="KA40" s="25">
        <f t="shared" si="792"/>
        <v>282.84661905041861</v>
      </c>
      <c r="KB40" s="20">
        <f t="shared" si="773"/>
        <v>1.2836546405303615</v>
      </c>
      <c r="KC40" s="22">
        <f t="shared" si="774"/>
        <v>126.72593524438808</v>
      </c>
      <c r="KD40" s="22">
        <f t="shared" si="795"/>
        <v>151.30437247931371</v>
      </c>
      <c r="KE40" s="22">
        <f t="shared" si="776"/>
        <v>0.27400719258918327</v>
      </c>
      <c r="KF40" s="25">
        <f t="shared" si="797"/>
        <v>278.30431491629099</v>
      </c>
      <c r="KG40" s="20">
        <f t="shared" si="773"/>
        <v>1.2442083393706853</v>
      </c>
      <c r="KH40" s="22">
        <f t="shared" si="774"/>
        <v>126.85159254542218</v>
      </c>
      <c r="KI40" s="22">
        <f t="shared" si="800"/>
        <v>146.65483696162269</v>
      </c>
      <c r="KJ40" s="22">
        <f t="shared" si="776"/>
        <v>0.20137786531458973</v>
      </c>
      <c r="KK40" s="25">
        <f t="shared" si="802"/>
        <v>273.70780737235947</v>
      </c>
      <c r="KL40" s="20">
        <f t="shared" si="773"/>
        <v>1.2043830402979201</v>
      </c>
      <c r="KM40" s="22">
        <f t="shared" si="774"/>
        <v>126.95798279863502</v>
      </c>
      <c r="KN40" s="22">
        <f t="shared" si="805"/>
        <v>141.96062895991585</v>
      </c>
      <c r="KO40" s="22">
        <f t="shared" si="776"/>
        <v>0.13988480079838789</v>
      </c>
      <c r="KP40" s="25">
        <f t="shared" si="807"/>
        <v>269.05849655934924</v>
      </c>
      <c r="KQ40" s="20">
        <f t="shared" si="808"/>
        <v>1.1641908744839593</v>
      </c>
      <c r="KR40" s="22">
        <f t="shared" si="809"/>
        <v>127.04507359652482</v>
      </c>
      <c r="KS40" s="22">
        <f t="shared" si="810"/>
        <v>137.22317837542428</v>
      </c>
      <c r="KT40" s="22">
        <f t="shared" si="811"/>
        <v>8.9546730423732582E-2</v>
      </c>
      <c r="KU40" s="25">
        <f t="shared" si="812"/>
        <v>264.3577987023728</v>
      </c>
      <c r="KV40" s="20">
        <f t="shared" si="808"/>
        <v>1.1236440848518607</v>
      </c>
      <c r="KW40" s="22">
        <f t="shared" si="809"/>
        <v>127.11283841039089</v>
      </c>
      <c r="KX40" s="22">
        <f t="shared" si="815"/>
        <v>132.44392828148884</v>
      </c>
      <c r="KY40" s="22">
        <f t="shared" si="811"/>
        <v>5.0378987654488602E-2</v>
      </c>
      <c r="KZ40" s="25">
        <f t="shared" si="817"/>
        <v>259.6071456795342</v>
      </c>
      <c r="LA40" s="20">
        <f t="shared" si="808"/>
        <v>1.0827550223465316</v>
      </c>
      <c r="LB40" s="22">
        <f t="shared" si="809"/>
        <v>127.1612565984145</v>
      </c>
      <c r="LC40" s="22">
        <f t="shared" si="820"/>
        <v>127.62433448398569</v>
      </c>
      <c r="LD40" s="22">
        <f t="shared" si="811"/>
        <v>2.2393503364530238E-2</v>
      </c>
      <c r="LE40" s="25">
        <f t="shared" si="822"/>
        <v>254.8079845857647</v>
      </c>
      <c r="LF40" s="20">
        <f t="shared" si="808"/>
        <v>1.0415361421725122</v>
      </c>
      <c r="LG40" s="22">
        <f t="shared" si="809"/>
        <v>127.19031341194649</v>
      </c>
      <c r="LH40" s="22">
        <f t="shared" si="825"/>
        <v>122.76586507787403</v>
      </c>
      <c r="LI40" s="22">
        <f t="shared" si="811"/>
        <v>5.5988022034787347E-3</v>
      </c>
      <c r="LJ40" s="25">
        <f t="shared" si="827"/>
        <v>249.96177729202398</v>
      </c>
      <c r="LK40" s="20">
        <f t="shared" si="808"/>
        <v>1</v>
      </c>
      <c r="LL40" s="22">
        <f t="shared" si="809"/>
        <v>127.2</v>
      </c>
      <c r="LM40" s="22">
        <f t="shared" si="830"/>
        <v>117.87</v>
      </c>
      <c r="LN40" s="22">
        <f t="shared" si="811"/>
        <v>0</v>
      </c>
      <c r="LO40" s="25">
        <f t="shared" si="832"/>
        <v>245.07</v>
      </c>
    </row>
    <row r="41" spans="1:327" x14ac:dyDescent="0.2">
      <c r="A41" s="1">
        <f>Foglio3!A42</f>
        <v>9</v>
      </c>
      <c r="B41" s="1">
        <f>Foglio3!B42</f>
        <v>9</v>
      </c>
      <c r="C41" s="1">
        <f>Foglio3!C42</f>
        <v>57.641316260604256</v>
      </c>
      <c r="D41" s="1">
        <f>Foglio3!D42</f>
        <v>0.53521780681412923</v>
      </c>
      <c r="E41" s="1">
        <f>Foglio3!E42</f>
        <v>0.84471409321087665</v>
      </c>
      <c r="F41" s="1">
        <f>Foglio3!F42</f>
        <v>1.5782623120090424</v>
      </c>
      <c r="G41" s="1">
        <f>Foglio1!H50</f>
        <v>-92.288988643394546</v>
      </c>
      <c r="H41" s="1">
        <f>Foglio3!G42</f>
        <v>0.88530427400141309</v>
      </c>
      <c r="I41" s="1">
        <f>Foglio3!H42</f>
        <v>170.03</v>
      </c>
      <c r="J41" s="1">
        <f>Foglio3!I42</f>
        <v>225.3</v>
      </c>
      <c r="K41" s="1">
        <f>Foglio3!J42</f>
        <v>395.33000000000004</v>
      </c>
      <c r="L41" s="1">
        <f>IF(G41&lt;=Foglio1!$C$3,_xlfn.XLOOKUP(Q41,W41:LO41,$W$3:$LO$3),-_xlfn.XLOOKUP(Q41,W41:LO41,$W$3:$LO$3))</f>
        <v>51</v>
      </c>
      <c r="M41" s="1">
        <f>IF($G41&lt;=Foglio1!$C$3,_xlfn.XLOOKUP($L41,$W$3:$LO$3,$W41:$LO41),_xlfn.XLOOKUP(-$L41,$W$3:$LO$3,$W41:$LO41))</f>
        <v>1.7151816563182261</v>
      </c>
      <c r="N41" s="1">
        <f t="shared" si="833"/>
        <v>138.51667304510192</v>
      </c>
      <c r="O41" s="1">
        <f t="shared" si="834"/>
        <v>386.43042716849635</v>
      </c>
      <c r="P41" s="1">
        <f t="shared" si="835"/>
        <v>21.981115470940161</v>
      </c>
      <c r="Q41" s="1">
        <f t="shared" si="836"/>
        <v>546.92821568453849</v>
      </c>
      <c r="W41" s="20">
        <f t="shared" si="837"/>
        <v>1.710047387938469</v>
      </c>
      <c r="X41" s="22">
        <f t="shared" si="838"/>
        <v>127.52250000000001</v>
      </c>
      <c r="Y41" s="22">
        <f t="shared" si="839"/>
        <v>385.27367650253706</v>
      </c>
      <c r="Z41" s="22">
        <f t="shared" si="840"/>
        <v>29.649749999999994</v>
      </c>
      <c r="AA41" s="25">
        <f t="shared" si="841"/>
        <v>542.44592650253708</v>
      </c>
      <c r="AB41" s="20">
        <f t="shared" si="842"/>
        <v>1.7127085459012614</v>
      </c>
      <c r="AC41" s="22">
        <f t="shared" si="843"/>
        <v>128.80096193847825</v>
      </c>
      <c r="AD41" s="22">
        <f t="shared" si="844"/>
        <v>385.8732353915542</v>
      </c>
      <c r="AE41" s="22">
        <f t="shared" si="845"/>
        <v>28.757999676871243</v>
      </c>
      <c r="AF41" s="25">
        <f t="shared" si="846"/>
        <v>543.43219700690372</v>
      </c>
      <c r="AG41" s="20">
        <f t="shared" si="538"/>
        <v>1.7148479962495922</v>
      </c>
      <c r="AH41" s="22">
        <f t="shared" si="539"/>
        <v>130.06608624878592</v>
      </c>
      <c r="AI41" s="22">
        <f t="shared" si="540"/>
        <v>386.35525355503313</v>
      </c>
      <c r="AJ41" s="22">
        <f t="shared" si="541"/>
        <v>27.875552590603068</v>
      </c>
      <c r="AK41" s="25">
        <f t="shared" si="542"/>
        <v>544.29689239442212</v>
      </c>
      <c r="AL41" s="20">
        <f t="shared" si="538"/>
        <v>1.71646508728616</v>
      </c>
      <c r="AM41" s="22">
        <f t="shared" si="539"/>
        <v>131.31748756180252</v>
      </c>
      <c r="AN41" s="22">
        <f t="shared" si="545"/>
        <v>386.71958416557186</v>
      </c>
      <c r="AO41" s="22">
        <f t="shared" si="541"/>
        <v>27.002677543126403</v>
      </c>
      <c r="AP41" s="25">
        <f t="shared" si="547"/>
        <v>545.03974927050081</v>
      </c>
      <c r="AQ41" s="20">
        <f t="shared" si="538"/>
        <v>1.7175593264293696</v>
      </c>
      <c r="AR41" s="22">
        <f t="shared" si="539"/>
        <v>132.55478468856555</v>
      </c>
      <c r="AS41" s="22">
        <f t="shared" si="550"/>
        <v>386.96611624453698</v>
      </c>
      <c r="AT41" s="22">
        <f t="shared" si="541"/>
        <v>26.13964042063645</v>
      </c>
      <c r="AU41" s="25">
        <f t="shared" si="552"/>
        <v>545.66054135373895</v>
      </c>
      <c r="AV41" s="20">
        <f t="shared" si="538"/>
        <v>1.7181303803633781</v>
      </c>
      <c r="AW41" s="22">
        <f t="shared" si="539"/>
        <v>133.77760073638419</v>
      </c>
      <c r="AX41" s="22">
        <f t="shared" si="555"/>
        <v>387.09477469586909</v>
      </c>
      <c r="AY41" s="22">
        <f t="shared" si="541"/>
        <v>25.286704112601139</v>
      </c>
      <c r="AZ41" s="25">
        <f t="shared" si="557"/>
        <v>546.15907954485442</v>
      </c>
      <c r="BA41" s="20">
        <f t="shared" si="538"/>
        <v>1.7181780751396249</v>
      </c>
      <c r="BB41" s="22">
        <f t="shared" si="539"/>
        <v>134.98556322364462</v>
      </c>
      <c r="BC41" s="22">
        <f t="shared" si="560"/>
        <v>387.10552032895754</v>
      </c>
      <c r="BD41" s="22">
        <f t="shared" si="541"/>
        <v>24.44412843168249</v>
      </c>
      <c r="BE41" s="25">
        <f t="shared" si="562"/>
        <v>546.53521198428473</v>
      </c>
      <c r="BF41" s="20">
        <f t="shared" si="538"/>
        <v>1.7177023962298197</v>
      </c>
      <c r="BG41" s="22">
        <f t="shared" si="539"/>
        <v>136.1783041932714</v>
      </c>
      <c r="BH41" s="22">
        <f t="shared" si="565"/>
        <v>386.99834987057841</v>
      </c>
      <c r="BI41" s="22">
        <f t="shared" si="541"/>
        <v>23.612170034595106</v>
      </c>
      <c r="BJ41" s="25">
        <f t="shared" si="567"/>
        <v>546.78882409844493</v>
      </c>
      <c r="BK41" s="20">
        <f t="shared" si="538"/>
        <v>1.716703488530366</v>
      </c>
      <c r="BL41" s="22">
        <f t="shared" si="539"/>
        <v>137.35546032481082</v>
      </c>
      <c r="BM41" s="22">
        <f t="shared" si="570"/>
        <v>386.77329596589146</v>
      </c>
      <c r="BN41" s="22">
        <f t="shared" si="541"/>
        <v>22.791082343926128</v>
      </c>
      <c r="BO41" s="25">
        <f t="shared" si="572"/>
        <v>546.91983863462849</v>
      </c>
      <c r="BP41" s="20">
        <f t="shared" si="538"/>
        <v>1.7151816563182261</v>
      </c>
      <c r="BQ41" s="22">
        <f t="shared" si="539"/>
        <v>138.51667304510192</v>
      </c>
      <c r="BR41" s="22">
        <f t="shared" si="575"/>
        <v>386.43042716849635</v>
      </c>
      <c r="BS41" s="22">
        <f t="shared" si="541"/>
        <v>21.981115470940161</v>
      </c>
      <c r="BT41" s="25">
        <f t="shared" si="577"/>
        <v>546.92821568453849</v>
      </c>
      <c r="BU41" s="20">
        <f t="shared" si="538"/>
        <v>1.7131373631582336</v>
      </c>
      <c r="BV41" s="22">
        <f t="shared" si="539"/>
        <v>139.66158863750113</v>
      </c>
      <c r="BW41" s="22">
        <f t="shared" si="580"/>
        <v>385.96984791955003</v>
      </c>
      <c r="BX41" s="22">
        <f t="shared" si="541"/>
        <v>21.182516139393059</v>
      </c>
      <c r="BY41" s="25">
        <f t="shared" si="582"/>
        <v>546.81395269644429</v>
      </c>
      <c r="BZ41" s="20">
        <f t="shared" si="538"/>
        <v>1.7105712317618889</v>
      </c>
      <c r="CA41" s="22">
        <f t="shared" si="539"/>
        <v>140.78985834962799</v>
      </c>
      <c r="CB41" s="22">
        <f t="shared" si="585"/>
        <v>385.39169851595358</v>
      </c>
      <c r="CC41" s="22">
        <f t="shared" si="541"/>
        <v>20.395527610377414</v>
      </c>
      <c r="CD41" s="25">
        <f t="shared" si="587"/>
        <v>546.57708447595894</v>
      </c>
      <c r="CE41" s="20">
        <f t="shared" si="538"/>
        <v>1.7074840437976737</v>
      </c>
      <c r="CF41" s="22">
        <f t="shared" si="539"/>
        <v>141.90113849959835</v>
      </c>
      <c r="CG41" s="22">
        <f t="shared" si="590"/>
        <v>384.6961550676159</v>
      </c>
      <c r="CH41" s="22">
        <f t="shared" si="541"/>
        <v>19.620389608222887</v>
      </c>
      <c r="CI41" s="25">
        <f t="shared" si="592"/>
        <v>546.21768317543717</v>
      </c>
      <c r="CJ41" s="20">
        <f t="shared" si="538"/>
        <v>1.7038767396529491</v>
      </c>
      <c r="CK41" s="22">
        <f t="shared" si="539"/>
        <v>142.99509058071331</v>
      </c>
      <c r="CL41" s="22">
        <f t="shared" si="595"/>
        <v>383.88342944380946</v>
      </c>
      <c r="CM41" s="22">
        <f t="shared" si="541"/>
        <v>18.857338247473873</v>
      </c>
      <c r="CN41" s="25">
        <f t="shared" si="597"/>
        <v>545.73585827199668</v>
      </c>
      <c r="CO41" s="20">
        <f t="shared" si="538"/>
        <v>1.6997504181475007</v>
      </c>
      <c r="CP41" s="22">
        <f t="shared" si="539"/>
        <v>144.07138136457166</v>
      </c>
      <c r="CQ41" s="22">
        <f t="shared" si="600"/>
        <v>382.95376920863191</v>
      </c>
      <c r="CR41" s="22">
        <f t="shared" si="541"/>
        <v>18.106605960966693</v>
      </c>
      <c r="CS41" s="25">
        <f t="shared" si="602"/>
        <v>545.13175653417022</v>
      </c>
      <c r="CT41" s="20">
        <f t="shared" si="603"/>
        <v>1.695106336198833</v>
      </c>
      <c r="CU41" s="22">
        <f t="shared" si="604"/>
        <v>145.12968300257432</v>
      </c>
      <c r="CV41" s="22">
        <f t="shared" si="605"/>
        <v>381.90745754559708</v>
      </c>
      <c r="CW41" s="22">
        <f t="shared" si="606"/>
        <v>17.368421429028324</v>
      </c>
      <c r="CX41" s="25">
        <f t="shared" si="607"/>
        <v>544.4055619771998</v>
      </c>
      <c r="CY41" s="20">
        <f t="shared" si="603"/>
        <v>1.6899459084392954</v>
      </c>
      <c r="CZ41" s="22">
        <f t="shared" si="604"/>
        <v>146.16967312579041</v>
      </c>
      <c r="DA41" s="22">
        <f t="shared" si="610"/>
        <v>380.74481317137327</v>
      </c>
      <c r="DB41" s="22">
        <f t="shared" si="606"/>
        <v>16.643009509818153</v>
      </c>
      <c r="DC41" s="25">
        <f t="shared" si="612"/>
        <v>543.55749580698182</v>
      </c>
      <c r="DD41" s="20">
        <f t="shared" si="603"/>
        <v>1.6842707067851734</v>
      </c>
      <c r="DE41" s="22">
        <f t="shared" si="604"/>
        <v>147.19103494315377</v>
      </c>
      <c r="DF41" s="22">
        <f t="shared" si="615"/>
        <v>379.4661902386996</v>
      </c>
      <c r="DG41" s="22">
        <f t="shared" si="606"/>
        <v>15.930591170834003</v>
      </c>
      <c r="DH41" s="25">
        <f t="shared" si="617"/>
        <v>542.58781635268735</v>
      </c>
      <c r="DI41" s="20">
        <f t="shared" si="603"/>
        <v>1.6780824599578679</v>
      </c>
      <c r="DJ41" s="22">
        <f t="shared" si="604"/>
        <v>148.19345733796067</v>
      </c>
      <c r="DK41" s="22">
        <f t="shared" si="620"/>
        <v>378.07197822850765</v>
      </c>
      <c r="DL41" s="22">
        <f t="shared" si="606"/>
        <v>15.23138342160326</v>
      </c>
      <c r="DM41" s="25">
        <f t="shared" si="622"/>
        <v>541.4968189880716</v>
      </c>
      <c r="DN41" s="20">
        <f t="shared" si="603"/>
        <v>1.6713830529573097</v>
      </c>
      <c r="DO41" s="22">
        <f t="shared" si="604"/>
        <v>149.17663496263899</v>
      </c>
      <c r="DP41" s="22">
        <f t="shared" si="625"/>
        <v>376.56260183128188</v>
      </c>
      <c r="DQ41" s="22">
        <f t="shared" si="606"/>
        <v>14.545599247579732</v>
      </c>
      <c r="DR41" s="25">
        <f t="shared" si="627"/>
        <v>540.28483604150063</v>
      </c>
      <c r="DS41" s="20">
        <f t="shared" si="603"/>
        <v>1.664174526487769</v>
      </c>
      <c r="DT41" s="22">
        <f t="shared" si="604"/>
        <v>150.1402683317599</v>
      </c>
      <c r="DU41" s="22">
        <f t="shared" si="630"/>
        <v>374.93852081769438</v>
      </c>
      <c r="DV41" s="22">
        <f t="shared" si="606"/>
        <v>13.873447545266163</v>
      </c>
      <c r="DW41" s="25">
        <f t="shared" si="632"/>
        <v>538.95223669472034</v>
      </c>
      <c r="DX41" s="20">
        <f t="shared" si="603"/>
        <v>1.6564590763362401</v>
      </c>
      <c r="DY41" s="22">
        <f t="shared" si="604"/>
        <v>151.08406391326437</v>
      </c>
      <c r="DZ41" s="22">
        <f t="shared" si="635"/>
        <v>373.20022989855494</v>
      </c>
      <c r="EA41" s="22">
        <f t="shared" si="606"/>
        <v>13.215133058582355</v>
      </c>
      <c r="EB41" s="25">
        <f t="shared" si="637"/>
        <v>537.49942687040175</v>
      </c>
      <c r="EC41" s="20">
        <f t="shared" si="603"/>
        <v>1.6482390527035793</v>
      </c>
      <c r="ED41" s="22">
        <f t="shared" si="604"/>
        <v>152.00773421787545</v>
      </c>
      <c r="EE41" s="22">
        <f t="shared" si="640"/>
        <v>371.34825857411641</v>
      </c>
      <c r="EF41" s="22">
        <f t="shared" si="606"/>
        <v>12.570856316498196</v>
      </c>
      <c r="EG41" s="25">
        <f t="shared" si="642"/>
        <v>535.92684910849005</v>
      </c>
      <c r="EH41" s="20">
        <f t="shared" si="603"/>
        <v>1.639516959488615</v>
      </c>
      <c r="EI41" s="22">
        <f t="shared" si="604"/>
        <v>152.9109978866706</v>
      </c>
      <c r="EJ41" s="22">
        <f t="shared" si="645"/>
        <v>369.38317097278497</v>
      </c>
      <c r="EK41" s="22">
        <f t="shared" si="606"/>
        <v>11.940813571950558</v>
      </c>
      <c r="EL41" s="25">
        <f t="shared" si="647"/>
        <v>534.23498243140614</v>
      </c>
      <c r="EM41" s="20">
        <f t="shared" si="603"/>
        <v>1.6302954535254333</v>
      </c>
      <c r="EN41" s="22">
        <f t="shared" si="604"/>
        <v>153.79357977678615</v>
      </c>
      <c r="EO41" s="22">
        <f t="shared" si="650"/>
        <v>367.30556567928011</v>
      </c>
      <c r="EP41" s="22">
        <f t="shared" si="606"/>
        <v>11.325196742062804</v>
      </c>
      <c r="EQ41" s="25">
        <f t="shared" si="652"/>
        <v>532.42434219812901</v>
      </c>
      <c r="ER41" s="20">
        <f t="shared" si="603"/>
        <v>1.6205773437740807</v>
      </c>
      <c r="ES41" s="22">
        <f t="shared" si="604"/>
        <v>154.65521104522864</v>
      </c>
      <c r="ET41" s="22">
        <f t="shared" si="655"/>
        <v>365.1160755523004</v>
      </c>
      <c r="EU41" s="22">
        <f t="shared" si="606"/>
        <v>10.724193349684931</v>
      </c>
      <c r="EV41" s="25">
        <f t="shared" si="657"/>
        <v>530.49547994721399</v>
      </c>
      <c r="EW41" s="20">
        <f t="shared" si="603"/>
        <v>1.6103655904649294</v>
      </c>
      <c r="EX41" s="22">
        <f t="shared" si="604"/>
        <v>155.49562923076687</v>
      </c>
      <c r="EY41" s="22">
        <f t="shared" si="660"/>
        <v>362.81536753174862</v>
      </c>
      <c r="EZ41" s="22">
        <f t="shared" si="606"/>
        <v>10.137986466272309</v>
      </c>
      <c r="FA41" s="25">
        <f t="shared" si="662"/>
        <v>528.44898322878782</v>
      </c>
      <c r="FB41" s="20">
        <f t="shared" si="603"/>
        <v>1.5996633041969608</v>
      </c>
      <c r="FC41" s="22">
        <f t="shared" si="604"/>
        <v>156.31457833388023</v>
      </c>
      <c r="FD41" s="22">
        <f t="shared" si="665"/>
        <v>360.4041424355753</v>
      </c>
      <c r="FE41" s="22">
        <f t="shared" si="606"/>
        <v>9.5667546561203274</v>
      </c>
      <c r="FF41" s="25">
        <f t="shared" si="667"/>
        <v>526.2854754255759</v>
      </c>
      <c r="FG41" s="20">
        <f t="shared" si="668"/>
        <v>1.5884737449902471</v>
      </c>
      <c r="FH41" s="22">
        <f t="shared" si="669"/>
        <v>157.11180889473854</v>
      </c>
      <c r="FI41" s="22">
        <f t="shared" si="670"/>
        <v>357.88313474630269</v>
      </c>
      <c r="FJ41" s="22">
        <f t="shared" si="671"/>
        <v>9.010671921972019</v>
      </c>
      <c r="FK41" s="25">
        <f t="shared" si="672"/>
        <v>524.00561556301329</v>
      </c>
      <c r="FL41" s="20">
        <f t="shared" si="668"/>
        <v>1.5768003212929189</v>
      </c>
      <c r="FM41" s="22">
        <f t="shared" si="669"/>
        <v>157.88707806919007</v>
      </c>
      <c r="FN41" s="22">
        <f t="shared" si="675"/>
        <v>355.25311238729466</v>
      </c>
      <c r="FO41" s="22">
        <f t="shared" si="671"/>
        <v>8.46990765201509</v>
      </c>
      <c r="FP41" s="25">
        <f t="shared" si="677"/>
        <v>521.61009810849987</v>
      </c>
      <c r="FQ41" s="20">
        <f t="shared" si="668"/>
        <v>1.5646465889429171</v>
      </c>
      <c r="FR41" s="22">
        <f t="shared" si="669"/>
        <v>158.64014970273408</v>
      </c>
      <c r="FS41" s="22">
        <f t="shared" si="680"/>
        <v>352.51487648883926</v>
      </c>
      <c r="FT41" s="22">
        <f t="shared" si="671"/>
        <v>7.9446265682846775</v>
      </c>
      <c r="FU41" s="25">
        <f t="shared" si="682"/>
        <v>519.09965275985803</v>
      </c>
      <c r="FV41" s="20">
        <f t="shared" si="668"/>
        <v>1.5520162500848513</v>
      </c>
      <c r="FW41" s="22">
        <f t="shared" si="669"/>
        <v>159.37079440245574</v>
      </c>
      <c r="FX41" s="22">
        <f t="shared" si="685"/>
        <v>349.669261144117</v>
      </c>
      <c r="FY41" s="22">
        <f t="shared" si="671"/>
        <v>7.4349886764874027</v>
      </c>
      <c r="FZ41" s="25">
        <f t="shared" si="687"/>
        <v>516.47504422306008</v>
      </c>
      <c r="GA41" s="20">
        <f t="shared" si="668"/>
        <v>1.5389131520422912</v>
      </c>
      <c r="GB41" s="22">
        <f t="shared" si="669"/>
        <v>160.07878960690167</v>
      </c>
      <c r="GC41" s="22">
        <f t="shared" si="690"/>
        <v>346.71713315512824</v>
      </c>
      <c r="GD41" s="22">
        <f t="shared" si="671"/>
        <v>6.9411492172620592</v>
      </c>
      <c r="GE41" s="25">
        <f t="shared" si="692"/>
        <v>513.73707197929195</v>
      </c>
      <c r="GF41" s="20">
        <f t="shared" si="668"/>
        <v>1.5253412861458322</v>
      </c>
      <c r="GG41" s="22">
        <f t="shared" si="669"/>
        <v>160.7639196538741</v>
      </c>
      <c r="GH41" s="22">
        <f t="shared" si="695"/>
        <v>343.65939176865601</v>
      </c>
      <c r="GI41" s="22">
        <f t="shared" si="671"/>
        <v>6.4632586188918779</v>
      </c>
      <c r="GJ41" s="25">
        <f t="shared" si="697"/>
        <v>510.88657004142198</v>
      </c>
      <c r="GK41" s="20">
        <f t="shared" si="668"/>
        <v>1.5113047865173002</v>
      </c>
      <c r="GL41" s="22">
        <f t="shared" si="669"/>
        <v>161.42597584612369</v>
      </c>
      <c r="GM41" s="22">
        <f t="shared" si="700"/>
        <v>340.49696840234776</v>
      </c>
      <c r="GN41" s="22">
        <f t="shared" si="671"/>
        <v>6.0014624514825448</v>
      </c>
      <c r="GO41" s="25">
        <f t="shared" si="702"/>
        <v>507.92440669995403</v>
      </c>
      <c r="GP41" s="20">
        <f t="shared" si="703"/>
        <v>1.4968079288104568</v>
      </c>
      <c r="GQ41" s="22">
        <f t="shared" si="704"/>
        <v>162.06475651492082</v>
      </c>
      <c r="GR41" s="22">
        <f t="shared" si="705"/>
        <v>337.23082636099593</v>
      </c>
      <c r="GS41" s="22">
        <f t="shared" si="706"/>
        <v>5.5559013826201769</v>
      </c>
      <c r="GT41" s="25">
        <f t="shared" si="707"/>
        <v>504.85148425853691</v>
      </c>
      <c r="GU41" s="20">
        <f t="shared" si="703"/>
        <v>1.4818551289085942</v>
      </c>
      <c r="GV41" s="22">
        <f t="shared" si="704"/>
        <v>162.6800670814857</v>
      </c>
      <c r="GW41" s="22">
        <f t="shared" si="710"/>
        <v>333.86196054310631</v>
      </c>
      <c r="GX41" s="22">
        <f t="shared" si="706"/>
        <v>5.1267111345225898</v>
      </c>
      <c r="GY41" s="25">
        <f t="shared" si="712"/>
        <v>501.6687387591146</v>
      </c>
      <c r="GZ41" s="20">
        <f t="shared" si="703"/>
        <v>1.4664509415794127</v>
      </c>
      <c r="HA41" s="22">
        <f t="shared" si="704"/>
        <v>163.27172011625922</v>
      </c>
      <c r="HB41" s="22">
        <f t="shared" si="715"/>
        <v>330.39139713784169</v>
      </c>
      <c r="HC41" s="22">
        <f t="shared" si="706"/>
        <v>4.7140224426970123</v>
      </c>
      <c r="HD41" s="25">
        <f t="shared" si="717"/>
        <v>498.37713969679794</v>
      </c>
      <c r="HE41" s="20">
        <f t="shared" si="703"/>
        <v>1.4506000590875969</v>
      </c>
      <c r="HF41" s="22">
        <f t="shared" si="704"/>
        <v>163.83953539599543</v>
      </c>
      <c r="HG41" s="22">
        <f t="shared" si="720"/>
        <v>326.82019331243561</v>
      </c>
      <c r="HH41" s="22">
        <f t="shared" si="706"/>
        <v>4.3179610161167892</v>
      </c>
      <c r="HI41" s="25">
        <f t="shared" si="722"/>
        <v>494.97768972454782</v>
      </c>
      <c r="HJ41" s="20">
        <f t="shared" si="703"/>
        <v>1.4343073097655048</v>
      </c>
      <c r="HK41" s="22">
        <f t="shared" si="704"/>
        <v>164.3833399586596</v>
      </c>
      <c r="HL41" s="22">
        <f t="shared" si="725"/>
        <v>323.14943689016826</v>
      </c>
      <c r="HM41" s="22">
        <f t="shared" si="706"/>
        <v>3.9386474989291855</v>
      </c>
      <c r="HN41" s="25">
        <f t="shared" si="727"/>
        <v>491.47142434775708</v>
      </c>
      <c r="HO41" s="20">
        <f t="shared" si="703"/>
        <v>1.4175776565424112</v>
      </c>
      <c r="HP41" s="22">
        <f t="shared" si="704"/>
        <v>164.90296815611401</v>
      </c>
      <c r="HQ41" s="22">
        <f t="shared" si="730"/>
        <v>319.38024601900526</v>
      </c>
      <c r="HR41" s="22">
        <f t="shared" si="706"/>
        <v>3.5761974337060232</v>
      </c>
      <c r="HS41" s="25">
        <f t="shared" si="732"/>
        <v>487.85941160882527</v>
      </c>
      <c r="HT41" s="20">
        <f t="shared" si="703"/>
        <v>1.4004161954327516</v>
      </c>
      <c r="HU41" s="22">
        <f t="shared" si="704"/>
        <v>165.39826170457593</v>
      </c>
      <c r="HV41" s="22">
        <f t="shared" si="735"/>
        <v>315.51376883099897</v>
      </c>
      <c r="HW41" s="22">
        <f t="shared" si="706"/>
        <v>3.2307212262483107</v>
      </c>
      <c r="HX41" s="25">
        <f t="shared" si="737"/>
        <v>484.14275176182321</v>
      </c>
      <c r="HY41" s="20">
        <f t="shared" si="738"/>
        <v>1.3828281539838267</v>
      </c>
      <c r="HZ41" s="22">
        <f t="shared" si="739"/>
        <v>165.86906973283249</v>
      </c>
      <c r="IA41" s="22">
        <f t="shared" si="740"/>
        <v>311.55118309255619</v>
      </c>
      <c r="IB41" s="22">
        <f t="shared" si="741"/>
        <v>2.9023241119555432</v>
      </c>
      <c r="IC41" s="25">
        <f t="shared" si="742"/>
        <v>480.32257693734419</v>
      </c>
      <c r="ID41" s="20">
        <f t="shared" si="738"/>
        <v>1.3648188896834414</v>
      </c>
      <c r="IE41" s="22">
        <f t="shared" si="739"/>
        <v>166.31524882819747</v>
      </c>
      <c r="IF41" s="22">
        <f t="shared" si="745"/>
        <v>307.49369584567938</v>
      </c>
      <c r="IG41" s="22">
        <f t="shared" si="741"/>
        <v>2.5911061237699804</v>
      </c>
      <c r="IH41" s="25">
        <f t="shared" si="747"/>
        <v>476.40005079764683</v>
      </c>
      <c r="II41" s="20">
        <f t="shared" si="738"/>
        <v>1.3463938883279611</v>
      </c>
      <c r="IJ41" s="22">
        <f t="shared" si="739"/>
        <v>166.73666308019619</v>
      </c>
      <c r="IK41" s="22">
        <f t="shared" si="750"/>
        <v>303.34254304028968</v>
      </c>
      <c r="IL41" s="22">
        <f t="shared" si="741"/>
        <v>2.297162061705659</v>
      </c>
      <c r="IM41" s="25">
        <f t="shared" si="752"/>
        <v>472.37636818219153</v>
      </c>
      <c r="IN41" s="20">
        <f t="shared" si="738"/>
        <v>1.3275587623512859</v>
      </c>
      <c r="IO41" s="22">
        <f t="shared" si="739"/>
        <v>167.13318412196514</v>
      </c>
      <c r="IP41" s="22">
        <f t="shared" si="755"/>
        <v>299.09898915774471</v>
      </c>
      <c r="IQ41" s="22">
        <f t="shared" si="741"/>
        <v>2.0205814639713937</v>
      </c>
      <c r="IR41" s="25">
        <f t="shared" si="757"/>
        <v>468.25275474368124</v>
      </c>
      <c r="IS41" s="20">
        <f t="shared" si="738"/>
        <v>1.3083192491152478</v>
      </c>
      <c r="IT41" s="22">
        <f t="shared" si="739"/>
        <v>167.50469116935383</v>
      </c>
      <c r="IU41" s="22">
        <f t="shared" si="760"/>
        <v>294.76432682566536</v>
      </c>
      <c r="IV41" s="22">
        <f t="shared" si="741"/>
        <v>1.7614485796965471</v>
      </c>
      <c r="IW41" s="25">
        <f t="shared" si="762"/>
        <v>464.03046657471577</v>
      </c>
      <c r="IX41" s="20">
        <f t="shared" si="738"/>
        <v>1.2886812091619557</v>
      </c>
      <c r="IY41" s="22">
        <f t="shared" si="739"/>
        <v>167.85107105771678</v>
      </c>
      <c r="IZ41" s="22">
        <f t="shared" si="765"/>
        <v>290.33987642418862</v>
      </c>
      <c r="JA41" s="22">
        <f t="shared" si="741"/>
        <v>1.5198423432679427</v>
      </c>
      <c r="JB41" s="25">
        <f t="shared" si="767"/>
        <v>459.71078982517332</v>
      </c>
      <c r="JC41" s="20">
        <f t="shared" si="738"/>
        <v>1.268650624428618</v>
      </c>
      <c r="JD41" s="22">
        <f t="shared" si="739"/>
        <v>168.17221827638448</v>
      </c>
      <c r="JE41" s="22">
        <f t="shared" si="770"/>
        <v>285.82698568376765</v>
      </c>
      <c r="JF41" s="22">
        <f t="shared" si="741"/>
        <v>1.2958363502856896</v>
      </c>
      <c r="JG41" s="25">
        <f t="shared" si="772"/>
        <v>455.29504031043786</v>
      </c>
      <c r="JH41" s="20">
        <f t="shared" si="773"/>
        <v>1.2482335964253846</v>
      </c>
      <c r="JI41" s="22">
        <f t="shared" si="774"/>
        <v>168.46803500080316</v>
      </c>
      <c r="JJ41" s="22">
        <f t="shared" si="775"/>
        <v>281.22702927463916</v>
      </c>
      <c r="JK41" s="22">
        <f t="shared" si="776"/>
        <v>1.0894988351452501</v>
      </c>
      <c r="JL41" s="25">
        <f t="shared" si="777"/>
        <v>450.78456311058756</v>
      </c>
      <c r="JM41" s="20">
        <f t="shared" si="773"/>
        <v>1.2274363443767697</v>
      </c>
      <c r="JN41" s="22">
        <f t="shared" si="774"/>
        <v>168.73843112233288</v>
      </c>
      <c r="JO41" s="22">
        <f t="shared" si="780"/>
        <v>276.54140838808621</v>
      </c>
      <c r="JP41" s="22">
        <f t="shared" si="776"/>
        <v>0.90089265025257048</v>
      </c>
      <c r="JQ41" s="25">
        <f t="shared" si="782"/>
        <v>446.18073216067165</v>
      </c>
      <c r="JR41" s="20">
        <f t="shared" si="773"/>
        <v>1.2062652033272152</v>
      </c>
      <c r="JS41" s="22">
        <f t="shared" si="774"/>
        <v>168.98332427569565</v>
      </c>
      <c r="JT41" s="22">
        <f t="shared" si="785"/>
        <v>271.7715503096216</v>
      </c>
      <c r="JU41" s="22">
        <f t="shared" si="776"/>
        <v>0.73007524687862779</v>
      </c>
      <c r="JV41" s="25">
        <f t="shared" si="787"/>
        <v>441.48494983219587</v>
      </c>
      <c r="JW41" s="20">
        <f t="shared" si="773"/>
        <v>1.1847266222113733</v>
      </c>
      <c r="JX41" s="22">
        <f t="shared" si="774"/>
        <v>169.20263986406459</v>
      </c>
      <c r="JY41" s="22">
        <f t="shared" si="790"/>
        <v>266.91890798422241</v>
      </c>
      <c r="JZ41" s="22">
        <f t="shared" si="776"/>
        <v>0.57709865765924839</v>
      </c>
      <c r="KA41" s="25">
        <f t="shared" si="792"/>
        <v>436.69864650594627</v>
      </c>
      <c r="KB41" s="20">
        <f t="shared" si="773"/>
        <v>1.1628271618897017</v>
      </c>
      <c r="KC41" s="22">
        <f t="shared" si="774"/>
        <v>169.39631108178699</v>
      </c>
      <c r="KD41" s="22">
        <f t="shared" si="795"/>
        <v>261.98495957374979</v>
      </c>
      <c r="KE41" s="22">
        <f t="shared" si="776"/>
        <v>0.44200948074542706</v>
      </c>
      <c r="KF41" s="25">
        <f t="shared" si="797"/>
        <v>431.82328013628222</v>
      </c>
      <c r="KG41" s="20">
        <f t="shared" si="773"/>
        <v>1.1405734931499583</v>
      </c>
      <c r="KH41" s="22">
        <f t="shared" si="774"/>
        <v>169.56427893473375</v>
      </c>
      <c r="KI41" s="22">
        <f t="shared" si="800"/>
        <v>256.97120800668563</v>
      </c>
      <c r="KJ41" s="22">
        <f t="shared" si="776"/>
        <v>0.32484886560907805</v>
      </c>
      <c r="KK41" s="25">
        <f t="shared" si="802"/>
        <v>426.86033580702843</v>
      </c>
      <c r="KL41" s="20">
        <f t="shared" si="773"/>
        <v>1.1179723946752185</v>
      </c>
      <c r="KM41" s="22">
        <f t="shared" si="774"/>
        <v>169.70649225826975</v>
      </c>
      <c r="KN41" s="22">
        <f t="shared" si="805"/>
        <v>251.87918052032674</v>
      </c>
      <c r="KO41" s="22">
        <f t="shared" si="776"/>
        <v>0.22565250050853505</v>
      </c>
      <c r="KP41" s="25">
        <f t="shared" si="807"/>
        <v>421.81132527910506</v>
      </c>
      <c r="KQ41" s="20">
        <f t="shared" si="808"/>
        <v>1.0950307509790185</v>
      </c>
      <c r="KR41" s="22">
        <f t="shared" si="809"/>
        <v>169.82290773283896</v>
      </c>
      <c r="KS41" s="22">
        <f t="shared" si="810"/>
        <v>246.71042819557289</v>
      </c>
      <c r="KT41" s="22">
        <f t="shared" si="811"/>
        <v>0.14445060161755499</v>
      </c>
      <c r="KU41" s="25">
        <f t="shared" si="812"/>
        <v>416.67778653002938</v>
      </c>
      <c r="KV41" s="20">
        <f t="shared" si="808"/>
        <v>1.0717555503082692</v>
      </c>
      <c r="KW41" s="22">
        <f t="shared" si="809"/>
        <v>169.91348989716008</v>
      </c>
      <c r="KX41" s="22">
        <f t="shared" si="815"/>
        <v>241.46652548445306</v>
      </c>
      <c r="KY41" s="22">
        <f t="shared" si="811"/>
        <v>8.1267903821148985E-2</v>
      </c>
      <c r="KZ41" s="25">
        <f t="shared" si="817"/>
        <v>411.46128328543426</v>
      </c>
      <c r="LA41" s="20">
        <f t="shared" si="808"/>
        <v>1.0481538825145669</v>
      </c>
      <c r="LB41" s="22">
        <f t="shared" si="809"/>
        <v>169.97821115902843</v>
      </c>
      <c r="LC41" s="22">
        <f t="shared" si="820"/>
        <v>236.14906973053192</v>
      </c>
      <c r="LD41" s="22">
        <f t="shared" si="811"/>
        <v>3.6123653181130852E-2</v>
      </c>
      <c r="LE41" s="25">
        <f t="shared" si="822"/>
        <v>406.16340454274143</v>
      </c>
      <c r="LF41" s="20">
        <f t="shared" si="808"/>
        <v>1.024232936894556</v>
      </c>
      <c r="LG41" s="22">
        <f t="shared" si="809"/>
        <v>170.01705180372059</v>
      </c>
      <c r="LH41" s="22">
        <f t="shared" si="825"/>
        <v>230.75968068234346</v>
      </c>
      <c r="LI41" s="22">
        <f t="shared" si="811"/>
        <v>9.0316010735759095E-3</v>
      </c>
      <c r="LJ41" s="25">
        <f t="shared" si="827"/>
        <v>400.78576408713758</v>
      </c>
      <c r="LK41" s="20">
        <f t="shared" si="808"/>
        <v>1</v>
      </c>
      <c r="LL41" s="22">
        <f t="shared" si="809"/>
        <v>170.03</v>
      </c>
      <c r="LM41" s="22">
        <f t="shared" si="830"/>
        <v>225.3</v>
      </c>
      <c r="LN41" s="22">
        <f t="shared" si="811"/>
        <v>0</v>
      </c>
      <c r="LO41" s="25">
        <f t="shared" si="832"/>
        <v>395.33000000000004</v>
      </c>
    </row>
    <row r="42" spans="1:327" x14ac:dyDescent="0.2">
      <c r="A42" s="1">
        <f>Foglio3!A43</f>
        <v>10</v>
      </c>
      <c r="B42" s="1">
        <f>Foglio3!B43</f>
        <v>10</v>
      </c>
      <c r="C42" s="1">
        <f>Foglio3!C43</f>
        <v>46.937273182562073</v>
      </c>
      <c r="D42" s="1">
        <f>Foglio3!D43</f>
        <v>0.6827986295418722</v>
      </c>
      <c r="E42" s="1">
        <f>Foglio3!E43</f>
        <v>0.73060661884200107</v>
      </c>
      <c r="F42" s="1">
        <f>Foglio3!F43</f>
        <v>1.0700176995554398</v>
      </c>
      <c r="G42" s="1">
        <f>Foglio1!H51</f>
        <v>-81.318700023654586</v>
      </c>
      <c r="H42" s="1">
        <f>Foglio3!G43</f>
        <v>0.78063443058002979</v>
      </c>
      <c r="I42" s="1">
        <f>Foglio3!H43</f>
        <v>200.81</v>
      </c>
      <c r="J42" s="1">
        <f>Foglio3!I43</f>
        <v>339.98</v>
      </c>
      <c r="K42" s="1">
        <f>Foglio3!J43</f>
        <v>540.79</v>
      </c>
      <c r="L42" s="1">
        <f>IF(G42&lt;=Foglio1!$C$3,_xlfn.XLOOKUP(Q42,W42:LO42,$W$3:$LO$3),-_xlfn.XLOOKUP(Q42,W42:LO42,$W$3:$LO$3))</f>
        <v>38</v>
      </c>
      <c r="M42" s="1">
        <f>IF($G42&lt;=Foglio1!$C$3,_xlfn.XLOOKUP($L42,$W$3:$LO$3,$W42:$LO42),_xlfn.XLOOKUP(-$L42,$W$3:$LO$3,$W42:$LO42))</f>
        <v>1.3022682635152836</v>
      </c>
      <c r="N42" s="1">
        <f t="shared" si="833"/>
        <v>179.52521971588291</v>
      </c>
      <c r="O42" s="1">
        <f t="shared" si="834"/>
        <v>442.74516422992616</v>
      </c>
      <c r="P42" s="1">
        <f t="shared" si="835"/>
        <v>17.19624968355313</v>
      </c>
      <c r="Q42" s="1">
        <f t="shared" si="836"/>
        <v>639.46663362936215</v>
      </c>
      <c r="W42" s="20">
        <f>ABS(($D42*COS(RADIANS(ABS(W$3)))+$E42*ABS($H42)*SIN(RADIANS(ABS(W$3))))/$D42)</f>
        <v>1.2233846610788273</v>
      </c>
      <c r="X42" s="22">
        <f t="shared" si="838"/>
        <v>150.60750000000002</v>
      </c>
      <c r="Y42" s="22">
        <f t="shared" si="839"/>
        <v>415.9263170735797</v>
      </c>
      <c r="Z42" s="22">
        <f t="shared" si="840"/>
        <v>40.559249999999992</v>
      </c>
      <c r="AA42" s="25">
        <f t="shared" si="841"/>
        <v>607.09306707357973</v>
      </c>
      <c r="AB42" s="20">
        <f>ABS(($D42*COS(RADIANS(ABS(AB$3)))+$E42*ABS($H42)*SIN(RADIANS(ABS(AB$3))))/$D42)</f>
        <v>1.2310236275239237</v>
      </c>
      <c r="AC42" s="22">
        <f t="shared" si="843"/>
        <v>152.117397911344</v>
      </c>
      <c r="AD42" s="22">
        <f t="shared" si="844"/>
        <v>418.52341288558358</v>
      </c>
      <c r="AE42" s="22">
        <f t="shared" si="845"/>
        <v>39.339383920408771</v>
      </c>
      <c r="AF42" s="25">
        <f t="shared" si="846"/>
        <v>609.9801947173363</v>
      </c>
      <c r="AG42" s="20">
        <f t="shared" si="538"/>
        <v>1.2382876122468824</v>
      </c>
      <c r="AH42" s="22">
        <f t="shared" si="539"/>
        <v>153.61154372533494</v>
      </c>
      <c r="AI42" s="22">
        <f t="shared" si="540"/>
        <v>420.99302241169511</v>
      </c>
      <c r="AJ42" s="22">
        <f t="shared" si="541"/>
        <v>38.132244164298768</v>
      </c>
      <c r="AK42" s="25">
        <f t="shared" si="542"/>
        <v>612.73681030132877</v>
      </c>
      <c r="AL42" s="20">
        <f t="shared" si="538"/>
        <v>1.2451744025675897</v>
      </c>
      <c r="AM42" s="22">
        <f t="shared" si="539"/>
        <v>155.08948231068379</v>
      </c>
      <c r="AN42" s="22">
        <f t="shared" si="545"/>
        <v>423.33439338492917</v>
      </c>
      <c r="AO42" s="22">
        <f t="shared" si="541"/>
        <v>36.938198438133526</v>
      </c>
      <c r="AP42" s="25">
        <f t="shared" si="547"/>
        <v>615.36207413374655</v>
      </c>
      <c r="AQ42" s="20">
        <f t="shared" si="538"/>
        <v>1.2516819007029991</v>
      </c>
      <c r="AR42" s="22">
        <f t="shared" si="539"/>
        <v>156.55076347298032</v>
      </c>
      <c r="AS42" s="22">
        <f t="shared" si="550"/>
        <v>425.54681260100568</v>
      </c>
      <c r="AT42" s="22">
        <f t="shared" si="541"/>
        <v>35.757610459808227</v>
      </c>
      <c r="AU42" s="25">
        <f t="shared" si="552"/>
        <v>617.85518653379427</v>
      </c>
      <c r="AV42" s="20">
        <f t="shared" si="538"/>
        <v>1.2578081244061401</v>
      </c>
      <c r="AW42" s="22">
        <f t="shared" si="539"/>
        <v>157.99494209182677</v>
      </c>
      <c r="AX42" s="22">
        <f t="shared" si="555"/>
        <v>427.62960613559954</v>
      </c>
      <c r="AY42" s="22">
        <f t="shared" si="541"/>
        <v>34.590839847857659</v>
      </c>
      <c r="AZ42" s="25">
        <f t="shared" si="557"/>
        <v>620.21538807528395</v>
      </c>
      <c r="BA42" s="20">
        <f t="shared" si="538"/>
        <v>1.2635512075699258</v>
      </c>
      <c r="BB42" s="22">
        <f t="shared" si="539"/>
        <v>159.42157825642576</v>
      </c>
      <c r="BC42" s="22">
        <f t="shared" si="560"/>
        <v>429.58213954962338</v>
      </c>
      <c r="BD42" s="22">
        <f t="shared" si="541"/>
        <v>33.438242011913019</v>
      </c>
      <c r="BE42" s="25">
        <f t="shared" si="562"/>
        <v>622.44195981796224</v>
      </c>
      <c r="BF42" s="20">
        <f t="shared" si="538"/>
        <v>1.2689094007955903</v>
      </c>
      <c r="BG42" s="22">
        <f t="shared" si="539"/>
        <v>160.83023739958142</v>
      </c>
      <c r="BH42" s="22">
        <f t="shared" si="565"/>
        <v>431.4038180824848</v>
      </c>
      <c r="BI42" s="22">
        <f t="shared" si="541"/>
        <v>32.300168044440561</v>
      </c>
      <c r="BJ42" s="25">
        <f t="shared" si="567"/>
        <v>624.53422352650671</v>
      </c>
      <c r="BK42" s="20">
        <f t="shared" si="538"/>
        <v>1.2738810719255711</v>
      </c>
      <c r="BL42" s="22">
        <f t="shared" si="539"/>
        <v>162.22049043007272</v>
      </c>
      <c r="BM42" s="22">
        <f t="shared" si="570"/>
        <v>433.09408683325569</v>
      </c>
      <c r="BN42" s="22">
        <f t="shared" si="541"/>
        <v>31.176964613795587</v>
      </c>
      <c r="BO42" s="25">
        <f t="shared" si="572"/>
        <v>626.49154187712395</v>
      </c>
      <c r="BP42" s="20">
        <f t="shared" si="538"/>
        <v>1.2784647065406802</v>
      </c>
      <c r="BQ42" s="22">
        <f t="shared" si="539"/>
        <v>163.59191386335894</v>
      </c>
      <c r="BR42" s="22">
        <f t="shared" si="575"/>
        <v>434.65243092970047</v>
      </c>
      <c r="BS42" s="22">
        <f t="shared" si="541"/>
        <v>30.068973858623757</v>
      </c>
      <c r="BT42" s="25">
        <f t="shared" si="577"/>
        <v>628.31331865168318</v>
      </c>
      <c r="BU42" s="20">
        <f t="shared" si="538"/>
        <v>1.2826589084214115</v>
      </c>
      <c r="BV42" s="22">
        <f t="shared" si="539"/>
        <v>164.94408995057697</v>
      </c>
      <c r="BW42" s="22">
        <f t="shared" si="580"/>
        <v>436.0783756851115</v>
      </c>
      <c r="BX42" s="22">
        <f t="shared" si="541"/>
        <v>28.976533283642457</v>
      </c>
      <c r="BY42" s="25">
        <f t="shared" si="582"/>
        <v>629.99899891933092</v>
      </c>
      <c r="BZ42" s="20">
        <f t="shared" si="538"/>
        <v>1.2864623999732419</v>
      </c>
      <c r="CA42" s="22">
        <f t="shared" si="539"/>
        <v>166.27660680579189</v>
      </c>
      <c r="CB42" s="22">
        <f t="shared" si="585"/>
        <v>437.37148674290279</v>
      </c>
      <c r="CC42" s="22">
        <f t="shared" si="541"/>
        <v>27.899975656833536</v>
      </c>
      <c r="CD42" s="25">
        <f t="shared" si="587"/>
        <v>631.54806920552824</v>
      </c>
      <c r="CE42" s="20">
        <f t="shared" si="538"/>
        <v>1.289874022615799</v>
      </c>
      <c r="CF42" s="22">
        <f t="shared" si="539"/>
        <v>167.58905853146118</v>
      </c>
      <c r="CG42" s="22">
        <f t="shared" si="590"/>
        <v>438.53137020891938</v>
      </c>
      <c r="CH42" s="22">
        <f t="shared" si="541"/>
        <v>26.839628908078957</v>
      </c>
      <c r="CI42" s="25">
        <f t="shared" si="592"/>
        <v>632.9600576484595</v>
      </c>
      <c r="CJ42" s="20">
        <f t="shared" si="538"/>
        <v>1.2928927371357772</v>
      </c>
      <c r="CK42" s="22">
        <f t="shared" si="539"/>
        <v>168.88104534207517</v>
      </c>
      <c r="CL42" s="22">
        <f t="shared" si="595"/>
        <v>439.55767277142155</v>
      </c>
      <c r="CM42" s="22">
        <f t="shared" si="541"/>
        <v>25.795816029270217</v>
      </c>
      <c r="CN42" s="25">
        <f t="shared" si="597"/>
        <v>634.23453414276696</v>
      </c>
      <c r="CO42" s="20">
        <f t="shared" si="538"/>
        <v>1.2955176240034907</v>
      </c>
      <c r="CP42" s="22">
        <f t="shared" si="539"/>
        <v>170.15217368593562</v>
      </c>
      <c r="CQ42" s="22">
        <f t="shared" si="600"/>
        <v>440.45008180870678</v>
      </c>
      <c r="CR42" s="22">
        <f t="shared" si="541"/>
        <v>24.76885497592183</v>
      </c>
      <c r="CS42" s="25">
        <f t="shared" si="602"/>
        <v>635.37111047056419</v>
      </c>
      <c r="CT42" s="20">
        <f t="shared" si="603"/>
        <v>1.2977478836529719</v>
      </c>
      <c r="CU42" s="22">
        <f t="shared" si="604"/>
        <v>171.40205636503529</v>
      </c>
      <c r="CV42" s="22">
        <f t="shared" si="605"/>
        <v>441.20832548433742</v>
      </c>
      <c r="CW42" s="22">
        <f t="shared" si="606"/>
        <v>23.759058570319041</v>
      </c>
      <c r="CX42" s="25">
        <f t="shared" si="607"/>
        <v>636.36944041969173</v>
      </c>
      <c r="CY42" s="20">
        <f t="shared" si="603"/>
        <v>1.299582836725526</v>
      </c>
      <c r="CZ42" s="22">
        <f t="shared" si="604"/>
        <v>172.63031265300225</v>
      </c>
      <c r="DA42" s="22">
        <f t="shared" si="610"/>
        <v>441.83217282994434</v>
      </c>
      <c r="DB42" s="22">
        <f t="shared" si="606"/>
        <v>22.766734406229123</v>
      </c>
      <c r="DC42" s="25">
        <f t="shared" si="612"/>
        <v>637.22921988917574</v>
      </c>
      <c r="DD42" s="20">
        <f t="shared" si="603"/>
        <v>1.3010219242766721</v>
      </c>
      <c r="DE42" s="22">
        <f t="shared" si="604"/>
        <v>173.83656841107282</v>
      </c>
      <c r="DF42" s="22">
        <f t="shared" si="615"/>
        <v>442.32143381558302</v>
      </c>
      <c r="DG42" s="22">
        <f t="shared" si="606"/>
        <v>21.792184755205319</v>
      </c>
      <c r="DH42" s="25">
        <f t="shared" si="617"/>
        <v>637.95018698186118</v>
      </c>
      <c r="DI42" s="20">
        <f t="shared" si="603"/>
        <v>1.3020647079464012</v>
      </c>
      <c r="DJ42" s="22">
        <f t="shared" si="604"/>
        <v>175.02045620205777</v>
      </c>
      <c r="DK42" s="22">
        <f t="shared" si="620"/>
        <v>442.67595940761748</v>
      </c>
      <c r="DL42" s="22">
        <f t="shared" si="606"/>
        <v>20.835706474511994</v>
      </c>
      <c r="DM42" s="25">
        <f t="shared" si="622"/>
        <v>638.53212208418722</v>
      </c>
      <c r="DN42" s="20">
        <f t="shared" si="603"/>
        <v>1.3027108700927057</v>
      </c>
      <c r="DO42" s="22">
        <f t="shared" si="604"/>
        <v>176.18161540226743</v>
      </c>
      <c r="DP42" s="22">
        <f t="shared" si="625"/>
        <v>442.89564161411812</v>
      </c>
      <c r="DQ42" s="22">
        <f t="shared" si="606"/>
        <v>19.897590916699066</v>
      </c>
      <c r="DR42" s="25">
        <f t="shared" si="627"/>
        <v>638.97484793308467</v>
      </c>
      <c r="DS42" s="20">
        <f t="shared" si="603"/>
        <v>1.3029602138883365</v>
      </c>
      <c r="DT42" s="22">
        <f t="shared" si="604"/>
        <v>177.31969231136097</v>
      </c>
      <c r="DU42" s="22">
        <f t="shared" si="630"/>
        <v>442.98041351775669</v>
      </c>
      <c r="DV42" s="22">
        <f t="shared" si="606"/>
        <v>18.978123840853183</v>
      </c>
      <c r="DW42" s="25">
        <f t="shared" si="632"/>
        <v>639.27822966997087</v>
      </c>
      <c r="DX42" s="20">
        <f t="shared" si="603"/>
        <v>1.3028126633807577</v>
      </c>
      <c r="DY42" s="22">
        <f t="shared" si="604"/>
        <v>178.43434026008717</v>
      </c>
      <c r="DZ42" s="22">
        <f t="shared" si="635"/>
        <v>442.93024929619003</v>
      </c>
      <c r="EA42" s="22">
        <f t="shared" si="606"/>
        <v>18.077585325552704</v>
      </c>
      <c r="EB42" s="25">
        <f t="shared" si="637"/>
        <v>639.44217488182994</v>
      </c>
      <c r="EC42" s="20">
        <f t="shared" si="603"/>
        <v>1.3022682635152836</v>
      </c>
      <c r="ED42" s="22">
        <f t="shared" si="604"/>
        <v>179.52521971588291</v>
      </c>
      <c r="EE42" s="22">
        <f t="shared" si="640"/>
        <v>442.74516422992616</v>
      </c>
      <c r="EF42" s="22">
        <f t="shared" si="606"/>
        <v>17.19624968355313</v>
      </c>
      <c r="EG42" s="25">
        <f t="shared" si="642"/>
        <v>639.46663362936215</v>
      </c>
      <c r="EH42" s="20">
        <f t="shared" si="603"/>
        <v>1.3013271801213868</v>
      </c>
      <c r="EI42" s="22">
        <f t="shared" si="604"/>
        <v>180.59199838629843</v>
      </c>
      <c r="EJ42" s="22">
        <f t="shared" si="645"/>
        <v>442.42521469766911</v>
      </c>
      <c r="EK42" s="22">
        <f t="shared" si="606"/>
        <v>16.334385378228678</v>
      </c>
      <c r="EL42" s="25">
        <f t="shared" si="647"/>
        <v>639.35159846219631</v>
      </c>
      <c r="EM42" s="20">
        <f t="shared" si="603"/>
        <v>1.2999896998621854</v>
      </c>
      <c r="EN42" s="22">
        <f t="shared" si="604"/>
        <v>181.63435132021661</v>
      </c>
      <c r="EO42" s="22">
        <f t="shared" si="650"/>
        <v>441.97049815914579</v>
      </c>
      <c r="EP42" s="22">
        <f t="shared" si="606"/>
        <v>15.492254941795824</v>
      </c>
      <c r="EQ42" s="25">
        <f t="shared" si="652"/>
        <v>639.09710442115829</v>
      </c>
      <c r="ER42" s="20">
        <f t="shared" si="603"/>
        <v>1.2982562301471232</v>
      </c>
      <c r="ES42" s="22">
        <f t="shared" si="604"/>
        <v>182.65196100683625</v>
      </c>
      <c r="ET42" s="22">
        <f t="shared" si="655"/>
        <v>441.38115312541896</v>
      </c>
      <c r="EU42" s="22">
        <f t="shared" si="606"/>
        <v>14.670114895343419</v>
      </c>
      <c r="EV42" s="25">
        <f t="shared" si="657"/>
        <v>638.70322902759858</v>
      </c>
      <c r="EW42" s="20">
        <f t="shared" si="603"/>
        <v>1.2961272990078674</v>
      </c>
      <c r="EX42" s="22">
        <f t="shared" si="604"/>
        <v>183.64451747238897</v>
      </c>
      <c r="EY42" s="22">
        <f t="shared" si="660"/>
        <v>440.65735911669475</v>
      </c>
      <c r="EZ42" s="22">
        <f t="shared" si="606"/>
        <v>13.868215670693855</v>
      </c>
      <c r="FA42" s="25">
        <f t="shared" si="662"/>
        <v>638.17009225977756</v>
      </c>
      <c r="FB42" s="20">
        <f t="shared" si="603"/>
        <v>1.2936035549374671</v>
      </c>
      <c r="FC42" s="22">
        <f t="shared" si="604"/>
        <v>184.6117183745603</v>
      </c>
      <c r="FD42" s="22">
        <f t="shared" si="665"/>
        <v>439.7993366076401</v>
      </c>
      <c r="FE42" s="22">
        <f t="shared" si="606"/>
        <v>13.086801534119118</v>
      </c>
      <c r="FF42" s="25">
        <f t="shared" si="667"/>
        <v>637.49785651631953</v>
      </c>
      <c r="FG42" s="20">
        <f t="shared" si="668"/>
        <v>1.2906857666928135</v>
      </c>
      <c r="FH42" s="22">
        <f t="shared" si="669"/>
        <v>185.55326909458594</v>
      </c>
      <c r="FI42" s="22">
        <f t="shared" si="670"/>
        <v>438.80734696022279</v>
      </c>
      <c r="FJ42" s="22">
        <f t="shared" si="671"/>
        <v>12.32611051193496</v>
      </c>
      <c r="FK42" s="25">
        <f t="shared" si="672"/>
        <v>636.68672656674369</v>
      </c>
      <c r="FL42" s="20">
        <f t="shared" si="668"/>
        <v>1.2873748230604718</v>
      </c>
      <c r="FM42" s="22">
        <f t="shared" si="669"/>
        <v>186.46888282699558</v>
      </c>
      <c r="FN42" s="22">
        <f t="shared" si="675"/>
        <v>437.68169234409925</v>
      </c>
      <c r="FO42" s="22">
        <f t="shared" si="671"/>
        <v>11.5863743179957</v>
      </c>
      <c r="FP42" s="25">
        <f t="shared" si="677"/>
        <v>635.73694948909053</v>
      </c>
      <c r="FQ42" s="20">
        <f t="shared" si="668"/>
        <v>1.2836717325859457</v>
      </c>
      <c r="FR42" s="22">
        <f t="shared" si="669"/>
        <v>187.35828066697658</v>
      </c>
      <c r="FS42" s="22">
        <f t="shared" si="680"/>
        <v>436.42271564456985</v>
      </c>
      <c r="FT42" s="22">
        <f t="shared" si="671"/>
        <v>10.867818283112008</v>
      </c>
      <c r="FU42" s="25">
        <f t="shared" si="682"/>
        <v>634.64881459465846</v>
      </c>
      <c r="FV42" s="20">
        <f t="shared" si="668"/>
        <v>1.2795776232664666</v>
      </c>
      <c r="FW42" s="22">
        <f t="shared" si="669"/>
        <v>188.22119169533104</v>
      </c>
      <c r="FX42" s="22">
        <f t="shared" si="685"/>
        <v>435.03080035813332</v>
      </c>
      <c r="FY42" s="22">
        <f t="shared" si="671"/>
        <v>10.170661286412926</v>
      </c>
      <c r="FZ42" s="25">
        <f t="shared" si="687"/>
        <v>633.42265333987734</v>
      </c>
      <c r="GA42" s="20">
        <f t="shared" si="668"/>
        <v>1.2750937422073938</v>
      </c>
      <c r="GB42" s="22">
        <f t="shared" si="669"/>
        <v>189.05735306100055</v>
      </c>
      <c r="GC42" s="22">
        <f t="shared" si="690"/>
        <v>433.50637047566977</v>
      </c>
      <c r="GD42" s="22">
        <f t="shared" si="671"/>
        <v>9.4951156886731312</v>
      </c>
      <c r="GE42" s="25">
        <f t="shared" si="692"/>
        <v>632.05883922534338</v>
      </c>
      <c r="GF42" s="20">
        <f t="shared" si="668"/>
        <v>1.2702214552423343</v>
      </c>
      <c r="GG42" s="22">
        <f t="shared" si="669"/>
        <v>189.86651006113306</v>
      </c>
      <c r="GH42" s="22">
        <f t="shared" si="695"/>
        <v>431.84989035328886</v>
      </c>
      <c r="GI42" s="22">
        <f t="shared" si="671"/>
        <v>8.841387267625878</v>
      </c>
      <c r="GJ42" s="25">
        <f t="shared" si="697"/>
        <v>630.55778768204789</v>
      </c>
      <c r="GK42" s="20">
        <f t="shared" si="668"/>
        <v>1.2649622465170967</v>
      </c>
      <c r="GL42" s="22">
        <f t="shared" si="669"/>
        <v>190.64841621866788</v>
      </c>
      <c r="GM42" s="22">
        <f t="shared" si="700"/>
        <v>430.06186457088256</v>
      </c>
      <c r="GN42" s="22">
        <f t="shared" si="671"/>
        <v>8.209675155281019</v>
      </c>
      <c r="GO42" s="25">
        <f t="shared" si="702"/>
        <v>628.91995594483149</v>
      </c>
      <c r="GP42" s="20">
        <f t="shared" si="703"/>
        <v>1.2593177180376049</v>
      </c>
      <c r="GQ42" s="22">
        <f t="shared" si="704"/>
        <v>191.40283335741486</v>
      </c>
      <c r="GR42" s="22">
        <f t="shared" si="705"/>
        <v>428.14283777842496</v>
      </c>
      <c r="GS42" s="22">
        <f t="shared" si="706"/>
        <v>7.6001717772675121</v>
      </c>
      <c r="GT42" s="25">
        <f t="shared" si="707"/>
        <v>627.14584291310734</v>
      </c>
      <c r="GU42" s="20">
        <f t="shared" si="703"/>
        <v>1.2532895891819147</v>
      </c>
      <c r="GV42" s="22">
        <f t="shared" si="704"/>
        <v>192.12953167460532</v>
      </c>
      <c r="GW42" s="22">
        <f t="shared" si="710"/>
        <v>426.09339453006737</v>
      </c>
      <c r="GX42" s="22">
        <f t="shared" si="706"/>
        <v>7.0130627942186816</v>
      </c>
      <c r="GY42" s="25">
        <f t="shared" si="712"/>
        <v>625.23598899889134</v>
      </c>
      <c r="GZ42" s="20">
        <f t="shared" si="703"/>
        <v>1.2468796961764708</v>
      </c>
      <c r="HA42" s="22">
        <f t="shared" si="704"/>
        <v>192.8282898108923</v>
      </c>
      <c r="HB42" s="22">
        <f t="shared" si="715"/>
        <v>423.91415910607657</v>
      </c>
      <c r="HC42" s="22">
        <f t="shared" si="706"/>
        <v>6.4485270452182153</v>
      </c>
      <c r="HD42" s="25">
        <f t="shared" si="717"/>
        <v>623.19097596218717</v>
      </c>
      <c r="HE42" s="20">
        <f t="shared" si="703"/>
        <v>1.2400899915367765</v>
      </c>
      <c r="HF42" s="22">
        <f t="shared" si="704"/>
        <v>193.4988949177783</v>
      </c>
      <c r="HG42" s="22">
        <f t="shared" si="720"/>
        <v>421.60579532267326</v>
      </c>
      <c r="HH42" s="22">
        <f t="shared" si="706"/>
        <v>5.906736493324054</v>
      </c>
      <c r="HI42" s="25">
        <f t="shared" si="722"/>
        <v>621.01142673377558</v>
      </c>
      <c r="HJ42" s="20">
        <f t="shared" si="703"/>
        <v>1.2329225434726385</v>
      </c>
      <c r="HK42" s="22">
        <f t="shared" si="704"/>
        <v>194.14114272245152</v>
      </c>
      <c r="HL42" s="22">
        <f t="shared" si="725"/>
        <v>419.16900632982765</v>
      </c>
      <c r="HM42" s="22">
        <f t="shared" si="706"/>
        <v>5.3878561731867398</v>
      </c>
      <c r="HN42" s="25">
        <f t="shared" si="727"/>
        <v>618.69800522546586</v>
      </c>
      <c r="HO42" s="20">
        <f t="shared" si="703"/>
        <v>1.22537953525817</v>
      </c>
      <c r="HP42" s="22">
        <f t="shared" si="704"/>
        <v>194.75483759000915</v>
      </c>
      <c r="HQ42" s="22">
        <f t="shared" si="730"/>
        <v>416.60453439707265</v>
      </c>
      <c r="HR42" s="22">
        <f t="shared" si="706"/>
        <v>4.8920441407782871</v>
      </c>
      <c r="HS42" s="25">
        <f t="shared" si="732"/>
        <v>616.25141612786001</v>
      </c>
      <c r="HT42" s="20">
        <f t="shared" si="703"/>
        <v>1.217463264566744</v>
      </c>
      <c r="HU42" s="22">
        <f t="shared" si="704"/>
        <v>195.33979258304942</v>
      </c>
      <c r="HV42" s="22">
        <f t="shared" si="735"/>
        <v>413.91316068740167</v>
      </c>
      <c r="HW42" s="22">
        <f t="shared" si="706"/>
        <v>4.419451425246816</v>
      </c>
      <c r="HX42" s="25">
        <f t="shared" si="737"/>
        <v>613.67240469569799</v>
      </c>
      <c r="HY42" s="20">
        <f t="shared" si="738"/>
        <v>1.209176142771099</v>
      </c>
      <c r="HZ42" s="22">
        <f t="shared" si="739"/>
        <v>195.8958295186149</v>
      </c>
      <c r="IA42" s="22">
        <f t="shared" si="740"/>
        <v>411.09570501931825</v>
      </c>
      <c r="IB42" s="22">
        <f t="shared" si="741"/>
        <v>3.9702219829115881</v>
      </c>
      <c r="IC42" s="25">
        <f t="shared" si="742"/>
        <v>610.96175652084469</v>
      </c>
      <c r="ID42" s="20">
        <f t="shared" si="738"/>
        <v>1.2005206942088138</v>
      </c>
      <c r="IE42" s="22">
        <f t="shared" si="739"/>
        <v>196.42277902246857</v>
      </c>
      <c r="IF42" s="22">
        <f t="shared" si="745"/>
        <v>408.15302561711252</v>
      </c>
      <c r="IG42" s="22">
        <f t="shared" si="741"/>
        <v>3.5444926534125099</v>
      </c>
      <c r="IH42" s="25">
        <f t="shared" si="747"/>
        <v>608.12029729299354</v>
      </c>
      <c r="II42" s="20">
        <f t="shared" si="738"/>
        <v>1.1914995554133678</v>
      </c>
      <c r="IJ42" s="22">
        <f t="shared" si="739"/>
        <v>196.9204805806869</v>
      </c>
      <c r="IK42" s="22">
        <f t="shared" si="750"/>
        <v>405.08601884943681</v>
      </c>
      <c r="IL42" s="22">
        <f t="shared" si="741"/>
        <v>3.1423931180274787</v>
      </c>
      <c r="IM42" s="25">
        <f t="shared" si="752"/>
        <v>605.14889254815125</v>
      </c>
      <c r="IN42" s="20">
        <f t="shared" si="738"/>
        <v>1.1821154743110271</v>
      </c>
      <c r="IO42" s="22">
        <f t="shared" si="739"/>
        <v>197.38878258855391</v>
      </c>
      <c r="IP42" s="22">
        <f t="shared" si="755"/>
        <v>401.89561895626304</v>
      </c>
      <c r="IQ42" s="22">
        <f t="shared" si="741"/>
        <v>2.7640458601702118</v>
      </c>
      <c r="IR42" s="25">
        <f t="shared" si="757"/>
        <v>602.0484474049872</v>
      </c>
      <c r="IS42" s="20">
        <f t="shared" si="738"/>
        <v>1.172371309383802</v>
      </c>
      <c r="IT42" s="22">
        <f t="shared" si="739"/>
        <v>197.82754239674142</v>
      </c>
      <c r="IU42" s="22">
        <f t="shared" si="760"/>
        <v>398.58279776430498</v>
      </c>
      <c r="IV42" s="22">
        <f t="shared" si="741"/>
        <v>2.4095661280805802</v>
      </c>
      <c r="IW42" s="25">
        <f t="shared" si="762"/>
        <v>598.81990628912695</v>
      </c>
      <c r="IX42" s="20">
        <f t="shared" si="738"/>
        <v>1.1622700287987222</v>
      </c>
      <c r="IY42" s="22">
        <f t="shared" si="739"/>
        <v>198.23662635476157</v>
      </c>
      <c r="IZ42" s="22">
        <f t="shared" si="765"/>
        <v>395.14856439098958</v>
      </c>
      <c r="JA42" s="22">
        <f t="shared" si="741"/>
        <v>2.0790618997188948</v>
      </c>
      <c r="JB42" s="25">
        <f t="shared" si="767"/>
        <v>595.46425264547008</v>
      </c>
      <c r="JC42" s="20">
        <f t="shared" si="738"/>
        <v>1.1518147095037081</v>
      </c>
      <c r="JD42" s="22">
        <f t="shared" si="739"/>
        <v>198.61590985167777</v>
      </c>
      <c r="JE42" s="22">
        <f t="shared" si="770"/>
        <v>391.59396493707072</v>
      </c>
      <c r="JF42" s="22">
        <f t="shared" si="741"/>
        <v>1.7726338498747831</v>
      </c>
      <c r="JG42" s="25">
        <f t="shared" si="772"/>
        <v>591.98250863862324</v>
      </c>
      <c r="JH42" s="20">
        <f t="shared" si="773"/>
        <v>1.1410085362902995</v>
      </c>
      <c r="JI42" s="22">
        <f t="shared" si="774"/>
        <v>198.96527735406269</v>
      </c>
      <c r="JJ42" s="22">
        <f t="shared" si="775"/>
        <v>387.92008216797603</v>
      </c>
      <c r="JK42" s="22">
        <f t="shared" si="776"/>
        <v>1.4903753195006697</v>
      </c>
      <c r="JL42" s="25">
        <f t="shared" si="777"/>
        <v>588.37573484153938</v>
      </c>
      <c r="JM42" s="20">
        <f t="shared" si="773"/>
        <v>1.1298548008235387</v>
      </c>
      <c r="JN42" s="22">
        <f t="shared" si="774"/>
        <v>199.28462244119075</v>
      </c>
      <c r="JO42" s="22">
        <f t="shared" si="780"/>
        <v>384.1280351839867</v>
      </c>
      <c r="JP42" s="22">
        <f t="shared" si="776"/>
        <v>1.2323722872792036</v>
      </c>
      <c r="JQ42" s="25">
        <f t="shared" si="782"/>
        <v>584.64502991245661</v>
      </c>
      <c r="JR42" s="20">
        <f t="shared" si="773"/>
        <v>1.1183569006392979</v>
      </c>
      <c r="JS42" s="22">
        <f t="shared" si="774"/>
        <v>199.57384783745482</v>
      </c>
      <c r="JT42" s="22">
        <f t="shared" si="785"/>
        <v>380.21897907934851</v>
      </c>
      <c r="JU42" s="22">
        <f t="shared" si="776"/>
        <v>0.99870334343331679</v>
      </c>
      <c r="JV42" s="25">
        <f t="shared" si="787"/>
        <v>580.79153026023664</v>
      </c>
      <c r="JW42" s="20">
        <f t="shared" si="773"/>
        <v>1.1065183381093562</v>
      </c>
      <c r="JX42" s="22">
        <f t="shared" si="774"/>
        <v>199.83286544199737</v>
      </c>
      <c r="JY42" s="22">
        <f t="shared" si="790"/>
        <v>376.19410459041893</v>
      </c>
      <c r="JZ42" s="22">
        <f t="shared" si="776"/>
        <v>0.78943966578692459</v>
      </c>
      <c r="KA42" s="25">
        <f t="shared" si="792"/>
        <v>576.8164096982033</v>
      </c>
      <c r="KB42" s="20">
        <f t="shared" si="773"/>
        <v>1.0943427193745419</v>
      </c>
      <c r="KC42" s="22">
        <f t="shared" si="774"/>
        <v>200.06159635554695</v>
      </c>
      <c r="KD42" s="22">
        <f t="shared" si="795"/>
        <v>372.05463773295673</v>
      </c>
      <c r="KE42" s="22">
        <f t="shared" si="776"/>
        <v>0.60464499808342265</v>
      </c>
      <c r="KF42" s="25">
        <f t="shared" si="797"/>
        <v>572.72087908658716</v>
      </c>
      <c r="KG42" s="20">
        <f t="shared" si="773"/>
        <v>1.0818337532462705</v>
      </c>
      <c r="KH42" s="22">
        <f t="shared" si="774"/>
        <v>200.25997090445148</v>
      </c>
      <c r="KI42" s="22">
        <f t="shared" si="800"/>
        <v>367.80183942866705</v>
      </c>
      <c r="KJ42" s="22">
        <f t="shared" si="776"/>
        <v>0.44437563056872315</v>
      </c>
      <c r="KK42" s="25">
        <f t="shared" si="802"/>
        <v>568.50618596368724</v>
      </c>
      <c r="KL42" s="20">
        <f t="shared" si="773"/>
        <v>1.0689952500768016</v>
      </c>
      <c r="KM42" s="22">
        <f t="shared" si="774"/>
        <v>200.42792866190172</v>
      </c>
      <c r="KN42" s="22">
        <f t="shared" si="805"/>
        <v>363.43700512111104</v>
      </c>
      <c r="KO42" s="22">
        <f t="shared" si="776"/>
        <v>0.30868038284473898</v>
      </c>
      <c r="KP42" s="25">
        <f t="shared" si="807"/>
        <v>564.17361416585743</v>
      </c>
      <c r="KQ42" s="20">
        <f t="shared" si="808"/>
        <v>1.0558311205985693</v>
      </c>
      <c r="KR42" s="22">
        <f t="shared" si="809"/>
        <v>200.56541846633766</v>
      </c>
      <c r="KS42" s="22">
        <f t="shared" si="810"/>
        <v>358.96146438110162</v>
      </c>
      <c r="KT42" s="22">
        <f t="shared" si="811"/>
        <v>0.19760058899845082</v>
      </c>
      <c r="KU42" s="25">
        <f t="shared" si="812"/>
        <v>559.72448343643771</v>
      </c>
      <c r="KV42" s="20">
        <f t="shared" si="808"/>
        <v>1.0423453747329376</v>
      </c>
      <c r="KW42" s="22">
        <f t="shared" si="809"/>
        <v>200.67239843703297</v>
      </c>
      <c r="KX42" s="22">
        <f t="shared" si="815"/>
        <v>354.37658050170415</v>
      </c>
      <c r="KY42" s="22">
        <f t="shared" si="811"/>
        <v>0.11117008501110251</v>
      </c>
      <c r="KZ42" s="25">
        <f t="shared" si="817"/>
        <v>555.1601490237482</v>
      </c>
      <c r="LA42" s="20">
        <f t="shared" si="808"/>
        <v>1.0285421203687355</v>
      </c>
      <c r="LB42" s="22">
        <f t="shared" si="809"/>
        <v>200.74883598685233</v>
      </c>
      <c r="LC42" s="22">
        <f t="shared" si="820"/>
        <v>349.68375008296272</v>
      </c>
      <c r="LD42" s="22">
        <f t="shared" si="811"/>
        <v>4.9415198451480416E-2</v>
      </c>
      <c r="LE42" s="25">
        <f t="shared" si="822"/>
        <v>550.48200126826646</v>
      </c>
      <c r="LF42" s="20">
        <f t="shared" si="808"/>
        <v>1.0144255621109577</v>
      </c>
      <c r="LG42" s="22">
        <f t="shared" si="809"/>
        <v>200.79470783217747</v>
      </c>
      <c r="LH42" s="22">
        <f t="shared" si="825"/>
        <v>344.88440260648343</v>
      </c>
      <c r="LI42" s="22">
        <f t="shared" si="811"/>
        <v>1.2354740456274799E-2</v>
      </c>
      <c r="LJ42" s="25">
        <f t="shared" si="827"/>
        <v>545.69146517911724</v>
      </c>
      <c r="LK42" s="20">
        <f t="shared" si="808"/>
        <v>1</v>
      </c>
      <c r="LL42" s="22">
        <f t="shared" si="809"/>
        <v>200.81</v>
      </c>
      <c r="LM42" s="22">
        <f t="shared" si="830"/>
        <v>339.98</v>
      </c>
      <c r="LN42" s="22">
        <f t="shared" si="811"/>
        <v>0</v>
      </c>
      <c r="LO42" s="25">
        <f t="shared" si="832"/>
        <v>540.79</v>
      </c>
    </row>
    <row r="43" spans="1:327" x14ac:dyDescent="0.2">
      <c r="A43" s="1">
        <f>Foglio3!A44</f>
        <v>11</v>
      </c>
      <c r="B43" s="1">
        <f>Foglio3!B44</f>
        <v>11</v>
      </c>
      <c r="C43" s="1">
        <f>Foglio3!C44</f>
        <v>36.602820545166807</v>
      </c>
      <c r="D43" s="1">
        <f>Foglio3!D44</f>
        <v>0.80278812337954442</v>
      </c>
      <c r="E43" s="1">
        <f>Foglio3!E44</f>
        <v>0.5962643951811557</v>
      </c>
      <c r="F43" s="1">
        <f>Foglio3!F44</f>
        <v>0.74274192382297133</v>
      </c>
      <c r="G43" s="1">
        <f>Foglio1!H52</f>
        <v>-67.584683833914397</v>
      </c>
      <c r="H43" s="1">
        <f>Foglio3!G44</f>
        <v>0.60993334919560172</v>
      </c>
      <c r="I43" s="1">
        <f>Foglio3!H44</f>
        <v>224.77</v>
      </c>
      <c r="J43" s="1">
        <f>Foglio3!I44</f>
        <v>428.03</v>
      </c>
      <c r="K43" s="1">
        <f>Foglio3!J44</f>
        <v>652.79999999999995</v>
      </c>
      <c r="L43" s="1">
        <f>IF(G43&lt;=Foglio1!$C$3,_xlfn.XLOOKUP(Q43,W43:LO43,$W$3:$LO$3),-_xlfn.XLOOKUP(Q43,W43:LO43,$W$3:$LO$3))</f>
        <v>24</v>
      </c>
      <c r="M43" s="1">
        <f>IF($G43&lt;=Foglio1!$C$3,_xlfn.XLOOKUP($L43,$W$3:$LO$3,$W43:$LO43),_xlfn.XLOOKUP(-$L43,$W$3:$LO$3,$W43:$LO43))</f>
        <v>1.0978065400389376</v>
      </c>
      <c r="N43" s="1">
        <f t="shared" si="833"/>
        <v>215.0538062571637</v>
      </c>
      <c r="O43" s="1">
        <f t="shared" si="834"/>
        <v>469.89413333286643</v>
      </c>
      <c r="P43" s="1">
        <f t="shared" si="835"/>
        <v>8.4656287876365219</v>
      </c>
      <c r="Q43" s="1">
        <f t="shared" si="836"/>
        <v>693.41356837766671</v>
      </c>
      <c r="W43" s="20">
        <f t="shared" si="837"/>
        <v>0.89232948641489063</v>
      </c>
      <c r="X43" s="22">
        <f t="shared" si="838"/>
        <v>168.57750000000001</v>
      </c>
      <c r="Y43" s="22">
        <f t="shared" si="839"/>
        <v>381.94379007016562</v>
      </c>
      <c r="Z43" s="22">
        <f t="shared" si="840"/>
        <v>48.95999999999998</v>
      </c>
      <c r="AA43" s="25">
        <f t="shared" si="841"/>
        <v>599.48129007016564</v>
      </c>
      <c r="AB43" s="20">
        <f t="shared" si="842"/>
        <v>0.90335463627942925</v>
      </c>
      <c r="AC43" s="22">
        <f t="shared" si="843"/>
        <v>170.26755404876647</v>
      </c>
      <c r="AD43" s="22">
        <f t="shared" si="844"/>
        <v>386.66288496668409</v>
      </c>
      <c r="AE43" s="22">
        <f t="shared" si="845"/>
        <v>47.48747170480749</v>
      </c>
      <c r="AF43" s="25">
        <f t="shared" si="846"/>
        <v>604.41791072025808</v>
      </c>
      <c r="AG43" s="20">
        <f t="shared" si="538"/>
        <v>0.91410461557076428</v>
      </c>
      <c r="AH43" s="22">
        <f t="shared" si="539"/>
        <v>171.93997651084874</v>
      </c>
      <c r="AI43" s="22">
        <f t="shared" si="540"/>
        <v>391.26419860275422</v>
      </c>
      <c r="AJ43" s="22">
        <f t="shared" si="541"/>
        <v>46.030305646284567</v>
      </c>
      <c r="AK43" s="25">
        <f t="shared" si="542"/>
        <v>609.23448075988756</v>
      </c>
      <c r="AL43" s="20">
        <f t="shared" si="538"/>
        <v>0.9245761497410665</v>
      </c>
      <c r="AM43" s="22">
        <f t="shared" si="539"/>
        <v>173.59425795016381</v>
      </c>
      <c r="AN43" s="22">
        <f t="shared" si="545"/>
        <v>395.74632937366869</v>
      </c>
      <c r="AO43" s="22">
        <f t="shared" si="541"/>
        <v>44.58894569132854</v>
      </c>
      <c r="AP43" s="25">
        <f t="shared" si="547"/>
        <v>613.92953301516104</v>
      </c>
      <c r="AQ43" s="20">
        <f t="shared" si="538"/>
        <v>0.93476604905958705</v>
      </c>
      <c r="AR43" s="22">
        <f t="shared" si="539"/>
        <v>175.22989445655989</v>
      </c>
      <c r="AS43" s="22">
        <f t="shared" si="550"/>
        <v>400.10791197897504</v>
      </c>
      <c r="AT43" s="22">
        <f t="shared" si="541"/>
        <v>43.163830892144468</v>
      </c>
      <c r="AU43" s="25">
        <f t="shared" si="552"/>
        <v>618.50163732767942</v>
      </c>
      <c r="AV43" s="20">
        <f t="shared" si="538"/>
        <v>0.94467120958428208</v>
      </c>
      <c r="AW43" s="22">
        <f t="shared" si="539"/>
        <v>176.84638779931231</v>
      </c>
      <c r="AX43" s="22">
        <f t="shared" si="555"/>
        <v>404.34761783836024</v>
      </c>
      <c r="AY43" s="22">
        <f t="shared" si="541"/>
        <v>41.755395352505552</v>
      </c>
      <c r="AZ43" s="25">
        <f t="shared" si="557"/>
        <v>622.94940099017799</v>
      </c>
      <c r="BA43" s="20">
        <f t="shared" si="538"/>
        <v>0.95428861410730215</v>
      </c>
      <c r="BB43" s="22">
        <f t="shared" si="539"/>
        <v>178.44324557888959</v>
      </c>
      <c r="BC43" s="22">
        <f t="shared" si="560"/>
        <v>408.4641554963485</v>
      </c>
      <c r="BD43" s="22">
        <f t="shared" si="541"/>
        <v>40.364068095521027</v>
      </c>
      <c r="BE43" s="25">
        <f t="shared" si="562"/>
        <v>627.27146917075913</v>
      </c>
      <c r="BF43" s="20">
        <f t="shared" si="538"/>
        <v>0.96361533307406388</v>
      </c>
      <c r="BG43" s="22">
        <f t="shared" si="539"/>
        <v>180.01998137694298</v>
      </c>
      <c r="BH43" s="22">
        <f t="shared" si="565"/>
        <v>412.45627101569153</v>
      </c>
      <c r="BI43" s="22">
        <f t="shared" si="541"/>
        <v>38.99027293295142</v>
      </c>
      <c r="BJ43" s="25">
        <f t="shared" si="567"/>
        <v>631.46652532558585</v>
      </c>
      <c r="BK43" s="20">
        <f t="shared" si="538"/>
        <v>0.97264852547561997</v>
      </c>
      <c r="BL43" s="22">
        <f t="shared" si="539"/>
        <v>181.57611490447411</v>
      </c>
      <c r="BM43" s="22">
        <f t="shared" si="570"/>
        <v>416.32274835932958</v>
      </c>
      <c r="BN43" s="22">
        <f t="shared" si="541"/>
        <v>37.634428336111533</v>
      </c>
      <c r="BO43" s="25">
        <f t="shared" si="572"/>
        <v>635.53329159991529</v>
      </c>
      <c r="BP43" s="20">
        <f t="shared" si="538"/>
        <v>0.98138543971405823</v>
      </c>
      <c r="BQ43" s="22">
        <f t="shared" si="539"/>
        <v>183.11117214813601</v>
      </c>
      <c r="BR43" s="22">
        <f t="shared" si="575"/>
        <v>420.06240976080829</v>
      </c>
      <c r="BS43" s="22">
        <f t="shared" si="541"/>
        <v>36.296947308399908</v>
      </c>
      <c r="BT43" s="25">
        <f t="shared" si="577"/>
        <v>639.47052921734416</v>
      </c>
      <c r="BU43" s="20">
        <f t="shared" si="538"/>
        <v>0.98982341444066524</v>
      </c>
      <c r="BV43" s="22">
        <f t="shared" si="539"/>
        <v>184.62468551462172</v>
      </c>
      <c r="BW43" s="22">
        <f t="shared" si="580"/>
        <v>423.67411608303792</v>
      </c>
      <c r="BX43" s="22">
        <f t="shared" si="541"/>
        <v>34.978237259494058</v>
      </c>
      <c r="BY43" s="25">
        <f t="shared" si="582"/>
        <v>643.27703885715368</v>
      </c>
      <c r="BZ43" s="20">
        <f t="shared" si="538"/>
        <v>0.99795987936659925</v>
      </c>
      <c r="CA43" s="22">
        <f t="shared" si="539"/>
        <v>186.11619397309818</v>
      </c>
      <c r="CB43" s="22">
        <f t="shared" si="585"/>
        <v>427.15676716528543</v>
      </c>
      <c r="CC43" s="22">
        <f t="shared" si="541"/>
        <v>33.678699881249521</v>
      </c>
      <c r="CD43" s="25">
        <f t="shared" si="587"/>
        <v>646.95166101963309</v>
      </c>
      <c r="CE43" s="20">
        <f t="shared" si="538"/>
        <v>1.0057923560458233</v>
      </c>
      <c r="CF43" s="22">
        <f t="shared" si="539"/>
        <v>187.58524319564029</v>
      </c>
      <c r="CG43" s="22">
        <f t="shared" si="590"/>
        <v>430.50930215829374</v>
      </c>
      <c r="CH43" s="22">
        <f t="shared" si="541"/>
        <v>32.398731025340595</v>
      </c>
      <c r="CI43" s="25">
        <f t="shared" si="592"/>
        <v>650.49327637927456</v>
      </c>
      <c r="CJ43" s="20">
        <f t="shared" si="538"/>
        <v>1.0133184586300665</v>
      </c>
      <c r="CK43" s="22">
        <f t="shared" si="539"/>
        <v>189.03138569562392</v>
      </c>
      <c r="CL43" s="22">
        <f t="shared" si="595"/>
        <v>433.73069984742733</v>
      </c>
      <c r="CM43" s="22">
        <f t="shared" si="541"/>
        <v>31.138720582680147</v>
      </c>
      <c r="CN43" s="25">
        <f t="shared" si="597"/>
        <v>653.90080612573138</v>
      </c>
      <c r="CO43" s="20">
        <f t="shared" si="538"/>
        <v>1.0205358945955751</v>
      </c>
      <c r="CP43" s="22">
        <f t="shared" si="539"/>
        <v>190.45418096403441</v>
      </c>
      <c r="CQ43" s="22">
        <f t="shared" si="600"/>
        <v>436.81997896374401</v>
      </c>
      <c r="CR43" s="22">
        <f t="shared" si="541"/>
        <v>29.899052364654985</v>
      </c>
      <c r="CS43" s="25">
        <f t="shared" si="602"/>
        <v>657.17321229243339</v>
      </c>
      <c r="CT43" s="20">
        <f t="shared" si="603"/>
        <v>1.0274424654414365</v>
      </c>
      <c r="CU43" s="22">
        <f t="shared" si="604"/>
        <v>191.85319560365014</v>
      </c>
      <c r="CV43" s="22">
        <f t="shared" si="605"/>
        <v>439.776198482898</v>
      </c>
      <c r="CW43" s="22">
        <f t="shared" si="606"/>
        <v>28.680103986213258</v>
      </c>
      <c r="CX43" s="25">
        <f t="shared" si="607"/>
        <v>660.30949807276136</v>
      </c>
      <c r="CY43" s="20">
        <f t="shared" si="603"/>
        <v>1.0340360673592657</v>
      </c>
      <c r="CZ43" s="22">
        <f t="shared" si="604"/>
        <v>193.2280034610593</v>
      </c>
      <c r="DA43" s="22">
        <f t="shared" si="610"/>
        <v>442.59845791178645</v>
      </c>
      <c r="DB43" s="22">
        <f t="shared" si="606"/>
        <v>27.482246750839273</v>
      </c>
      <c r="DC43" s="25">
        <f t="shared" si="612"/>
        <v>663.30870812368505</v>
      </c>
      <c r="DD43" s="20">
        <f t="shared" si="603"/>
        <v>1.0403146918740451</v>
      </c>
      <c r="DE43" s="22">
        <f t="shared" si="604"/>
        <v>194.57818575647048</v>
      </c>
      <c r="DF43" s="22">
        <f t="shared" si="615"/>
        <v>445.28589756284748</v>
      </c>
      <c r="DG43" s="22">
        <f t="shared" si="606"/>
        <v>26.305845537450825</v>
      </c>
      <c r="DH43" s="25">
        <f t="shared" si="617"/>
        <v>666.16992885676882</v>
      </c>
      <c r="DI43" s="20">
        <f t="shared" si="603"/>
        <v>1.0462764264559248</v>
      </c>
      <c r="DJ43" s="22">
        <f t="shared" si="604"/>
        <v>195.90333121127696</v>
      </c>
      <c r="DK43" s="22">
        <f t="shared" si="620"/>
        <v>447.83769881592946</v>
      </c>
      <c r="DL43" s="22">
        <f t="shared" si="606"/>
        <v>25.151258689253552</v>
      </c>
      <c r="DM43" s="25">
        <f t="shared" si="622"/>
        <v>668.89228871645992</v>
      </c>
      <c r="DN43" s="20">
        <f t="shared" si="603"/>
        <v>1.0519194551027986</v>
      </c>
      <c r="DO43" s="22">
        <f t="shared" si="604"/>
        <v>197.20303617333624</v>
      </c>
      <c r="DP43" s="22">
        <f t="shared" si="625"/>
        <v>450.25308436765084</v>
      </c>
      <c r="DQ43" s="22">
        <f t="shared" si="606"/>
        <v>24.01883790458616</v>
      </c>
      <c r="DR43" s="25">
        <f t="shared" si="627"/>
        <v>671.47495844557318</v>
      </c>
      <c r="DS43" s="20">
        <f t="shared" si="603"/>
        <v>1.0572420588934757</v>
      </c>
      <c r="DT43" s="22">
        <f t="shared" si="604"/>
        <v>198.47690473992634</v>
      </c>
      <c r="DU43" s="22">
        <f t="shared" si="630"/>
        <v>452.53131846817433</v>
      </c>
      <c r="DV43" s="22">
        <f t="shared" si="606"/>
        <v>22.908928129789668</v>
      </c>
      <c r="DW43" s="25">
        <f t="shared" si="632"/>
        <v>673.91715133789023</v>
      </c>
      <c r="DX43" s="20">
        <f t="shared" si="603"/>
        <v>1.0622426165112799</v>
      </c>
      <c r="DY43" s="22">
        <f t="shared" si="604"/>
        <v>199.72454887834169</v>
      </c>
      <c r="DZ43" s="22">
        <f t="shared" si="635"/>
        <v>454.67170714532313</v>
      </c>
      <c r="EA43" s="22">
        <f t="shared" si="606"/>
        <v>21.821867454133407</v>
      </c>
      <c r="EB43" s="25">
        <f t="shared" si="637"/>
        <v>676.21812347779826</v>
      </c>
      <c r="EC43" s="20">
        <f t="shared" si="603"/>
        <v>1.0669196047379195</v>
      </c>
      <c r="ED43" s="22">
        <f t="shared" si="604"/>
        <v>200.94558854409144</v>
      </c>
      <c r="EE43" s="22">
        <f t="shared" si="640"/>
        <v>456.67359841597164</v>
      </c>
      <c r="EF43" s="22">
        <f t="shared" si="606"/>
        <v>20.75798700682979</v>
      </c>
      <c r="EG43" s="25">
        <f t="shared" si="642"/>
        <v>678.37717396689288</v>
      </c>
      <c r="EH43" s="20">
        <f t="shared" si="603"/>
        <v>1.0712715989174737</v>
      </c>
      <c r="EI43" s="22">
        <f t="shared" si="604"/>
        <v>202.13965179666502</v>
      </c>
      <c r="EJ43" s="22">
        <f t="shared" si="645"/>
        <v>458.53638248464625</v>
      </c>
      <c r="EK43" s="22">
        <f t="shared" si="606"/>
        <v>19.717610856169085</v>
      </c>
      <c r="EL43" s="25">
        <f t="shared" si="647"/>
        <v>680.39364513748046</v>
      </c>
      <c r="EM43" s="20">
        <f t="shared" si="603"/>
        <v>1.0752972733903567</v>
      </c>
      <c r="EN43" s="22">
        <f t="shared" si="604"/>
        <v>203.30637491282849</v>
      </c>
      <c r="EO43" s="22">
        <f t="shared" si="650"/>
        <v>460.25949192927436</v>
      </c>
      <c r="EP43" s="22">
        <f t="shared" si="606"/>
        <v>18.701055910805142</v>
      </c>
      <c r="EQ43" s="25">
        <f t="shared" si="652"/>
        <v>682.26692275290804</v>
      </c>
      <c r="ER43" s="20">
        <f t="shared" si="603"/>
        <v>1.0789954018971264</v>
      </c>
      <c r="ES43" s="22">
        <f t="shared" si="604"/>
        <v>204.44540249741837</v>
      </c>
      <c r="ET43" s="22">
        <f t="shared" si="655"/>
        <v>461.84240187402696</v>
      </c>
      <c r="EU43" s="22">
        <f t="shared" si="606"/>
        <v>17.708631823221921</v>
      </c>
      <c r="EV43" s="25">
        <f t="shared" si="657"/>
        <v>683.99643619466724</v>
      </c>
      <c r="EW43" s="20">
        <f t="shared" si="603"/>
        <v>1.0823648579520151</v>
      </c>
      <c r="EX43" s="22">
        <f t="shared" si="604"/>
        <v>205.55638759159837</v>
      </c>
      <c r="EY43" s="22">
        <f t="shared" si="660"/>
        <v>463.28463014920101</v>
      </c>
      <c r="EZ43" s="22">
        <f t="shared" si="606"/>
        <v>16.740640895410323</v>
      </c>
      <c r="FA43" s="25">
        <f t="shared" si="662"/>
        <v>685.58165863620968</v>
      </c>
      <c r="FB43" s="20">
        <f t="shared" si="603"/>
        <v>1.0854046151860677</v>
      </c>
      <c r="FC43" s="22">
        <f t="shared" si="604"/>
        <v>206.63899177854648</v>
      </c>
      <c r="FD43" s="22">
        <f t="shared" si="665"/>
        <v>464.58573743809251</v>
      </c>
      <c r="FE43" s="22">
        <f t="shared" si="606"/>
        <v>15.797377986784076</v>
      </c>
      <c r="FF43" s="25">
        <f t="shared" si="667"/>
        <v>687.02210720342305</v>
      </c>
      <c r="FG43" s="20">
        <f t="shared" si="668"/>
        <v>1.088113747659784</v>
      </c>
      <c r="FH43" s="22">
        <f t="shared" si="669"/>
        <v>207.69288528653993</v>
      </c>
      <c r="FI43" s="22">
        <f t="shared" si="670"/>
        <v>465.74532741081731</v>
      </c>
      <c r="FJ43" s="22">
        <f t="shared" si="671"/>
        <v>14.879130424362769</v>
      </c>
      <c r="FK43" s="25">
        <f t="shared" si="672"/>
        <v>688.31734312172</v>
      </c>
      <c r="FL43" s="20">
        <f t="shared" si="668"/>
        <v>1.0904914301451687</v>
      </c>
      <c r="FM43" s="22">
        <f t="shared" si="669"/>
        <v>208.71774708940691</v>
      </c>
      <c r="FN43" s="22">
        <f t="shared" si="675"/>
        <v>466.76304684503651</v>
      </c>
      <c r="FO43" s="22">
        <f t="shared" si="671"/>
        <v>13.986177915249158</v>
      </c>
      <c r="FP43" s="25">
        <f t="shared" si="677"/>
        <v>689.46697184969264</v>
      </c>
      <c r="FQ43" s="20">
        <f t="shared" si="668"/>
        <v>1.0925369383771035</v>
      </c>
      <c r="FR43" s="22">
        <f t="shared" si="669"/>
        <v>209.71326500431417</v>
      </c>
      <c r="FS43" s="22">
        <f t="shared" si="680"/>
        <v>467.63858573355157</v>
      </c>
      <c r="FT43" s="22">
        <f t="shared" si="671"/>
        <v>13.118792461427761</v>
      </c>
      <c r="FU43" s="25">
        <f t="shared" si="682"/>
        <v>690.47064319929359</v>
      </c>
      <c r="FV43" s="20">
        <f t="shared" si="668"/>
        <v>1.0942496492739653</v>
      </c>
      <c r="FW43" s="22">
        <f t="shared" si="669"/>
        <v>210.679135786861</v>
      </c>
      <c r="FX43" s="22">
        <f t="shared" si="685"/>
        <v>468.37167737873534</v>
      </c>
      <c r="FY43" s="22">
        <f t="shared" si="671"/>
        <v>12.277238276910367</v>
      </c>
      <c r="FZ43" s="25">
        <f t="shared" si="687"/>
        <v>691.32805144250665</v>
      </c>
      <c r="GA43" s="20">
        <f t="shared" si="668"/>
        <v>1.0956290411274243</v>
      </c>
      <c r="GB43" s="22">
        <f t="shared" si="669"/>
        <v>211.61506522345053</v>
      </c>
      <c r="GC43" s="22">
        <f t="shared" si="690"/>
        <v>468.96209847377139</v>
      </c>
      <c r="GD43" s="22">
        <f t="shared" si="671"/>
        <v>11.461771707253869</v>
      </c>
      <c r="GE43" s="25">
        <f t="shared" si="692"/>
        <v>692.03893540447586</v>
      </c>
      <c r="GF43" s="20">
        <f t="shared" si="668"/>
        <v>1.096674693761359</v>
      </c>
      <c r="GG43" s="22">
        <f t="shared" si="669"/>
        <v>212.52076822090973</v>
      </c>
      <c r="GH43" s="22">
        <f t="shared" si="695"/>
        <v>469.40966917067442</v>
      </c>
      <c r="GI43" s="22">
        <f t="shared" si="671"/>
        <v>10.672641151475014</v>
      </c>
      <c r="GJ43" s="25">
        <f t="shared" si="697"/>
        <v>692.60307854305915</v>
      </c>
      <c r="GK43" s="20">
        <f t="shared" si="668"/>
        <v>1.0973862886598476</v>
      </c>
      <c r="GL43" s="22">
        <f t="shared" si="669"/>
        <v>213.39596889333191</v>
      </c>
      <c r="GM43" s="22">
        <f t="shared" si="700"/>
        <v>469.7142531350745</v>
      </c>
      <c r="GN43" s="22">
        <f t="shared" si="671"/>
        <v>9.9100869863855632</v>
      </c>
      <c r="GO43" s="25">
        <f t="shared" si="702"/>
        <v>693.02030901479191</v>
      </c>
      <c r="GP43" s="20">
        <f t="shared" si="703"/>
        <v>1.0977636090641905</v>
      </c>
      <c r="GQ43" s="22">
        <f t="shared" si="704"/>
        <v>214.24040064611393</v>
      </c>
      <c r="GR43" s="22">
        <f t="shared" si="705"/>
        <v>469.8757575877454</v>
      </c>
      <c r="GS43" s="22">
        <f t="shared" si="706"/>
        <v>9.1743414933712373</v>
      </c>
      <c r="GT43" s="25">
        <f t="shared" si="707"/>
        <v>693.29049972723055</v>
      </c>
      <c r="GU43" s="20">
        <f t="shared" si="703"/>
        <v>1.0978065400389376</v>
      </c>
      <c r="GV43" s="22">
        <f t="shared" si="704"/>
        <v>215.0538062571637</v>
      </c>
      <c r="GW43" s="22">
        <f t="shared" si="710"/>
        <v>469.89413333286643</v>
      </c>
      <c r="GX43" s="22">
        <f t="shared" si="706"/>
        <v>8.4656287876365219</v>
      </c>
      <c r="GY43" s="25">
        <f t="shared" si="712"/>
        <v>693.41356837766671</v>
      </c>
      <c r="GZ43" s="20">
        <f t="shared" si="703"/>
        <v>1.0975150685068984</v>
      </c>
      <c r="HA43" s="22">
        <f t="shared" si="704"/>
        <v>215.83593795525255</v>
      </c>
      <c r="HB43" s="22">
        <f t="shared" si="715"/>
        <v>469.76937477300771</v>
      </c>
      <c r="HC43" s="22">
        <f t="shared" si="706"/>
        <v>7.7841647499370374</v>
      </c>
      <c r="HD43" s="25">
        <f t="shared" si="717"/>
        <v>693.38947747819736</v>
      </c>
      <c r="HE43" s="20">
        <f t="shared" si="703"/>
        <v>1.0968892832531247</v>
      </c>
      <c r="HF43" s="22">
        <f t="shared" si="704"/>
        <v>216.58655749548842</v>
      </c>
      <c r="HG43" s="22">
        <f t="shared" si="720"/>
        <v>469.50151991083493</v>
      </c>
      <c r="HH43" s="22">
        <f t="shared" si="706"/>
        <v>7.1301569608201749</v>
      </c>
      <c r="HI43" s="25">
        <f t="shared" si="722"/>
        <v>693.21823436714351</v>
      </c>
      <c r="HJ43" s="20">
        <f t="shared" si="703"/>
        <v>1.0959293748978669</v>
      </c>
      <c r="HK43" s="22">
        <f t="shared" si="704"/>
        <v>217.30543623188802</v>
      </c>
      <c r="HL43" s="22">
        <f t="shared" si="725"/>
        <v>469.09065033753393</v>
      </c>
      <c r="HM43" s="22">
        <f t="shared" si="706"/>
        <v>6.5038046373940048</v>
      </c>
      <c r="HN43" s="25">
        <f t="shared" si="727"/>
        <v>692.89989120681594</v>
      </c>
      <c r="HO43" s="20">
        <f t="shared" si="703"/>
        <v>1.0946356358385092</v>
      </c>
      <c r="HP43" s="22">
        <f t="shared" si="704"/>
        <v>217.99235518702432</v>
      </c>
      <c r="HQ43" s="22">
        <f t="shared" si="730"/>
        <v>468.53689120795707</v>
      </c>
      <c r="HR43" s="22">
        <f t="shared" si="706"/>
        <v>5.9052985726438463</v>
      </c>
      <c r="HS43" s="25">
        <f t="shared" si="732"/>
        <v>692.43454496762513</v>
      </c>
      <c r="HT43" s="20">
        <f t="shared" si="703"/>
        <v>1.0930084601605012</v>
      </c>
      <c r="HU43" s="22">
        <f t="shared" si="704"/>
        <v>218.64710511872926</v>
      </c>
      <c r="HV43" s="22">
        <f t="shared" si="735"/>
        <v>467.8404112024993</v>
      </c>
      <c r="HW43" s="22">
        <f t="shared" si="706"/>
        <v>5.3348210773148939</v>
      </c>
      <c r="HX43" s="25">
        <f t="shared" si="737"/>
        <v>691.82233739854348</v>
      </c>
      <c r="HY43" s="20">
        <f t="shared" si="738"/>
        <v>1.0910483435173177</v>
      </c>
      <c r="HZ43" s="22">
        <f t="shared" si="739"/>
        <v>219.26948658383085</v>
      </c>
      <c r="IA43" s="22">
        <f t="shared" si="740"/>
        <v>467.00142247571745</v>
      </c>
      <c r="IB43" s="22">
        <f t="shared" si="741"/>
        <v>4.7925459243785653</v>
      </c>
      <c r="IC43" s="25">
        <f t="shared" si="742"/>
        <v>691.06345498392693</v>
      </c>
      <c r="ID43" s="20">
        <f t="shared" si="738"/>
        <v>1.0887558829794766</v>
      </c>
      <c r="IE43" s="22">
        <f t="shared" si="739"/>
        <v>219.85930999890576</v>
      </c>
      <c r="IF43" s="22">
        <f t="shared" si="745"/>
        <v>466.0201805917053</v>
      </c>
      <c r="IG43" s="22">
        <f t="shared" si="741"/>
        <v>4.2786382960995697</v>
      </c>
      <c r="IH43" s="25">
        <f t="shared" si="747"/>
        <v>690.15812888671064</v>
      </c>
      <c r="II43" s="20">
        <f t="shared" si="738"/>
        <v>1.0861317768526646</v>
      </c>
      <c r="IJ43" s="22">
        <f t="shared" si="739"/>
        <v>220.41639569802797</v>
      </c>
      <c r="IK43" s="22">
        <f t="shared" si="750"/>
        <v>464.89698444624599</v>
      </c>
      <c r="IL43" s="22">
        <f t="shared" si="741"/>
        <v>3.7932547337198135</v>
      </c>
      <c r="IM43" s="25">
        <f t="shared" si="752"/>
        <v>689.10663487799377</v>
      </c>
      <c r="IN43" s="20">
        <f t="shared" si="738"/>
        <v>1.0831768244650284</v>
      </c>
      <c r="IO43" s="22">
        <f t="shared" si="739"/>
        <v>220.94057398749695</v>
      </c>
      <c r="IP43" s="22">
        <f t="shared" si="755"/>
        <v>463.63217617576606</v>
      </c>
      <c r="IQ43" s="22">
        <f t="shared" si="741"/>
        <v>3.3365430897744304</v>
      </c>
      <c r="IR43" s="25">
        <f t="shared" si="757"/>
        <v>687.90929325303739</v>
      </c>
      <c r="IS43" s="20">
        <f t="shared" si="738"/>
        <v>1.0798919259236908</v>
      </c>
      <c r="IT43" s="22">
        <f t="shared" si="739"/>
        <v>221.43168519752786</v>
      </c>
      <c r="IU43" s="22">
        <f t="shared" si="760"/>
        <v>462.22614105311732</v>
      </c>
      <c r="IV43" s="22">
        <f t="shared" si="741"/>
        <v>2.9086424830544249</v>
      </c>
      <c r="IW43" s="25">
        <f t="shared" si="762"/>
        <v>686.56646873369959</v>
      </c>
      <c r="IX43" s="20">
        <f t="shared" si="738"/>
        <v>1.0762780818405688</v>
      </c>
      <c r="IY43" s="22">
        <f t="shared" si="739"/>
        <v>221.8895797308887</v>
      </c>
      <c r="IZ43" s="22">
        <f t="shared" si="765"/>
        <v>460.67930737021862</v>
      </c>
      <c r="JA43" s="22">
        <f t="shared" si="741"/>
        <v>2.5096832562297644</v>
      </c>
      <c r="JB43" s="25">
        <f t="shared" si="767"/>
        <v>685.07857035733707</v>
      </c>
      <c r="JC43" s="20">
        <f t="shared" si="738"/>
        <v>1.0723363930275784</v>
      </c>
      <c r="JD43" s="22">
        <f t="shared" si="739"/>
        <v>222.31411810846876</v>
      </c>
      <c r="JE43" s="22">
        <f t="shared" si="770"/>
        <v>458.9921463075944</v>
      </c>
      <c r="JF43" s="22">
        <f t="shared" si="741"/>
        <v>2.1397869361457467</v>
      </c>
      <c r="JG43" s="25">
        <f t="shared" si="772"/>
        <v>683.44605135220888</v>
      </c>
      <c r="JH43" s="20">
        <f t="shared" si="773"/>
        <v>1.0680680601613157</v>
      </c>
      <c r="JI43" s="22">
        <f t="shared" si="774"/>
        <v>222.70517101176571</v>
      </c>
      <c r="JJ43" s="22">
        <f t="shared" si="775"/>
        <v>457.16517179084792</v>
      </c>
      <c r="JK43" s="22">
        <f t="shared" si="776"/>
        <v>1.7990661968047432</v>
      </c>
      <c r="JL43" s="25">
        <f t="shared" si="777"/>
        <v>681.66940899941835</v>
      </c>
      <c r="JM43" s="20">
        <f t="shared" si="773"/>
        <v>1.0634743834173201</v>
      </c>
      <c r="JN43" s="22">
        <f t="shared" si="774"/>
        <v>223.06261932227702</v>
      </c>
      <c r="JO43" s="22">
        <f t="shared" si="780"/>
        <v>455.19894033411549</v>
      </c>
      <c r="JP43" s="22">
        <f t="shared" si="776"/>
        <v>1.4876248250445905</v>
      </c>
      <c r="JQ43" s="25">
        <f t="shared" si="782"/>
        <v>679.74918448143706</v>
      </c>
      <c r="JR43" s="20">
        <f t="shared" si="773"/>
        <v>1.0585567620740282</v>
      </c>
      <c r="JS43" s="22">
        <f t="shared" si="774"/>
        <v>223.38635415778458</v>
      </c>
      <c r="JT43" s="22">
        <f t="shared" si="785"/>
        <v>453.09405087054625</v>
      </c>
      <c r="JU43" s="22">
        <f t="shared" si="776"/>
        <v>1.2055576889241093</v>
      </c>
      <c r="JV43" s="25">
        <f t="shared" si="787"/>
        <v>677.68596271725494</v>
      </c>
      <c r="JW43" s="20">
        <f t="shared" si="773"/>
        <v>1.0533166940865391</v>
      </c>
      <c r="JX43" s="22">
        <f t="shared" si="774"/>
        <v>223.67627690552141</v>
      </c>
      <c r="JY43" s="22">
        <f t="shared" si="790"/>
        <v>450.85114456986128</v>
      </c>
      <c r="JZ43" s="22">
        <f t="shared" si="776"/>
        <v>0.95295070882542998</v>
      </c>
      <c r="KA43" s="25">
        <f t="shared" si="792"/>
        <v>675.48037218420814</v>
      </c>
      <c r="KB43" s="20">
        <f t="shared" si="773"/>
        <v>1.0477557756303228</v>
      </c>
      <c r="KC43" s="22">
        <f t="shared" si="774"/>
        <v>223.93229925220999</v>
      </c>
      <c r="KD43" s="22">
        <f t="shared" si="795"/>
        <v>448.47090464304705</v>
      </c>
      <c r="KE43" s="22">
        <f t="shared" si="776"/>
        <v>0.7298808312817513</v>
      </c>
      <c r="KF43" s="25">
        <f t="shared" si="797"/>
        <v>673.13308472653887</v>
      </c>
      <c r="KG43" s="20">
        <f t="shared" si="773"/>
        <v>1.0418757006150117</v>
      </c>
      <c r="KH43" s="22">
        <f t="shared" si="774"/>
        <v>224.15434321096339</v>
      </c>
      <c r="KI43" s="22">
        <f t="shared" si="800"/>
        <v>445.95405613424344</v>
      </c>
      <c r="KJ43" s="22">
        <f t="shared" si="776"/>
        <v>0.53641600553867941</v>
      </c>
      <c r="KK43" s="25">
        <f t="shared" si="802"/>
        <v>670.64481535074549</v>
      </c>
      <c r="KL43" s="20">
        <f t="shared" si="773"/>
        <v>1.0356782601684167</v>
      </c>
      <c r="KM43" s="22">
        <f t="shared" si="774"/>
        <v>224.34234114504082</v>
      </c>
      <c r="KN43" s="22">
        <f t="shared" si="805"/>
        <v>443.30136569988736</v>
      </c>
      <c r="KO43" s="22">
        <f t="shared" si="776"/>
        <v>0.37261516285627616</v>
      </c>
      <c r="KP43" s="25">
        <f t="shared" si="807"/>
        <v>668.01632200778442</v>
      </c>
      <c r="KQ43" s="20">
        <f t="shared" si="808"/>
        <v>1.0291653420909337</v>
      </c>
      <c r="KR43" s="22">
        <f t="shared" si="809"/>
        <v>224.49623578845035</v>
      </c>
      <c r="KS43" s="22">
        <f t="shared" si="810"/>
        <v>440.51364137518232</v>
      </c>
      <c r="KT43" s="22">
        <f t="shared" si="811"/>
        <v>0.23852819855801455</v>
      </c>
      <c r="KU43" s="25">
        <f t="shared" si="812"/>
        <v>665.24840536219062</v>
      </c>
      <c r="KV43" s="20">
        <f t="shared" si="808"/>
        <v>1.0223389302805015</v>
      </c>
      <c r="KW43" s="22">
        <f t="shared" si="809"/>
        <v>224.61598026339277</v>
      </c>
      <c r="KX43" s="22">
        <f t="shared" si="815"/>
        <v>437.59173232796303</v>
      </c>
      <c r="KY43" s="22">
        <f t="shared" si="811"/>
        <v>0.13419595683213023</v>
      </c>
      <c r="KZ43" s="25">
        <f t="shared" si="817"/>
        <v>662.34190854818803</v>
      </c>
      <c r="LA43" s="20">
        <f t="shared" si="808"/>
        <v>1.015201104128286</v>
      </c>
      <c r="LB43" s="22">
        <f t="shared" si="809"/>
        <v>224.70153809454109</v>
      </c>
      <c r="LC43" s="22">
        <f t="shared" si="820"/>
        <v>434.53652860003024</v>
      </c>
      <c r="LD43" s="22">
        <f t="shared" si="811"/>
        <v>5.9650218290142963E-2</v>
      </c>
      <c r="LE43" s="25">
        <f t="shared" si="822"/>
        <v>659.29771691286146</v>
      </c>
      <c r="LF43" s="20">
        <f t="shared" si="808"/>
        <v>1.0077540378852792</v>
      </c>
      <c r="LG43" s="22">
        <f t="shared" si="809"/>
        <v>224.75288322015103</v>
      </c>
      <c r="LH43" s="22">
        <f t="shared" si="825"/>
        <v>431.34896083603604</v>
      </c>
      <c r="LI43" s="22">
        <f t="shared" si="811"/>
        <v>1.491369028616688E-2</v>
      </c>
      <c r="LJ43" s="25">
        <f t="shared" si="827"/>
        <v>656.11675774647324</v>
      </c>
      <c r="LK43" s="20">
        <f t="shared" si="808"/>
        <v>1</v>
      </c>
      <c r="LL43" s="22">
        <f t="shared" si="809"/>
        <v>224.77</v>
      </c>
      <c r="LM43" s="22">
        <f t="shared" si="830"/>
        <v>428.03</v>
      </c>
      <c r="LN43" s="22">
        <f t="shared" si="811"/>
        <v>0</v>
      </c>
      <c r="LO43" s="25">
        <f t="shared" si="832"/>
        <v>652.79999999999995</v>
      </c>
    </row>
    <row r="44" spans="1:327" x14ac:dyDescent="0.2">
      <c r="A44" s="1">
        <f>Foglio3!A45</f>
        <v>12</v>
      </c>
      <c r="B44" s="1">
        <f>Foglio3!B45</f>
        <v>12</v>
      </c>
      <c r="C44" s="1">
        <f>Foglio3!C45</f>
        <v>27.500202326810673</v>
      </c>
      <c r="D44" s="1">
        <f>Foglio3!D45</f>
        <v>0.88700920261412231</v>
      </c>
      <c r="E44" s="1">
        <f>Foglio3!E45</f>
        <v>0.46175174550602283</v>
      </c>
      <c r="F44" s="1">
        <f>Foglio3!F45</f>
        <v>0.52057153876778861</v>
      </c>
      <c r="G44" s="1">
        <f>Foglio1!H53</f>
        <v>-47.903171471659277</v>
      </c>
      <c r="H44" s="1">
        <f>Foglio3!G45</f>
        <v>0.30740929057481808</v>
      </c>
      <c r="I44" s="1">
        <f>Foglio3!H45</f>
        <v>233.63</v>
      </c>
      <c r="J44" s="1">
        <f>Foglio3!I45</f>
        <v>509.11</v>
      </c>
      <c r="K44" s="1">
        <f>Foglio3!J45</f>
        <v>742.74</v>
      </c>
      <c r="L44" s="1">
        <f>IF(G44&lt;=Foglio1!$C$3,_xlfn.XLOOKUP(Q44,W44:LO44,$W$3:$LO$3),-_xlfn.XLOOKUP(Q44,W44:LO44,$W$3:$LO$3))</f>
        <v>9</v>
      </c>
      <c r="M44" s="1">
        <f>IF($G44&lt;=Foglio1!$C$3,_xlfn.XLOOKUP($L44,$W$3:$LO$3,$W44:$LO44),_xlfn.XLOOKUP(-$L44,$W$3:$LO$3,$W44:$LO44))</f>
        <v>1.0127223176742073</v>
      </c>
      <c r="N44" s="1">
        <f t="shared" si="833"/>
        <v>232.191813506621</v>
      </c>
      <c r="O44" s="1">
        <f t="shared" si="834"/>
        <v>515.58705915111568</v>
      </c>
      <c r="P44" s="1">
        <f t="shared" si="835"/>
        <v>1.371654285955106</v>
      </c>
      <c r="Q44" s="1">
        <f t="shared" si="836"/>
        <v>749.15052694369172</v>
      </c>
      <c r="W44" s="20">
        <f t="shared" si="837"/>
        <v>0.63858877008117176</v>
      </c>
      <c r="X44" s="22">
        <f t="shared" si="838"/>
        <v>175.2225</v>
      </c>
      <c r="Y44" s="22">
        <f t="shared" si="839"/>
        <v>325.11192873602539</v>
      </c>
      <c r="Z44" s="22">
        <f t="shared" si="840"/>
        <v>55.705499999999986</v>
      </c>
      <c r="AA44" s="25">
        <f t="shared" si="841"/>
        <v>556.03992873602544</v>
      </c>
      <c r="AB44" s="20">
        <f t="shared" si="842"/>
        <v>0.65220929579917297</v>
      </c>
      <c r="AC44" s="22">
        <f t="shared" si="843"/>
        <v>176.97917272061798</v>
      </c>
      <c r="AD44" s="22">
        <f t="shared" si="844"/>
        <v>332.04627458431696</v>
      </c>
      <c r="AE44" s="22">
        <f t="shared" si="845"/>
        <v>54.030093036195957</v>
      </c>
      <c r="AF44" s="25">
        <f t="shared" si="846"/>
        <v>563.05554034113084</v>
      </c>
      <c r="AG44" s="20">
        <f t="shared" si="538"/>
        <v>0.66563115224758074</v>
      </c>
      <c r="AH44" s="22">
        <f t="shared" si="539"/>
        <v>178.71751885140182</v>
      </c>
      <c r="AI44" s="22">
        <f t="shared" si="540"/>
        <v>338.87947592076586</v>
      </c>
      <c r="AJ44" s="22">
        <f t="shared" si="541"/>
        <v>52.372164852514409</v>
      </c>
      <c r="AK44" s="25">
        <f t="shared" si="542"/>
        <v>569.96915962468211</v>
      </c>
      <c r="AL44" s="20">
        <f t="shared" si="538"/>
        <v>0.67885025099890006</v>
      </c>
      <c r="AM44" s="22">
        <f t="shared" si="539"/>
        <v>180.43700887528038</v>
      </c>
      <c r="AN44" s="22">
        <f t="shared" si="545"/>
        <v>345.60945128605005</v>
      </c>
      <c r="AO44" s="22">
        <f t="shared" si="541"/>
        <v>50.73222046994082</v>
      </c>
      <c r="AP44" s="25">
        <f t="shared" si="547"/>
        <v>576.77868063127119</v>
      </c>
      <c r="AQ44" s="20">
        <f t="shared" si="538"/>
        <v>0.69186256538759494</v>
      </c>
      <c r="AR44" s="22">
        <f t="shared" si="539"/>
        <v>182.13711901893529</v>
      </c>
      <c r="AS44" s="22">
        <f t="shared" si="550"/>
        <v>352.23415066447848</v>
      </c>
      <c r="AT44" s="22">
        <f t="shared" si="541"/>
        <v>49.110759431420632</v>
      </c>
      <c r="AU44" s="25">
        <f t="shared" si="552"/>
        <v>583.4820291148344</v>
      </c>
      <c r="AV44" s="20">
        <f t="shared" si="538"/>
        <v>0.70466413173664977</v>
      </c>
      <c r="AW44" s="22">
        <f t="shared" si="539"/>
        <v>183.81733141234744</v>
      </c>
      <c r="AX44" s="22">
        <f t="shared" si="555"/>
        <v>358.75155610844575</v>
      </c>
      <c r="AY44" s="22">
        <f t="shared" si="541"/>
        <v>47.508275649693594</v>
      </c>
      <c r="AZ44" s="25">
        <f t="shared" si="557"/>
        <v>590.07716317048676</v>
      </c>
      <c r="BA44" s="20">
        <f t="shared" si="538"/>
        <v>0.71725105056494265</v>
      </c>
      <c r="BB44" s="22">
        <f t="shared" si="539"/>
        <v>185.47713424654523</v>
      </c>
      <c r="BC44" s="22">
        <f t="shared" si="560"/>
        <v>365.15968235311794</v>
      </c>
      <c r="BD44" s="22">
        <f t="shared" si="541"/>
        <v>45.925257256843274</v>
      </c>
      <c r="BE44" s="25">
        <f t="shared" si="562"/>
        <v>596.56207385650646</v>
      </c>
      <c r="BF44" s="20">
        <f t="shared" si="538"/>
        <v>0.7296194877750668</v>
      </c>
      <c r="BG44" s="22">
        <f t="shared" si="539"/>
        <v>187.11602192950653</v>
      </c>
      <c r="BH44" s="22">
        <f t="shared" si="565"/>
        <v>371.45657742116424</v>
      </c>
      <c r="BI44" s="22">
        <f t="shared" si="541"/>
        <v>44.362186455607137</v>
      </c>
      <c r="BJ44" s="25">
        <f t="shared" si="567"/>
        <v>602.93478580627789</v>
      </c>
      <c r="BK44" s="20">
        <f t="shared" si="538"/>
        <v>0.74176567582123176</v>
      </c>
      <c r="BL44" s="22">
        <f t="shared" si="539"/>
        <v>188.73349524016675</v>
      </c>
      <c r="BM44" s="22">
        <f t="shared" si="570"/>
        <v>377.64032321734732</v>
      </c>
      <c r="BN44" s="22">
        <f t="shared" si="541"/>
        <v>42.819539372493082</v>
      </c>
      <c r="BO44" s="25">
        <f t="shared" si="572"/>
        <v>609.19335783000713</v>
      </c>
      <c r="BP44" s="20">
        <f t="shared" si="538"/>
        <v>0.75368591485689629</v>
      </c>
      <c r="BQ44" s="22">
        <f t="shared" si="539"/>
        <v>190.32906148048676</v>
      </c>
      <c r="BR44" s="22">
        <f t="shared" si="575"/>
        <v>383.70903611279448</v>
      </c>
      <c r="BS44" s="22">
        <f t="shared" si="541"/>
        <v>41.297785912746555</v>
      </c>
      <c r="BT44" s="25">
        <f t="shared" si="577"/>
        <v>615.33588350602781</v>
      </c>
      <c r="BU44" s="20">
        <f t="shared" si="538"/>
        <v>0.76537657386177593</v>
      </c>
      <c r="BV44" s="22">
        <f t="shared" si="539"/>
        <v>191.90223462553308</v>
      </c>
      <c r="BW44" s="22">
        <f t="shared" si="580"/>
        <v>389.66086751876878</v>
      </c>
      <c r="BX44" s="22">
        <f t="shared" si="541"/>
        <v>39.797389617212964</v>
      </c>
      <c r="BY44" s="25">
        <f t="shared" si="582"/>
        <v>621.36049176151482</v>
      </c>
      <c r="BZ44" s="20">
        <f t="shared" si="538"/>
        <v>0.77683409174788776</v>
      </c>
      <c r="CA44" s="22">
        <f t="shared" si="539"/>
        <v>193.45253547152609</v>
      </c>
      <c r="CB44" s="22">
        <f t="shared" si="585"/>
        <v>395.49400444976715</v>
      </c>
      <c r="CC44" s="22">
        <f t="shared" si="541"/>
        <v>38.318807521138595</v>
      </c>
      <c r="CD44" s="25">
        <f t="shared" si="587"/>
        <v>627.2653474424319</v>
      </c>
      <c r="CE44" s="20">
        <f t="shared" si="538"/>
        <v>0.78805497844429251</v>
      </c>
      <c r="CF44" s="22">
        <f t="shared" si="539"/>
        <v>194.97949178181003</v>
      </c>
      <c r="CG44" s="22">
        <f t="shared" si="590"/>
        <v>401.20667007577379</v>
      </c>
      <c r="CH44" s="22">
        <f t="shared" si="541"/>
        <v>36.862490014953245</v>
      </c>
      <c r="CI44" s="25">
        <f t="shared" si="592"/>
        <v>633.04865187253699</v>
      </c>
      <c r="CJ44" s="20">
        <f t="shared" si="538"/>
        <v>0.79903581596020301</v>
      </c>
      <c r="CK44" s="22">
        <f t="shared" si="539"/>
        <v>196.48263843070077</v>
      </c>
      <c r="CL44" s="22">
        <f t="shared" si="595"/>
        <v>406.79712426349897</v>
      </c>
      <c r="CM44" s="22">
        <f t="shared" si="541"/>
        <v>35.428880707076985</v>
      </c>
      <c r="CN44" s="25">
        <f t="shared" si="597"/>
        <v>638.70864340127673</v>
      </c>
      <c r="CO44" s="20">
        <f t="shared" si="538"/>
        <v>0.80977325942613854</v>
      </c>
      <c r="CP44" s="22">
        <f t="shared" si="539"/>
        <v>197.96151754516777</v>
      </c>
      <c r="CQ44" s="22">
        <f t="shared" si="600"/>
        <v>412.26366410644141</v>
      </c>
      <c r="CR44" s="22">
        <f t="shared" si="541"/>
        <v>34.018416288792658</v>
      </c>
      <c r="CS44" s="25">
        <f t="shared" si="602"/>
        <v>644.24359794040186</v>
      </c>
      <c r="CT44" s="20">
        <f t="shared" si="603"/>
        <v>0.82026403811280302</v>
      </c>
      <c r="CU44" s="22">
        <f t="shared" si="604"/>
        <v>199.41567864430652</v>
      </c>
      <c r="CV44" s="22">
        <f t="shared" si="605"/>
        <v>417.60462444360917</v>
      </c>
      <c r="CW44" s="22">
        <f t="shared" si="606"/>
        <v>32.63152640122555</v>
      </c>
      <c r="CX44" s="25">
        <f t="shared" si="607"/>
        <v>649.65182948914116</v>
      </c>
      <c r="CY44" s="20">
        <f t="shared" si="603"/>
        <v>0.83050495642738209</v>
      </c>
      <c r="CZ44" s="22">
        <f t="shared" si="604"/>
        <v>200.84467877655953</v>
      </c>
      <c r="DA44" s="22">
        <f t="shared" si="610"/>
        <v>422.81837836674453</v>
      </c>
      <c r="DB44" s="22">
        <f t="shared" si="606"/>
        <v>31.268633504470532</v>
      </c>
      <c r="DC44" s="25">
        <f t="shared" si="612"/>
        <v>654.93169064777464</v>
      </c>
      <c r="DD44" s="20">
        <f t="shared" si="603"/>
        <v>0.84049289488695134</v>
      </c>
      <c r="DE44" s="22">
        <f t="shared" si="604"/>
        <v>202.24808265464338</v>
      </c>
      <c r="DF44" s="22">
        <f t="shared" si="615"/>
        <v>427.90333771589582</v>
      </c>
      <c r="DG44" s="22">
        <f t="shared" si="606"/>
        <v>29.9301527489066</v>
      </c>
      <c r="DH44" s="25">
        <f t="shared" si="617"/>
        <v>660.08157311944581</v>
      </c>
      <c r="DI44" s="20">
        <f t="shared" si="603"/>
        <v>0.85022481106870051</v>
      </c>
      <c r="DJ44" s="22">
        <f t="shared" si="604"/>
        <v>203.62546278814182</v>
      </c>
      <c r="DK44" s="22">
        <f t="shared" si="620"/>
        <v>432.85795356318613</v>
      </c>
      <c r="DL44" s="22">
        <f t="shared" si="606"/>
        <v>28.616491848738029</v>
      </c>
      <c r="DM44" s="25">
        <f t="shared" si="622"/>
        <v>665.09990820006601</v>
      </c>
      <c r="DN44" s="20">
        <f t="shared" si="603"/>
        <v>0.85969774053668546</v>
      </c>
      <c r="DO44" s="22">
        <f t="shared" si="604"/>
        <v>204.97639961372312</v>
      </c>
      <c r="DP44" s="22">
        <f t="shared" si="625"/>
        <v>437.68071668463193</v>
      </c>
      <c r="DQ44" s="22">
        <f t="shared" si="606"/>
        <v>27.328050957800748</v>
      </c>
      <c r="DR44" s="25">
        <f t="shared" si="627"/>
        <v>669.98516725615582</v>
      </c>
      <c r="DS44" s="20">
        <f t="shared" si="603"/>
        <v>0.86890879774482377</v>
      </c>
      <c r="DT44" s="22">
        <f t="shared" si="604"/>
        <v>206.30048162294341</v>
      </c>
      <c r="DU44" s="22">
        <f t="shared" si="630"/>
        <v>442.37015801986723</v>
      </c>
      <c r="DV44" s="22">
        <f t="shared" si="606"/>
        <v>26.065222547671542</v>
      </c>
      <c r="DW44" s="25">
        <f t="shared" si="632"/>
        <v>674.73586219048218</v>
      </c>
      <c r="DX44" s="20">
        <f t="shared" si="603"/>
        <v>0.87785517691586057</v>
      </c>
      <c r="DY44" s="22">
        <f t="shared" si="604"/>
        <v>207.59730548759606</v>
      </c>
      <c r="DZ44" s="22">
        <f t="shared" si="635"/>
        <v>446.92484911963379</v>
      </c>
      <c r="EA44" s="22">
        <f t="shared" si="606"/>
        <v>24.828391288117416</v>
      </c>
      <c r="EB44" s="25">
        <f t="shared" si="637"/>
        <v>679.3505458953473</v>
      </c>
      <c r="EC44" s="20">
        <f t="shared" si="603"/>
        <v>0.88653415289603488</v>
      </c>
      <c r="ED44" s="22">
        <f t="shared" si="604"/>
        <v>208.86647618256922</v>
      </c>
      <c r="EE44" s="22">
        <f t="shared" si="640"/>
        <v>451.34340258090032</v>
      </c>
      <c r="EF44" s="22">
        <f t="shared" si="606"/>
        <v>23.617933929921506</v>
      </c>
      <c r="EG44" s="25">
        <f t="shared" si="642"/>
        <v>683.82781269339102</v>
      </c>
      <c r="EH44" s="20">
        <f t="shared" si="603"/>
        <v>0.89494308198518768</v>
      </c>
      <c r="EI44" s="22">
        <f t="shared" si="604"/>
        <v>210.1076071061745</v>
      </c>
      <c r="EJ44" s="22">
        <f t="shared" si="645"/>
        <v>455.62447246947892</v>
      </c>
      <c r="EK44" s="22">
        <f t="shared" si="606"/>
        <v>22.434219190121059</v>
      </c>
      <c r="EL44" s="25">
        <f t="shared" si="647"/>
        <v>688.16629876577451</v>
      </c>
      <c r="EM44" s="20">
        <f t="shared" si="603"/>
        <v>0.90307940274205967</v>
      </c>
      <c r="EN44" s="22">
        <f t="shared" si="604"/>
        <v>211.3203201979095</v>
      </c>
      <c r="EO44" s="22">
        <f t="shared" si="650"/>
        <v>459.76675473001001</v>
      </c>
      <c r="EP44" s="22">
        <f t="shared" si="606"/>
        <v>21.277607639692729</v>
      </c>
      <c r="EQ44" s="25">
        <f t="shared" si="652"/>
        <v>692.36468256761225</v>
      </c>
      <c r="ER44" s="20">
        <f t="shared" si="603"/>
        <v>0.91094063676452974</v>
      </c>
      <c r="ES44" s="22">
        <f t="shared" si="604"/>
        <v>212.50424605361857</v>
      </c>
      <c r="ET44" s="22">
        <f t="shared" si="655"/>
        <v>463.76898758318976</v>
      </c>
      <c r="EU44" s="22">
        <f t="shared" si="606"/>
        <v>20.148451593719134</v>
      </c>
      <c r="EV44" s="25">
        <f t="shared" si="657"/>
        <v>696.42168523052749</v>
      </c>
      <c r="EW44" s="20">
        <f t="shared" si="603"/>
        <v>0.91852438944456105</v>
      </c>
      <c r="EX44" s="22">
        <f t="shared" si="604"/>
        <v>213.65902403801718</v>
      </c>
      <c r="EY44" s="22">
        <f t="shared" si="660"/>
        <v>467.6299519101205</v>
      </c>
      <c r="EZ44" s="22">
        <f t="shared" si="606"/>
        <v>19.047095004070258</v>
      </c>
      <c r="FA44" s="25">
        <f t="shared" si="662"/>
        <v>700.33607095220793</v>
      </c>
      <c r="FB44" s="20">
        <f t="shared" si="603"/>
        <v>0.92582835069762226</v>
      </c>
      <c r="FC44" s="22">
        <f t="shared" si="604"/>
        <v>214.78430239454471</v>
      </c>
      <c r="FD44" s="22">
        <f t="shared" si="665"/>
        <v>471.34847162366646</v>
      </c>
      <c r="FE44" s="22">
        <f t="shared" si="606"/>
        <v>17.97387335463236</v>
      </c>
      <c r="FF44" s="25">
        <f t="shared" si="667"/>
        <v>704.10664737284355</v>
      </c>
      <c r="FG44" s="20">
        <f t="shared" si="668"/>
        <v>0.93285029566636024</v>
      </c>
      <c r="FH44" s="22">
        <f t="shared" si="669"/>
        <v>215.87973835251287</v>
      </c>
      <c r="FI44" s="22">
        <f t="shared" si="670"/>
        <v>474.9234140267007</v>
      </c>
      <c r="FJ44" s="22">
        <f t="shared" si="671"/>
        <v>16.929113559116427</v>
      </c>
      <c r="FK44" s="25">
        <f t="shared" si="672"/>
        <v>707.73226593832999</v>
      </c>
      <c r="FL44" s="20">
        <f t="shared" si="668"/>
        <v>0.93958808539831451</v>
      </c>
      <c r="FM44" s="22">
        <f t="shared" si="669"/>
        <v>216.94499823151725</v>
      </c>
      <c r="FN44" s="22">
        <f t="shared" si="675"/>
        <v>478.35369015713593</v>
      </c>
      <c r="FO44" s="22">
        <f t="shared" si="671"/>
        <v>15.913133861476963</v>
      </c>
      <c r="FP44" s="25">
        <f t="shared" si="677"/>
        <v>711.21182225013013</v>
      </c>
      <c r="FQ44" s="20">
        <f t="shared" si="668"/>
        <v>0.94603966749746227</v>
      </c>
      <c r="FR44" s="22">
        <f t="shared" si="669"/>
        <v>217.97975754307922</v>
      </c>
      <c r="FS44" s="22">
        <f t="shared" si="680"/>
        <v>481.63825511963302</v>
      </c>
      <c r="FT44" s="22">
        <f t="shared" si="671"/>
        <v>14.9262437389719</v>
      </c>
      <c r="FU44" s="25">
        <f t="shared" si="682"/>
        <v>714.54425640168415</v>
      </c>
      <c r="FV44" s="20">
        <f t="shared" si="668"/>
        <v>0.95220307674939819</v>
      </c>
      <c r="FW44" s="22">
        <f t="shared" si="669"/>
        <v>218.98370108948851</v>
      </c>
      <c r="FX44" s="22">
        <f t="shared" si="685"/>
        <v>484.7761084038861</v>
      </c>
      <c r="FY44" s="22">
        <f t="shared" si="671"/>
        <v>13.968743807892782</v>
      </c>
      <c r="FZ44" s="25">
        <f t="shared" si="687"/>
        <v>717.72855330126743</v>
      </c>
      <c r="GA44" s="20">
        <f t="shared" si="668"/>
        <v>0.95807643571995826</v>
      </c>
      <c r="GB44" s="22">
        <f t="shared" si="669"/>
        <v>219.95652305981554</v>
      </c>
      <c r="GC44" s="22">
        <f t="shared" si="690"/>
        <v>487.76629418938796</v>
      </c>
      <c r="GD44" s="22">
        <f t="shared" si="671"/>
        <v>13.040925731994086</v>
      </c>
      <c r="GE44" s="25">
        <f t="shared" si="692"/>
        <v>720.76374298119754</v>
      </c>
      <c r="GF44" s="20">
        <f t="shared" si="668"/>
        <v>0.96365795532710286</v>
      </c>
      <c r="GG44" s="22">
        <f t="shared" si="669"/>
        <v>220.89792712306419</v>
      </c>
      <c r="GH44" s="22">
        <f t="shared" si="695"/>
        <v>490.60790163658135</v>
      </c>
      <c r="GI44" s="22">
        <f t="shared" si="671"/>
        <v>12.143072133649744</v>
      </c>
      <c r="GJ44" s="25">
        <f t="shared" si="697"/>
        <v>723.64890089329526</v>
      </c>
      <c r="GK44" s="20">
        <f t="shared" si="668"/>
        <v>0.9689459353858908</v>
      </c>
      <c r="GL44" s="22">
        <f t="shared" si="669"/>
        <v>221.80762651843719</v>
      </c>
      <c r="GM44" s="22">
        <f t="shared" si="700"/>
        <v>493.30006516431087</v>
      </c>
      <c r="GN44" s="22">
        <f t="shared" si="671"/>
        <v>11.275456507763501</v>
      </c>
      <c r="GO44" s="25">
        <f t="shared" si="702"/>
        <v>726.38314819051152</v>
      </c>
      <c r="GP44" s="20">
        <f t="shared" si="703"/>
        <v>0.9739387651263699</v>
      </c>
      <c r="GQ44" s="22">
        <f t="shared" si="704"/>
        <v>222.68534414268626</v>
      </c>
      <c r="GR44" s="22">
        <f t="shared" si="705"/>
        <v>495.84196471348622</v>
      </c>
      <c r="GS44" s="22">
        <f t="shared" si="706"/>
        <v>10.438343138459794</v>
      </c>
      <c r="GT44" s="25">
        <f t="shared" si="707"/>
        <v>728.96565199463225</v>
      </c>
      <c r="GU44" s="20">
        <f t="shared" si="703"/>
        <v>0.97863492368423499</v>
      </c>
      <c r="GV44" s="22">
        <f t="shared" si="704"/>
        <v>223.5308126345204</v>
      </c>
      <c r="GW44" s="22">
        <f t="shared" si="710"/>
        <v>498.23282599688088</v>
      </c>
      <c r="GX44" s="22">
        <f t="shared" si="706"/>
        <v>9.6319870185801957</v>
      </c>
      <c r="GY44" s="25">
        <f t="shared" si="712"/>
        <v>731.39562564998141</v>
      </c>
      <c r="GZ44" s="20">
        <f t="shared" si="703"/>
        <v>0.9830329805640966</v>
      </c>
      <c r="HA44" s="22">
        <f t="shared" si="704"/>
        <v>224.34377445604684</v>
      </c>
      <c r="HB44" s="22">
        <f t="shared" si="715"/>
        <v>500.47192073498724</v>
      </c>
      <c r="HC44" s="22">
        <f t="shared" si="706"/>
        <v>8.8566337720101647</v>
      </c>
      <c r="HD44" s="25">
        <f t="shared" si="717"/>
        <v>733.67232896304427</v>
      </c>
      <c r="HE44" s="20">
        <f t="shared" si="703"/>
        <v>0.98713159607522383</v>
      </c>
      <c r="HF44" s="22">
        <f t="shared" si="704"/>
        <v>225.12398197121928</v>
      </c>
      <c r="HG44" s="22">
        <f t="shared" si="720"/>
        <v>502.55856687785723</v>
      </c>
      <c r="HH44" s="22">
        <f t="shared" si="706"/>
        <v>8.1125195788596471</v>
      </c>
      <c r="HI44" s="25">
        <f t="shared" si="722"/>
        <v>735.79506842793614</v>
      </c>
      <c r="HJ44" s="20">
        <f t="shared" si="703"/>
        <v>0.99092952173962823</v>
      </c>
      <c r="HK44" s="22">
        <f t="shared" si="704"/>
        <v>225.8711975212706</v>
      </c>
      <c r="HL44" s="22">
        <f t="shared" si="725"/>
        <v>504.49212881286212</v>
      </c>
      <c r="HM44" s="22">
        <f t="shared" si="706"/>
        <v>7.3998711035202565</v>
      </c>
      <c r="HN44" s="25">
        <f t="shared" si="727"/>
        <v>737.76319743765293</v>
      </c>
      <c r="HO44" s="20">
        <f t="shared" si="703"/>
        <v>0.99442560067236085</v>
      </c>
      <c r="HP44" s="22">
        <f t="shared" si="704"/>
        <v>226.58519349710588</v>
      </c>
      <c r="HQ44" s="22">
        <f t="shared" si="730"/>
        <v>506.27201755830566</v>
      </c>
      <c r="HR44" s="22">
        <f t="shared" si="706"/>
        <v>6.7189054256211564</v>
      </c>
      <c r="HS44" s="25">
        <f t="shared" si="732"/>
        <v>739.57611648103273</v>
      </c>
      <c r="HT44" s="20">
        <f t="shared" si="703"/>
        <v>0.99761876793391158</v>
      </c>
      <c r="HU44" s="22">
        <f t="shared" si="704"/>
        <v>227.2657524086342</v>
      </c>
      <c r="HV44" s="22">
        <f t="shared" si="735"/>
        <v>507.89769094283372</v>
      </c>
      <c r="HW44" s="22">
        <f t="shared" si="706"/>
        <v>6.0698299739045112</v>
      </c>
      <c r="HX44" s="25">
        <f t="shared" si="737"/>
        <v>741.23327332537235</v>
      </c>
      <c r="HY44" s="20">
        <f t="shared" si="738"/>
        <v>1.0005080508545996</v>
      </c>
      <c r="HZ44" s="22">
        <f t="shared" si="739"/>
        <v>227.91266695101837</v>
      </c>
      <c r="IA44" s="22">
        <f t="shared" si="740"/>
        <v>509.36865377058524</v>
      </c>
      <c r="IB44" s="22">
        <f t="shared" si="741"/>
        <v>5.4528424630406498</v>
      </c>
      <c r="IC44" s="25">
        <f t="shared" si="742"/>
        <v>742.73416318464422</v>
      </c>
      <c r="ID44" s="20">
        <f t="shared" si="738"/>
        <v>1.0030925693308581</v>
      </c>
      <c r="IE44" s="22">
        <f t="shared" si="739"/>
        <v>228.525740067822</v>
      </c>
      <c r="IF44" s="22">
        <f t="shared" si="745"/>
        <v>510.68445797203316</v>
      </c>
      <c r="IG44" s="22">
        <f t="shared" si="741"/>
        <v>4.8681308334022591</v>
      </c>
      <c r="IH44" s="25">
        <f t="shared" si="747"/>
        <v>744.07832887325742</v>
      </c>
      <c r="II44" s="20">
        <f t="shared" si="738"/>
        <v>1.0053715360933226</v>
      </c>
      <c r="IJ44" s="22">
        <f t="shared" si="739"/>
        <v>229.10478501103472</v>
      </c>
      <c r="IK44" s="22">
        <f t="shared" si="750"/>
        <v>511.84470274047152</v>
      </c>
      <c r="IL44" s="22">
        <f t="shared" si="741"/>
        <v>4.3158731938159534</v>
      </c>
      <c r="IM44" s="25">
        <f t="shared" si="752"/>
        <v>745.26536094532219</v>
      </c>
      <c r="IN44" s="20">
        <f t="shared" si="738"/>
        <v>1.0073442569466404</v>
      </c>
      <c r="IO44" s="22">
        <f t="shared" si="739"/>
        <v>229.64962539795749</v>
      </c>
      <c r="IP44" s="22">
        <f t="shared" si="755"/>
        <v>512.84903465410412</v>
      </c>
      <c r="IQ44" s="22">
        <f t="shared" si="741"/>
        <v>3.7962377673086105</v>
      </c>
      <c r="IR44" s="25">
        <f t="shared" si="757"/>
        <v>746.29489781937025</v>
      </c>
      <c r="IS44" s="20">
        <f t="shared" si="738"/>
        <v>1.0090101309809294</v>
      </c>
      <c r="IT44" s="22">
        <f t="shared" si="739"/>
        <v>230.1600952649305</v>
      </c>
      <c r="IU44" s="22">
        <f t="shared" si="760"/>
        <v>513.69714778370098</v>
      </c>
      <c r="IV44" s="22">
        <f t="shared" si="741"/>
        <v>3.309382839864957</v>
      </c>
      <c r="IW44" s="25">
        <f t="shared" si="762"/>
        <v>747.16662588849647</v>
      </c>
      <c r="IX44" s="20">
        <f t="shared" si="738"/>
        <v>1.0103686507548209</v>
      </c>
      <c r="IY44" s="22">
        <f t="shared" si="739"/>
        <v>230.63603911788726</v>
      </c>
      <c r="IZ44" s="22">
        <f t="shared" si="765"/>
        <v>514.38878378578681</v>
      </c>
      <c r="JA44" s="22">
        <f t="shared" si="741"/>
        <v>2.8554567122121561</v>
      </c>
      <c r="JB44" s="25">
        <f t="shared" si="767"/>
        <v>747.88027961588614</v>
      </c>
      <c r="JC44" s="20">
        <f t="shared" si="738"/>
        <v>1.0114194024500314</v>
      </c>
      <c r="JD44" s="22">
        <f t="shared" si="739"/>
        <v>231.0773119797195</v>
      </c>
      <c r="JE44" s="22">
        <f t="shared" si="770"/>
        <v>514.92373198133544</v>
      </c>
      <c r="JF44" s="22">
        <f t="shared" si="741"/>
        <v>2.4345976546459744</v>
      </c>
      <c r="JG44" s="25">
        <f t="shared" si="772"/>
        <v>748.43564161570089</v>
      </c>
      <c r="JH44" s="20">
        <f t="shared" si="773"/>
        <v>1.012162065997416</v>
      </c>
      <c r="JI44" s="22">
        <f t="shared" si="774"/>
        <v>231.48377943443887</v>
      </c>
      <c r="JJ44" s="22">
        <f t="shared" si="775"/>
        <v>515.30182941994451</v>
      </c>
      <c r="JK44" s="22">
        <f t="shared" si="776"/>
        <v>2.046933864912309</v>
      </c>
      <c r="JL44" s="25">
        <f t="shared" si="777"/>
        <v>748.83254271929559</v>
      </c>
      <c r="JM44" s="20">
        <f t="shared" si="773"/>
        <v>1.0125964151744635</v>
      </c>
      <c r="JN44" s="22">
        <f t="shared" si="774"/>
        <v>231.85531766812107</v>
      </c>
      <c r="JO44" s="22">
        <f t="shared" si="780"/>
        <v>515.5229609294712</v>
      </c>
      <c r="JP44" s="22">
        <f t="shared" si="776"/>
        <v>1.6925834291568922</v>
      </c>
      <c r="JQ44" s="25">
        <f t="shared" si="782"/>
        <v>749.07086202674918</v>
      </c>
      <c r="JR44" s="20">
        <f t="shared" si="773"/>
        <v>1.0127223176742073</v>
      </c>
      <c r="JS44" s="22">
        <f t="shared" si="774"/>
        <v>232.191813506621</v>
      </c>
      <c r="JT44" s="22">
        <f t="shared" si="785"/>
        <v>515.58705915111568</v>
      </c>
      <c r="JU44" s="22">
        <f t="shared" si="776"/>
        <v>1.371654285955106</v>
      </c>
      <c r="JV44" s="25">
        <f t="shared" si="787"/>
        <v>749.15052694369172</v>
      </c>
      <c r="JW44" s="20">
        <f t="shared" si="773"/>
        <v>1.0125397351455263</v>
      </c>
      <c r="JX44" s="22">
        <f t="shared" si="774"/>
        <v>232.49316445004655</v>
      </c>
      <c r="JY44" s="22">
        <f t="shared" si="790"/>
        <v>515.49410455993893</v>
      </c>
      <c r="JZ44" s="22">
        <f t="shared" si="776"/>
        <v>1.0842441934329043</v>
      </c>
      <c r="KA44" s="25">
        <f t="shared" si="792"/>
        <v>749.07151320341848</v>
      </c>
      <c r="KB44" s="20">
        <f t="shared" si="773"/>
        <v>1.012048723204827</v>
      </c>
      <c r="KC44" s="22">
        <f t="shared" si="774"/>
        <v>232.75927870398104</v>
      </c>
      <c r="KD44" s="22">
        <f t="shared" si="795"/>
        <v>515.24412547080942</v>
      </c>
      <c r="KE44" s="22">
        <f t="shared" si="776"/>
        <v>0.83044069948867649</v>
      </c>
      <c r="KF44" s="25">
        <f t="shared" si="797"/>
        <v>748.83384487427918</v>
      </c>
      <c r="KG44" s="20">
        <f t="shared" si="773"/>
        <v>1.0112494314191036</v>
      </c>
      <c r="KH44" s="22">
        <f t="shared" si="774"/>
        <v>232.99007520744485</v>
      </c>
      <c r="KI44" s="22">
        <f t="shared" si="800"/>
        <v>514.83719802977987</v>
      </c>
      <c r="KJ44" s="22">
        <f t="shared" si="776"/>
        <v>0.61032111512530451</v>
      </c>
      <c r="KK44" s="25">
        <f t="shared" si="802"/>
        <v>748.43759435235006</v>
      </c>
      <c r="KL44" s="20">
        <f t="shared" si="773"/>
        <v>1.0101421032603766</v>
      </c>
      <c r="KM44" s="22">
        <f t="shared" si="774"/>
        <v>233.18548365758724</v>
      </c>
      <c r="KN44" s="22">
        <f t="shared" si="805"/>
        <v>514.27344619089035</v>
      </c>
      <c r="KO44" s="22">
        <f t="shared" si="776"/>
        <v>0.42395249090053705</v>
      </c>
      <c r="KP44" s="25">
        <f t="shared" si="807"/>
        <v>747.88288233937817</v>
      </c>
      <c r="KQ44" s="20">
        <f t="shared" si="808"/>
        <v>1.0087270760315303</v>
      </c>
      <c r="KR44" s="22">
        <f t="shared" si="809"/>
        <v>233.34544453110135</v>
      </c>
      <c r="KS44" s="22">
        <f t="shared" si="810"/>
        <v>513.55304167841246</v>
      </c>
      <c r="KT44" s="22">
        <f t="shared" si="811"/>
        <v>0.27139159650272632</v>
      </c>
      <c r="KU44" s="25">
        <f t="shared" si="812"/>
        <v>747.16987780601653</v>
      </c>
      <c r="KV44" s="20">
        <f t="shared" si="808"/>
        <v>1.0070047807635663</v>
      </c>
      <c r="KW44" s="22">
        <f t="shared" si="809"/>
        <v>233.46990910235553</v>
      </c>
      <c r="KX44" s="22">
        <f t="shared" si="815"/>
        <v>512.67620393453922</v>
      </c>
      <c r="KY44" s="22">
        <f t="shared" si="811"/>
        <v>0.15268490345817468</v>
      </c>
      <c r="KZ44" s="25">
        <f t="shared" si="817"/>
        <v>746.29879794035298</v>
      </c>
      <c r="LA44" s="20">
        <f t="shared" si="808"/>
        <v>1.0049757420843071</v>
      </c>
      <c r="LB44" s="22">
        <f t="shared" si="809"/>
        <v>233.55883945823567</v>
      </c>
      <c r="LC44" s="22">
        <f t="shared" si="820"/>
        <v>511.6432000525416</v>
      </c>
      <c r="LD44" s="22">
        <f t="shared" si="811"/>
        <v>6.7868570975522041E-2</v>
      </c>
      <c r="LE44" s="25">
        <f t="shared" si="822"/>
        <v>745.26990808175276</v>
      </c>
      <c r="LF44" s="20">
        <f t="shared" si="808"/>
        <v>1.0026405780585905</v>
      </c>
      <c r="LG44" s="22">
        <f t="shared" si="809"/>
        <v>233.61220850969383</v>
      </c>
      <c r="LH44" s="22">
        <f t="shared" si="825"/>
        <v>510.45434469540902</v>
      </c>
      <c r="LI44" s="22">
        <f t="shared" si="811"/>
        <v>1.6968434931292267E-2</v>
      </c>
      <c r="LJ44" s="25">
        <f t="shared" si="827"/>
        <v>744.08352164003418</v>
      </c>
      <c r="LK44" s="20">
        <f t="shared" si="808"/>
        <v>1</v>
      </c>
      <c r="LL44" s="22">
        <f t="shared" si="809"/>
        <v>233.63</v>
      </c>
      <c r="LM44" s="22">
        <f t="shared" si="830"/>
        <v>509.11</v>
      </c>
      <c r="LN44" s="22">
        <f t="shared" si="811"/>
        <v>0</v>
      </c>
      <c r="LO44" s="25">
        <f t="shared" si="832"/>
        <v>742.74</v>
      </c>
    </row>
    <row r="45" spans="1:327" x14ac:dyDescent="0.2">
      <c r="A45" s="1">
        <f>Foglio3!A46</f>
        <v>13</v>
      </c>
      <c r="B45" s="1">
        <f>Foglio3!B46</f>
        <v>13</v>
      </c>
      <c r="C45" s="1">
        <f>Foglio3!C46</f>
        <v>21.60842584888924</v>
      </c>
      <c r="D45" s="1">
        <f>Foglio3!D46</f>
        <v>0.92972233987768393</v>
      </c>
      <c r="E45" s="1">
        <f>Foglio3!E46</f>
        <v>0.36826128052289753</v>
      </c>
      <c r="F45" s="1">
        <f>Foglio3!F46</f>
        <v>0.39609813029914576</v>
      </c>
      <c r="G45" s="1">
        <f>Foglio1!H54</f>
        <v>-17.4919648020872</v>
      </c>
      <c r="H45" s="1">
        <f>Foglio3!G46</f>
        <v>0.21657652820527776</v>
      </c>
      <c r="I45" s="1">
        <f>Foglio3!H46</f>
        <v>243.62</v>
      </c>
      <c r="J45" s="1">
        <f>Foglio3!I46</f>
        <v>532.01</v>
      </c>
      <c r="K45" s="1">
        <f>Foglio3!J46</f>
        <v>775.63</v>
      </c>
      <c r="L45" s="1">
        <f>IF(G45&lt;=Foglio1!$C$3,_xlfn.XLOOKUP(Q45,W45:LO45,$W$3:$LO$3),-_xlfn.XLOOKUP(Q45,W45:LO45,$W$3:$LO$3))</f>
        <v>-5</v>
      </c>
      <c r="M45" s="1">
        <f>IF($G45&lt;=Foglio1!$C$3,_xlfn.XLOOKUP($L45,$W$3:$LO$3,$W45:$LO45),_xlfn.XLOOKUP(-$L45,$W$3:$LO$3,$W45:$LO45))</f>
        <v>1.0036714021065654</v>
      </c>
      <c r="N45" s="1">
        <f t="shared" si="833"/>
        <v>243.15647617455554</v>
      </c>
      <c r="O45" s="1">
        <f t="shared" si="834"/>
        <v>533.96322263471382</v>
      </c>
      <c r="P45" s="1">
        <f t="shared" si="835"/>
        <v>0.44272594786491043</v>
      </c>
      <c r="Q45" s="1">
        <f t="shared" si="836"/>
        <v>777.56242475713429</v>
      </c>
      <c r="W45" s="20">
        <f t="shared" si="837"/>
        <v>0.57429247240951342</v>
      </c>
      <c r="X45" s="22">
        <f t="shared" si="838"/>
        <v>182.715</v>
      </c>
      <c r="Y45" s="22">
        <f t="shared" si="839"/>
        <v>305.52933824658521</v>
      </c>
      <c r="Z45" s="22">
        <f t="shared" si="840"/>
        <v>58.172249999999984</v>
      </c>
      <c r="AA45" s="25">
        <f t="shared" si="841"/>
        <v>546.41658824658521</v>
      </c>
      <c r="AB45" s="20">
        <f t="shared" si="842"/>
        <v>0.58857065000481368</v>
      </c>
      <c r="AC45" s="22">
        <f t="shared" si="843"/>
        <v>184.54678790479372</v>
      </c>
      <c r="AD45" s="22">
        <f t="shared" si="844"/>
        <v>313.1254715090609</v>
      </c>
      <c r="AE45" s="22">
        <f t="shared" si="845"/>
        <v>56.422652693627199</v>
      </c>
      <c r="AF45" s="25">
        <f t="shared" si="846"/>
        <v>554.09491210748183</v>
      </c>
      <c r="AG45" s="20">
        <f t="shared" si="538"/>
        <v>0.60266954327851086</v>
      </c>
      <c r="AH45" s="22">
        <f t="shared" si="539"/>
        <v>186.35946557624669</v>
      </c>
      <c r="AI45" s="22">
        <f t="shared" si="540"/>
        <v>320.62622371960055</v>
      </c>
      <c r="AJ45" s="22">
        <f t="shared" si="541"/>
        <v>54.691308162419894</v>
      </c>
      <c r="AK45" s="25">
        <f t="shared" si="542"/>
        <v>561.67699745826712</v>
      </c>
      <c r="AL45" s="20">
        <f t="shared" si="538"/>
        <v>0.61658485757113424</v>
      </c>
      <c r="AM45" s="22">
        <f t="shared" si="539"/>
        <v>188.15248085518044</v>
      </c>
      <c r="AN45" s="22">
        <f t="shared" si="545"/>
        <v>328.02931007641911</v>
      </c>
      <c r="AO45" s="22">
        <f t="shared" si="541"/>
        <v>52.978743790694182</v>
      </c>
      <c r="AP45" s="25">
        <f t="shared" si="547"/>
        <v>569.16053472229373</v>
      </c>
      <c r="AQ45" s="20">
        <f t="shared" si="538"/>
        <v>0.6303123541431499</v>
      </c>
      <c r="AR45" s="22">
        <f t="shared" si="539"/>
        <v>189.92528757177166</v>
      </c>
      <c r="AS45" s="22">
        <f t="shared" si="550"/>
        <v>335.33247552769717</v>
      </c>
      <c r="AT45" s="22">
        <f t="shared" si="541"/>
        <v>51.285481242147696</v>
      </c>
      <c r="AU45" s="25">
        <f t="shared" si="552"/>
        <v>576.54324434161651</v>
      </c>
      <c r="AV45" s="20">
        <f t="shared" si="538"/>
        <v>0.64384785146612078</v>
      </c>
      <c r="AW45" s="22">
        <f t="shared" si="539"/>
        <v>191.67734571192094</v>
      </c>
      <c r="AX45" s="22">
        <f t="shared" si="555"/>
        <v>342.5334954584909</v>
      </c>
      <c r="AY45" s="22">
        <f t="shared" si="541"/>
        <v>49.612036300955708</v>
      </c>
      <c r="AZ45" s="25">
        <f t="shared" si="557"/>
        <v>583.82287747136752</v>
      </c>
      <c r="BA45" s="20">
        <f t="shared" si="538"/>
        <v>0.65718722649644068</v>
      </c>
      <c r="BB45" s="22">
        <f t="shared" si="539"/>
        <v>193.40812158174614</v>
      </c>
      <c r="BC45" s="22">
        <f t="shared" si="560"/>
        <v>349.63017636837139</v>
      </c>
      <c r="BD45" s="22">
        <f t="shared" si="541"/>
        <v>47.95891871465836</v>
      </c>
      <c r="BE45" s="25">
        <f t="shared" si="562"/>
        <v>590.99721666477592</v>
      </c>
      <c r="BF45" s="20">
        <f t="shared" si="538"/>
        <v>0.67032641593125442</v>
      </c>
      <c r="BG45" s="22">
        <f t="shared" si="539"/>
        <v>195.11708797015103</v>
      </c>
      <c r="BH45" s="22">
        <f t="shared" si="565"/>
        <v>356.62035653958668</v>
      </c>
      <c r="BI45" s="22">
        <f t="shared" si="541"/>
        <v>46.326632038886508</v>
      </c>
      <c r="BJ45" s="25">
        <f t="shared" si="567"/>
        <v>598.06407654862426</v>
      </c>
      <c r="BK45" s="20">
        <f t="shared" si="538"/>
        <v>0.68326141744617741</v>
      </c>
      <c r="BL45" s="22">
        <f t="shared" si="539"/>
        <v>196.80372430941841</v>
      </c>
      <c r="BM45" s="22">
        <f t="shared" si="570"/>
        <v>363.50190669554081</v>
      </c>
      <c r="BN45" s="22">
        <f t="shared" si="541"/>
        <v>44.715673483973944</v>
      </c>
      <c r="BO45" s="25">
        <f t="shared" si="572"/>
        <v>605.02130448893308</v>
      </c>
      <c r="BP45" s="20">
        <f t="shared" si="538"/>
        <v>0.69598829091444436</v>
      </c>
      <c r="BQ45" s="22">
        <f t="shared" si="539"/>
        <v>198.46751683378071</v>
      </c>
      <c r="BR45" s="22">
        <f t="shared" si="575"/>
        <v>370.27273064939357</v>
      </c>
      <c r="BS45" s="22">
        <f t="shared" si="541"/>
        <v>43.126533763502181</v>
      </c>
      <c r="BT45" s="25">
        <f t="shared" si="577"/>
        <v>611.8667812466764</v>
      </c>
      <c r="BU45" s="20">
        <f t="shared" si="538"/>
        <v>0.70850315960710886</v>
      </c>
      <c r="BV45" s="22">
        <f t="shared" si="539"/>
        <v>200.10795873591735</v>
      </c>
      <c r="BW45" s="22">
        <f t="shared" si="580"/>
        <v>376.93076594257798</v>
      </c>
      <c r="BX45" s="22">
        <f t="shared" si="541"/>
        <v>41.559696944824417</v>
      </c>
      <c r="BY45" s="25">
        <f t="shared" si="582"/>
        <v>618.59842162331972</v>
      </c>
      <c r="BZ45" s="20">
        <f t="shared" si="538"/>
        <v>0.72080221137393274</v>
      </c>
      <c r="CA45" s="22">
        <f t="shared" si="539"/>
        <v>201.72455032133371</v>
      </c>
      <c r="CB45" s="22">
        <f t="shared" si="585"/>
        <v>383.47398447304596</v>
      </c>
      <c r="CC45" s="22">
        <f t="shared" si="541"/>
        <v>40.015640301613928</v>
      </c>
      <c r="CD45" s="25">
        <f t="shared" si="587"/>
        <v>625.2141750959936</v>
      </c>
      <c r="CE45" s="20">
        <f t="shared" si="538"/>
        <v>0.73288169980460449</v>
      </c>
      <c r="CF45" s="22">
        <f t="shared" si="539"/>
        <v>203.31679916057251</v>
      </c>
      <c r="CG45" s="22">
        <f t="shared" si="590"/>
        <v>389.90039311304764</v>
      </c>
      <c r="CH45" s="22">
        <f t="shared" si="541"/>
        <v>38.494834168481816</v>
      </c>
      <c r="CI45" s="25">
        <f t="shared" si="592"/>
        <v>631.712026442102</v>
      </c>
      <c r="CJ45" s="20">
        <f t="shared" si="538"/>
        <v>0.7447379453699311</v>
      </c>
      <c r="CK45" s="22">
        <f t="shared" si="539"/>
        <v>204.88422023921296</v>
      </c>
      <c r="CL45" s="22">
        <f t="shared" si="595"/>
        <v>396.20803431625706</v>
      </c>
      <c r="CM45" s="22">
        <f t="shared" si="541"/>
        <v>36.997741797708642</v>
      </c>
      <c r="CN45" s="25">
        <f t="shared" si="597"/>
        <v>638.08999635317866</v>
      </c>
      <c r="CO45" s="20">
        <f t="shared" si="538"/>
        <v>0.75636733654265986</v>
      </c>
      <c r="CP45" s="22">
        <f t="shared" si="539"/>
        <v>206.42633610561046</v>
      </c>
      <c r="CQ45" s="22">
        <f t="shared" si="600"/>
        <v>402.39498671406045</v>
      </c>
      <c r="CR45" s="22">
        <f t="shared" si="541"/>
        <v>35.524819218133196</v>
      </c>
      <c r="CS45" s="25">
        <f t="shared" si="602"/>
        <v>644.34614203780416</v>
      </c>
      <c r="CT45" s="20">
        <f t="shared" si="603"/>
        <v>0.76776633089758262</v>
      </c>
      <c r="CU45" s="22">
        <f t="shared" si="604"/>
        <v>207.94267701633336</v>
      </c>
      <c r="CV45" s="22">
        <f t="shared" si="605"/>
        <v>408.4593657008229</v>
      </c>
      <c r="CW45" s="22">
        <f t="shared" si="606"/>
        <v>34.076515096241714</v>
      </c>
      <c r="CX45" s="25">
        <f t="shared" si="607"/>
        <v>650.47855781339797</v>
      </c>
      <c r="CY45" s="20">
        <f t="shared" si="603"/>
        <v>0.77893145619059445</v>
      </c>
      <c r="CZ45" s="22">
        <f t="shared" si="604"/>
        <v>209.4327810792511</v>
      </c>
      <c r="DA45" s="22">
        <f t="shared" si="610"/>
        <v>414.39932400795817</v>
      </c>
      <c r="DB45" s="22">
        <f t="shared" si="606"/>
        <v>32.653270599499798</v>
      </c>
      <c r="DC45" s="25">
        <f t="shared" si="612"/>
        <v>656.48537568670906</v>
      </c>
      <c r="DD45" s="20">
        <f t="shared" si="603"/>
        <v>0.78985931141637233</v>
      </c>
      <c r="DE45" s="22">
        <f t="shared" si="604"/>
        <v>210.89619439423114</v>
      </c>
      <c r="DF45" s="22">
        <f t="shared" si="615"/>
        <v>420.21305226662423</v>
      </c>
      <c r="DG45" s="22">
        <f t="shared" si="606"/>
        <v>31.25551926196842</v>
      </c>
      <c r="DH45" s="25">
        <f t="shared" si="617"/>
        <v>662.36476592282384</v>
      </c>
      <c r="DI45" s="20">
        <f t="shared" si="603"/>
        <v>0.80054656784435374</v>
      </c>
      <c r="DJ45" s="22">
        <f t="shared" si="604"/>
        <v>212.3324711914014</v>
      </c>
      <c r="DK45" s="22">
        <f t="shared" si="620"/>
        <v>425.89877955887465</v>
      </c>
      <c r="DL45" s="22">
        <f t="shared" si="606"/>
        <v>29.883686852245305</v>
      </c>
      <c r="DM45" s="25">
        <f t="shared" si="622"/>
        <v>668.11493760252142</v>
      </c>
      <c r="DN45" s="20">
        <f t="shared" si="603"/>
        <v>0.81098997003270101</v>
      </c>
      <c r="DO45" s="22">
        <f t="shared" si="604"/>
        <v>213.74117396693589</v>
      </c>
      <c r="DP45" s="22">
        <f t="shared" si="625"/>
        <v>431.45477395709725</v>
      </c>
      <c r="DQ45" s="22">
        <f t="shared" si="606"/>
        <v>28.538191243771699</v>
      </c>
      <c r="DR45" s="25">
        <f t="shared" si="627"/>
        <v>673.73413916780487</v>
      </c>
      <c r="DS45" s="20">
        <f t="shared" si="603"/>
        <v>0.82118633681994002</v>
      </c>
      <c r="DT45" s="22">
        <f t="shared" si="604"/>
        <v>215.12187361632272</v>
      </c>
      <c r="DU45" s="22">
        <f t="shared" si="630"/>
        <v>436.87934305157626</v>
      </c>
      <c r="DV45" s="22">
        <f t="shared" si="606"/>
        <v>27.219442287544062</v>
      </c>
      <c r="DW45" s="25">
        <f t="shared" si="632"/>
        <v>679.22065895544301</v>
      </c>
      <c r="DX45" s="20">
        <f t="shared" si="603"/>
        <v>0.83113256229397314</v>
      </c>
      <c r="DY45" s="22">
        <f t="shared" si="604"/>
        <v>216.47414956507362</v>
      </c>
      <c r="DZ45" s="22">
        <f t="shared" si="635"/>
        <v>442.17083446601663</v>
      </c>
      <c r="EA45" s="22">
        <f t="shared" si="606"/>
        <v>25.927841687269449</v>
      </c>
      <c r="EB45" s="25">
        <f t="shared" si="637"/>
        <v>684.57282571835958</v>
      </c>
      <c r="EC45" s="20">
        <f t="shared" si="603"/>
        <v>0.84082561673816947</v>
      </c>
      <c r="ED45" s="22">
        <f t="shared" si="604"/>
        <v>217.79758989683478</v>
      </c>
      <c r="EE45" s="22">
        <f t="shared" si="640"/>
        <v>447.32763636087356</v>
      </c>
      <c r="EF45" s="22">
        <f t="shared" si="606"/>
        <v>24.663782877002742</v>
      </c>
      <c r="EG45" s="25">
        <f t="shared" si="642"/>
        <v>689.78900913471114</v>
      </c>
      <c r="EH45" s="20">
        <f t="shared" si="603"/>
        <v>0.85026254755424679</v>
      </c>
      <c r="EI45" s="22">
        <f t="shared" si="604"/>
        <v>219.09179147886076</v>
      </c>
      <c r="EJ45" s="22">
        <f t="shared" si="645"/>
        <v>452.34817792433483</v>
      </c>
      <c r="EK45" s="22">
        <f t="shared" si="606"/>
        <v>23.427650901302737</v>
      </c>
      <c r="EL45" s="25">
        <f t="shared" si="647"/>
        <v>694.86762030449836</v>
      </c>
      <c r="EM45" s="20">
        <f t="shared" si="603"/>
        <v>0.85944048016166086</v>
      </c>
      <c r="EN45" s="22">
        <f t="shared" si="604"/>
        <v>220.35636008481237</v>
      </c>
      <c r="EO45" s="22">
        <f t="shared" si="650"/>
        <v>457.23092985080518</v>
      </c>
      <c r="EP45" s="22">
        <f t="shared" si="606"/>
        <v>22.219822297943924</v>
      </c>
      <c r="EQ45" s="25">
        <f t="shared" si="652"/>
        <v>699.80711223356138</v>
      </c>
      <c r="ER45" s="20">
        <f t="shared" si="603"/>
        <v>0.86835661887323079</v>
      </c>
      <c r="ES45" s="22">
        <f t="shared" si="604"/>
        <v>221.59091051484211</v>
      </c>
      <c r="ET45" s="22">
        <f t="shared" si="655"/>
        <v>461.97440480674749</v>
      </c>
      <c r="EU45" s="22">
        <f t="shared" si="606"/>
        <v>21.040664983219393</v>
      </c>
      <c r="EV45" s="25">
        <f t="shared" si="657"/>
        <v>704.60598030480901</v>
      </c>
      <c r="EW45" s="20">
        <f t="shared" si="603"/>
        <v>0.87700824774673236</v>
      </c>
      <c r="EX45" s="22">
        <f t="shared" si="604"/>
        <v>222.79506671292961</v>
      </c>
      <c r="EY45" s="22">
        <f t="shared" si="660"/>
        <v>466.57715788373906</v>
      </c>
      <c r="EZ45" s="22">
        <f t="shared" si="606"/>
        <v>19.89053813986996</v>
      </c>
      <c r="FA45" s="25">
        <f t="shared" si="662"/>
        <v>709.26276273653866</v>
      </c>
      <c r="FB45" s="20">
        <f t="shared" si="603"/>
        <v>0.88539273141220076</v>
      </c>
      <c r="FC45" s="22">
        <f t="shared" si="604"/>
        <v>223.96846188143212</v>
      </c>
      <c r="FD45" s="22">
        <f t="shared" si="665"/>
        <v>471.0377870386049</v>
      </c>
      <c r="FE45" s="22">
        <f t="shared" si="606"/>
        <v>18.769792107673609</v>
      </c>
      <c r="FF45" s="25">
        <f t="shared" si="667"/>
        <v>713.77604102771068</v>
      </c>
      <c r="FG45" s="20">
        <f t="shared" si="668"/>
        <v>0.89350751587468891</v>
      </c>
      <c r="FH45" s="22">
        <f t="shared" si="669"/>
        <v>225.11073859281424</v>
      </c>
      <c r="FI45" s="22">
        <f t="shared" si="670"/>
        <v>475.35493352049326</v>
      </c>
      <c r="FJ45" s="22">
        <f t="shared" si="671"/>
        <v>17.6787682767287</v>
      </c>
      <c r="FK45" s="25">
        <f t="shared" si="672"/>
        <v>718.14444039003615</v>
      </c>
      <c r="FL45" s="20">
        <f t="shared" si="668"/>
        <v>0.90135012929224023</v>
      </c>
      <c r="FM45" s="22">
        <f t="shared" si="669"/>
        <v>226.2215488985243</v>
      </c>
      <c r="FN45" s="22">
        <f t="shared" si="675"/>
        <v>479.52728228476474</v>
      </c>
      <c r="FO45" s="22">
        <f t="shared" si="671"/>
        <v>16.617798983463093</v>
      </c>
      <c r="FP45" s="25">
        <f t="shared" si="677"/>
        <v>722.36663016675209</v>
      </c>
      <c r="FQ45" s="20">
        <f t="shared" si="668"/>
        <v>0.90891818272883407</v>
      </c>
      <c r="FR45" s="22">
        <f t="shared" si="669"/>
        <v>227.3005544349825</v>
      </c>
      <c r="FS45" s="22">
        <f t="shared" si="680"/>
        <v>483.55356239356701</v>
      </c>
      <c r="FT45" s="22">
        <f t="shared" si="671"/>
        <v>15.587207409401371</v>
      </c>
      <c r="FU45" s="25">
        <f t="shared" si="682"/>
        <v>726.44132423795088</v>
      </c>
      <c r="FV45" s="20">
        <f t="shared" si="668"/>
        <v>0.91620937088208043</v>
      </c>
      <c r="FW45" s="22">
        <f t="shared" si="669"/>
        <v>228.3474265266498</v>
      </c>
      <c r="FX45" s="22">
        <f t="shared" si="685"/>
        <v>487.43254740297562</v>
      </c>
      <c r="FY45" s="22">
        <f t="shared" si="671"/>
        <v>14.587307482720572</v>
      </c>
      <c r="FZ45" s="25">
        <f t="shared" si="687"/>
        <v>730.36728141234596</v>
      </c>
      <c r="GA45" s="20">
        <f t="shared" si="668"/>
        <v>0.92322147278543698</v>
      </c>
      <c r="GB45" s="22">
        <f t="shared" si="669"/>
        <v>229.36184628614589</v>
      </c>
      <c r="GC45" s="22">
        <f t="shared" si="690"/>
        <v>491.1630557365803</v>
      </c>
      <c r="GD45" s="22">
        <f t="shared" si="671"/>
        <v>13.618403782624569</v>
      </c>
      <c r="GE45" s="25">
        <f t="shared" si="692"/>
        <v>734.14330580535079</v>
      </c>
      <c r="GF45" s="20">
        <f t="shared" si="668"/>
        <v>0.92995235248473584</v>
      </c>
      <c r="GG45" s="22">
        <f t="shared" si="669"/>
        <v>230.34350471138509</v>
      </c>
      <c r="GH45" s="22">
        <f t="shared" si="695"/>
        <v>494.74395104540429</v>
      </c>
      <c r="GI45" s="22">
        <f t="shared" si="671"/>
        <v>12.680791446566431</v>
      </c>
      <c r="GJ45" s="25">
        <f t="shared" si="697"/>
        <v>737.76824720335583</v>
      </c>
      <c r="GK45" s="20">
        <f t="shared" si="668"/>
        <v>0.93639995968881695</v>
      </c>
      <c r="GL45" s="22">
        <f t="shared" si="669"/>
        <v>231.29210277970154</v>
      </c>
      <c r="GM45" s="22">
        <f t="shared" si="700"/>
        <v>498.17414255404748</v>
      </c>
      <c r="GN45" s="22">
        <f t="shared" si="671"/>
        <v>11.77475608034656</v>
      </c>
      <c r="GO45" s="25">
        <f t="shared" si="702"/>
        <v>741.24100141409565</v>
      </c>
      <c r="GP45" s="20">
        <f t="shared" si="703"/>
        <v>0.94256233039406678</v>
      </c>
      <c r="GQ45" s="22">
        <f t="shared" si="704"/>
        <v>232.20735153893435</v>
      </c>
      <c r="GR45" s="22">
        <f t="shared" si="705"/>
        <v>501.45258539294747</v>
      </c>
      <c r="GS45" s="22">
        <f t="shared" si="706"/>
        <v>10.900573671114481</v>
      </c>
      <c r="GT45" s="25">
        <f t="shared" si="707"/>
        <v>744.56051060299626</v>
      </c>
      <c r="GU45" s="20">
        <f t="shared" si="703"/>
        <v>0.94843758748267226</v>
      </c>
      <c r="GV45" s="22">
        <f t="shared" si="704"/>
        <v>233.08897219544519</v>
      </c>
      <c r="GW45" s="22">
        <f t="shared" si="710"/>
        <v>504.57828091665647</v>
      </c>
      <c r="GX45" s="22">
        <f t="shared" si="706"/>
        <v>10.058510503300424</v>
      </c>
      <c r="GY45" s="25">
        <f t="shared" si="712"/>
        <v>747.72576361540212</v>
      </c>
      <c r="GZ45" s="20">
        <f t="shared" si="703"/>
        <v>0.95402394129440948</v>
      </c>
      <c r="HA45" s="22">
        <f t="shared" si="704"/>
        <v>233.93669619904179</v>
      </c>
      <c r="HB45" s="22">
        <f t="shared" si="715"/>
        <v>507.55027700803879</v>
      </c>
      <c r="HC45" s="22">
        <f t="shared" si="706"/>
        <v>9.2488230775025499</v>
      </c>
      <c r="HD45" s="25">
        <f t="shared" si="717"/>
        <v>750.7357962845831</v>
      </c>
      <c r="HE45" s="20">
        <f t="shared" si="703"/>
        <v>0.95931969017179075</v>
      </c>
      <c r="HF45" s="22">
        <f t="shared" si="704"/>
        <v>234.75026532478037</v>
      </c>
      <c r="HG45" s="22">
        <f t="shared" si="720"/>
        <v>510.3676683682944</v>
      </c>
      <c r="HH45" s="22">
        <f t="shared" si="706"/>
        <v>8.4717580323543995</v>
      </c>
      <c r="HI45" s="25">
        <f t="shared" si="722"/>
        <v>753.58969172542913</v>
      </c>
      <c r="HJ45" s="20">
        <f t="shared" si="703"/>
        <v>0.96432322097840739</v>
      </c>
      <c r="HK45" s="22">
        <f t="shared" si="704"/>
        <v>235.52943175162414</v>
      </c>
      <c r="HL45" s="22">
        <f t="shared" si="725"/>
        <v>513.02959679272249</v>
      </c>
      <c r="HM45" s="22">
        <f t="shared" si="706"/>
        <v>7.727552069396312</v>
      </c>
      <c r="HN45" s="25">
        <f t="shared" si="727"/>
        <v>756.2865806137429</v>
      </c>
      <c r="HO45" s="20">
        <f t="shared" si="703"/>
        <v>0.96903300959030503</v>
      </c>
      <c r="HP45" s="22">
        <f t="shared" si="704"/>
        <v>236.27395813793152</v>
      </c>
      <c r="HQ45" s="22">
        <f t="shared" si="730"/>
        <v>515.53525143213812</v>
      </c>
      <c r="HR45" s="22">
        <f t="shared" si="706"/>
        <v>7.0164318809738768</v>
      </c>
      <c r="HS45" s="25">
        <f t="shared" si="732"/>
        <v>758.82564145104357</v>
      </c>
      <c r="HT45" s="20">
        <f t="shared" si="703"/>
        <v>0.97344762136024798</v>
      </c>
      <c r="HU45" s="22">
        <f t="shared" si="704"/>
        <v>236.98361769375279</v>
      </c>
      <c r="HV45" s="22">
        <f t="shared" si="735"/>
        <v>517.88386903986554</v>
      </c>
      <c r="HW45" s="22">
        <f t="shared" si="706"/>
        <v>6.3386140811852814</v>
      </c>
      <c r="HX45" s="25">
        <f t="shared" si="737"/>
        <v>761.20610081480356</v>
      </c>
      <c r="HY45" s="20">
        <f t="shared" si="738"/>
        <v>0.97756571155472582</v>
      </c>
      <c r="HZ45" s="22">
        <f t="shared" si="739"/>
        <v>237.65819424991267</v>
      </c>
      <c r="IA45" s="22">
        <f t="shared" si="740"/>
        <v>520.07473420422969</v>
      </c>
      <c r="IB45" s="22">
        <f t="shared" si="741"/>
        <v>5.6943051398985096</v>
      </c>
      <c r="IC45" s="25">
        <f t="shared" si="742"/>
        <v>763.42723359404079</v>
      </c>
      <c r="ID45" s="20">
        <f t="shared" si="738"/>
        <v>0.98138602576357226</v>
      </c>
      <c r="IE45" s="22">
        <f t="shared" si="739"/>
        <v>238.29748232385737</v>
      </c>
      <c r="IF45" s="22">
        <f t="shared" si="745"/>
        <v>522.10717956647807</v>
      </c>
      <c r="IG45" s="22">
        <f t="shared" si="741"/>
        <v>5.0837013198586236</v>
      </c>
      <c r="IH45" s="25">
        <f t="shared" si="747"/>
        <v>765.48836321019405</v>
      </c>
      <c r="II45" s="20">
        <f t="shared" si="738"/>
        <v>0.98490740028207124</v>
      </c>
      <c r="IJ45" s="22">
        <f t="shared" si="739"/>
        <v>238.90128718224662</v>
      </c>
      <c r="IK45" s="22">
        <f t="shared" si="750"/>
        <v>523.98058602406468</v>
      </c>
      <c r="IL45" s="22">
        <f t="shared" si="741"/>
        <v>4.5069886169042572</v>
      </c>
      <c r="IM45" s="25">
        <f t="shared" si="752"/>
        <v>767.38886182321551</v>
      </c>
      <c r="IN45" s="20">
        <f t="shared" si="738"/>
        <v>0.98812876246543224</v>
      </c>
      <c r="IO45" s="22">
        <f t="shared" si="739"/>
        <v>239.46942490027141</v>
      </c>
      <c r="IP45" s="22">
        <f t="shared" si="755"/>
        <v>525.69438291923461</v>
      </c>
      <c r="IQ45" s="22">
        <f t="shared" si="741"/>
        <v>3.9643427033114915</v>
      </c>
      <c r="IR45" s="25">
        <f t="shared" si="757"/>
        <v>769.12815052281746</v>
      </c>
      <c r="IS45" s="20">
        <f t="shared" si="738"/>
        <v>0.99104913105552783</v>
      </c>
      <c r="IT45" s="22">
        <f t="shared" si="739"/>
        <v>240.00172241767913</v>
      </c>
      <c r="IU45" s="22">
        <f t="shared" si="760"/>
        <v>527.24804821285136</v>
      </c>
      <c r="IV45" s="22">
        <f t="shared" si="741"/>
        <v>3.4559288742823284</v>
      </c>
      <c r="IW45" s="25">
        <f t="shared" si="762"/>
        <v>770.70569950481286</v>
      </c>
      <c r="IX45" s="20">
        <f t="shared" si="738"/>
        <v>0.9936676164797954</v>
      </c>
      <c r="IY45" s="22">
        <f t="shared" si="739"/>
        <v>240.49801759148951</v>
      </c>
      <c r="IZ45" s="22">
        <f t="shared" si="765"/>
        <v>528.64110864341592</v>
      </c>
      <c r="JA45" s="22">
        <f t="shared" si="741"/>
        <v>2.9819019975941981</v>
      </c>
      <c r="JB45" s="25">
        <f t="shared" si="767"/>
        <v>772.12102823249961</v>
      </c>
      <c r="JC45" s="20">
        <f t="shared" si="738"/>
        <v>0.99598342112220895</v>
      </c>
      <c r="JD45" s="22">
        <f t="shared" si="739"/>
        <v>240.95815924538488</v>
      </c>
      <c r="JE45" s="22">
        <f t="shared" si="770"/>
        <v>529.87313987122639</v>
      </c>
      <c r="JF45" s="22">
        <f t="shared" si="741"/>
        <v>2.542406466425744</v>
      </c>
      <c r="JG45" s="25">
        <f t="shared" si="772"/>
        <v>773.37370558303701</v>
      </c>
      <c r="JH45" s="20">
        <f t="shared" si="773"/>
        <v>0.99799583956624061</v>
      </c>
      <c r="JI45" s="22">
        <f t="shared" si="774"/>
        <v>241.38200721575996</v>
      </c>
      <c r="JJ45" s="22">
        <f t="shared" si="775"/>
        <v>530.94376660763567</v>
      </c>
      <c r="JK45" s="22">
        <f t="shared" si="776"/>
        <v>2.1375761553732584</v>
      </c>
      <c r="JL45" s="25">
        <f t="shared" si="777"/>
        <v>774.46334997876886</v>
      </c>
      <c r="JM45" s="20">
        <f t="shared" si="773"/>
        <v>0.99970425880973746</v>
      </c>
      <c r="JN45" s="22">
        <f t="shared" si="774"/>
        <v>241.76943239441707</v>
      </c>
      <c r="JO45" s="22">
        <f t="shared" si="780"/>
        <v>531.85266272936838</v>
      </c>
      <c r="JP45" s="22">
        <f t="shared" si="776"/>
        <v>1.767534379671164</v>
      </c>
      <c r="JQ45" s="25">
        <f t="shared" si="782"/>
        <v>775.3896295034566</v>
      </c>
      <c r="JR45" s="20">
        <f t="shared" si="773"/>
        <v>1.0011081584516486</v>
      </c>
      <c r="JS45" s="22">
        <f t="shared" si="774"/>
        <v>242.12031676789374</v>
      </c>
      <c r="JT45" s="22">
        <f t="shared" si="785"/>
        <v>532.59955137786153</v>
      </c>
      <c r="JU45" s="22">
        <f t="shared" si="776"/>
        <v>1.4323938576289936</v>
      </c>
      <c r="JV45" s="25">
        <f t="shared" si="787"/>
        <v>776.15226200338429</v>
      </c>
      <c r="JW45" s="20">
        <f t="shared" si="773"/>
        <v>1.0022071108505426</v>
      </c>
      <c r="JX45" s="22">
        <f t="shared" si="774"/>
        <v>242.4345534534107</v>
      </c>
      <c r="JY45" s="22">
        <f t="shared" si="790"/>
        <v>533.1842050435971</v>
      </c>
      <c r="JZ45" s="22">
        <f t="shared" si="776"/>
        <v>1.1322566762963671</v>
      </c>
      <c r="KA45" s="25">
        <f t="shared" si="792"/>
        <v>776.75101517330415</v>
      </c>
      <c r="KB45" s="20">
        <f t="shared" si="773"/>
        <v>1.0030007812548731</v>
      </c>
      <c r="KC45" s="22">
        <f t="shared" si="774"/>
        <v>242.71204673142944</v>
      </c>
      <c r="KD45" s="22">
        <f t="shared" si="795"/>
        <v>533.60644563540507</v>
      </c>
      <c r="KE45" s="22">
        <f t="shared" si="776"/>
        <v>0.86721426036621452</v>
      </c>
      <c r="KF45" s="25">
        <f t="shared" si="797"/>
        <v>777.18570662720083</v>
      </c>
      <c r="KG45" s="20">
        <f t="shared" si="773"/>
        <v>1.0034889279049468</v>
      </c>
      <c r="KH45" s="22">
        <f t="shared" si="774"/>
        <v>242.95271207480937</v>
      </c>
      <c r="KI45" s="22">
        <f t="shared" si="800"/>
        <v>533.86614453471077</v>
      </c>
      <c r="KJ45" s="22">
        <f t="shared" si="776"/>
        <v>0.63734734432592821</v>
      </c>
      <c r="KK45" s="25">
        <f t="shared" si="802"/>
        <v>777.45620395384606</v>
      </c>
      <c r="KL45" s="20">
        <f t="shared" si="773"/>
        <v>1.0036714021065654</v>
      </c>
      <c r="KM45" s="22">
        <f t="shared" si="774"/>
        <v>243.15647617455554</v>
      </c>
      <c r="KN45" s="22">
        <f t="shared" si="805"/>
        <v>533.96322263471382</v>
      </c>
      <c r="KO45" s="22">
        <f t="shared" si="776"/>
        <v>0.44272594786491043</v>
      </c>
      <c r="KP45" s="25">
        <f t="shared" si="807"/>
        <v>777.56242475713429</v>
      </c>
      <c r="KQ45" s="20">
        <f t="shared" si="808"/>
        <v>1.0035481482763189</v>
      </c>
      <c r="KR45" s="22">
        <f t="shared" si="809"/>
        <v>243.32327696214918</v>
      </c>
      <c r="KS45" s="22">
        <f t="shared" si="810"/>
        <v>533.89765036448443</v>
      </c>
      <c r="KT45" s="22">
        <f t="shared" si="811"/>
        <v>0.28340935454588362</v>
      </c>
      <c r="KU45" s="25">
        <f t="shared" si="812"/>
        <v>777.50433668117955</v>
      </c>
      <c r="KV45" s="20">
        <f t="shared" si="808"/>
        <v>1.0031192039585182</v>
      </c>
      <c r="KW45" s="22">
        <f t="shared" si="809"/>
        <v>243.45306362845463</v>
      </c>
      <c r="KX45" s="22">
        <f t="shared" si="815"/>
        <v>533.66944769797124</v>
      </c>
      <c r="KY45" s="22">
        <f t="shared" si="811"/>
        <v>0.15944609374648466</v>
      </c>
      <c r="KZ45" s="25">
        <f t="shared" si="817"/>
        <v>777.28195742017238</v>
      </c>
      <c r="LA45" s="20">
        <f t="shared" si="808"/>
        <v>1.0023846998137578</v>
      </c>
      <c r="LB45" s="22">
        <f t="shared" si="809"/>
        <v>243.54579663919608</v>
      </c>
      <c r="LC45" s="22">
        <f t="shared" si="820"/>
        <v>533.27868414791726</v>
      </c>
      <c r="LD45" s="22">
        <f t="shared" si="811"/>
        <v>7.0873925876813099E-2</v>
      </c>
      <c r="LE45" s="25">
        <f t="shared" si="822"/>
        <v>776.89535471299018</v>
      </c>
      <c r="LF45" s="20">
        <f t="shared" si="808"/>
        <v>1.0013448595791155</v>
      </c>
      <c r="LG45" s="22">
        <f t="shared" si="809"/>
        <v>243.60144774700004</v>
      </c>
      <c r="LH45" s="22">
        <f t="shared" si="825"/>
        <v>532.72547874468523</v>
      </c>
      <c r="LI45" s="22">
        <f t="shared" si="811"/>
        <v>1.7719830877235936E-2</v>
      </c>
      <c r="LJ45" s="25">
        <f t="shared" si="827"/>
        <v>776.34464632256254</v>
      </c>
      <c r="LK45" s="20">
        <f t="shared" si="808"/>
        <v>1</v>
      </c>
      <c r="LL45" s="22">
        <f t="shared" si="809"/>
        <v>243.62</v>
      </c>
      <c r="LM45" s="22">
        <f t="shared" si="830"/>
        <v>532.01</v>
      </c>
      <c r="LN45" s="22">
        <f t="shared" si="811"/>
        <v>0</v>
      </c>
      <c r="LO45" s="25">
        <f t="shared" si="832"/>
        <v>775.63</v>
      </c>
    </row>
    <row r="46" spans="1:327" x14ac:dyDescent="0.2">
      <c r="A46" s="1">
        <f>Foglio3!A47</f>
        <v>14</v>
      </c>
      <c r="B46" s="1">
        <f>Foglio3!B47</f>
        <v>14</v>
      </c>
      <c r="C46" s="1">
        <f>Foglio3!C47</f>
        <v>21.872263590586478</v>
      </c>
      <c r="D46" s="1">
        <f>Foglio3!D47</f>
        <v>0.92801670545251413</v>
      </c>
      <c r="E46" s="1">
        <f>Foglio3!E47</f>
        <v>0.37253858109068599</v>
      </c>
      <c r="F46" s="1">
        <f>Foglio3!F47</f>
        <v>0.40143521005802463</v>
      </c>
      <c r="G46" s="1">
        <f>Foglio1!H55</f>
        <v>20.225248359662302</v>
      </c>
      <c r="H46" s="1">
        <f>Foglio3!G47</f>
        <v>0.7685655242142192</v>
      </c>
      <c r="I46" s="1">
        <f>Foglio3!H47</f>
        <v>238.76</v>
      </c>
      <c r="J46" s="1">
        <f>Foglio3!I47</f>
        <v>528.17999999999995</v>
      </c>
      <c r="K46" s="1">
        <f>Foglio3!J47</f>
        <v>766.93999999999994</v>
      </c>
      <c r="L46" s="1">
        <f>IF(G46&lt;=Foglio1!$C$3,_xlfn.XLOOKUP(Q46,W46:LO46,$W$3:$LO$3),-_xlfn.XLOOKUP(Q46,W46:LO46,$W$3:$LO$3))</f>
        <v>-17</v>
      </c>
      <c r="M46" s="1">
        <f>IF($G46&lt;=Foglio1!$C$3,_xlfn.XLOOKUP($L46,$W$3:$LO$3,$W46:$LO46),_xlfn.XLOOKUP(-$L46,$W$3:$LO$3,$W46:$LO46))</f>
        <v>1.0465099824427042</v>
      </c>
      <c r="N46" s="1">
        <f t="shared" si="833"/>
        <v>233.54366176686719</v>
      </c>
      <c r="O46" s="1">
        <f t="shared" si="834"/>
        <v>552.7456425265874</v>
      </c>
      <c r="P46" s="1">
        <f t="shared" si="835"/>
        <v>5.0267445692564401</v>
      </c>
      <c r="Q46" s="1">
        <f t="shared" si="836"/>
        <v>791.31604886271111</v>
      </c>
      <c r="W46" s="20">
        <f t="shared" si="837"/>
        <v>0.76719417927122968</v>
      </c>
      <c r="X46" s="22">
        <f t="shared" si="838"/>
        <v>179.07</v>
      </c>
      <c r="Y46" s="22">
        <f t="shared" si="839"/>
        <v>405.21662160747803</v>
      </c>
      <c r="Z46" s="22">
        <f t="shared" si="840"/>
        <v>57.520499999999977</v>
      </c>
      <c r="AA46" s="25">
        <f t="shared" si="841"/>
        <v>641.80712160747805</v>
      </c>
      <c r="AB46" s="20">
        <f t="shared" si="842"/>
        <v>0.77949927016876008</v>
      </c>
      <c r="AC46" s="22">
        <f t="shared" si="843"/>
        <v>180.86524538276228</v>
      </c>
      <c r="AD46" s="22">
        <f t="shared" si="844"/>
        <v>411.71592451773569</v>
      </c>
      <c r="AE46" s="22">
        <f t="shared" si="845"/>
        <v>55.790504824272453</v>
      </c>
      <c r="AF46" s="25">
        <f t="shared" si="846"/>
        <v>648.37167472477051</v>
      </c>
      <c r="AG46" s="20">
        <f t="shared" si="538"/>
        <v>0.79156691803741841</v>
      </c>
      <c r="AH46" s="22">
        <f t="shared" si="539"/>
        <v>182.64176176415998</v>
      </c>
      <c r="AI46" s="22">
        <f t="shared" si="540"/>
        <v>418.08981476900362</v>
      </c>
      <c r="AJ46" s="22">
        <f t="shared" si="541"/>
        <v>54.078557923347866</v>
      </c>
      <c r="AK46" s="25">
        <f t="shared" si="542"/>
        <v>654.81013445651149</v>
      </c>
      <c r="AL46" s="20">
        <f t="shared" si="538"/>
        <v>0.80339344695476156</v>
      </c>
      <c r="AM46" s="22">
        <f t="shared" si="539"/>
        <v>184.39900800009391</v>
      </c>
      <c r="AN46" s="22">
        <f t="shared" si="545"/>
        <v>424.33635081256591</v>
      </c>
      <c r="AO46" s="22">
        <f t="shared" si="541"/>
        <v>52.385180772836264</v>
      </c>
      <c r="AP46" s="25">
        <f t="shared" si="547"/>
        <v>661.12053958549609</v>
      </c>
      <c r="AQ46" s="20">
        <f t="shared" si="538"/>
        <v>0.81497525444551522</v>
      </c>
      <c r="AR46" s="22">
        <f t="shared" si="539"/>
        <v>186.13644881633775</v>
      </c>
      <c r="AS46" s="22">
        <f t="shared" si="550"/>
        <v>430.4536298930322</v>
      </c>
      <c r="AT46" s="22">
        <f t="shared" si="541"/>
        <v>50.710889191821813</v>
      </c>
      <c r="AU46" s="25">
        <f t="shared" si="552"/>
        <v>667.30096790119171</v>
      </c>
      <c r="AV46" s="20">
        <f t="shared" si="538"/>
        <v>0.82630881257892219</v>
      </c>
      <c r="AW46" s="22">
        <f t="shared" si="539"/>
        <v>187.85355497158787</v>
      </c>
      <c r="AX46" s="22">
        <f t="shared" si="555"/>
        <v>436.43978862793506</v>
      </c>
      <c r="AY46" s="22">
        <f t="shared" si="541"/>
        <v>49.056193185739289</v>
      </c>
      <c r="AZ46" s="25">
        <f t="shared" si="557"/>
        <v>673.34953678526222</v>
      </c>
      <c r="BA46" s="20">
        <f t="shared" si="538"/>
        <v>0.83739066904338433</v>
      </c>
      <c r="BB46" s="22">
        <f t="shared" si="539"/>
        <v>189.54980341867542</v>
      </c>
      <c r="BC46" s="22">
        <f t="shared" si="560"/>
        <v>442.29300357533469</v>
      </c>
      <c r="BD46" s="22">
        <f t="shared" si="541"/>
        <v>47.421596791021592</v>
      </c>
      <c r="BE46" s="25">
        <f t="shared" si="562"/>
        <v>679.26440378503162</v>
      </c>
      <c r="BF46" s="20">
        <f t="shared" si="538"/>
        <v>0.84821744819807043</v>
      </c>
      <c r="BG46" s="22">
        <f t="shared" si="539"/>
        <v>191.22467746389154</v>
      </c>
      <c r="BH46" s="22">
        <f t="shared" si="565"/>
        <v>448.01149178925681</v>
      </c>
      <c r="BI46" s="22">
        <f t="shared" si="541"/>
        <v>45.807597921565197</v>
      </c>
      <c r="BJ46" s="25">
        <f t="shared" si="567"/>
        <v>685.04376717471348</v>
      </c>
      <c r="BK46" s="20">
        <f t="shared" si="538"/>
        <v>0.85878585210116831</v>
      </c>
      <c r="BL46" s="22">
        <f t="shared" si="539"/>
        <v>192.87766692437705</v>
      </c>
      <c r="BM46" s="22">
        <f t="shared" si="570"/>
        <v>453.59351136279503</v>
      </c>
      <c r="BN46" s="22">
        <f t="shared" si="541"/>
        <v>44.214688217060939</v>
      </c>
      <c r="BO46" s="25">
        <f t="shared" si="572"/>
        <v>690.68586650423299</v>
      </c>
      <c r="BP46" s="20">
        <f t="shared" si="538"/>
        <v>0.86909266151447095</v>
      </c>
      <c r="BQ46" s="22">
        <f t="shared" si="539"/>
        <v>194.50826828352959</v>
      </c>
      <c r="BR46" s="22">
        <f t="shared" si="575"/>
        <v>459.03736195871323</v>
      </c>
      <c r="BS46" s="22">
        <f t="shared" si="541"/>
        <v>42.643352893235637</v>
      </c>
      <c r="BT46" s="25">
        <f t="shared" si="577"/>
        <v>696.18898313547845</v>
      </c>
      <c r="BU46" s="20">
        <f t="shared" si="538"/>
        <v>0.87913473688398658</v>
      </c>
      <c r="BV46" s="22">
        <f t="shared" si="539"/>
        <v>196.11598484437906</v>
      </c>
      <c r="BW46" s="22">
        <f t="shared" si="580"/>
        <v>464.34138532738399</v>
      </c>
      <c r="BX46" s="22">
        <f t="shared" si="541"/>
        <v>41.09407059405082</v>
      </c>
      <c r="BY46" s="25">
        <f t="shared" si="582"/>
        <v>701.55144076581382</v>
      </c>
      <c r="BZ46" s="20">
        <f t="shared" si="538"/>
        <v>0.88890901929627797</v>
      </c>
      <c r="CA46" s="22">
        <f t="shared" si="539"/>
        <v>197.70032688088676</v>
      </c>
      <c r="CB46" s="22">
        <f t="shared" si="585"/>
        <v>469.50396581190807</v>
      </c>
      <c r="CC46" s="22">
        <f t="shared" si="541"/>
        <v>39.567313245903044</v>
      </c>
      <c r="CD46" s="25">
        <f t="shared" si="587"/>
        <v>706.77160593869792</v>
      </c>
      <c r="CE46" s="20">
        <f t="shared" si="538"/>
        <v>0.89841253141023658</v>
      </c>
      <c r="CF46" s="22">
        <f t="shared" si="539"/>
        <v>199.2608117871205</v>
      </c>
      <c r="CG46" s="22">
        <f t="shared" si="590"/>
        <v>474.52353084025873</v>
      </c>
      <c r="CH46" s="22">
        <f t="shared" si="541"/>
        <v>38.063545913870584</v>
      </c>
      <c r="CI46" s="25">
        <f t="shared" si="592"/>
        <v>711.84788854124986</v>
      </c>
      <c r="CJ46" s="20">
        <f t="shared" si="538"/>
        <v>0.90764237836401018</v>
      </c>
      <c r="CK46" s="22">
        <f t="shared" si="539"/>
        <v>200.79696422426107</v>
      </c>
      <c r="CL46" s="22">
        <f t="shared" si="595"/>
        <v>479.39855140430285</v>
      </c>
      <c r="CM46" s="22">
        <f t="shared" si="541"/>
        <v>36.583226660050109</v>
      </c>
      <c r="CN46" s="25">
        <f t="shared" si="597"/>
        <v>716.77874228861401</v>
      </c>
      <c r="CO46" s="20">
        <f t="shared" si="538"/>
        <v>0.91659574865680471</v>
      </c>
      <c r="CP46" s="22">
        <f t="shared" si="539"/>
        <v>202.30831626539509</v>
      </c>
      <c r="CQ46" s="22">
        <f t="shared" si="600"/>
        <v>484.12754252555106</v>
      </c>
      <c r="CR46" s="22">
        <f t="shared" si="541"/>
        <v>35.126806404026489</v>
      </c>
      <c r="CS46" s="25">
        <f t="shared" si="602"/>
        <v>721.56266519497274</v>
      </c>
      <c r="CT46" s="20">
        <f t="shared" si="603"/>
        <v>0.92526991500529632</v>
      </c>
      <c r="CU46" s="22">
        <f t="shared" si="604"/>
        <v>203.79440753805002</v>
      </c>
      <c r="CV46" s="22">
        <f t="shared" si="605"/>
        <v>488.70906370749736</v>
      </c>
      <c r="CW46" s="22">
        <f t="shared" si="606"/>
        <v>33.694728785518379</v>
      </c>
      <c r="CX46" s="25">
        <f t="shared" si="607"/>
        <v>726.19820003106577</v>
      </c>
      <c r="CY46" s="20">
        <f t="shared" si="603"/>
        <v>0.93366223517438618</v>
      </c>
      <c r="CZ46" s="22">
        <f t="shared" si="604"/>
        <v>205.25478536442816</v>
      </c>
      <c r="DA46" s="22">
        <f t="shared" si="610"/>
        <v>493.14171937440727</v>
      </c>
      <c r="DB46" s="22">
        <f t="shared" si="606"/>
        <v>32.287430029241222</v>
      </c>
      <c r="DC46" s="25">
        <f t="shared" si="612"/>
        <v>730.68393476807671</v>
      </c>
      <c r="DD46" s="20">
        <f t="shared" si="603"/>
        <v>0.94177015278205278</v>
      </c>
      <c r="DE46" s="22">
        <f t="shared" si="604"/>
        <v>206.68900489929655</v>
      </c>
      <c r="DF46" s="22">
        <f t="shared" si="615"/>
        <v>497.42415929642459</v>
      </c>
      <c r="DG46" s="22">
        <f t="shared" si="606"/>
        <v>30.905338812029008</v>
      </c>
      <c r="DH46" s="25">
        <f t="shared" si="617"/>
        <v>735.01850300775004</v>
      </c>
      <c r="DI46" s="20">
        <f t="shared" si="603"/>
        <v>0.9495911980780497</v>
      </c>
      <c r="DJ46" s="22">
        <f t="shared" si="604"/>
        <v>208.09662926549132</v>
      </c>
      <c r="DK46" s="22">
        <f t="shared" si="620"/>
        <v>501.55507900086423</v>
      </c>
      <c r="DL46" s="22">
        <f t="shared" si="606"/>
        <v>29.548876132255085</v>
      </c>
      <c r="DM46" s="25">
        <f t="shared" si="622"/>
        <v>739.20058439861054</v>
      </c>
      <c r="DN46" s="20">
        <f t="shared" si="603"/>
        <v>0.95712298869621537</v>
      </c>
      <c r="DO46" s="22">
        <f t="shared" si="604"/>
        <v>209.47722968699452</v>
      </c>
      <c r="DP46" s="22">
        <f t="shared" si="625"/>
        <v>505.53322016956696</v>
      </c>
      <c r="DQ46" s="22">
        <f t="shared" si="606"/>
        <v>28.218455181592081</v>
      </c>
      <c r="DR46" s="25">
        <f t="shared" si="627"/>
        <v>743.22890503815358</v>
      </c>
      <c r="DS46" s="20">
        <f t="shared" si="603"/>
        <v>0.96436323038016569</v>
      </c>
      <c r="DT46" s="22">
        <f t="shared" si="604"/>
        <v>210.83038561954356</v>
      </c>
      <c r="DU46" s="22">
        <f t="shared" si="630"/>
        <v>509.35737102219588</v>
      </c>
      <c r="DV46" s="22">
        <f t="shared" si="606"/>
        <v>26.914481219149646</v>
      </c>
      <c r="DW46" s="25">
        <f t="shared" si="632"/>
        <v>747.10223786088909</v>
      </c>
      <c r="DX46" s="20">
        <f t="shared" si="603"/>
        <v>0.9713097176821458</v>
      </c>
      <c r="DY46" s="22">
        <f t="shared" si="604"/>
        <v>212.15568487873318</v>
      </c>
      <c r="DZ46" s="22">
        <f t="shared" si="635"/>
        <v>513.0263666853557</v>
      </c>
      <c r="EA46" s="22">
        <f t="shared" si="606"/>
        <v>25.637351448028607</v>
      </c>
      <c r="EB46" s="25">
        <f t="shared" si="637"/>
        <v>750.8194030121175</v>
      </c>
      <c r="EC46" s="20">
        <f t="shared" si="603"/>
        <v>0.97796033463483145</v>
      </c>
      <c r="ED46" s="22">
        <f t="shared" si="604"/>
        <v>213.45272376557043</v>
      </c>
      <c r="EE46" s="22">
        <f t="shared" si="640"/>
        <v>516.53908954742519</v>
      </c>
      <c r="EF46" s="22">
        <f t="shared" si="606"/>
        <v>24.387454894329103</v>
      </c>
      <c r="EG46" s="25">
        <f t="shared" si="642"/>
        <v>754.3792682073248</v>
      </c>
      <c r="EH46" s="20">
        <f t="shared" si="603"/>
        <v>0.98431305539587288</v>
      </c>
      <c r="EI46" s="22">
        <f t="shared" si="604"/>
        <v>214.7211071894458</v>
      </c>
      <c r="EJ46" s="22">
        <f t="shared" si="645"/>
        <v>519.89446959899215</v>
      </c>
      <c r="EK46" s="22">
        <f t="shared" si="606"/>
        <v>23.165172288649384</v>
      </c>
      <c r="EL46" s="25">
        <f t="shared" si="647"/>
        <v>757.78074907708731</v>
      </c>
      <c r="EM46" s="20">
        <f t="shared" si="603"/>
        <v>0.99036594486498619</v>
      </c>
      <c r="EN46" s="22">
        <f t="shared" si="604"/>
        <v>215.96044878848122</v>
      </c>
      <c r="EO46" s="22">
        <f t="shared" si="650"/>
        <v>523.0914847587884</v>
      </c>
      <c r="EP46" s="22">
        <f t="shared" si="606"/>
        <v>21.970875950111665</v>
      </c>
      <c r="EQ46" s="25">
        <f t="shared" si="652"/>
        <v>761.02280949738133</v>
      </c>
      <c r="ER46" s="20">
        <f t="shared" si="603"/>
        <v>0.99611715927340305</v>
      </c>
      <c r="ES46" s="22">
        <f t="shared" si="604"/>
        <v>217.17037104721985</v>
      </c>
      <c r="ET46" s="22">
        <f t="shared" si="655"/>
        <v>526.12916118502596</v>
      </c>
      <c r="EU46" s="22">
        <f t="shared" si="606"/>
        <v>20.804929672950092</v>
      </c>
      <c r="EV46" s="25">
        <f t="shared" si="657"/>
        <v>764.10446190519588</v>
      </c>
      <c r="EW46" s="20">
        <f t="shared" si="603"/>
        <v>1.0015649467455017</v>
      </c>
      <c r="EX46" s="22">
        <f t="shared" si="604"/>
        <v>218.35050541162087</v>
      </c>
      <c r="EY46" s="22">
        <f t="shared" si="660"/>
        <v>529.00657357203897</v>
      </c>
      <c r="EZ46" s="22">
        <f t="shared" si="606"/>
        <v>19.667688615695454</v>
      </c>
      <c r="FA46" s="25">
        <f t="shared" si="662"/>
        <v>767.0247675993553</v>
      </c>
      <c r="FB46" s="20">
        <f t="shared" si="603"/>
        <v>1.0067076478324442</v>
      </c>
      <c r="FC46" s="22">
        <f t="shared" si="604"/>
        <v>219.50049240132472</v>
      </c>
      <c r="FD46" s="22">
        <f t="shared" si="665"/>
        <v>531.72284543214028</v>
      </c>
      <c r="FE46" s="22">
        <f t="shared" si="606"/>
        <v>18.559499192990469</v>
      </c>
      <c r="FF46" s="25">
        <f t="shared" si="667"/>
        <v>769.78283702645535</v>
      </c>
      <c r="FG46" s="20">
        <f t="shared" si="668"/>
        <v>1.0115436960176609</v>
      </c>
      <c r="FH46" s="22">
        <f t="shared" si="669"/>
        <v>220.61998171915411</v>
      </c>
      <c r="FI46" s="22">
        <f t="shared" si="670"/>
        <v>534.27714936260804</v>
      </c>
      <c r="FJ46" s="22">
        <f t="shared" si="671"/>
        <v>17.480698970068598</v>
      </c>
      <c r="FK46" s="25">
        <f t="shared" si="672"/>
        <v>772.37783005183076</v>
      </c>
      <c r="FL46" s="20">
        <f t="shared" si="668"/>
        <v>1.0160716181940268</v>
      </c>
      <c r="FM46" s="22">
        <f t="shared" si="669"/>
        <v>221.70863235781817</v>
      </c>
      <c r="FN46" s="22">
        <f t="shared" si="675"/>
        <v>536.66870729772097</v>
      </c>
      <c r="FO46" s="22">
        <f t="shared" si="671"/>
        <v>16.431616559928294</v>
      </c>
      <c r="FP46" s="25">
        <f t="shared" si="677"/>
        <v>774.80895621546745</v>
      </c>
      <c r="FQ46" s="20">
        <f t="shared" si="668"/>
        <v>1.0202900351125841</v>
      </c>
      <c r="FR46" s="22">
        <f t="shared" si="669"/>
        <v>222.76611270378629</v>
      </c>
      <c r="FS46" s="22">
        <f t="shared" si="680"/>
        <v>538.89679074576463</v>
      </c>
      <c r="FT46" s="22">
        <f t="shared" si="671"/>
        <v>15.412571523234384</v>
      </c>
      <c r="FU46" s="25">
        <f t="shared" si="682"/>
        <v>777.07547497278529</v>
      </c>
      <c r="FV46" s="20">
        <f t="shared" si="668"/>
        <v>1.0241976618026745</v>
      </c>
      <c r="FW46" s="22">
        <f t="shared" si="669"/>
        <v>223.79210063830106</v>
      </c>
      <c r="FX46" s="22">
        <f t="shared" si="685"/>
        <v>540.9607210109366</v>
      </c>
      <c r="FY46" s="22">
        <f t="shared" si="671"/>
        <v>14.423874270976773</v>
      </c>
      <c r="FZ46" s="25">
        <f t="shared" si="687"/>
        <v>779.17669592021434</v>
      </c>
      <c r="GA46" s="20">
        <f t="shared" si="668"/>
        <v>1.0277933079633543</v>
      </c>
      <c r="GB46" s="22">
        <f t="shared" si="669"/>
        <v>224.78628363549871</v>
      </c>
      <c r="GC46" s="22">
        <f t="shared" si="690"/>
        <v>542.85986940008445</v>
      </c>
      <c r="GD46" s="22">
        <f t="shared" si="671"/>
        <v>13.465825969916178</v>
      </c>
      <c r="GE46" s="25">
        <f t="shared" si="692"/>
        <v>781.11197900549939</v>
      </c>
      <c r="GF46" s="20">
        <f t="shared" si="668"/>
        <v>1.0310758783259713</v>
      </c>
      <c r="GG46" s="22">
        <f t="shared" si="669"/>
        <v>225.74835885760734</v>
      </c>
      <c r="GH46" s="22">
        <f t="shared" si="695"/>
        <v>544.59365741421141</v>
      </c>
      <c r="GI46" s="22">
        <f t="shared" si="671"/>
        <v>12.538718450845966</v>
      </c>
      <c r="GJ46" s="25">
        <f t="shared" si="697"/>
        <v>782.88073472266467</v>
      </c>
      <c r="GK46" s="20">
        <f t="shared" si="668"/>
        <v>1.0340443729877937</v>
      </c>
      <c r="GL46" s="22">
        <f t="shared" si="669"/>
        <v>226.67803324719455</v>
      </c>
      <c r="GM46" s="22">
        <f t="shared" si="700"/>
        <v>546.16155692469283</v>
      </c>
      <c r="GN46" s="22">
        <f t="shared" si="671"/>
        <v>11.642834119697524</v>
      </c>
      <c r="GO46" s="25">
        <f t="shared" si="702"/>
        <v>784.48242429158495</v>
      </c>
      <c r="GP46" s="20">
        <f t="shared" si="703"/>
        <v>1.0366978877165913</v>
      </c>
      <c r="GQ46" s="22">
        <f t="shared" si="704"/>
        <v>227.57502361643526</v>
      </c>
      <c r="GR46" s="22">
        <f t="shared" si="705"/>
        <v>547.56309033414914</v>
      </c>
      <c r="GS46" s="22">
        <f t="shared" si="706"/>
        <v>10.778445871516753</v>
      </c>
      <c r="GT46" s="25">
        <f t="shared" si="707"/>
        <v>785.91655982210114</v>
      </c>
      <c r="GU46" s="20">
        <f t="shared" si="703"/>
        <v>1.0390356142260724</v>
      </c>
      <c r="GV46" s="22">
        <f t="shared" si="704"/>
        <v>228.43905673337366</v>
      </c>
      <c r="GW46" s="22">
        <f t="shared" si="710"/>
        <v>548.79783072192686</v>
      </c>
      <c r="GX46" s="22">
        <f t="shared" si="706"/>
        <v>9.9458170073375527</v>
      </c>
      <c r="GY46" s="25">
        <f t="shared" si="712"/>
        <v>787.18270446263818</v>
      </c>
      <c r="GZ46" s="20">
        <f t="shared" si="703"/>
        <v>1.0410568404220966</v>
      </c>
      <c r="HA46" s="22">
        <f t="shared" si="704"/>
        <v>229.26986940515235</v>
      </c>
      <c r="HB46" s="22">
        <f t="shared" si="715"/>
        <v>549.86540197414286</v>
      </c>
      <c r="HC46" s="22">
        <f t="shared" si="706"/>
        <v>9.1452011539778049</v>
      </c>
      <c r="HD46" s="25">
        <f t="shared" si="717"/>
        <v>788.28047253327304</v>
      </c>
      <c r="HE46" s="20">
        <f t="shared" si="703"/>
        <v>1.0427609506195838</v>
      </c>
      <c r="HF46" s="22">
        <f t="shared" si="704"/>
        <v>230.06720855818307</v>
      </c>
      <c r="HG46" s="22">
        <f t="shared" si="720"/>
        <v>550.76547889825179</v>
      </c>
      <c r="HH46" s="22">
        <f t="shared" si="706"/>
        <v>8.3768421867822074</v>
      </c>
      <c r="HI46" s="25">
        <f t="shared" si="722"/>
        <v>789.20952964321714</v>
      </c>
      <c r="HJ46" s="20">
        <f t="shared" si="703"/>
        <v>1.04414742573006</v>
      </c>
      <c r="HK46" s="22">
        <f t="shared" si="704"/>
        <v>230.83083131523591</v>
      </c>
      <c r="HL46" s="22">
        <f t="shared" si="725"/>
        <v>551.49778732210302</v>
      </c>
      <c r="HM46" s="22">
        <f t="shared" si="706"/>
        <v>7.6409741553354129</v>
      </c>
      <c r="HN46" s="25">
        <f t="shared" si="727"/>
        <v>789.96959279267423</v>
      </c>
      <c r="HO46" s="20">
        <f t="shared" si="703"/>
        <v>1.045215843419776</v>
      </c>
      <c r="HP46" s="22">
        <f t="shared" si="704"/>
        <v>231.56050506942174</v>
      </c>
      <c r="HQ46" s="22">
        <f t="shared" si="730"/>
        <v>552.06210417745729</v>
      </c>
      <c r="HR46" s="22">
        <f t="shared" si="706"/>
        <v>6.9378212121683074</v>
      </c>
      <c r="HS46" s="25">
        <f t="shared" si="732"/>
        <v>790.56043045904732</v>
      </c>
      <c r="HT46" s="20">
        <f t="shared" si="703"/>
        <v>1.0459658782383527</v>
      </c>
      <c r="HU46" s="22">
        <f t="shared" si="704"/>
        <v>232.25600755504644</v>
      </c>
      <c r="HV46" s="22">
        <f t="shared" si="735"/>
        <v>552.45825756793306</v>
      </c>
      <c r="HW46" s="22">
        <f t="shared" si="706"/>
        <v>6.2675975444789893</v>
      </c>
      <c r="HX46" s="25">
        <f t="shared" si="737"/>
        <v>790.98186266745847</v>
      </c>
      <c r="HY46" s="20">
        <f t="shared" si="738"/>
        <v>1.0463973017179191</v>
      </c>
      <c r="HZ46" s="22">
        <f t="shared" si="739"/>
        <v>232.91712691531544</v>
      </c>
      <c r="IA46" s="22">
        <f t="shared" si="740"/>
        <v>552.68612682137052</v>
      </c>
      <c r="IB46" s="22">
        <f t="shared" si="741"/>
        <v>5.6305073088892419</v>
      </c>
      <c r="IC46" s="25">
        <f t="shared" si="742"/>
        <v>791.23376104557519</v>
      </c>
      <c r="ID46" s="20">
        <f t="shared" si="738"/>
        <v>1.0465099824427042</v>
      </c>
      <c r="IE46" s="22">
        <f t="shared" si="739"/>
        <v>233.54366176686719</v>
      </c>
      <c r="IF46" s="22">
        <f t="shared" si="745"/>
        <v>552.7456425265874</v>
      </c>
      <c r="IG46" s="22">
        <f t="shared" si="741"/>
        <v>5.0267445692564401</v>
      </c>
      <c r="IH46" s="25">
        <f t="shared" si="747"/>
        <v>791.31604886271111</v>
      </c>
      <c r="II46" s="20">
        <f t="shared" si="738"/>
        <v>1.0463038860890674</v>
      </c>
      <c r="IJ46" s="22">
        <f t="shared" si="739"/>
        <v>234.13542126111651</v>
      </c>
      <c r="IK46" s="22">
        <f t="shared" si="750"/>
        <v>552.63678655452361</v>
      </c>
      <c r="IL46" s="22">
        <f t="shared" si="741"/>
        <v>4.4564932375598554</v>
      </c>
      <c r="IM46" s="25">
        <f t="shared" si="752"/>
        <v>791.22870105319987</v>
      </c>
      <c r="IN46" s="20">
        <f t="shared" si="738"/>
        <v>1.0457790754359544</v>
      </c>
      <c r="IO46" s="22">
        <f t="shared" si="739"/>
        <v>234.69222514238896</v>
      </c>
      <c r="IP46" s="22">
        <f t="shared" si="755"/>
        <v>552.35959206376231</v>
      </c>
      <c r="IQ46" s="22">
        <f t="shared" si="741"/>
        <v>3.9199270178792918</v>
      </c>
      <c r="IR46" s="25">
        <f t="shared" si="757"/>
        <v>790.97174422403066</v>
      </c>
      <c r="IS46" s="20">
        <f t="shared" si="738"/>
        <v>1.0449357103457741</v>
      </c>
      <c r="IT46" s="22">
        <f t="shared" si="739"/>
        <v>235.21390380282844</v>
      </c>
      <c r="IU46" s="22">
        <f t="shared" si="760"/>
        <v>551.91414349043089</v>
      </c>
      <c r="IV46" s="22">
        <f t="shared" si="741"/>
        <v>3.4172093534830892</v>
      </c>
      <c r="IW46" s="25">
        <f t="shared" si="762"/>
        <v>790.54525664674247</v>
      </c>
      <c r="IX46" s="20">
        <f t="shared" si="738"/>
        <v>1.0437740477157031</v>
      </c>
      <c r="IY46" s="22">
        <f t="shared" si="739"/>
        <v>235.70029833406139</v>
      </c>
      <c r="IZ46" s="22">
        <f t="shared" si="765"/>
        <v>551.30057652248001</v>
      </c>
      <c r="JA46" s="22">
        <f t="shared" si="741"/>
        <v>2.9484933770417516</v>
      </c>
      <c r="JB46" s="25">
        <f t="shared" si="767"/>
        <v>789.94936823358307</v>
      </c>
      <c r="JC46" s="20">
        <f t="shared" si="738"/>
        <v>1.0422944413994317</v>
      </c>
      <c r="JD46" s="22">
        <f t="shared" si="739"/>
        <v>236.15126057560173</v>
      </c>
      <c r="JE46" s="22">
        <f t="shared" si="770"/>
        <v>550.51907805835185</v>
      </c>
      <c r="JF46" s="22">
        <f t="shared" si="741"/>
        <v>2.5139218639822594</v>
      </c>
      <c r="JG46" s="25">
        <f t="shared" si="772"/>
        <v>789.18426049793584</v>
      </c>
      <c r="JH46" s="20">
        <f t="shared" si="773"/>
        <v>1.0404973420993771</v>
      </c>
      <c r="JI46" s="22">
        <f t="shared" si="774"/>
        <v>236.56665315998211</v>
      </c>
      <c r="JJ46" s="22">
        <f t="shared" si="775"/>
        <v>549.56988615004889</v>
      </c>
      <c r="JK46" s="22">
        <f t="shared" si="776"/>
        <v>2.1136271889972882</v>
      </c>
      <c r="JL46" s="25">
        <f t="shared" si="777"/>
        <v>788.2501664990283</v>
      </c>
      <c r="JM46" s="20">
        <f t="shared" si="773"/>
        <v>1.0383832972293947</v>
      </c>
      <c r="JN46" s="22">
        <f t="shared" si="774"/>
        <v>236.94634955459739</v>
      </c>
      <c r="JO46" s="22">
        <f t="shared" si="780"/>
        <v>548.45328993062162</v>
      </c>
      <c r="JP46" s="22">
        <f t="shared" si="776"/>
        <v>1.7477312857225769</v>
      </c>
      <c r="JQ46" s="25">
        <f t="shared" si="782"/>
        <v>787.14737077094162</v>
      </c>
      <c r="JR46" s="20">
        <f t="shared" si="773"/>
        <v>1.0359529507480314</v>
      </c>
      <c r="JS46" s="22">
        <f t="shared" si="774"/>
        <v>237.29023410024755</v>
      </c>
      <c r="JT46" s="22">
        <f t="shared" si="785"/>
        <v>547.16962952609515</v>
      </c>
      <c r="JU46" s="22">
        <f t="shared" si="776"/>
        <v>1.4163456095947555</v>
      </c>
      <c r="JV46" s="25">
        <f t="shared" si="787"/>
        <v>785.87620923593738</v>
      </c>
      <c r="JW46" s="20">
        <f t="shared" si="773"/>
        <v>1.033207042962369</v>
      </c>
      <c r="JX46" s="22">
        <f t="shared" si="774"/>
        <v>237.59820204636867</v>
      </c>
      <c r="JY46" s="22">
        <f t="shared" si="790"/>
        <v>545.71929595186396</v>
      </c>
      <c r="JZ46" s="22">
        <f t="shared" si="776"/>
        <v>1.1195711039010039</v>
      </c>
      <c r="KA46" s="25">
        <f t="shared" si="792"/>
        <v>784.43706910213359</v>
      </c>
      <c r="KB46" s="20">
        <f t="shared" si="773"/>
        <v>1.0301464103025184</v>
      </c>
      <c r="KC46" s="22">
        <f t="shared" si="774"/>
        <v>237.87015958294103</v>
      </c>
      <c r="KD46" s="22">
        <f t="shared" si="795"/>
        <v>544.10273099358415</v>
      </c>
      <c r="KE46" s="22">
        <f t="shared" si="776"/>
        <v>0.85749816903067766</v>
      </c>
      <c r="KF46" s="25">
        <f t="shared" si="797"/>
        <v>782.83038874555587</v>
      </c>
      <c r="KG46" s="20">
        <f t="shared" si="773"/>
        <v>1.0267719850668375</v>
      </c>
      <c r="KH46" s="22">
        <f t="shared" si="774"/>
        <v>238.10602386906444</v>
      </c>
      <c r="KI46" s="22">
        <f t="shared" si="800"/>
        <v>542.32042707260223</v>
      </c>
      <c r="KJ46" s="22">
        <f t="shared" si="776"/>
        <v>0.6302066349384724</v>
      </c>
      <c r="KK46" s="25">
        <f t="shared" si="802"/>
        <v>781.05665757660506</v>
      </c>
      <c r="KL46" s="20">
        <f t="shared" si="773"/>
        <v>1.0230847951379418</v>
      </c>
      <c r="KM46" s="22">
        <f t="shared" si="774"/>
        <v>238.30572305819257</v>
      </c>
      <c r="KN46" s="22">
        <f t="shared" si="805"/>
        <v>540.37292709595806</v>
      </c>
      <c r="KO46" s="22">
        <f t="shared" si="776"/>
        <v>0.4377657368275007</v>
      </c>
      <c r="KP46" s="25">
        <f t="shared" si="807"/>
        <v>779.11641589097815</v>
      </c>
      <c r="KQ46" s="20">
        <f t="shared" si="808"/>
        <v>1.0190859636696021</v>
      </c>
      <c r="KR46" s="22">
        <f t="shared" si="809"/>
        <v>238.4691963200178</v>
      </c>
      <c r="KS46" s="22">
        <f t="shared" si="810"/>
        <v>538.26082429101041</v>
      </c>
      <c r="KT46" s="22">
        <f t="shared" si="811"/>
        <v>0.28023409405956445</v>
      </c>
      <c r="KU46" s="25">
        <f t="shared" si="812"/>
        <v>777.01025470508773</v>
      </c>
      <c r="KV46" s="20">
        <f t="shared" si="808"/>
        <v>1.0147767087446211</v>
      </c>
      <c r="KW46" s="22">
        <f t="shared" si="809"/>
        <v>238.59639385900101</v>
      </c>
      <c r="KX46" s="22">
        <f t="shared" si="815"/>
        <v>535.98476202473398</v>
      </c>
      <c r="KY46" s="22">
        <f t="shared" si="811"/>
        <v>0.15765969229907162</v>
      </c>
      <c r="KZ46" s="25">
        <f t="shared" si="817"/>
        <v>774.73881557603397</v>
      </c>
      <c r="LA46" s="20">
        <f t="shared" si="808"/>
        <v>1.0101583430037941</v>
      </c>
      <c r="LB46" s="22">
        <f t="shared" si="809"/>
        <v>238.68727692953965</v>
      </c>
      <c r="LC46" s="22">
        <f t="shared" si="820"/>
        <v>533.54543360774392</v>
      </c>
      <c r="LD46" s="22">
        <f t="shared" si="811"/>
        <v>7.007986889620442E-2</v>
      </c>
      <c r="LE46" s="25">
        <f t="shared" si="822"/>
        <v>772.30279040617972</v>
      </c>
      <c r="LF46" s="20">
        <f t="shared" si="808"/>
        <v>1.0052322732460643</v>
      </c>
      <c r="LG46" s="22">
        <f t="shared" si="809"/>
        <v>238.74181784776999</v>
      </c>
      <c r="LH46" s="22">
        <f t="shared" si="825"/>
        <v>530.94358208310621</v>
      </c>
      <c r="LI46" s="22">
        <f t="shared" si="811"/>
        <v>1.7521301513591953E-2</v>
      </c>
      <c r="LJ46" s="25">
        <f t="shared" si="827"/>
        <v>769.70292123238983</v>
      </c>
      <c r="LK46" s="20">
        <f t="shared" si="808"/>
        <v>1</v>
      </c>
      <c r="LL46" s="22">
        <f t="shared" si="809"/>
        <v>238.76</v>
      </c>
      <c r="LM46" s="22">
        <f t="shared" si="830"/>
        <v>528.17999999999995</v>
      </c>
      <c r="LN46" s="22">
        <f t="shared" si="811"/>
        <v>0</v>
      </c>
      <c r="LO46" s="25">
        <f t="shared" si="832"/>
        <v>766.93999999999994</v>
      </c>
    </row>
    <row r="47" spans="1:327" x14ac:dyDescent="0.2">
      <c r="A47" s="1">
        <f>Foglio3!A48</f>
        <v>15</v>
      </c>
      <c r="B47" s="1">
        <f>Foglio3!B48</f>
        <v>15</v>
      </c>
      <c r="C47" s="1">
        <f>Foglio3!C48</f>
        <v>28.114390814806622</v>
      </c>
      <c r="D47" s="1">
        <f>Foglio3!D48</f>
        <v>0.88200853550599434</v>
      </c>
      <c r="E47" s="1">
        <f>Foglio3!E48</f>
        <v>0.47123342760734943</v>
      </c>
      <c r="F47" s="1">
        <f>Foglio3!F48</f>
        <v>0.53427309219520225</v>
      </c>
      <c r="G47" s="1">
        <f>Foglio1!H56</f>
        <v>49.718662664517247</v>
      </c>
      <c r="H47" s="1">
        <f>Foglio3!G48</f>
        <v>0.98394322608034623</v>
      </c>
      <c r="I47" s="1">
        <f>Foglio3!H48</f>
        <v>223.63</v>
      </c>
      <c r="J47" s="1">
        <f>Foglio3!I48</f>
        <v>479.79</v>
      </c>
      <c r="K47" s="1">
        <f>Foglio3!J48</f>
        <v>703.42000000000007</v>
      </c>
      <c r="L47" s="1">
        <f>IF(G47&lt;=Foglio1!$C$3,_xlfn.XLOOKUP(Q47,W47:LO47,$W$3:$LO$3),-_xlfn.XLOOKUP(Q47,W47:LO47,$W$3:$LO$3))</f>
        <v>-27</v>
      </c>
      <c r="M47" s="1">
        <f>IF($G47&lt;=Foglio1!$C$3,_xlfn.XLOOKUP($L47,$W$3:$LO$3,$W47:$LO47),_xlfn.XLOOKUP(-$L47,$W$3:$LO$3,$W47:$LO47))</f>
        <v>1.1296667829886258</v>
      </c>
      <c r="N47" s="1">
        <f t="shared" si="833"/>
        <v>211.44289450212233</v>
      </c>
      <c r="O47" s="1">
        <f t="shared" si="834"/>
        <v>542.00282581011277</v>
      </c>
      <c r="P47" s="1">
        <f t="shared" si="835"/>
        <v>11.500228613312739</v>
      </c>
      <c r="Q47" s="1">
        <f t="shared" si="836"/>
        <v>764.9459489255479</v>
      </c>
      <c r="W47" s="20">
        <f t="shared" si="837"/>
        <v>0.95526469631714139</v>
      </c>
      <c r="X47" s="22">
        <f t="shared" si="838"/>
        <v>167.7225</v>
      </c>
      <c r="Y47" s="22">
        <f t="shared" si="839"/>
        <v>458.32644864600127</v>
      </c>
      <c r="Z47" s="22">
        <f t="shared" si="840"/>
        <v>52.756499999999988</v>
      </c>
      <c r="AA47" s="25">
        <f t="shared" si="841"/>
        <v>678.8054486460012</v>
      </c>
      <c r="AB47" s="20">
        <f t="shared" si="842"/>
        <v>0.96564611613128448</v>
      </c>
      <c r="AC47" s="22">
        <f t="shared" si="843"/>
        <v>169.40398234606772</v>
      </c>
      <c r="AD47" s="22">
        <f t="shared" si="844"/>
        <v>463.30735005862903</v>
      </c>
      <c r="AE47" s="22">
        <f t="shared" si="845"/>
        <v>51.169787602015461</v>
      </c>
      <c r="AF47" s="25">
        <f t="shared" si="846"/>
        <v>683.88112000671231</v>
      </c>
      <c r="AG47" s="20">
        <f t="shared" si="538"/>
        <v>0.97573339078402999</v>
      </c>
      <c r="AH47" s="22">
        <f t="shared" si="539"/>
        <v>171.06792253023579</v>
      </c>
      <c r="AI47" s="22">
        <f t="shared" si="540"/>
        <v>468.14712356426975</v>
      </c>
      <c r="AJ47" s="22">
        <f t="shared" si="541"/>
        <v>49.599628672961856</v>
      </c>
      <c r="AK47" s="25">
        <f t="shared" si="542"/>
        <v>688.81467476746741</v>
      </c>
      <c r="AL47" s="20">
        <f t="shared" si="538"/>
        <v>0.98552344759380117</v>
      </c>
      <c r="AM47" s="22">
        <f t="shared" si="539"/>
        <v>172.71381370020524</v>
      </c>
      <c r="AN47" s="22">
        <f t="shared" si="545"/>
        <v>472.84429492102987</v>
      </c>
      <c r="AO47" s="22">
        <f t="shared" si="541"/>
        <v>48.046501498459449</v>
      </c>
      <c r="AP47" s="25">
        <f t="shared" si="547"/>
        <v>693.60461011969448</v>
      </c>
      <c r="AQ47" s="20">
        <f t="shared" si="538"/>
        <v>0.99501330441445524</v>
      </c>
      <c r="AR47" s="22">
        <f t="shared" si="539"/>
        <v>174.34115450158154</v>
      </c>
      <c r="AS47" s="22">
        <f t="shared" si="550"/>
        <v>477.39743332501149</v>
      </c>
      <c r="AT47" s="22">
        <f t="shared" si="541"/>
        <v>46.510879176091095</v>
      </c>
      <c r="AU47" s="25">
        <f t="shared" si="552"/>
        <v>698.24946700268413</v>
      </c>
      <c r="AV47" s="20">
        <f t="shared" si="538"/>
        <v>1.0042000705436744</v>
      </c>
      <c r="AW47" s="22">
        <f t="shared" si="539"/>
        <v>175.94944923059222</v>
      </c>
      <c r="AX47" s="22">
        <f t="shared" si="555"/>
        <v>481.80515184614956</v>
      </c>
      <c r="AY47" s="22">
        <f t="shared" si="541"/>
        <v>44.993229471292068</v>
      </c>
      <c r="AZ47" s="25">
        <f t="shared" si="557"/>
        <v>702.74783054803379</v>
      </c>
      <c r="BA47" s="20">
        <f t="shared" si="538"/>
        <v>1.0130809476035014</v>
      </c>
      <c r="BB47" s="22">
        <f t="shared" si="539"/>
        <v>177.53820798508289</v>
      </c>
      <c r="BC47" s="22">
        <f t="shared" si="560"/>
        <v>486.06610785068398</v>
      </c>
      <c r="BD47" s="22">
        <f t="shared" si="541"/>
        <v>43.494014674864282</v>
      </c>
      <c r="BE47" s="25">
        <f t="shared" si="562"/>
        <v>707.09833051063117</v>
      </c>
      <c r="BF47" s="20">
        <f t="shared" si="538"/>
        <v>1.021653230392753</v>
      </c>
      <c r="BG47" s="22">
        <f t="shared" si="539"/>
        <v>179.1069468137463</v>
      </c>
      <c r="BH47" s="22">
        <f t="shared" si="565"/>
        <v>490.17900341013899</v>
      </c>
      <c r="BI47" s="22">
        <f t="shared" si="541"/>
        <v>42.013691462157922</v>
      </c>
      <c r="BJ47" s="25">
        <f t="shared" si="567"/>
        <v>711.29964168604317</v>
      </c>
      <c r="BK47" s="20">
        <f t="shared" si="538"/>
        <v>1.0299143077110497</v>
      </c>
      <c r="BL47" s="22">
        <f t="shared" si="539"/>
        <v>180.65518786353846</v>
      </c>
      <c r="BM47" s="22">
        <f t="shared" si="570"/>
        <v>494.14258569668459</v>
      </c>
      <c r="BN47" s="22">
        <f t="shared" si="541"/>
        <v>40.552710753963815</v>
      </c>
      <c r="BO47" s="25">
        <f t="shared" si="572"/>
        <v>715.35048431418682</v>
      </c>
      <c r="BP47" s="20">
        <f t="shared" si="538"/>
        <v>1.0378616631542139</v>
      </c>
      <c r="BQ47" s="22">
        <f t="shared" si="539"/>
        <v>182.18245952523759</v>
      </c>
      <c r="BR47" s="22">
        <f t="shared" si="575"/>
        <v>497.9556473647603</v>
      </c>
      <c r="BS47" s="22">
        <f t="shared" si="541"/>
        <v>39.111517579158495</v>
      </c>
      <c r="BT47" s="25">
        <f t="shared" si="577"/>
        <v>719.2496244691564</v>
      </c>
      <c r="BU47" s="20">
        <f t="shared" si="538"/>
        <v>1.0454928758807893</v>
      </c>
      <c r="BV47" s="22">
        <f t="shared" si="539"/>
        <v>183.68829657710037</v>
      </c>
      <c r="BW47" s="22">
        <f t="shared" si="580"/>
        <v>501.61702691884392</v>
      </c>
      <c r="BX47" s="22">
        <f t="shared" si="541"/>
        <v>37.690550939144174</v>
      </c>
      <c r="BY47" s="25">
        <f t="shared" si="582"/>
        <v>722.99587443508847</v>
      </c>
      <c r="BZ47" s="20">
        <f t="shared" si="538"/>
        <v>1.0528056213494548</v>
      </c>
      <c r="CA47" s="22">
        <f t="shared" si="539"/>
        <v>185.17224032657356</v>
      </c>
      <c r="CB47" s="22">
        <f t="shared" si="585"/>
        <v>505.12560906725491</v>
      </c>
      <c r="CC47" s="22">
        <f t="shared" si="541"/>
        <v>36.290243674124611</v>
      </c>
      <c r="CD47" s="25">
        <f t="shared" si="587"/>
        <v>726.5880930679532</v>
      </c>
      <c r="CE47" s="20">
        <f t="shared" si="538"/>
        <v>1.0597976720271001</v>
      </c>
      <c r="CF47" s="22">
        <f t="shared" si="539"/>
        <v>186.63383875001574</v>
      </c>
      <c r="CG47" s="22">
        <f t="shared" si="590"/>
        <v>508.48032506188235</v>
      </c>
      <c r="CH47" s="22">
        <f t="shared" si="541"/>
        <v>34.91102233125779</v>
      </c>
      <c r="CI47" s="25">
        <f t="shared" si="592"/>
        <v>730.02518614315591</v>
      </c>
      <c r="CJ47" s="20">
        <f t="shared" si="538"/>
        <v>1.0664668980673553</v>
      </c>
      <c r="CK47" s="22">
        <f t="shared" si="539"/>
        <v>188.07264663038828</v>
      </c>
      <c r="CL47" s="22">
        <f t="shared" si="595"/>
        <v>511.68015302373641</v>
      </c>
      <c r="CM47" s="22">
        <f t="shared" si="541"/>
        <v>33.553307034725599</v>
      </c>
      <c r="CN47" s="25">
        <f t="shared" si="597"/>
        <v>733.30610668885026</v>
      </c>
      <c r="CO47" s="20">
        <f t="shared" si="538"/>
        <v>1.0728112679593622</v>
      </c>
      <c r="CP47" s="22">
        <f t="shared" si="539"/>
        <v>189.48822569287276</v>
      </c>
      <c r="CQ47" s="22">
        <f t="shared" si="600"/>
        <v>514.72411825422239</v>
      </c>
      <c r="CR47" s="22">
        <f t="shared" si="541"/>
        <v>32.217511357759825</v>
      </c>
      <c r="CS47" s="25">
        <f t="shared" si="602"/>
        <v>736.42985530485498</v>
      </c>
      <c r="CT47" s="20">
        <f t="shared" si="603"/>
        <v>1.0788288491465929</v>
      </c>
      <c r="CU47" s="22">
        <f t="shared" si="604"/>
        <v>190.88014473837379</v>
      </c>
      <c r="CV47" s="22">
        <f t="shared" si="605"/>
        <v>517.61129353204387</v>
      </c>
      <c r="CW47" s="22">
        <f t="shared" si="606"/>
        <v>30.904042196663809</v>
      </c>
      <c r="CX47" s="25">
        <f t="shared" si="607"/>
        <v>739.39548046708148</v>
      </c>
      <c r="CY47" s="20">
        <f t="shared" si="603"/>
        <v>1.0845178086155238</v>
      </c>
      <c r="CZ47" s="22">
        <f t="shared" si="604"/>
        <v>192.24797977486628</v>
      </c>
      <c r="DA47" s="22">
        <f t="shared" si="610"/>
        <v>520.34079939564219</v>
      </c>
      <c r="DB47" s="22">
        <f t="shared" si="606"/>
        <v>29.613299646867898</v>
      </c>
      <c r="DC47" s="25">
        <f t="shared" si="612"/>
        <v>742.20207881737633</v>
      </c>
      <c r="DD47" s="20">
        <f t="shared" si="603"/>
        <v>1.0898764134539902</v>
      </c>
      <c r="DE47" s="22">
        <f t="shared" si="604"/>
        <v>193.59131414654755</v>
      </c>
      <c r="DF47" s="22">
        <f t="shared" si="615"/>
        <v>522.91180441108997</v>
      </c>
      <c r="DG47" s="22">
        <f t="shared" si="606"/>
        <v>28.34567688105647</v>
      </c>
      <c r="DH47" s="25">
        <f t="shared" si="617"/>
        <v>744.84879543869397</v>
      </c>
      <c r="DI47" s="20">
        <f t="shared" si="603"/>
        <v>1.0949030313790491</v>
      </c>
      <c r="DJ47" s="22">
        <f t="shared" si="604"/>
        <v>194.90973866075484</v>
      </c>
      <c r="DK47" s="22">
        <f t="shared" si="620"/>
        <v>525.32352542535398</v>
      </c>
      <c r="DL47" s="22">
        <f t="shared" si="606"/>
        <v>27.101560029403704</v>
      </c>
      <c r="DM47" s="25">
        <f t="shared" si="622"/>
        <v>747.33482411551256</v>
      </c>
      <c r="DN47" s="20">
        <f t="shared" si="603"/>
        <v>1.0995961312341855</v>
      </c>
      <c r="DO47" s="22">
        <f t="shared" si="604"/>
        <v>196.20285171260926</v>
      </c>
      <c r="DP47" s="22">
        <f t="shared" si="625"/>
        <v>527.57522780484987</v>
      </c>
      <c r="DQ47" s="22">
        <f t="shared" si="606"/>
        <v>25.881328061954658</v>
      </c>
      <c r="DR47" s="25">
        <f t="shared" si="627"/>
        <v>749.65940757941371</v>
      </c>
      <c r="DS47" s="20">
        <f t="shared" si="603"/>
        <v>1.1039542834557214</v>
      </c>
      <c r="DT47" s="22">
        <f t="shared" si="604"/>
        <v>197.47025940734852</v>
      </c>
      <c r="DU47" s="22">
        <f t="shared" si="630"/>
        <v>529.66622565922057</v>
      </c>
      <c r="DV47" s="22">
        <f t="shared" si="606"/>
        <v>24.685352673187275</v>
      </c>
      <c r="DW47" s="25">
        <f t="shared" si="632"/>
        <v>751.82183773975635</v>
      </c>
      <c r="DX47" s="20">
        <f t="shared" si="603"/>
        <v>1.1079761605082714</v>
      </c>
      <c r="DY47" s="22">
        <f t="shared" si="604"/>
        <v>198.7115756803112</v>
      </c>
      <c r="DZ47" s="22">
        <f t="shared" si="635"/>
        <v>531.59588205026353</v>
      </c>
      <c r="EA47" s="22">
        <f t="shared" si="606"/>
        <v>23.513998168790632</v>
      </c>
      <c r="EB47" s="25">
        <f t="shared" si="637"/>
        <v>753.82145589936533</v>
      </c>
      <c r="EC47" s="20">
        <f t="shared" si="603"/>
        <v>1.1116605372891246</v>
      </c>
      <c r="ED47" s="22">
        <f t="shared" si="604"/>
        <v>199.92642241453558</v>
      </c>
      <c r="EE47" s="22">
        <f t="shared" si="640"/>
        <v>533.36360918594914</v>
      </c>
      <c r="EF47" s="22">
        <f t="shared" si="606"/>
        <v>22.367621354693952</v>
      </c>
      <c r="EG47" s="25">
        <f t="shared" si="642"/>
        <v>755.65765295517872</v>
      </c>
      <c r="EH47" s="20">
        <f t="shared" si="603"/>
        <v>1.1150062915014221</v>
      </c>
      <c r="EI47" s="22">
        <f t="shared" si="604"/>
        <v>201.11442955593805</v>
      </c>
      <c r="EJ47" s="22">
        <f t="shared" si="645"/>
        <v>534.96886859946733</v>
      </c>
      <c r="EK47" s="22">
        <f t="shared" si="606"/>
        <v>21.246571428379994</v>
      </c>
      <c r="EL47" s="25">
        <f t="shared" si="647"/>
        <v>757.32986958378535</v>
      </c>
      <c r="EM47" s="20">
        <f t="shared" si="603"/>
        <v>1.1180124039960195</v>
      </c>
      <c r="EN47" s="22">
        <f t="shared" si="604"/>
        <v>202.27523522603474</v>
      </c>
      <c r="EO47" s="22">
        <f t="shared" si="650"/>
        <v>536.41117131325018</v>
      </c>
      <c r="EP47" s="22">
        <f t="shared" si="606"/>
        <v>20.15118987251617</v>
      </c>
      <c r="EQ47" s="25">
        <f t="shared" si="652"/>
        <v>758.83759641180109</v>
      </c>
      <c r="ER47" s="20">
        <f t="shared" si="603"/>
        <v>1.1206779590819305</v>
      </c>
      <c r="ES47" s="22">
        <f t="shared" si="604"/>
        <v>203.40848583217362</v>
      </c>
      <c r="ET47" s="22">
        <f t="shared" si="655"/>
        <v>537.69007798791949</v>
      </c>
      <c r="EU47" s="22">
        <f t="shared" si="606"/>
        <v>19.081810350935609</v>
      </c>
      <c r="EV47" s="25">
        <f t="shared" si="657"/>
        <v>760.18037417102869</v>
      </c>
      <c r="EW47" s="20">
        <f t="shared" si="603"/>
        <v>1.1230021448052541</v>
      </c>
      <c r="EX47" s="22">
        <f t="shared" si="604"/>
        <v>204.51383617524198</v>
      </c>
      <c r="EY47" s="22">
        <f t="shared" si="660"/>
        <v>538.80519905611288</v>
      </c>
      <c r="EZ47" s="22">
        <f t="shared" si="606"/>
        <v>18.038758606999895</v>
      </c>
      <c r="FA47" s="25">
        <f t="shared" si="662"/>
        <v>761.35779383835472</v>
      </c>
      <c r="FB47" s="20">
        <f t="shared" si="603"/>
        <v>1.124984253196504</v>
      </c>
      <c r="FC47" s="22">
        <f t="shared" si="604"/>
        <v>205.5909495548176</v>
      </c>
      <c r="FD47" s="22">
        <f t="shared" si="665"/>
        <v>539.75619484115066</v>
      </c>
      <c r="FE47" s="22">
        <f t="shared" si="606"/>
        <v>17.022352364374473</v>
      </c>
      <c r="FF47" s="25">
        <f t="shared" si="667"/>
        <v>762.36949676034271</v>
      </c>
      <c r="FG47" s="20">
        <f t="shared" si="668"/>
        <v>1.126623680486263</v>
      </c>
      <c r="FH47" s="22">
        <f t="shared" si="669"/>
        <v>206.63949787173075</v>
      </c>
      <c r="FI47" s="22">
        <f t="shared" si="670"/>
        <v>540.54277566050416</v>
      </c>
      <c r="FJ47" s="22">
        <f t="shared" si="671"/>
        <v>16.032901230247028</v>
      </c>
      <c r="FK47" s="25">
        <f t="shared" si="672"/>
        <v>763.21517476248198</v>
      </c>
      <c r="FL47" s="20">
        <f t="shared" si="668"/>
        <v>1.1279199272890972</v>
      </c>
      <c r="FM47" s="22">
        <f t="shared" si="669"/>
        <v>207.65916172800669</v>
      </c>
      <c r="FN47" s="22">
        <f t="shared" si="675"/>
        <v>541.16470191403596</v>
      </c>
      <c r="FO47" s="22">
        <f t="shared" si="671"/>
        <v>15.070706601018022</v>
      </c>
      <c r="FP47" s="25">
        <f t="shared" si="677"/>
        <v>763.89457024306068</v>
      </c>
      <c r="FQ47" s="20">
        <f t="shared" si="668"/>
        <v>1.1288725987556734</v>
      </c>
      <c r="FR47" s="22">
        <f t="shared" si="669"/>
        <v>208.64963052415703</v>
      </c>
      <c r="FS47" s="22">
        <f t="shared" si="680"/>
        <v>541.62178415698452</v>
      </c>
      <c r="FT47" s="22">
        <f t="shared" si="671"/>
        <v>14.136061570492519</v>
      </c>
      <c r="FU47" s="25">
        <f t="shared" si="682"/>
        <v>764.40747625163408</v>
      </c>
      <c r="FV47" s="20">
        <f t="shared" si="668"/>
        <v>1.1294814046930342</v>
      </c>
      <c r="FW47" s="22">
        <f t="shared" si="669"/>
        <v>209.61060255379152</v>
      </c>
      <c r="FX47" s="22">
        <f t="shared" si="685"/>
        <v>541.91388315767085</v>
      </c>
      <c r="FY47" s="22">
        <f t="shared" si="671"/>
        <v>13.229250840600939</v>
      </c>
      <c r="FZ47" s="25">
        <f t="shared" si="687"/>
        <v>764.75373655206329</v>
      </c>
      <c r="GA47" s="20">
        <f t="shared" si="668"/>
        <v>1.1297461596529936</v>
      </c>
      <c r="GB47" s="22">
        <f t="shared" si="669"/>
        <v>210.54178509552091</v>
      </c>
      <c r="GC47" s="22">
        <f t="shared" si="690"/>
        <v>542.04090993990985</v>
      </c>
      <c r="GD47" s="22">
        <f t="shared" si="671"/>
        <v>12.350550634676038</v>
      </c>
      <c r="GE47" s="25">
        <f t="shared" si="692"/>
        <v>764.93324567010677</v>
      </c>
      <c r="GF47" s="20">
        <f t="shared" si="668"/>
        <v>1.1296667829886258</v>
      </c>
      <c r="GG47" s="22">
        <f t="shared" si="669"/>
        <v>211.44289450212233</v>
      </c>
      <c r="GH47" s="22">
        <f t="shared" si="695"/>
        <v>542.00282581011277</v>
      </c>
      <c r="GI47" s="22">
        <f t="shared" si="671"/>
        <v>11.500228613312739</v>
      </c>
      <c r="GJ47" s="25">
        <f t="shared" si="697"/>
        <v>764.9459489255479</v>
      </c>
      <c r="GK47" s="20">
        <f t="shared" si="668"/>
        <v>1.1292432988788319</v>
      </c>
      <c r="GL47" s="22">
        <f t="shared" si="669"/>
        <v>212.31365628694135</v>
      </c>
      <c r="GM47" s="22">
        <f t="shared" si="700"/>
        <v>541.79964236907483</v>
      </c>
      <c r="GN47" s="22">
        <f t="shared" si="671"/>
        <v>10.678543792835988</v>
      </c>
      <c r="GO47" s="25">
        <f t="shared" si="702"/>
        <v>764.79184244885221</v>
      </c>
      <c r="GP47" s="20">
        <f t="shared" si="703"/>
        <v>1.1284758363209739</v>
      </c>
      <c r="GQ47" s="22">
        <f t="shared" si="704"/>
        <v>213.15380520750301</v>
      </c>
      <c r="GR47" s="22">
        <f t="shared" si="705"/>
        <v>541.43142150844005</v>
      </c>
      <c r="GS47" s="22">
        <f t="shared" si="706"/>
        <v>9.8857464664019563</v>
      </c>
      <c r="GT47" s="25">
        <f t="shared" si="707"/>
        <v>764.47097318234501</v>
      </c>
      <c r="GU47" s="20">
        <f t="shared" si="703"/>
        <v>1.1273646290915817</v>
      </c>
      <c r="GV47" s="22">
        <f t="shared" si="704"/>
        <v>213.96308534630739</v>
      </c>
      <c r="GW47" s="22">
        <f t="shared" si="710"/>
        <v>540.89827539185001</v>
      </c>
      <c r="GX47" s="22">
        <f t="shared" si="706"/>
        <v>9.1220781277562555</v>
      </c>
      <c r="GY47" s="25">
        <f t="shared" si="712"/>
        <v>763.98343886591363</v>
      </c>
      <c r="GZ47" s="20">
        <f t="shared" si="703"/>
        <v>1.1259100156751418</v>
      </c>
      <c r="HA47" s="22">
        <f t="shared" si="704"/>
        <v>214.74125018878462</v>
      </c>
      <c r="HB47" s="22">
        <f t="shared" si="715"/>
        <v>540.20036642077628</v>
      </c>
      <c r="HC47" s="22">
        <f t="shared" si="706"/>
        <v>8.38777139767266</v>
      </c>
      <c r="HD47" s="25">
        <f t="shared" si="717"/>
        <v>763.32938800723355</v>
      </c>
      <c r="HE47" s="20">
        <f t="shared" si="703"/>
        <v>1.124112439160992</v>
      </c>
      <c r="HF47" s="22">
        <f t="shared" si="704"/>
        <v>215.48806269838533</v>
      </c>
      <c r="HG47" s="22">
        <f t="shared" si="720"/>
        <v>539.33790718505236</v>
      </c>
      <c r="HH47" s="22">
        <f t="shared" si="706"/>
        <v>7.6830499530945593</v>
      </c>
      <c r="HI47" s="25">
        <f t="shared" si="722"/>
        <v>762.50901983653227</v>
      </c>
      <c r="HJ47" s="20">
        <f t="shared" si="703"/>
        <v>1.1219724471083521</v>
      </c>
      <c r="HK47" s="22">
        <f t="shared" si="704"/>
        <v>216.2032953887846</v>
      </c>
      <c r="HL47" s="22">
        <f t="shared" si="725"/>
        <v>538.31116039811627</v>
      </c>
      <c r="HM47" s="22">
        <f t="shared" si="706"/>
        <v>7.0081284590007531</v>
      </c>
      <c r="HN47" s="25">
        <f t="shared" si="727"/>
        <v>761.52258424590161</v>
      </c>
      <c r="HO47" s="20">
        <f t="shared" si="703"/>
        <v>1.1194906913795317</v>
      </c>
      <c r="HP47" s="22">
        <f t="shared" si="704"/>
        <v>216.88673039317635</v>
      </c>
      <c r="HQ47" s="22">
        <f t="shared" si="730"/>
        <v>537.1204388169856</v>
      </c>
      <c r="HR47" s="22">
        <f t="shared" si="706"/>
        <v>6.3632125030164444</v>
      </c>
      <c r="HS47" s="25">
        <f t="shared" si="732"/>
        <v>760.3703817131784</v>
      </c>
      <c r="HT47" s="20">
        <f t="shared" si="703"/>
        <v>1.1166679279413674</v>
      </c>
      <c r="HU47" s="22">
        <f t="shared" si="704"/>
        <v>217.53815953063761</v>
      </c>
      <c r="HV47" s="22">
        <f t="shared" si="735"/>
        <v>535.76610514698871</v>
      </c>
      <c r="HW47" s="22">
        <f t="shared" si="706"/>
        <v>5.7484985327892817</v>
      </c>
      <c r="HX47" s="25">
        <f t="shared" si="737"/>
        <v>759.05276321041561</v>
      </c>
      <c r="HY47" s="20">
        <f t="shared" si="738"/>
        <v>1.1135050166349472</v>
      </c>
      <c r="HZ47" s="22">
        <f t="shared" si="739"/>
        <v>218.1573843695426</v>
      </c>
      <c r="IA47" s="22">
        <f t="shared" si="740"/>
        <v>534.24857193128128</v>
      </c>
      <c r="IB47" s="22">
        <f t="shared" si="741"/>
        <v>5.1641737961494654</v>
      </c>
      <c r="IC47" s="25">
        <f t="shared" si="742"/>
        <v>757.57013009697334</v>
      </c>
      <c r="ID47" s="20">
        <f t="shared" si="738"/>
        <v>1.1100029209136943</v>
      </c>
      <c r="IE47" s="22">
        <f t="shared" si="739"/>
        <v>218.74421628800681</v>
      </c>
      <c r="IF47" s="22">
        <f t="shared" si="745"/>
        <v>532.5683014251814</v>
      </c>
      <c r="IG47" s="22">
        <f t="shared" si="741"/>
        <v>4.610416284072242</v>
      </c>
      <c r="IH47" s="25">
        <f t="shared" si="747"/>
        <v>755.92293399726043</v>
      </c>
      <c r="II47" s="20">
        <f t="shared" si="738"/>
        <v>1.1061627075498917</v>
      </c>
      <c r="IJ47" s="22">
        <f t="shared" si="739"/>
        <v>219.29847653134311</v>
      </c>
      <c r="IK47" s="22">
        <f t="shared" si="750"/>
        <v>530.72580545536255</v>
      </c>
      <c r="IL47" s="22">
        <f t="shared" si="741"/>
        <v>4.0873946764601587</v>
      </c>
      <c r="IM47" s="25">
        <f t="shared" si="752"/>
        <v>754.11167666316578</v>
      </c>
      <c r="IN47" s="20">
        <f t="shared" si="738"/>
        <v>1.1019855463097303</v>
      </c>
      <c r="IO47" s="22">
        <f t="shared" si="739"/>
        <v>219.81999626651216</v>
      </c>
      <c r="IP47" s="22">
        <f t="shared" si="755"/>
        <v>528.72164526394556</v>
      </c>
      <c r="IQ47" s="22">
        <f t="shared" si="741"/>
        <v>3.5952682907615352</v>
      </c>
      <c r="IR47" s="25">
        <f t="shared" si="757"/>
        <v>752.13690982121921</v>
      </c>
      <c r="IS47" s="20">
        <f t="shared" si="738"/>
        <v>1.0974727095969896</v>
      </c>
      <c r="IT47" s="22">
        <f t="shared" si="739"/>
        <v>220.30861663355054</v>
      </c>
      <c r="IU47" s="22">
        <f t="shared" si="760"/>
        <v>526.55643133753972</v>
      </c>
      <c r="IV47" s="22">
        <f t="shared" si="741"/>
        <v>3.1341870334407842</v>
      </c>
      <c r="IW47" s="25">
        <f t="shared" si="762"/>
        <v>749.99923500453099</v>
      </c>
      <c r="IX47" s="20">
        <f t="shared" si="738"/>
        <v>1.0926255720654487</v>
      </c>
      <c r="IY47" s="22">
        <f t="shared" si="739"/>
        <v>220.7641887939611</v>
      </c>
      <c r="IZ47" s="22">
        <f t="shared" si="765"/>
        <v>524.23082322128164</v>
      </c>
      <c r="JA47" s="22">
        <f t="shared" si="741"/>
        <v>2.7042913543154738</v>
      </c>
      <c r="JB47" s="25">
        <f t="shared" si="767"/>
        <v>747.69930336955827</v>
      </c>
      <c r="JC47" s="20">
        <f t="shared" si="738"/>
        <v>1.0874456102001551</v>
      </c>
      <c r="JD47" s="22">
        <f t="shared" si="739"/>
        <v>221.18657397605048</v>
      </c>
      <c r="JE47" s="22">
        <f t="shared" si="770"/>
        <v>521.74552931793244</v>
      </c>
      <c r="JF47" s="22">
        <f t="shared" si="741"/>
        <v>2.3057122037739606</v>
      </c>
      <c r="JG47" s="25">
        <f t="shared" si="772"/>
        <v>745.23781549775686</v>
      </c>
      <c r="JH47" s="20">
        <f t="shared" si="773"/>
        <v>1.0819344018676722</v>
      </c>
      <c r="JI47" s="22">
        <f t="shared" si="774"/>
        <v>221.57564351720055</v>
      </c>
      <c r="JJ47" s="22">
        <f t="shared" si="775"/>
        <v>519.10130667209046</v>
      </c>
      <c r="JK47" s="22">
        <f t="shared" si="776"/>
        <v>1.938570992886631</v>
      </c>
      <c r="JL47" s="25">
        <f t="shared" si="777"/>
        <v>742.61552118217764</v>
      </c>
      <c r="JM47" s="20">
        <f t="shared" si="773"/>
        <v>1.0760936258354463</v>
      </c>
      <c r="JN47" s="22">
        <f t="shared" si="774"/>
        <v>221.93127890306005</v>
      </c>
      <c r="JO47" s="22">
        <f t="shared" si="780"/>
        <v>516.29896073958878</v>
      </c>
      <c r="JP47" s="22">
        <f t="shared" si="776"/>
        <v>1.6029795564228952</v>
      </c>
      <c r="JQ47" s="25">
        <f t="shared" si="782"/>
        <v>739.83321919907178</v>
      </c>
      <c r="JR47" s="20">
        <f t="shared" si="773"/>
        <v>1.0699250612604385</v>
      </c>
      <c r="JS47" s="22">
        <f t="shared" si="774"/>
        <v>222.25337180364534</v>
      </c>
      <c r="JT47" s="22">
        <f t="shared" si="785"/>
        <v>513.33934514214582</v>
      </c>
      <c r="JU47" s="22">
        <f t="shared" si="776"/>
        <v>1.2990401187852285</v>
      </c>
      <c r="JV47" s="25">
        <f t="shared" si="787"/>
        <v>736.89175706457638</v>
      </c>
      <c r="JW47" s="20">
        <f t="shared" si="773"/>
        <v>1.0634305871471736</v>
      </c>
      <c r="JX47" s="22">
        <f t="shared" si="774"/>
        <v>222.54182410633868</v>
      </c>
      <c r="JY47" s="22">
        <f t="shared" si="790"/>
        <v>510.22336140734245</v>
      </c>
      <c r="JZ47" s="22">
        <f t="shared" si="776"/>
        <v>1.0268452628706863</v>
      </c>
      <c r="KA47" s="25">
        <f t="shared" si="792"/>
        <v>733.79203077655177</v>
      </c>
      <c r="KB47" s="20">
        <f t="shared" si="773"/>
        <v>1.0566121817753804</v>
      </c>
      <c r="KC47" s="22">
        <f t="shared" si="774"/>
        <v>222.79654794577442</v>
      </c>
      <c r="KD47" s="22">
        <f t="shared" si="795"/>
        <v>506.95195869400976</v>
      </c>
      <c r="KE47" s="22">
        <f t="shared" si="776"/>
        <v>0.78647790186919364</v>
      </c>
      <c r="KF47" s="25">
        <f t="shared" si="797"/>
        <v>730.53498454165333</v>
      </c>
      <c r="KG47" s="20">
        <f t="shared" si="773"/>
        <v>1.049471922097386</v>
      </c>
      <c r="KH47" s="22">
        <f t="shared" si="774"/>
        <v>223.01746573060348</v>
      </c>
      <c r="KI47" s="22">
        <f t="shared" si="800"/>
        <v>503.52613350310486</v>
      </c>
      <c r="KJ47" s="22">
        <f t="shared" si="776"/>
        <v>0.5780112540073804</v>
      </c>
      <c r="KK47" s="25">
        <f t="shared" si="802"/>
        <v>727.12161048771577</v>
      </c>
      <c r="KL47" s="20">
        <f t="shared" si="773"/>
        <v>1.0420119831054586</v>
      </c>
      <c r="KM47" s="22">
        <f t="shared" si="774"/>
        <v>223.20451016712852</v>
      </c>
      <c r="KN47" s="22">
        <f t="shared" si="805"/>
        <v>499.94692937416801</v>
      </c>
      <c r="KO47" s="22">
        <f t="shared" si="776"/>
        <v>0.40150882024565232</v>
      </c>
      <c r="KP47" s="25">
        <f t="shared" si="807"/>
        <v>723.55294836154224</v>
      </c>
      <c r="KQ47" s="20">
        <f t="shared" si="808"/>
        <v>1.0342346371692801</v>
      </c>
      <c r="KR47" s="22">
        <f t="shared" si="809"/>
        <v>223.35762427980225</v>
      </c>
      <c r="KS47" s="22">
        <f t="shared" si="810"/>
        <v>496.21543656744893</v>
      </c>
      <c r="KT47" s="22">
        <f t="shared" si="811"/>
        <v>0.25702436493516945</v>
      </c>
      <c r="KU47" s="25">
        <f t="shared" si="812"/>
        <v>719.83008521218642</v>
      </c>
      <c r="KV47" s="20">
        <f t="shared" si="808"/>
        <v>1.0261422533437639</v>
      </c>
      <c r="KW47" s="22">
        <f t="shared" si="809"/>
        <v>223.47676142858265</v>
      </c>
      <c r="KX47" s="22">
        <f t="shared" si="815"/>
        <v>492.33279173180449</v>
      </c>
      <c r="KY47" s="22">
        <f t="shared" si="811"/>
        <v>0.14460189944065113</v>
      </c>
      <c r="KZ47" s="25">
        <f t="shared" si="817"/>
        <v>715.95415505982783</v>
      </c>
      <c r="LA47" s="20">
        <f t="shared" si="808"/>
        <v>1.0177372966474161</v>
      </c>
      <c r="LB47" s="22">
        <f t="shared" si="809"/>
        <v>223.56188532314019</v>
      </c>
      <c r="LC47" s="22">
        <f t="shared" si="820"/>
        <v>488.30017755846376</v>
      </c>
      <c r="LD47" s="22">
        <f t="shared" si="811"/>
        <v>6.4275668734148861E-2</v>
      </c>
      <c r="LE47" s="25">
        <f t="shared" si="822"/>
        <v>711.92633855033807</v>
      </c>
      <c r="LF47" s="20">
        <f t="shared" si="808"/>
        <v>1.0090223273114671</v>
      </c>
      <c r="LG47" s="22">
        <f t="shared" si="809"/>
        <v>223.61297003391189</v>
      </c>
      <c r="LH47" s="22">
        <f t="shared" si="825"/>
        <v>484.11882242076882</v>
      </c>
      <c r="LI47" s="22">
        <f t="shared" si="811"/>
        <v>1.6070140963687973E-2</v>
      </c>
      <c r="LJ47" s="25">
        <f t="shared" si="827"/>
        <v>707.74786259564451</v>
      </c>
      <c r="LK47" s="20">
        <f t="shared" si="808"/>
        <v>1</v>
      </c>
      <c r="LL47" s="22">
        <f t="shared" si="809"/>
        <v>223.63</v>
      </c>
      <c r="LM47" s="22">
        <f t="shared" si="830"/>
        <v>479.79</v>
      </c>
      <c r="LN47" s="22">
        <f t="shared" si="811"/>
        <v>0</v>
      </c>
      <c r="LO47" s="25">
        <f t="shared" si="832"/>
        <v>703.42000000000007</v>
      </c>
    </row>
    <row r="48" spans="1:327" x14ac:dyDescent="0.2">
      <c r="A48" s="1">
        <f>Foglio3!A49</f>
        <v>16</v>
      </c>
      <c r="B48" s="1">
        <f>Foglio3!B49</f>
        <v>16</v>
      </c>
      <c r="C48" s="1">
        <f>Foglio3!C49</f>
        <v>37.360495175579707</v>
      </c>
      <c r="D48" s="1">
        <f>Foglio3!D49</f>
        <v>0.79483321078788371</v>
      </c>
      <c r="E48" s="1">
        <f>Foglio3!E49</f>
        <v>0.60682795504872999</v>
      </c>
      <c r="F48" s="1">
        <f>Foglio3!F49</f>
        <v>0.76346577723797893</v>
      </c>
      <c r="G48" s="1">
        <f>Foglio1!H57</f>
        <v>68.783846584290728</v>
      </c>
      <c r="H48" s="1">
        <f>Foglio3!G49</f>
        <v>0.98827147351259303</v>
      </c>
      <c r="I48" s="1">
        <f>Foglio3!H49</f>
        <v>209.42</v>
      </c>
      <c r="J48" s="1">
        <f>Foglio3!I49</f>
        <v>388.37</v>
      </c>
      <c r="K48" s="1">
        <f>Foglio3!J49</f>
        <v>597.79</v>
      </c>
      <c r="L48" s="1">
        <f>IF(G48&lt;=Foglio1!$C$3,_xlfn.XLOOKUP(Q48,W48:LO48,$W$3:$LO$3),-_xlfn.XLOOKUP(Q48,W48:LO48,$W$3:$LO$3))</f>
        <v>-36</v>
      </c>
      <c r="M48" s="1">
        <f>IF($G48&lt;=Foglio1!$C$3,_xlfn.XLOOKUP($L48,$W$3:$LO$3,$W48:$LO48),_xlfn.XLOOKUP(-$L48,$W$3:$LO$3,$W48:$LO48))</f>
        <v>1.2525076965757276</v>
      </c>
      <c r="N48" s="1">
        <f t="shared" si="833"/>
        <v>189.42216948100074</v>
      </c>
      <c r="O48" s="1">
        <f t="shared" si="834"/>
        <v>486.43641411911534</v>
      </c>
      <c r="P48" s="1">
        <f t="shared" si="835"/>
        <v>17.125159639890022</v>
      </c>
      <c r="Q48" s="1">
        <f t="shared" si="836"/>
        <v>692.98374324000611</v>
      </c>
      <c r="W48" s="20">
        <f t="shared" si="837"/>
        <v>1.153426081974859</v>
      </c>
      <c r="X48" s="22">
        <f t="shared" si="838"/>
        <v>157.065</v>
      </c>
      <c r="Y48" s="22">
        <f t="shared" si="839"/>
        <v>447.95608745657597</v>
      </c>
      <c r="Z48" s="22">
        <f t="shared" si="840"/>
        <v>44.83424999999999</v>
      </c>
      <c r="AA48" s="25">
        <f t="shared" si="841"/>
        <v>649.85533745657597</v>
      </c>
      <c r="AB48" s="20">
        <f t="shared" si="842"/>
        <v>1.161780616695999</v>
      </c>
      <c r="AC48" s="22">
        <f t="shared" si="843"/>
        <v>158.63963682383178</v>
      </c>
      <c r="AD48" s="22">
        <f t="shared" si="844"/>
        <v>451.20073810622512</v>
      </c>
      <c r="AE48" s="22">
        <f t="shared" si="845"/>
        <v>43.485808379927803</v>
      </c>
      <c r="AF48" s="25">
        <f t="shared" si="846"/>
        <v>653.32618330998469</v>
      </c>
      <c r="AG48" s="20">
        <f t="shared" si="538"/>
        <v>1.1697812617868717</v>
      </c>
      <c r="AH48" s="22">
        <f t="shared" si="539"/>
        <v>160.19784615785886</v>
      </c>
      <c r="AI48" s="22">
        <f t="shared" si="540"/>
        <v>454.30794864016735</v>
      </c>
      <c r="AJ48" s="22">
        <f t="shared" si="541"/>
        <v>42.151434455104862</v>
      </c>
      <c r="AK48" s="25">
        <f t="shared" si="542"/>
        <v>656.65722925313116</v>
      </c>
      <c r="AL48" s="20">
        <f t="shared" si="538"/>
        <v>1.177425580173479</v>
      </c>
      <c r="AM48" s="22">
        <f t="shared" si="539"/>
        <v>161.73915335642346</v>
      </c>
      <c r="AN48" s="22">
        <f t="shared" si="545"/>
        <v>457.27677257197405</v>
      </c>
      <c r="AO48" s="22">
        <f t="shared" si="541"/>
        <v>40.831534688755042</v>
      </c>
      <c r="AP48" s="25">
        <f t="shared" si="547"/>
        <v>659.84746061715259</v>
      </c>
      <c r="AQ48" s="20">
        <f t="shared" si="538"/>
        <v>1.1847112433223874</v>
      </c>
      <c r="AR48" s="22">
        <f t="shared" si="539"/>
        <v>163.2630889224219</v>
      </c>
      <c r="AS48" s="22">
        <f t="shared" si="550"/>
        <v>460.10630556911559</v>
      </c>
      <c r="AT48" s="22">
        <f t="shared" si="541"/>
        <v>39.52651113513334</v>
      </c>
      <c r="AU48" s="25">
        <f t="shared" si="552"/>
        <v>662.89590562667081</v>
      </c>
      <c r="AV48" s="20">
        <f t="shared" si="538"/>
        <v>1.1916360319500243</v>
      </c>
      <c r="AW48" s="22">
        <f t="shared" si="539"/>
        <v>164.76918865031803</v>
      </c>
      <c r="AX48" s="22">
        <f t="shared" si="555"/>
        <v>462.79568572843095</v>
      </c>
      <c r="AY48" s="22">
        <f t="shared" si="541"/>
        <v>38.236761317056214</v>
      </c>
      <c r="AZ48" s="25">
        <f t="shared" si="557"/>
        <v>665.8016356958052</v>
      </c>
      <c r="BA48" s="20">
        <f t="shared" si="538"/>
        <v>1.1981978366986921</v>
      </c>
      <c r="BB48" s="22">
        <f t="shared" si="539"/>
        <v>166.25699376754486</v>
      </c>
      <c r="BC48" s="22">
        <f t="shared" si="560"/>
        <v>465.34409383867103</v>
      </c>
      <c r="BD48" s="22">
        <f t="shared" si="541"/>
        <v>36.962678104812369</v>
      </c>
      <c r="BE48" s="25">
        <f t="shared" si="562"/>
        <v>668.56376571102828</v>
      </c>
      <c r="BF48" s="20">
        <f t="shared" si="538"/>
        <v>1.2043946587790981</v>
      </c>
      <c r="BG48" s="22">
        <f t="shared" si="539"/>
        <v>167.72605107425099</v>
      </c>
      <c r="BH48" s="22">
        <f t="shared" si="565"/>
        <v>467.75075363003833</v>
      </c>
      <c r="BI48" s="22">
        <f t="shared" si="541"/>
        <v>35.704649596490547</v>
      </c>
      <c r="BJ48" s="25">
        <f t="shared" si="567"/>
        <v>671.18145430077982</v>
      </c>
      <c r="BK48" s="20">
        <f t="shared" si="538"/>
        <v>1.2102246105792069</v>
      </c>
      <c r="BL48" s="22">
        <f t="shared" si="539"/>
        <v>169.17591308134965</v>
      </c>
      <c r="BM48" s="22">
        <f t="shared" si="570"/>
        <v>470.01493201064659</v>
      </c>
      <c r="BN48" s="22">
        <f t="shared" si="541"/>
        <v>34.463058999761209</v>
      </c>
      <c r="BO48" s="25">
        <f t="shared" si="572"/>
        <v>673.65390409175745</v>
      </c>
      <c r="BP48" s="20">
        <f t="shared" si="538"/>
        <v>1.2156859162392244</v>
      </c>
      <c r="BQ48" s="22">
        <f t="shared" si="539"/>
        <v>170.60613814682847</v>
      </c>
      <c r="BR48" s="22">
        <f t="shared" si="575"/>
        <v>472.1359392898276</v>
      </c>
      <c r="BS48" s="22">
        <f t="shared" si="541"/>
        <v>33.238284515147647</v>
      </c>
      <c r="BT48" s="25">
        <f t="shared" si="577"/>
        <v>675.98036195180362</v>
      </c>
      <c r="BU48" s="20">
        <f t="shared" si="538"/>
        <v>1.2207769121925414</v>
      </c>
      <c r="BV48" s="22">
        <f t="shared" si="539"/>
        <v>172.01629061027751</v>
      </c>
      <c r="BW48" s="22">
        <f t="shared" si="580"/>
        <v>474.11312938821732</v>
      </c>
      <c r="BX48" s="22">
        <f t="shared" si="541"/>
        <v>32.030699220822541</v>
      </c>
      <c r="BY48" s="25">
        <f t="shared" si="582"/>
        <v>678.16011921931727</v>
      </c>
      <c r="BZ48" s="20">
        <f t="shared" si="538"/>
        <v>1.2254960476724732</v>
      </c>
      <c r="CA48" s="22">
        <f t="shared" si="539"/>
        <v>173.40594092559601</v>
      </c>
      <c r="CB48" s="22">
        <f t="shared" si="585"/>
        <v>475.94590003455841</v>
      </c>
      <c r="CC48" s="22">
        <f t="shared" si="541"/>
        <v>30.840670958964697</v>
      </c>
      <c r="CD48" s="25">
        <f t="shared" si="587"/>
        <v>680.19251191911906</v>
      </c>
      <c r="CE48" s="20">
        <f t="shared" si="538"/>
        <v>1.2298418851846371</v>
      </c>
      <c r="CF48" s="22">
        <f t="shared" si="539"/>
        <v>174.77466579183604</v>
      </c>
      <c r="CG48" s="22">
        <f t="shared" si="590"/>
        <v>477.63369294915753</v>
      </c>
      <c r="CH48" s="22">
        <f t="shared" si="541"/>
        <v>29.668562223710719</v>
      </c>
      <c r="CI48" s="25">
        <f t="shared" si="592"/>
        <v>682.0769209647043</v>
      </c>
      <c r="CJ48" s="20">
        <f t="shared" si="538"/>
        <v>1.2338131009448277</v>
      </c>
      <c r="CK48" s="22">
        <f t="shared" si="539"/>
        <v>176.12204828214422</v>
      </c>
      <c r="CL48" s="22">
        <f t="shared" si="595"/>
        <v>479.17599401394273</v>
      </c>
      <c r="CM48" s="22">
        <f t="shared" si="541"/>
        <v>28.514730050735853</v>
      </c>
      <c r="CN48" s="25">
        <f t="shared" si="597"/>
        <v>683.81277234682273</v>
      </c>
      <c r="CO48" s="20">
        <f t="shared" si="538"/>
        <v>1.2374084852822549</v>
      </c>
      <c r="CP48" s="22">
        <f t="shared" si="539"/>
        <v>177.44767797076159</v>
      </c>
      <c r="CQ48" s="22">
        <f t="shared" si="600"/>
        <v>480.57233342906932</v>
      </c>
      <c r="CR48" s="22">
        <f t="shared" si="541"/>
        <v>27.379525908497403</v>
      </c>
      <c r="CS48" s="25">
        <f t="shared" si="602"/>
        <v>685.39953730832826</v>
      </c>
      <c r="CT48" s="20">
        <f t="shared" si="603"/>
        <v>1.2406269430080199</v>
      </c>
      <c r="CU48" s="22">
        <f t="shared" si="604"/>
        <v>178.75115105804338</v>
      </c>
      <c r="CV48" s="22">
        <f t="shared" si="605"/>
        <v>481.82228585602468</v>
      </c>
      <c r="CW48" s="22">
        <f t="shared" si="606"/>
        <v>26.263295591174057</v>
      </c>
      <c r="CX48" s="25">
        <f t="shared" si="607"/>
        <v>686.83673250524203</v>
      </c>
      <c r="CY48" s="20">
        <f t="shared" si="603"/>
        <v>1.2434674937487216</v>
      </c>
      <c r="CZ48" s="22">
        <f t="shared" si="604"/>
        <v>180.03207049346014</v>
      </c>
      <c r="DA48" s="22">
        <f t="shared" si="610"/>
        <v>482.92547054719103</v>
      </c>
      <c r="DB48" s="22">
        <f t="shared" si="606"/>
        <v>25.166379113333655</v>
      </c>
      <c r="DC48" s="25">
        <f t="shared" si="612"/>
        <v>688.12392015398484</v>
      </c>
      <c r="DD48" s="20">
        <f t="shared" si="603"/>
        <v>1.2459292722450872</v>
      </c>
      <c r="DE48" s="22">
        <f t="shared" si="604"/>
        <v>181.29004609654334</v>
      </c>
      <c r="DF48" s="22">
        <f t="shared" si="615"/>
        <v>483.88155146182453</v>
      </c>
      <c r="DG48" s="22">
        <f t="shared" si="606"/>
        <v>24.089110606361412</v>
      </c>
      <c r="DH48" s="25">
        <f t="shared" si="617"/>
        <v>689.26070816472929</v>
      </c>
      <c r="DI48" s="20">
        <f t="shared" si="603"/>
        <v>1.2480115286155393</v>
      </c>
      <c r="DJ48" s="22">
        <f t="shared" si="604"/>
        <v>182.52469467573795</v>
      </c>
      <c r="DK48" s="22">
        <f t="shared" si="620"/>
        <v>484.690237368417</v>
      </c>
      <c r="DL48" s="22">
        <f t="shared" si="606"/>
        <v>23.031818216680271</v>
      </c>
      <c r="DM48" s="25">
        <f t="shared" si="622"/>
        <v>690.24675026083514</v>
      </c>
      <c r="DN48" s="20">
        <f t="shared" si="603"/>
        <v>1.2497136285846158</v>
      </c>
      <c r="DO48" s="22">
        <f t="shared" si="604"/>
        <v>183.73564014512647</v>
      </c>
      <c r="DP48" s="22">
        <f t="shared" si="625"/>
        <v>485.35128193340722</v>
      </c>
      <c r="DQ48" s="22">
        <f t="shared" si="606"/>
        <v>21.994824005794367</v>
      </c>
      <c r="DR48" s="25">
        <f t="shared" si="627"/>
        <v>691.08174608432807</v>
      </c>
      <c r="DS48" s="20">
        <f t="shared" si="603"/>
        <v>1.2510350536761776</v>
      </c>
      <c r="DT48" s="22">
        <f t="shared" si="604"/>
        <v>184.92251363898816</v>
      </c>
      <c r="DU48" s="22">
        <f t="shared" si="630"/>
        <v>485.86448379621709</v>
      </c>
      <c r="DV48" s="22">
        <f t="shared" si="606"/>
        <v>20.978443852185919</v>
      </c>
      <c r="DW48" s="25">
        <f t="shared" si="632"/>
        <v>691.76544128739113</v>
      </c>
      <c r="DX48" s="20">
        <f t="shared" si="603"/>
        <v>1.2519754013713411</v>
      </c>
      <c r="DY48" s="22">
        <f t="shared" si="604"/>
        <v>186.08495362415943</v>
      </c>
      <c r="DZ48" s="22">
        <f t="shared" si="635"/>
        <v>486.22968663058776</v>
      </c>
      <c r="EA48" s="22">
        <f t="shared" si="606"/>
        <v>19.982987355095602</v>
      </c>
      <c r="EB48" s="25">
        <f t="shared" si="637"/>
        <v>692.29762760984283</v>
      </c>
      <c r="EC48" s="20">
        <f t="shared" si="603"/>
        <v>1.2525343852310888</v>
      </c>
      <c r="ED48" s="22">
        <f t="shared" si="604"/>
        <v>187.22260601015984</v>
      </c>
      <c r="EE48" s="22">
        <f t="shared" si="640"/>
        <v>486.44677919219799</v>
      </c>
      <c r="EF48" s="22">
        <f t="shared" si="606"/>
        <v>19.008757740215657</v>
      </c>
      <c r="EG48" s="25">
        <f t="shared" si="642"/>
        <v>692.67814294257346</v>
      </c>
      <c r="EH48" s="20">
        <f t="shared" si="603"/>
        <v>1.2527118349835222</v>
      </c>
      <c r="EI48" s="22">
        <f t="shared" si="604"/>
        <v>188.33512425705203</v>
      </c>
      <c r="EJ48" s="22">
        <f t="shared" si="645"/>
        <v>486.51569535255055</v>
      </c>
      <c r="EK48" s="22">
        <f t="shared" si="606"/>
        <v>18.056051767324323</v>
      </c>
      <c r="EL48" s="25">
        <f t="shared" si="647"/>
        <v>692.90687137692692</v>
      </c>
      <c r="EM48" s="20">
        <f t="shared" si="603"/>
        <v>1.2525076965757276</v>
      </c>
      <c r="EN48" s="22">
        <f t="shared" si="604"/>
        <v>189.42216948100074</v>
      </c>
      <c r="EO48" s="22">
        <f t="shared" si="650"/>
        <v>486.43641411911534</v>
      </c>
      <c r="EP48" s="22">
        <f t="shared" si="606"/>
        <v>17.125159639890022</v>
      </c>
      <c r="EQ48" s="25">
        <f t="shared" si="652"/>
        <v>692.98374324000611</v>
      </c>
      <c r="ER48" s="20">
        <f t="shared" si="603"/>
        <v>1.2519220321902411</v>
      </c>
      <c r="ES48" s="22">
        <f t="shared" si="604"/>
        <v>190.48341055750032</v>
      </c>
      <c r="ET48" s="22">
        <f t="shared" si="655"/>
        <v>486.20895964172394</v>
      </c>
      <c r="EU48" s="22">
        <f t="shared" si="606"/>
        <v>16.216364916672539</v>
      </c>
      <c r="EV48" s="25">
        <f t="shared" si="657"/>
        <v>692.90873511589677</v>
      </c>
      <c r="EW48" s="20">
        <f t="shared" si="603"/>
        <v>1.2509550202261086</v>
      </c>
      <c r="EX48" s="22">
        <f t="shared" si="604"/>
        <v>191.5185242222384</v>
      </c>
      <c r="EY48" s="22">
        <f t="shared" si="660"/>
        <v>485.83340120521382</v>
      </c>
      <c r="EZ48" s="22">
        <f t="shared" si="606"/>
        <v>15.329944425348248</v>
      </c>
      <c r="FA48" s="25">
        <f t="shared" si="662"/>
        <v>692.68186985280045</v>
      </c>
      <c r="FB48" s="20">
        <f t="shared" si="603"/>
        <v>1.2496069552445421</v>
      </c>
      <c r="FC48" s="22">
        <f t="shared" si="604"/>
        <v>192.52719516956535</v>
      </c>
      <c r="FD48" s="22">
        <f t="shared" si="665"/>
        <v>485.30985320832281</v>
      </c>
      <c r="FE48" s="22">
        <f t="shared" si="606"/>
        <v>14.466168178185743</v>
      </c>
      <c r="FF48" s="25">
        <f t="shared" si="667"/>
        <v>692.30321655607383</v>
      </c>
      <c r="FG48" s="20">
        <f t="shared" si="668"/>
        <v>1.2478782478791932</v>
      </c>
      <c r="FH48" s="22">
        <f t="shared" si="669"/>
        <v>193.50911614853933</v>
      </c>
      <c r="FI48" s="22">
        <f t="shared" si="670"/>
        <v>484.63847512884229</v>
      </c>
      <c r="FJ48" s="22">
        <f t="shared" si="671"/>
        <v>13.625299289797518</v>
      </c>
      <c r="FK48" s="25">
        <f t="shared" si="672"/>
        <v>691.77289056717916</v>
      </c>
      <c r="FL48" s="20">
        <f t="shared" si="668"/>
        <v>1.2457694247110731</v>
      </c>
      <c r="FM48" s="22">
        <f t="shared" si="669"/>
        <v>194.46398805651816</v>
      </c>
      <c r="FN48" s="22">
        <f t="shared" si="675"/>
        <v>483.81947147503945</v>
      </c>
      <c r="FO48" s="22">
        <f t="shared" si="671"/>
        <v>12.807593896992639</v>
      </c>
      <c r="FP48" s="25">
        <f t="shared" si="677"/>
        <v>691.09105342855025</v>
      </c>
      <c r="FQ48" s="20">
        <f t="shared" si="668"/>
        <v>1.2432811281081459</v>
      </c>
      <c r="FR48" s="22">
        <f t="shared" si="669"/>
        <v>195.39152003026857</v>
      </c>
      <c r="FS48" s="22">
        <f t="shared" si="680"/>
        <v>482.85309172336065</v>
      </c>
      <c r="FT48" s="22">
        <f t="shared" si="671"/>
        <v>12.013301080755056</v>
      </c>
      <c r="FU48" s="25">
        <f t="shared" si="682"/>
        <v>690.25791283438423</v>
      </c>
      <c r="FV48" s="20">
        <f t="shared" si="668"/>
        <v>1.2404141160296625</v>
      </c>
      <c r="FW48" s="22">
        <f t="shared" si="669"/>
        <v>196.29142953456611</v>
      </c>
      <c r="FX48" s="22">
        <f t="shared" si="685"/>
        <v>481.73963024244</v>
      </c>
      <c r="FY48" s="22">
        <f t="shared" si="671"/>
        <v>11.242662790371092</v>
      </c>
      <c r="FZ48" s="25">
        <f t="shared" si="687"/>
        <v>689.27372256737726</v>
      </c>
      <c r="GA48" s="20">
        <f t="shared" si="668"/>
        <v>1.2371692617952752</v>
      </c>
      <c r="GB48" s="22">
        <f t="shared" si="669"/>
        <v>197.16344244825822</v>
      </c>
      <c r="GC48" s="22">
        <f t="shared" si="690"/>
        <v>480.47942620343105</v>
      </c>
      <c r="GD48" s="22">
        <f t="shared" si="671"/>
        <v>10.495913769729304</v>
      </c>
      <c r="GE48" s="25">
        <f t="shared" si="692"/>
        <v>688.13878242141857</v>
      </c>
      <c r="GF48" s="20">
        <f t="shared" si="668"/>
        <v>1.233547553819017</v>
      </c>
      <c r="GG48" s="22">
        <f t="shared" si="669"/>
        <v>198.00729314776399</v>
      </c>
      <c r="GH48" s="22">
        <f t="shared" si="695"/>
        <v>479.07286347669168</v>
      </c>
      <c r="GI48" s="22">
        <f t="shared" si="671"/>
        <v>9.7732814858153318</v>
      </c>
      <c r="GJ48" s="25">
        <f t="shared" si="697"/>
        <v>686.85343811027099</v>
      </c>
      <c r="GK48" s="20">
        <f t="shared" si="668"/>
        <v>1.2295500953082221</v>
      </c>
      <c r="GL48" s="22">
        <f t="shared" si="669"/>
        <v>198.82272458798576</v>
      </c>
      <c r="GM48" s="22">
        <f t="shared" si="700"/>
        <v>477.52037051485422</v>
      </c>
      <c r="GN48" s="22">
        <f t="shared" si="671"/>
        <v>9.0749860594231393</v>
      </c>
      <c r="GO48" s="25">
        <f t="shared" si="702"/>
        <v>685.41808116226309</v>
      </c>
      <c r="GP48" s="20">
        <f t="shared" si="703"/>
        <v>1.2251781039274774</v>
      </c>
      <c r="GQ48" s="22">
        <f t="shared" si="704"/>
        <v>199.60948838060762</v>
      </c>
      <c r="GR48" s="22">
        <f t="shared" si="705"/>
        <v>475.82242022231441</v>
      </c>
      <c r="GS48" s="22">
        <f t="shared" si="706"/>
        <v>8.4012401981041549</v>
      </c>
      <c r="GT48" s="25">
        <f t="shared" si="707"/>
        <v>683.83314880102614</v>
      </c>
      <c r="GU48" s="20">
        <f t="shared" si="703"/>
        <v>1.2204329114277093</v>
      </c>
      <c r="GV48" s="22">
        <f t="shared" si="704"/>
        <v>200.36734486975672</v>
      </c>
      <c r="GW48" s="22">
        <f t="shared" si="710"/>
        <v>473.97952981117948</v>
      </c>
      <c r="GX48" s="22">
        <f t="shared" si="706"/>
        <v>7.7522491313744437</v>
      </c>
      <c r="GY48" s="25">
        <f t="shared" si="712"/>
        <v>682.09912381231072</v>
      </c>
      <c r="GZ48" s="20">
        <f t="shared" si="703"/>
        <v>1.2153159632405213</v>
      </c>
      <c r="HA48" s="22">
        <f t="shared" si="704"/>
        <v>201.09606320500504</v>
      </c>
      <c r="HB48" s="22">
        <f t="shared" si="715"/>
        <v>471.99226064372124</v>
      </c>
      <c r="HC48" s="22">
        <f t="shared" si="706"/>
        <v>7.1282105481998501</v>
      </c>
      <c r="HD48" s="25">
        <f t="shared" si="717"/>
        <v>680.21653439692614</v>
      </c>
      <c r="HE48" s="20">
        <f t="shared" si="703"/>
        <v>1.2098288180379002</v>
      </c>
      <c r="HF48" s="22">
        <f t="shared" si="704"/>
        <v>201.7954214116883</v>
      </c>
      <c r="HG48" s="22">
        <f t="shared" si="720"/>
        <v>469.8612180613793</v>
      </c>
      <c r="HH48" s="22">
        <f t="shared" si="706"/>
        <v>6.5293145367780214</v>
      </c>
      <c r="HI48" s="25">
        <f t="shared" si="722"/>
        <v>678.18595400984555</v>
      </c>
      <c r="HJ48" s="20">
        <f t="shared" si="703"/>
        <v>1.20397314725743</v>
      </c>
      <c r="HK48" s="22">
        <f t="shared" si="704"/>
        <v>202.46520645852198</v>
      </c>
      <c r="HL48" s="22">
        <f t="shared" si="725"/>
        <v>467.58705120036808</v>
      </c>
      <c r="HM48" s="22">
        <f t="shared" si="706"/>
        <v>5.9557435266356649</v>
      </c>
      <c r="HN48" s="25">
        <f t="shared" si="727"/>
        <v>676.0080011855257</v>
      </c>
      <c r="HO48" s="20">
        <f t="shared" si="703"/>
        <v>1.1977507345931551</v>
      </c>
      <c r="HP48" s="22">
        <f t="shared" si="704"/>
        <v>203.10521432249246</v>
      </c>
      <c r="HQ48" s="22">
        <f t="shared" si="730"/>
        <v>465.17045279394364</v>
      </c>
      <c r="HR48" s="22">
        <f t="shared" si="706"/>
        <v>5.4076722330587694</v>
      </c>
      <c r="HS48" s="25">
        <f t="shared" si="732"/>
        <v>673.68333934949487</v>
      </c>
      <c r="HT48" s="20">
        <f t="shared" si="703"/>
        <v>1.1911634754522513</v>
      </c>
      <c r="HU48" s="22">
        <f t="shared" si="704"/>
        <v>203.71525005100446</v>
      </c>
      <c r="HV48" s="22">
        <f t="shared" si="735"/>
        <v>462.61215896139083</v>
      </c>
      <c r="HW48" s="22">
        <f t="shared" si="706"/>
        <v>4.8852676038726575</v>
      </c>
      <c r="HX48" s="25">
        <f t="shared" si="737"/>
        <v>671.21267661626791</v>
      </c>
      <c r="HY48" s="20">
        <f t="shared" si="738"/>
        <v>1.184213376377665</v>
      </c>
      <c r="HZ48" s="22">
        <f t="shared" si="739"/>
        <v>204.29512782126554</v>
      </c>
      <c r="IA48" s="22">
        <f t="shared" si="740"/>
        <v>459.91294898379374</v>
      </c>
      <c r="IB48" s="22">
        <f t="shared" si="741"/>
        <v>4.3886887685880254</v>
      </c>
      <c r="IC48" s="25">
        <f t="shared" si="742"/>
        <v>668.5967655736473</v>
      </c>
      <c r="ID48" s="20">
        <f t="shared" si="738"/>
        <v>1.1769025544369016</v>
      </c>
      <c r="IE48" s="22">
        <f t="shared" si="739"/>
        <v>204.84467099688945</v>
      </c>
      <c r="IF48" s="22">
        <f t="shared" si="745"/>
        <v>457.07364506665948</v>
      </c>
      <c r="IG48" s="22">
        <f t="shared" si="741"/>
        <v>3.9180869899285566</v>
      </c>
      <c r="IH48" s="25">
        <f t="shared" si="747"/>
        <v>665.83640305347751</v>
      </c>
      <c r="II48" s="20">
        <f t="shared" si="738"/>
        <v>1.1692332365771458</v>
      </c>
      <c r="IJ48" s="22">
        <f t="shared" si="739"/>
        <v>205.36371218170135</v>
      </c>
      <c r="IK48" s="22">
        <f t="shared" si="750"/>
        <v>454.09511208946611</v>
      </c>
      <c r="IL48" s="22">
        <f t="shared" si="741"/>
        <v>3.4736056177548522</v>
      </c>
      <c r="IM48" s="25">
        <f t="shared" si="752"/>
        <v>662.93242988892234</v>
      </c>
      <c r="IN48" s="20">
        <f t="shared" si="738"/>
        <v>1.1612077589469116</v>
      </c>
      <c r="IO48" s="22">
        <f t="shared" si="739"/>
        <v>205.85209327072832</v>
      </c>
      <c r="IP48" s="22">
        <f t="shared" si="755"/>
        <v>450.97825734221209</v>
      </c>
      <c r="IQ48" s="22">
        <f t="shared" si="741"/>
        <v>3.0553800453986777</v>
      </c>
      <c r="IR48" s="25">
        <f t="shared" si="757"/>
        <v>659.88573065833907</v>
      </c>
      <c r="IS48" s="20">
        <f t="shared" si="738"/>
        <v>1.1528285661844302</v>
      </c>
      <c r="IT48" s="22">
        <f t="shared" si="739"/>
        <v>206.30966549835958</v>
      </c>
      <c r="IU48" s="22">
        <f t="shared" si="760"/>
        <v>447.72403024904713</v>
      </c>
      <c r="IV48" s="22">
        <f t="shared" si="741"/>
        <v>2.6635376684208101</v>
      </c>
      <c r="IW48" s="25">
        <f t="shared" si="762"/>
        <v>656.69723341582744</v>
      </c>
      <c r="IX48" s="20">
        <f t="shared" si="738"/>
        <v>1.144098210672988</v>
      </c>
      <c r="IY48" s="22">
        <f t="shared" si="739"/>
        <v>206.73628948366198</v>
      </c>
      <c r="IZ48" s="22">
        <f t="shared" si="765"/>
        <v>444.33342207906833</v>
      </c>
      <c r="JA48" s="22">
        <f t="shared" si="741"/>
        <v>2.2981978458051331</v>
      </c>
      <c r="JB48" s="25">
        <f t="shared" si="767"/>
        <v>653.36790940853541</v>
      </c>
      <c r="JC48" s="20">
        <f t="shared" si="738"/>
        <v>1.1350193517634466</v>
      </c>
      <c r="JD48" s="22">
        <f t="shared" si="739"/>
        <v>207.13183527283678</v>
      </c>
      <c r="JE48" s="22">
        <f t="shared" si="770"/>
        <v>440.80746564436976</v>
      </c>
      <c r="JF48" s="22">
        <f t="shared" si="741"/>
        <v>1.9594718636007444</v>
      </c>
      <c r="JG48" s="25">
        <f t="shared" si="772"/>
        <v>649.89877278080723</v>
      </c>
      <c r="JH48" s="20">
        <f t="shared" si="773"/>
        <v>1.1255947549641785</v>
      </c>
      <c r="JI48" s="22">
        <f t="shared" si="774"/>
        <v>207.49618237880489</v>
      </c>
      <c r="JJ48" s="22">
        <f t="shared" si="775"/>
        <v>437.14723498543799</v>
      </c>
      <c r="JK48" s="22">
        <f t="shared" si="776"/>
        <v>1.6474629010231427</v>
      </c>
      <c r="JL48" s="25">
        <f t="shared" si="777"/>
        <v>646.29088026526597</v>
      </c>
      <c r="JM48" s="20">
        <f t="shared" si="773"/>
        <v>1.1158272910986673</v>
      </c>
      <c r="JN48" s="22">
        <f t="shared" si="774"/>
        <v>207.8292198179083</v>
      </c>
      <c r="JO48" s="22">
        <f t="shared" si="780"/>
        <v>433.35384504398939</v>
      </c>
      <c r="JP48" s="22">
        <f t="shared" si="776"/>
        <v>1.3622659990248251</v>
      </c>
      <c r="JQ48" s="25">
        <f t="shared" si="782"/>
        <v>642.54533086092249</v>
      </c>
      <c r="JR48" s="20">
        <f t="shared" si="773"/>
        <v>1.1057199354310256</v>
      </c>
      <c r="JS48" s="22">
        <f t="shared" si="774"/>
        <v>208.13084614371687</v>
      </c>
      <c r="JT48" s="22">
        <f t="shared" si="785"/>
        <v>429.42845132334742</v>
      </c>
      <c r="JU48" s="22">
        <f t="shared" si="776"/>
        <v>1.1039680313448887</v>
      </c>
      <c r="JV48" s="25">
        <f t="shared" si="787"/>
        <v>638.66326549840915</v>
      </c>
      <c r="JW48" s="20">
        <f t="shared" si="773"/>
        <v>1.0952757667597022</v>
      </c>
      <c r="JX48" s="22">
        <f t="shared" si="774"/>
        <v>208.40096947792983</v>
      </c>
      <c r="JY48" s="22">
        <f t="shared" si="790"/>
        <v>425.37224953646552</v>
      </c>
      <c r="JZ48" s="22">
        <f t="shared" si="776"/>
        <v>0.8726476780464979</v>
      </c>
      <c r="KA48" s="25">
        <f t="shared" si="792"/>
        <v>634.64586669244193</v>
      </c>
      <c r="KB48" s="20">
        <f t="shared" si="773"/>
        <v>1.084497966479649</v>
      </c>
      <c r="KC48" s="22">
        <f t="shared" si="774"/>
        <v>208.63950753836284</v>
      </c>
      <c r="KD48" s="22">
        <f t="shared" si="795"/>
        <v>421.18647524170132</v>
      </c>
      <c r="KE48" s="22">
        <f t="shared" si="776"/>
        <v>0.66837540155011976</v>
      </c>
      <c r="KF48" s="25">
        <f t="shared" si="797"/>
        <v>630.49435818161419</v>
      </c>
      <c r="KG48" s="20">
        <f t="shared" si="773"/>
        <v>1.0733898176132386</v>
      </c>
      <c r="KH48" s="22">
        <f t="shared" si="774"/>
        <v>208.84638766401187</v>
      </c>
      <c r="KI48" s="22">
        <f t="shared" si="800"/>
        <v>416.87240346645348</v>
      </c>
      <c r="KJ48" s="22">
        <f t="shared" si="776"/>
        <v>0.49121342516998645</v>
      </c>
      <c r="KK48" s="25">
        <f t="shared" si="802"/>
        <v>626.21000455563535</v>
      </c>
      <c r="KL48" s="20">
        <f t="shared" si="773"/>
        <v>1.0619547038102226</v>
      </c>
      <c r="KM48" s="22">
        <f t="shared" si="774"/>
        <v>209.02154683718666</v>
      </c>
      <c r="KN48" s="22">
        <f t="shared" si="805"/>
        <v>412.43134831877614</v>
      </c>
      <c r="KO48" s="22">
        <f t="shared" si="776"/>
        <v>0.34121571416031454</v>
      </c>
      <c r="KP48" s="25">
        <f t="shared" si="807"/>
        <v>621.79411087012306</v>
      </c>
      <c r="KQ48" s="20">
        <f t="shared" si="808"/>
        <v>1.0501961083170395</v>
      </c>
      <c r="KR48" s="22">
        <f t="shared" si="809"/>
        <v>209.16493170270618</v>
      </c>
      <c r="KS48" s="22">
        <f t="shared" si="810"/>
        <v>407.86466258708862</v>
      </c>
      <c r="KT48" s="22">
        <f t="shared" si="811"/>
        <v>0.21842795927695391</v>
      </c>
      <c r="KU48" s="25">
        <f t="shared" si="812"/>
        <v>617.24802224907171</v>
      </c>
      <c r="KV48" s="20">
        <f t="shared" si="808"/>
        <v>1.038117612915785</v>
      </c>
      <c r="KW48" s="22">
        <f t="shared" si="809"/>
        <v>209.2764985841514</v>
      </c>
      <c r="KX48" s="22">
        <f t="shared" si="815"/>
        <v>403.17373732810341</v>
      </c>
      <c r="KY48" s="22">
        <f t="shared" si="811"/>
        <v>0.12288756285949623</v>
      </c>
      <c r="KZ48" s="25">
        <f t="shared" si="817"/>
        <v>612.57312347511436</v>
      </c>
      <c r="LA48" s="20">
        <f t="shared" si="808"/>
        <v>1.0257228968331653</v>
      </c>
      <c r="LB48" s="22">
        <f t="shared" si="809"/>
        <v>209.35621349716951</v>
      </c>
      <c r="LC48" s="22">
        <f t="shared" si="820"/>
        <v>398.36000144309639</v>
      </c>
      <c r="LD48" s="22">
        <f t="shared" si="811"/>
        <v>5.4623627438211649E-2</v>
      </c>
      <c r="LE48" s="25">
        <f t="shared" si="822"/>
        <v>607.77083856770412</v>
      </c>
      <c r="LF48" s="20">
        <f t="shared" si="808"/>
        <v>1.0130157356197695</v>
      </c>
      <c r="LG48" s="22">
        <f t="shared" si="809"/>
        <v>209.40405215982571</v>
      </c>
      <c r="LH48" s="22">
        <f t="shared" si="825"/>
        <v>393.42492124264993</v>
      </c>
      <c r="LI48" s="22">
        <f t="shared" si="811"/>
        <v>1.3656946869129443E-2</v>
      </c>
      <c r="LJ48" s="25">
        <f t="shared" si="827"/>
        <v>602.84263034934474</v>
      </c>
      <c r="LK48" s="20">
        <f t="shared" si="808"/>
        <v>1</v>
      </c>
      <c r="LL48" s="22">
        <f t="shared" si="809"/>
        <v>209.42</v>
      </c>
      <c r="LM48" s="22">
        <f t="shared" si="830"/>
        <v>388.37</v>
      </c>
      <c r="LN48" s="22">
        <f t="shared" si="811"/>
        <v>0</v>
      </c>
      <c r="LO48" s="25">
        <f t="shared" si="832"/>
        <v>597.79</v>
      </c>
    </row>
    <row r="49" spans="1:327" x14ac:dyDescent="0.2">
      <c r="A49" s="1">
        <f>Foglio3!A50</f>
        <v>17</v>
      </c>
      <c r="B49" s="1">
        <f>Foglio3!B50</f>
        <v>17</v>
      </c>
      <c r="C49" s="1">
        <f>Foglio3!C50</f>
        <v>47.744985716160997</v>
      </c>
      <c r="D49" s="1">
        <f>Foglio3!D50</f>
        <v>0.67243158561368599</v>
      </c>
      <c r="E49" s="1">
        <f>Foglio3!E50</f>
        <v>0.74015928195832559</v>
      </c>
      <c r="F49" s="1">
        <f>Foglio3!F50</f>
        <v>1.1007205755851412</v>
      </c>
      <c r="G49" s="1">
        <f>Foglio1!H58</f>
        <v>82.222751313024617</v>
      </c>
      <c r="H49" s="1">
        <f>Foglio3!G50</f>
        <v>0.9257204767895213</v>
      </c>
      <c r="I49" s="1">
        <f>Foglio3!H50</f>
        <v>185.12</v>
      </c>
      <c r="J49" s="1">
        <f>Foglio3!I50</f>
        <v>300.55</v>
      </c>
      <c r="K49" s="1">
        <f>Foglio3!J50</f>
        <v>485.67</v>
      </c>
      <c r="L49" s="1">
        <f>IF(G49&lt;=Foglio1!$C$3,_xlfn.XLOOKUP(Q49,W49:LO49,$W$3:$LO$3),-_xlfn.XLOOKUP(Q49,W49:LO49,$W$3:$LO$3))</f>
        <v>-44</v>
      </c>
      <c r="M49" s="1">
        <f>IF($G49&lt;=Foglio1!$C$3,_xlfn.XLOOKUP($L49,$W$3:$LO$3,$W49:$LO49),_xlfn.XLOOKUP(-$L49,$W$3:$LO$3,$W49:$LO49))</f>
        <v>1.4271685989960732</v>
      </c>
      <c r="N49" s="1">
        <f t="shared" si="833"/>
        <v>159.14209191934555</v>
      </c>
      <c r="O49" s="1">
        <f t="shared" si="834"/>
        <v>428.93552242826979</v>
      </c>
      <c r="P49" s="1">
        <f t="shared" si="835"/>
        <v>20.446235875429089</v>
      </c>
      <c r="Q49" s="1">
        <f t="shared" si="836"/>
        <v>608.52385022304441</v>
      </c>
      <c r="W49" s="20">
        <f t="shared" si="837"/>
        <v>1.3824448782824112</v>
      </c>
      <c r="X49" s="22">
        <f t="shared" si="838"/>
        <v>138.84</v>
      </c>
      <c r="Y49" s="22">
        <f t="shared" si="839"/>
        <v>415.4938081677787</v>
      </c>
      <c r="Z49" s="22">
        <f t="shared" si="840"/>
        <v>36.425249999999991</v>
      </c>
      <c r="AA49" s="25">
        <f t="shared" si="841"/>
        <v>590.75905816777868</v>
      </c>
      <c r="AB49" s="20">
        <f t="shared" si="842"/>
        <v>1.3884569042311554</v>
      </c>
      <c r="AC49" s="22">
        <f t="shared" si="843"/>
        <v>140.23192421367463</v>
      </c>
      <c r="AD49" s="22">
        <f t="shared" si="844"/>
        <v>417.30072256667376</v>
      </c>
      <c r="AE49" s="22">
        <f t="shared" si="845"/>
        <v>35.329718723765097</v>
      </c>
      <c r="AF49" s="25">
        <f t="shared" si="846"/>
        <v>592.86236550411354</v>
      </c>
      <c r="AG49" s="20">
        <f t="shared" si="538"/>
        <v>1.3940459927565867</v>
      </c>
      <c r="AH49" s="22">
        <f t="shared" si="539"/>
        <v>141.60932709742545</v>
      </c>
      <c r="AI49" s="22">
        <f t="shared" si="540"/>
        <v>418.98052312299217</v>
      </c>
      <c r="AJ49" s="22">
        <f t="shared" si="541"/>
        <v>34.245616640978902</v>
      </c>
      <c r="AK49" s="25">
        <f t="shared" si="542"/>
        <v>594.83546686139653</v>
      </c>
      <c r="AL49" s="20">
        <f t="shared" si="538"/>
        <v>1.3992104413681978</v>
      </c>
      <c r="AM49" s="22">
        <f t="shared" si="539"/>
        <v>142.9717890809909</v>
      </c>
      <c r="AN49" s="22">
        <f t="shared" si="545"/>
        <v>420.53269815321187</v>
      </c>
      <c r="AO49" s="22">
        <f t="shared" si="541"/>
        <v>33.17327397963777</v>
      </c>
      <c r="AP49" s="25">
        <f t="shared" si="547"/>
        <v>596.67776121384054</v>
      </c>
      <c r="AQ49" s="20">
        <f t="shared" si="538"/>
        <v>1.4039486769249123</v>
      </c>
      <c r="AR49" s="22">
        <f t="shared" si="539"/>
        <v>144.31889514525233</v>
      </c>
      <c r="AS49" s="22">
        <f t="shared" si="550"/>
        <v>421.95677484978239</v>
      </c>
      <c r="AT49" s="22">
        <f t="shared" si="541"/>
        <v>32.11301738570436</v>
      </c>
      <c r="AU49" s="25">
        <f t="shared" si="552"/>
        <v>598.38868738073904</v>
      </c>
      <c r="AV49" s="20">
        <f t="shared" si="538"/>
        <v>1.408259256114279</v>
      </c>
      <c r="AW49" s="22">
        <f t="shared" si="539"/>
        <v>145.65023494865284</v>
      </c>
      <c r="AX49" s="22">
        <f t="shared" si="555"/>
        <v>423.2523194251466</v>
      </c>
      <c r="AY49" s="22">
        <f t="shared" si="541"/>
        <v>31.065169823608109</v>
      </c>
      <c r="AZ49" s="25">
        <f t="shared" si="557"/>
        <v>599.96772419740751</v>
      </c>
      <c r="BA49" s="20">
        <f t="shared" si="538"/>
        <v>1.4121408658921197</v>
      </c>
      <c r="BB49" s="22">
        <f t="shared" si="539"/>
        <v>146.96540295219131</v>
      </c>
      <c r="BC49" s="22">
        <f t="shared" si="560"/>
        <v>424.4189372438766</v>
      </c>
      <c r="BD49" s="22">
        <f t="shared" si="541"/>
        <v>30.030050477867185</v>
      </c>
      <c r="BE49" s="25">
        <f t="shared" si="562"/>
        <v>601.41439067393515</v>
      </c>
      <c r="BF49" s="20">
        <f t="shared" si="538"/>
        <v>1.4155923238824939</v>
      </c>
      <c r="BG49" s="22">
        <f t="shared" si="539"/>
        <v>148.2639985429536</v>
      </c>
      <c r="BH49" s="22">
        <f t="shared" si="565"/>
        <v>425.45627294288357</v>
      </c>
      <c r="BI49" s="22">
        <f t="shared" si="541"/>
        <v>29.007974655861698</v>
      </c>
      <c r="BJ49" s="25">
        <f t="shared" si="567"/>
        <v>602.72824614169895</v>
      </c>
      <c r="BK49" s="20">
        <f t="shared" si="538"/>
        <v>1.4186125787378627</v>
      </c>
      <c r="BL49" s="22">
        <f t="shared" si="539"/>
        <v>149.54562615614293</v>
      </c>
      <c r="BM49" s="22">
        <f t="shared" si="570"/>
        <v>426.36401053966466</v>
      </c>
      <c r="BN49" s="22">
        <f t="shared" si="541"/>
        <v>27.99925369178813</v>
      </c>
      <c r="BO49" s="25">
        <f t="shared" si="572"/>
        <v>603.90889038759576</v>
      </c>
      <c r="BP49" s="20">
        <f t="shared" si="538"/>
        <v>1.4212007104593394</v>
      </c>
      <c r="BQ49" s="22">
        <f t="shared" si="539"/>
        <v>150.80989539557297</v>
      </c>
      <c r="BR49" s="22">
        <f t="shared" si="575"/>
        <v>427.14187352855447</v>
      </c>
      <c r="BS49" s="22">
        <f t="shared" si="541"/>
        <v>27.004194851823812</v>
      </c>
      <c r="BT49" s="25">
        <f t="shared" si="577"/>
        <v>604.95596377595132</v>
      </c>
      <c r="BU49" s="20">
        <f t="shared" si="538"/>
        <v>1.4233559306769294</v>
      </c>
      <c r="BV49" s="22">
        <f t="shared" si="539"/>
        <v>152.05642115258607</v>
      </c>
      <c r="BW49" s="22">
        <f t="shared" si="580"/>
        <v>427.78962496495114</v>
      </c>
      <c r="BX49" s="22">
        <f t="shared" si="541"/>
        <v>26.023101240530764</v>
      </c>
      <c r="BY49" s="25">
        <f t="shared" si="582"/>
        <v>605.86914735806795</v>
      </c>
      <c r="BZ49" s="20">
        <f t="shared" si="538"/>
        <v>1.4250775828896769</v>
      </c>
      <c r="CA49" s="22">
        <f t="shared" si="539"/>
        <v>153.28482372336137</v>
      </c>
      <c r="CB49" s="22">
        <f t="shared" si="585"/>
        <v>428.3070675374924</v>
      </c>
      <c r="CC49" s="22">
        <f t="shared" si="541"/>
        <v>25.056271708527049</v>
      </c>
      <c r="CD49" s="25">
        <f t="shared" si="587"/>
        <v>606.64816296938079</v>
      </c>
      <c r="CE49" s="20">
        <f t="shared" si="538"/>
        <v>1.4263651426656401</v>
      </c>
      <c r="CF49" s="22">
        <f t="shared" si="539"/>
        <v>154.49472892457592</v>
      </c>
      <c r="CG49" s="22">
        <f t="shared" si="590"/>
        <v>428.69404362815811</v>
      </c>
      <c r="CH49" s="22">
        <f t="shared" si="541"/>
        <v>24.104000761453996</v>
      </c>
      <c r="CI49" s="25">
        <f t="shared" si="592"/>
        <v>607.29277331418803</v>
      </c>
      <c r="CJ49" s="20">
        <f t="shared" si="538"/>
        <v>1.4272182178016373</v>
      </c>
      <c r="CK49" s="22">
        <f t="shared" si="539"/>
        <v>155.68576820738488</v>
      </c>
      <c r="CL49" s="22">
        <f t="shared" si="595"/>
        <v>428.95043536028209</v>
      </c>
      <c r="CM49" s="22">
        <f t="shared" si="541"/>
        <v>23.166578470266952</v>
      </c>
      <c r="CN49" s="25">
        <f t="shared" si="597"/>
        <v>607.80278203793387</v>
      </c>
      <c r="CO49" s="20">
        <f t="shared" si="538"/>
        <v>1.4276365484427191</v>
      </c>
      <c r="CP49" s="22">
        <f t="shared" si="539"/>
        <v>156.85757876968478</v>
      </c>
      <c r="CQ49" s="22">
        <f t="shared" si="600"/>
        <v>429.07616463445925</v>
      </c>
      <c r="CR49" s="22">
        <f t="shared" si="541"/>
        <v>22.244290382876819</v>
      </c>
      <c r="CS49" s="25">
        <f t="shared" si="602"/>
        <v>608.17803378702081</v>
      </c>
      <c r="CT49" s="20">
        <f t="shared" si="603"/>
        <v>1.4276200071613196</v>
      </c>
      <c r="CU49" s="22">
        <f t="shared" si="604"/>
        <v>158.00980366662682</v>
      </c>
      <c r="CV49" s="22">
        <f t="shared" si="605"/>
        <v>429.07119315233462</v>
      </c>
      <c r="CW49" s="22">
        <f t="shared" si="606"/>
        <v>21.337417437169414</v>
      </c>
      <c r="CX49" s="25">
        <f t="shared" si="607"/>
        <v>608.41841425613086</v>
      </c>
      <c r="CY49" s="20">
        <f t="shared" si="603"/>
        <v>1.4271685989960732</v>
      </c>
      <c r="CZ49" s="22">
        <f t="shared" si="604"/>
        <v>159.14209191934555</v>
      </c>
      <c r="DA49" s="22">
        <f t="shared" si="610"/>
        <v>428.93552242826979</v>
      </c>
      <c r="DB49" s="22">
        <f t="shared" si="606"/>
        <v>20.446235875429089</v>
      </c>
      <c r="DC49" s="25">
        <f t="shared" si="612"/>
        <v>608.52385022304441</v>
      </c>
      <c r="DD49" s="20">
        <f t="shared" si="603"/>
        <v>1.4262824614502796</v>
      </c>
      <c r="DE49" s="22">
        <f t="shared" si="604"/>
        <v>160.25409862187041</v>
      </c>
      <c r="DF49" s="22">
        <f t="shared" si="615"/>
        <v>428.66919378888156</v>
      </c>
      <c r="DG49" s="22">
        <f t="shared" si="606"/>
        <v>19.571017160192621</v>
      </c>
      <c r="DH49" s="25">
        <f t="shared" si="617"/>
        <v>608.49430957094455</v>
      </c>
      <c r="DI49" s="20">
        <f t="shared" si="603"/>
        <v>1.4249618644500202</v>
      </c>
      <c r="DJ49" s="22">
        <f t="shared" si="604"/>
        <v>161.3454850461876</v>
      </c>
      <c r="DK49" s="22">
        <f t="shared" si="620"/>
        <v>428.27228836045356</v>
      </c>
      <c r="DL49" s="22">
        <f t="shared" si="606"/>
        <v>18.712027891559089</v>
      </c>
      <c r="DM49" s="25">
        <f t="shared" si="622"/>
        <v>608.32980129820021</v>
      </c>
      <c r="DN49" s="20">
        <f t="shared" si="603"/>
        <v>1.4232072102619335</v>
      </c>
      <c r="DO49" s="22">
        <f t="shared" si="604"/>
        <v>162.41591874541979</v>
      </c>
      <c r="DP49" s="22">
        <f t="shared" si="625"/>
        <v>427.74492704422414</v>
      </c>
      <c r="DQ49" s="22">
        <f t="shared" si="606"/>
        <v>17.869529725980946</v>
      </c>
      <c r="DR49" s="25">
        <f t="shared" si="627"/>
        <v>608.03037551562477</v>
      </c>
      <c r="DS49" s="20">
        <f t="shared" si="603"/>
        <v>1.4210190333706831</v>
      </c>
      <c r="DT49" s="22">
        <f t="shared" si="604"/>
        <v>163.4650736550926</v>
      </c>
      <c r="DU49" s="22">
        <f t="shared" si="630"/>
        <v>427.08727047955881</v>
      </c>
      <c r="DV49" s="22">
        <f t="shared" si="606"/>
        <v>17.043779296560892</v>
      </c>
      <c r="DW49" s="25">
        <f t="shared" si="632"/>
        <v>607.59612343121228</v>
      </c>
      <c r="DX49" s="20">
        <f t="shared" si="603"/>
        <v>1.4183980003161476</v>
      </c>
      <c r="DY49" s="22">
        <f t="shared" si="604"/>
        <v>164.49263019245723</v>
      </c>
      <c r="DZ49" s="22">
        <f t="shared" si="635"/>
        <v>426.29951899501816</v>
      </c>
      <c r="EA49" s="22">
        <f t="shared" si="606"/>
        <v>16.235028134878942</v>
      </c>
      <c r="EB49" s="25">
        <f t="shared" si="637"/>
        <v>607.02717732235431</v>
      </c>
      <c r="EC49" s="20">
        <f t="shared" si="603"/>
        <v>1.415344909490386</v>
      </c>
      <c r="ED49" s="22">
        <f t="shared" si="604"/>
        <v>165.49827535383818</v>
      </c>
      <c r="EE49" s="22">
        <f t="shared" si="640"/>
        <v>425.38191254733556</v>
      </c>
      <c r="EF49" s="22">
        <f t="shared" si="606"/>
        <v>15.443522594373505</v>
      </c>
      <c r="EG49" s="25">
        <f t="shared" si="642"/>
        <v>606.32371049554718</v>
      </c>
      <c r="EH49" s="20">
        <f t="shared" si="603"/>
        <v>1.4118606908944396</v>
      </c>
      <c r="EI49" s="22">
        <f t="shared" si="604"/>
        <v>166.48170280997743</v>
      </c>
      <c r="EJ49" s="22">
        <f t="shared" si="645"/>
        <v>424.33473064832384</v>
      </c>
      <c r="EK49" s="22">
        <f t="shared" si="606"/>
        <v>14.669503775299694</v>
      </c>
      <c r="EL49" s="25">
        <f t="shared" si="647"/>
        <v>605.48593723360102</v>
      </c>
      <c r="EM49" s="20">
        <f t="shared" si="603"/>
        <v>1.4079464058550453</v>
      </c>
      <c r="EN49" s="22">
        <f t="shared" si="604"/>
        <v>167.44261299934513</v>
      </c>
      <c r="EO49" s="22">
        <f t="shared" si="650"/>
        <v>423.15829227973387</v>
      </c>
      <c r="EP49" s="22">
        <f t="shared" si="606"/>
        <v>13.91320745128789</v>
      </c>
      <c r="EQ49" s="25">
        <f t="shared" si="652"/>
        <v>604.51411273036695</v>
      </c>
      <c r="ER49" s="20">
        <f t="shared" si="603"/>
        <v>1.403603246701344</v>
      </c>
      <c r="ES49" s="22">
        <f t="shared" si="604"/>
        <v>168.38071321938909</v>
      </c>
      <c r="ET49" s="22">
        <f t="shared" si="655"/>
        <v>421.85295579608896</v>
      </c>
      <c r="EU49" s="22">
        <f t="shared" si="606"/>
        <v>13.174863997524803</v>
      </c>
      <c r="EV49" s="25">
        <f t="shared" si="657"/>
        <v>603.40853301300285</v>
      </c>
      <c r="EW49" s="20">
        <f t="shared" si="603"/>
        <v>1.3988325364016878</v>
      </c>
      <c r="EX49" s="22">
        <f t="shared" si="604"/>
        <v>169.29571771569465</v>
      </c>
      <c r="EY49" s="22">
        <f t="shared" si="660"/>
        <v>420.41911881552727</v>
      </c>
      <c r="EZ49" s="22">
        <f t="shared" si="606"/>
        <v>12.45469832057894</v>
      </c>
      <c r="FA49" s="25">
        <f t="shared" si="662"/>
        <v>602.16953485180079</v>
      </c>
      <c r="FB49" s="20">
        <f t="shared" si="603"/>
        <v>1.3936357281606484</v>
      </c>
      <c r="FC49" s="22">
        <f t="shared" si="604"/>
        <v>170.18734776902846</v>
      </c>
      <c r="FD49" s="22">
        <f t="shared" si="665"/>
        <v>418.85721809868289</v>
      </c>
      <c r="FE49" s="22">
        <f t="shared" si="606"/>
        <v>11.752929789891885</v>
      </c>
      <c r="FF49" s="25">
        <f t="shared" si="667"/>
        <v>600.79749565760324</v>
      </c>
      <c r="FG49" s="20">
        <f t="shared" si="668"/>
        <v>1.388014404976359</v>
      </c>
      <c r="FH49" s="22">
        <f t="shared" si="669"/>
        <v>171.05533178023879</v>
      </c>
      <c r="FI49" s="22">
        <f t="shared" si="670"/>
        <v>417.16772941564471</v>
      </c>
      <c r="FJ49" s="22">
        <f t="shared" si="671"/>
        <v>11.06977217095629</v>
      </c>
      <c r="FK49" s="25">
        <f t="shared" si="672"/>
        <v>599.29283336683977</v>
      </c>
      <c r="FL49" s="20">
        <f t="shared" si="668"/>
        <v>1.3819702791583164</v>
      </c>
      <c r="FM49" s="22">
        <f t="shared" si="669"/>
        <v>171.89940535298751</v>
      </c>
      <c r="FN49" s="22">
        <f t="shared" si="675"/>
        <v>415.351167401032</v>
      </c>
      <c r="FO49" s="22">
        <f t="shared" si="671"/>
        <v>10.405433560200764</v>
      </c>
      <c r="FP49" s="25">
        <f t="shared" si="677"/>
        <v>597.65600631422024</v>
      </c>
      <c r="FQ49" s="20">
        <f t="shared" si="668"/>
        <v>1.3755051918057952</v>
      </c>
      <c r="FR49" s="22">
        <f t="shared" si="669"/>
        <v>172.71931137428766</v>
      </c>
      <c r="FS49" s="22">
        <f t="shared" si="680"/>
        <v>413.40808539723179</v>
      </c>
      <c r="FT49" s="22">
        <f t="shared" si="671"/>
        <v>9.7601163216017479</v>
      </c>
      <c r="FU49" s="25">
        <f t="shared" si="682"/>
        <v>595.88751309312124</v>
      </c>
      <c r="FV49" s="20">
        <f t="shared" si="668"/>
        <v>1.3686211122470322</v>
      </c>
      <c r="FW49" s="22">
        <f t="shared" si="669"/>
        <v>173.51480009282247</v>
      </c>
      <c r="FX49" s="22">
        <f t="shared" si="685"/>
        <v>411.33907528584552</v>
      </c>
      <c r="FY49" s="22">
        <f t="shared" si="671"/>
        <v>9.1340170250414499</v>
      </c>
      <c r="FZ49" s="25">
        <f t="shared" si="687"/>
        <v>593.98789240370945</v>
      </c>
      <c r="GA49" s="20">
        <f t="shared" si="668"/>
        <v>1.3613201374393482</v>
      </c>
      <c r="GB49" s="22">
        <f t="shared" si="669"/>
        <v>174.2856291950223</v>
      </c>
      <c r="GC49" s="22">
        <f t="shared" si="690"/>
        <v>409.14476730739614</v>
      </c>
      <c r="GD49" s="22">
        <f t="shared" si="671"/>
        <v>8.5273263864307385</v>
      </c>
      <c r="GE49" s="25">
        <f t="shared" si="692"/>
        <v>591.95772288884928</v>
      </c>
      <c r="GF49" s="20">
        <f t="shared" si="668"/>
        <v>1.3536044913303962</v>
      </c>
      <c r="GG49" s="22">
        <f t="shared" si="669"/>
        <v>175.03156387887532</v>
      </c>
      <c r="GH49" s="22">
        <f t="shared" si="695"/>
        <v>406.82582986935057</v>
      </c>
      <c r="GI49" s="22">
        <f t="shared" si="671"/>
        <v>7.9402292096153042</v>
      </c>
      <c r="GJ49" s="25">
        <f t="shared" si="697"/>
        <v>589.7976229578411</v>
      </c>
      <c r="GK49" s="20">
        <f t="shared" si="668"/>
        <v>1.3454765241807234</v>
      </c>
      <c r="GL49" s="22">
        <f t="shared" si="669"/>
        <v>175.7523769254509</v>
      </c>
      <c r="GM49" s="22">
        <f t="shared" si="700"/>
        <v>404.38296934251645</v>
      </c>
      <c r="GN49" s="22">
        <f t="shared" si="671"/>
        <v>7.3729043300825312</v>
      </c>
      <c r="GO49" s="25">
        <f t="shared" si="702"/>
        <v>587.50825059804993</v>
      </c>
      <c r="GP49" s="20">
        <f t="shared" si="703"/>
        <v>1.3369387118478615</v>
      </c>
      <c r="GQ49" s="22">
        <f t="shared" si="704"/>
        <v>176.44784876811232</v>
      </c>
      <c r="GR49" s="22">
        <f t="shared" si="705"/>
        <v>401.81692984587477</v>
      </c>
      <c r="GS49" s="22">
        <f t="shared" si="706"/>
        <v>6.8255245604865333</v>
      </c>
      <c r="GT49" s="25">
        <f t="shared" si="707"/>
        <v>585.09030317447366</v>
      </c>
      <c r="GU49" s="20">
        <f t="shared" si="703"/>
        <v>1.3279936550321547</v>
      </c>
      <c r="GV49" s="22">
        <f t="shared" si="704"/>
        <v>177.11776755939914</v>
      </c>
      <c r="GW49" s="22">
        <f t="shared" si="710"/>
        <v>399.12849301991412</v>
      </c>
      <c r="GX49" s="22">
        <f t="shared" si="706"/>
        <v>6.2982566380077056</v>
      </c>
      <c r="GY49" s="25">
        <f t="shared" si="712"/>
        <v>582.54451721732096</v>
      </c>
      <c r="GZ49" s="20">
        <f t="shared" si="703"/>
        <v>1.3186440784845619</v>
      </c>
      <c r="HA49" s="22">
        <f t="shared" si="704"/>
        <v>177.76192923555789</v>
      </c>
      <c r="HB49" s="22">
        <f t="shared" si="715"/>
        <v>396.31847778853506</v>
      </c>
      <c r="HC49" s="22">
        <f t="shared" si="706"/>
        <v>5.791261173562992</v>
      </c>
      <c r="HD49" s="25">
        <f t="shared" si="717"/>
        <v>579.87166819765594</v>
      </c>
      <c r="HE49" s="20">
        <f t="shared" si="703"/>
        <v>1.3088928301766702</v>
      </c>
      <c r="HF49" s="22">
        <f t="shared" si="704"/>
        <v>178.38013757870183</v>
      </c>
      <c r="HG49" s="22">
        <f t="shared" si="720"/>
        <v>393.38774010959827</v>
      </c>
      <c r="HH49" s="22">
        <f t="shared" si="706"/>
        <v>5.3046926028822527</v>
      </c>
      <c r="HI49" s="25">
        <f t="shared" si="722"/>
        <v>577.07257029118239</v>
      </c>
      <c r="HJ49" s="20">
        <f t="shared" si="703"/>
        <v>1.2987428804331775</v>
      </c>
      <c r="HK49" s="22">
        <f t="shared" si="704"/>
        <v>178.97220427658098</v>
      </c>
      <c r="HL49" s="22">
        <f t="shared" si="725"/>
        <v>390.33717271419152</v>
      </c>
      <c r="HM49" s="22">
        <f t="shared" si="706"/>
        <v>4.8386991394656045</v>
      </c>
      <c r="HN49" s="25">
        <f t="shared" si="727"/>
        <v>574.14807613023811</v>
      </c>
      <c r="HO49" s="20">
        <f t="shared" si="703"/>
        <v>1.2881973210270998</v>
      </c>
      <c r="HP49" s="22">
        <f t="shared" si="704"/>
        <v>179.53794897994368</v>
      </c>
      <c r="HQ49" s="22">
        <f t="shared" si="730"/>
        <v>387.16770483469486</v>
      </c>
      <c r="HR49" s="22">
        <f t="shared" si="706"/>
        <v>4.3934227294361783</v>
      </c>
      <c r="HS49" s="25">
        <f t="shared" si="732"/>
        <v>571.09907654407471</v>
      </c>
      <c r="HT49" s="20">
        <f t="shared" si="703"/>
        <v>1.2772593642379897</v>
      </c>
      <c r="HU49" s="22">
        <f t="shared" si="704"/>
        <v>180.07719935747278</v>
      </c>
      <c r="HV49" s="22">
        <f t="shared" si="735"/>
        <v>383.88030192172783</v>
      </c>
      <c r="HW49" s="22">
        <f t="shared" si="706"/>
        <v>3.9689990083019677</v>
      </c>
      <c r="HX49" s="25">
        <f t="shared" si="737"/>
        <v>567.92650028750256</v>
      </c>
      <c r="HY49" s="20">
        <f t="shared" si="738"/>
        <v>1.2659323418734434</v>
      </c>
      <c r="HZ49" s="22">
        <f t="shared" si="739"/>
        <v>180.58979114827943</v>
      </c>
      <c r="IA49" s="22">
        <f t="shared" si="740"/>
        <v>380.4759653500634</v>
      </c>
      <c r="IB49" s="22">
        <f t="shared" si="741"/>
        <v>3.5655572596399177</v>
      </c>
      <c r="IC49" s="25">
        <f t="shared" si="742"/>
        <v>564.63131375798275</v>
      </c>
      <c r="ID49" s="20">
        <f t="shared" si="738"/>
        <v>1.2542197042542007</v>
      </c>
      <c r="IE49" s="22">
        <f t="shared" si="739"/>
        <v>181.07556821193859</v>
      </c>
      <c r="IF49" s="22">
        <f t="shared" si="745"/>
        <v>376.95573211360005</v>
      </c>
      <c r="IG49" s="22">
        <f t="shared" si="741"/>
        <v>3.1832203757148867</v>
      </c>
      <c r="IH49" s="25">
        <f t="shared" si="747"/>
        <v>561.21452070125349</v>
      </c>
      <c r="II49" s="20">
        <f t="shared" si="738"/>
        <v>1.2421250191631428</v>
      </c>
      <c r="IJ49" s="22">
        <f t="shared" si="739"/>
        <v>181.5343825760508</v>
      </c>
      <c r="IK49" s="22">
        <f t="shared" si="750"/>
        <v>373.32067450948256</v>
      </c>
      <c r="IL49" s="22">
        <f t="shared" si="741"/>
        <v>2.8221048200454995</v>
      </c>
      <c r="IM49" s="25">
        <f t="shared" si="752"/>
        <v>557.67716190557894</v>
      </c>
      <c r="IN49" s="20">
        <f t="shared" si="738"/>
        <v>1.2296519707585127</v>
      </c>
      <c r="IO49" s="22">
        <f t="shared" si="739"/>
        <v>181.96609448131616</v>
      </c>
      <c r="IP49" s="22">
        <f t="shared" si="755"/>
        <v>369.57189981147104</v>
      </c>
      <c r="IQ49" s="22">
        <f t="shared" si="741"/>
        <v>2.4823205919282287</v>
      </c>
      <c r="IR49" s="25">
        <f t="shared" si="757"/>
        <v>554.02031488471539</v>
      </c>
      <c r="IS49" s="20">
        <f t="shared" si="738"/>
        <v>1.2168043584516834</v>
      </c>
      <c r="IT49" s="22">
        <f t="shared" si="739"/>
        <v>182.37057242410623</v>
      </c>
      <c r="IU49" s="22">
        <f t="shared" si="760"/>
        <v>365.71054993265346</v>
      </c>
      <c r="IV49" s="22">
        <f t="shared" si="741"/>
        <v>2.1639711929305188</v>
      </c>
      <c r="IW49" s="25">
        <f t="shared" si="762"/>
        <v>550.24509354969018</v>
      </c>
      <c r="IX49" s="20">
        <f t="shared" si="738"/>
        <v>1.2035860957498212</v>
      </c>
      <c r="IY49" s="22">
        <f t="shared" si="739"/>
        <v>182.7476931965214</v>
      </c>
      <c r="IZ49" s="22">
        <f t="shared" si="765"/>
        <v>361.73780107760876</v>
      </c>
      <c r="JA49" s="22">
        <f t="shared" si="741"/>
        <v>1.8671535953632197</v>
      </c>
      <c r="JB49" s="25">
        <f t="shared" si="767"/>
        <v>546.35264786949335</v>
      </c>
      <c r="JC49" s="20">
        <f t="shared" si="738"/>
        <v>1.1900012090637935</v>
      </c>
      <c r="JD49" s="22">
        <f t="shared" si="739"/>
        <v>183.09734192392105</v>
      </c>
      <c r="JE49" s="22">
        <f t="shared" si="770"/>
        <v>357.65486338412313</v>
      </c>
      <c r="JF49" s="22">
        <f t="shared" si="741"/>
        <v>1.5919582127418885</v>
      </c>
      <c r="JG49" s="25">
        <f t="shared" si="772"/>
        <v>542.34416352078608</v>
      </c>
      <c r="JH49" s="20">
        <f t="shared" si="773"/>
        <v>1.1760538364816842</v>
      </c>
      <c r="JI49" s="22">
        <f t="shared" si="774"/>
        <v>183.41941209991577</v>
      </c>
      <c r="JJ49" s="22">
        <f t="shared" si="775"/>
        <v>353.46298055457021</v>
      </c>
      <c r="JK49" s="22">
        <f t="shared" si="776"/>
        <v>1.3384688722459555</v>
      </c>
      <c r="JL49" s="25">
        <f t="shared" si="777"/>
        <v>538.22086152673194</v>
      </c>
      <c r="JM49" s="20">
        <f t="shared" si="773"/>
        <v>1.161748226508293</v>
      </c>
      <c r="JN49" s="22">
        <f t="shared" si="774"/>
        <v>183.71380561881</v>
      </c>
      <c r="JO49" s="22">
        <f t="shared" si="780"/>
        <v>349.1634294770675</v>
      </c>
      <c r="JP49" s="22">
        <f t="shared" si="776"/>
        <v>1.1067627891841396</v>
      </c>
      <c r="JQ49" s="25">
        <f t="shared" si="782"/>
        <v>533.98399788506163</v>
      </c>
      <c r="JR49" s="20">
        <f t="shared" si="773"/>
        <v>1.1470887367710001</v>
      </c>
      <c r="JS49" s="22">
        <f t="shared" si="774"/>
        <v>183.98043280548595</v>
      </c>
      <c r="JT49" s="22">
        <f t="shared" si="785"/>
        <v>344.75751983652407</v>
      </c>
      <c r="JU49" s="22">
        <f t="shared" si="776"/>
        <v>0.89691054347391586</v>
      </c>
      <c r="JV49" s="25">
        <f t="shared" si="787"/>
        <v>529.63486318548394</v>
      </c>
      <c r="JW49" s="20">
        <f t="shared" si="773"/>
        <v>1.1320798326923884</v>
      </c>
      <c r="JX49" s="22">
        <f t="shared" si="774"/>
        <v>184.21921244271977</v>
      </c>
      <c r="JY49" s="22">
        <f t="shared" si="790"/>
        <v>340.24659371569737</v>
      </c>
      <c r="JZ49" s="22">
        <f t="shared" si="776"/>
        <v>0.7089760581422283</v>
      </c>
      <c r="KA49" s="25">
        <f t="shared" si="792"/>
        <v>525.17478221655927</v>
      </c>
      <c r="KB49" s="20">
        <f t="shared" si="773"/>
        <v>1.116726086130035</v>
      </c>
      <c r="KC49" s="22">
        <f t="shared" si="774"/>
        <v>184.43007179592078</v>
      </c>
      <c r="KD49" s="22">
        <f t="shared" si="795"/>
        <v>335.63202518638201</v>
      </c>
      <c r="KE49" s="22">
        <f t="shared" si="776"/>
        <v>0.54301657985387286</v>
      </c>
      <c r="KF49" s="25">
        <f t="shared" si="797"/>
        <v>520.6051135621567</v>
      </c>
      <c r="KG49" s="20">
        <f t="shared" si="773"/>
        <v>1.1010321739838778</v>
      </c>
      <c r="KH49" s="22">
        <f t="shared" si="774"/>
        <v>184.61294663528739</v>
      </c>
      <c r="KI49" s="22">
        <f t="shared" si="800"/>
        <v>330.91521989085447</v>
      </c>
      <c r="KJ49" s="22">
        <f t="shared" si="776"/>
        <v>0.39908266147360666</v>
      </c>
      <c r="KK49" s="25">
        <f t="shared" si="802"/>
        <v>515.92724918761542</v>
      </c>
      <c r="KL49" s="20">
        <f t="shared" si="773"/>
        <v>1.0850028767715871</v>
      </c>
      <c r="KM49" s="22">
        <f t="shared" si="774"/>
        <v>184.76778125537197</v>
      </c>
      <c r="KN49" s="22">
        <f t="shared" si="805"/>
        <v>326.0976146137005</v>
      </c>
      <c r="KO49" s="22">
        <f t="shared" si="776"/>
        <v>0.27721814666729117</v>
      </c>
      <c r="KP49" s="25">
        <f t="shared" si="807"/>
        <v>511.14261401573975</v>
      </c>
      <c r="KQ49" s="20">
        <f t="shared" si="808"/>
        <v>1.0686430771723727</v>
      </c>
      <c r="KR49" s="22">
        <f t="shared" si="809"/>
        <v>184.89452849204935</v>
      </c>
      <c r="KS49" s="22">
        <f t="shared" si="810"/>
        <v>321.18067684415661</v>
      </c>
      <c r="KT49" s="22">
        <f t="shared" si="811"/>
        <v>0.17746015654667729</v>
      </c>
      <c r="KU49" s="25">
        <f t="shared" si="812"/>
        <v>506.25266549275261</v>
      </c>
      <c r="KV49" s="20">
        <f t="shared" si="808"/>
        <v>1.0519577585396738</v>
      </c>
      <c r="KW49" s="22">
        <f t="shared" si="809"/>
        <v>184.99314973688334</v>
      </c>
      <c r="KX49" s="22">
        <f t="shared" si="815"/>
        <v>316.16590432909896</v>
      </c>
      <c r="KY49" s="22">
        <f t="shared" si="811"/>
        <v>9.9839078361918951E-2</v>
      </c>
      <c r="KZ49" s="25">
        <f t="shared" si="817"/>
        <v>501.25889314434426</v>
      </c>
      <c r="LA49" s="20">
        <f t="shared" si="808"/>
        <v>1.0349520033831803</v>
      </c>
      <c r="LB49" s="22">
        <f t="shared" si="809"/>
        <v>185.0636149488875</v>
      </c>
      <c r="LC49" s="22">
        <f t="shared" si="820"/>
        <v>311.05482461681487</v>
      </c>
      <c r="LD49" s="22">
        <f t="shared" si="811"/>
        <v>4.437855624536418E-2</v>
      </c>
      <c r="LE49" s="25">
        <f t="shared" si="822"/>
        <v>496.16281812194774</v>
      </c>
      <c r="LF49" s="20">
        <f t="shared" si="808"/>
        <v>1.0176309918206508</v>
      </c>
      <c r="LG49" s="22">
        <f t="shared" si="809"/>
        <v>185.10590266367558</v>
      </c>
      <c r="LH49" s="22">
        <f t="shared" si="825"/>
        <v>305.84899459169662</v>
      </c>
      <c r="LI49" s="22">
        <f t="shared" si="811"/>
        <v>1.1095484009317815E-2</v>
      </c>
      <c r="LJ49" s="25">
        <f t="shared" si="827"/>
        <v>490.96599273938153</v>
      </c>
      <c r="LK49" s="20">
        <f t="shared" si="808"/>
        <v>1</v>
      </c>
      <c r="LL49" s="22">
        <f t="shared" si="809"/>
        <v>185.12</v>
      </c>
      <c r="LM49" s="22">
        <f t="shared" si="830"/>
        <v>300.55</v>
      </c>
      <c r="LN49" s="22">
        <f t="shared" si="811"/>
        <v>0</v>
      </c>
      <c r="LO49" s="25">
        <f t="shared" si="832"/>
        <v>485.67</v>
      </c>
    </row>
    <row r="50" spans="1:327" x14ac:dyDescent="0.2">
      <c r="A50" s="1">
        <f>Foglio3!A51</f>
        <v>18</v>
      </c>
      <c r="B50" s="1">
        <f>Foglio3!B51</f>
        <v>18</v>
      </c>
      <c r="C50" s="1">
        <f>Foglio3!C51</f>
        <v>58.456542055830838</v>
      </c>
      <c r="D50" s="1">
        <f>Foglio3!D51</f>
        <v>0.52314512846077332</v>
      </c>
      <c r="E50" s="1">
        <f>Foglio3!E51</f>
        <v>0.8522436122188074</v>
      </c>
      <c r="F50" s="1">
        <f>Foglio3!F51</f>
        <v>1.6290768390146839</v>
      </c>
      <c r="G50" s="1">
        <f>Foglio1!H59</f>
        <v>93.061641685610908</v>
      </c>
      <c r="H50" s="1">
        <f>Foglio3!G51</f>
        <v>0.83808413258964642</v>
      </c>
      <c r="I50" s="1">
        <f>Foglio3!H51</f>
        <v>146.27000000000001</v>
      </c>
      <c r="J50" s="1">
        <f>Foglio3!I51</f>
        <v>193.4</v>
      </c>
      <c r="K50" s="1">
        <f>Foglio3!J51</f>
        <v>339.67</v>
      </c>
      <c r="L50" s="1">
        <f>IF(G50&lt;=Foglio1!$C$3,_xlfn.XLOOKUP(Q50,W50:LO50,$W$3:$LO$3),-_xlfn.XLOOKUP(Q50,W50:LO50,$W$3:$LO$3))</f>
        <v>-51</v>
      </c>
      <c r="M50" s="1">
        <f>IF($G50&lt;=Foglio1!$C$3,_xlfn.XLOOKUP($L50,$W$3:$LO$3,$W50:$LO50),_xlfn.XLOOKUP(-$L50,$W$3:$LO$3,$W50:$LO50))</f>
        <v>1.6903604530289518</v>
      </c>
      <c r="N50" s="1">
        <f t="shared" si="833"/>
        <v>119.16034679942987</v>
      </c>
      <c r="O50" s="1">
        <f t="shared" si="834"/>
        <v>326.9157116157993</v>
      </c>
      <c r="P50" s="1">
        <f t="shared" si="835"/>
        <v>18.886311415815253</v>
      </c>
      <c r="Q50" s="1">
        <f t="shared" si="836"/>
        <v>464.96236983104444</v>
      </c>
      <c r="W50" s="20">
        <f t="shared" si="837"/>
        <v>1.6823874711826645</v>
      </c>
      <c r="X50" s="22">
        <f t="shared" si="838"/>
        <v>109.70250000000001</v>
      </c>
      <c r="Y50" s="22">
        <f t="shared" si="839"/>
        <v>325.3737369267273</v>
      </c>
      <c r="Z50" s="22">
        <f t="shared" si="840"/>
        <v>25.475249999999992</v>
      </c>
      <c r="AA50" s="25">
        <f t="shared" si="841"/>
        <v>460.55148692672736</v>
      </c>
      <c r="AB50" s="20">
        <f t="shared" si="842"/>
        <v>1.6853315473979711</v>
      </c>
      <c r="AC50" s="22">
        <f t="shared" si="843"/>
        <v>110.80230960854682</v>
      </c>
      <c r="AD50" s="22">
        <f t="shared" si="844"/>
        <v>325.9431212667676</v>
      </c>
      <c r="AE50" s="22">
        <f t="shared" si="845"/>
        <v>24.709052564295284</v>
      </c>
      <c r="AF50" s="25">
        <f t="shared" si="846"/>
        <v>461.4544834396097</v>
      </c>
      <c r="AG50" s="20">
        <f t="shared" si="538"/>
        <v>1.6877622552977669</v>
      </c>
      <c r="AH50" s="22">
        <f t="shared" si="539"/>
        <v>111.89064538969545</v>
      </c>
      <c r="AI50" s="22">
        <f t="shared" si="540"/>
        <v>326.4132201745881</v>
      </c>
      <c r="AJ50" s="22">
        <f t="shared" si="541"/>
        <v>23.950848527686095</v>
      </c>
      <c r="AK50" s="25">
        <f t="shared" si="542"/>
        <v>462.25471409196967</v>
      </c>
      <c r="AL50" s="20">
        <f t="shared" si="538"/>
        <v>1.6896788544648793</v>
      </c>
      <c r="AM50" s="22">
        <f t="shared" si="539"/>
        <v>112.967175825824</v>
      </c>
      <c r="AN50" s="22">
        <f t="shared" si="545"/>
        <v>326.78389045350769</v>
      </c>
      <c r="AO50" s="22">
        <f t="shared" si="541"/>
        <v>23.200868846466861</v>
      </c>
      <c r="AP50" s="25">
        <f t="shared" si="547"/>
        <v>462.95193512579851</v>
      </c>
      <c r="AQ50" s="20">
        <f t="shared" si="538"/>
        <v>1.6910807610846346</v>
      </c>
      <c r="AR50" s="22">
        <f t="shared" si="539"/>
        <v>114.03157299533308</v>
      </c>
      <c r="AS50" s="22">
        <f t="shared" si="550"/>
        <v>327.05501919376832</v>
      </c>
      <c r="AT50" s="22">
        <f t="shared" si="541"/>
        <v>22.459341971713716</v>
      </c>
      <c r="AU50" s="25">
        <f t="shared" si="552"/>
        <v>463.54593416081514</v>
      </c>
      <c r="AV50" s="20">
        <f t="shared" si="538"/>
        <v>1.6919675481226966</v>
      </c>
      <c r="AW50" s="22">
        <f t="shared" si="539"/>
        <v>115.08351267253376</v>
      </c>
      <c r="AX50" s="22">
        <f t="shared" si="555"/>
        <v>327.22652380692955</v>
      </c>
      <c r="AY50" s="22">
        <f t="shared" si="541"/>
        <v>21.726493779696021</v>
      </c>
      <c r="AZ50" s="25">
        <f t="shared" si="557"/>
        <v>464.03653025915929</v>
      </c>
      <c r="BA50" s="20">
        <f t="shared" si="538"/>
        <v>1.6923389454551427</v>
      </c>
      <c r="BB50" s="22">
        <f t="shared" si="539"/>
        <v>116.12267442641003</v>
      </c>
      <c r="BC50" s="22">
        <f t="shared" si="560"/>
        <v>327.29835205102461</v>
      </c>
      <c r="BD50" s="22">
        <f t="shared" si="541"/>
        <v>21.002547503072346</v>
      </c>
      <c r="BE50" s="25">
        <f t="shared" si="562"/>
        <v>464.42357398050694</v>
      </c>
      <c r="BF50" s="20">
        <f t="shared" si="538"/>
        <v>1.6921948399507478</v>
      </c>
      <c r="BG50" s="22">
        <f t="shared" si="539"/>
        <v>117.14874171822507</v>
      </c>
      <c r="BH50" s="22">
        <f t="shared" si="565"/>
        <v>327.27048204647463</v>
      </c>
      <c r="BI50" s="22">
        <f t="shared" si="541"/>
        <v>20.287723662891558</v>
      </c>
      <c r="BJ50" s="25">
        <f t="shared" si="567"/>
        <v>464.70694742759127</v>
      </c>
      <c r="BK50" s="20">
        <f t="shared" si="538"/>
        <v>1.6915352755054442</v>
      </c>
      <c r="BL50" s="22">
        <f t="shared" si="539"/>
        <v>118.16140199794202</v>
      </c>
      <c r="BM50" s="22">
        <f t="shared" si="570"/>
        <v>327.14292228275292</v>
      </c>
      <c r="BN50" s="22">
        <f t="shared" si="541"/>
        <v>19.582240001420047</v>
      </c>
      <c r="BO50" s="25">
        <f t="shared" si="572"/>
        <v>464.88656428211493</v>
      </c>
      <c r="BP50" s="20">
        <f t="shared" si="538"/>
        <v>1.6903604530289518</v>
      </c>
      <c r="BQ50" s="22">
        <f t="shared" si="539"/>
        <v>119.16034679942987</v>
      </c>
      <c r="BR50" s="22">
        <f t="shared" si="575"/>
        <v>326.9157116157993</v>
      </c>
      <c r="BS50" s="22">
        <f t="shared" si="541"/>
        <v>18.886311415815253</v>
      </c>
      <c r="BT50" s="25">
        <f t="shared" si="577"/>
        <v>464.96236983104444</v>
      </c>
      <c r="BU50" s="20">
        <f t="shared" si="538"/>
        <v>1.6886707303835771</v>
      </c>
      <c r="BV50" s="22">
        <f t="shared" si="539"/>
        <v>120.14527183442506</v>
      </c>
      <c r="BW50" s="22">
        <f t="shared" si="580"/>
        <v>326.58891925618383</v>
      </c>
      <c r="BX50" s="22">
        <f t="shared" si="541"/>
        <v>18.200149892665976</v>
      </c>
      <c r="BY50" s="25">
        <f t="shared" si="582"/>
        <v>464.93434098327486</v>
      </c>
      <c r="BZ50" s="20">
        <f t="shared" si="538"/>
        <v>1.6864666222752069</v>
      </c>
      <c r="CA50" s="22">
        <f t="shared" si="539"/>
        <v>121.11587708522076</v>
      </c>
      <c r="CB50" s="22">
        <f t="shared" si="585"/>
        <v>326.16264474802506</v>
      </c>
      <c r="CC50" s="22">
        <f t="shared" si="541"/>
        <v>17.523964443419157</v>
      </c>
      <c r="CD50" s="25">
        <f t="shared" si="587"/>
        <v>464.80248627666498</v>
      </c>
      <c r="CE50" s="20">
        <f t="shared" si="538"/>
        <v>1.6837488000965228</v>
      </c>
      <c r="CF50" s="22">
        <f t="shared" si="539"/>
        <v>122.07186689605511</v>
      </c>
      <c r="CG50" s="22">
        <f t="shared" si="590"/>
        <v>325.6370179386675</v>
      </c>
      <c r="CH50" s="22">
        <f t="shared" si="541"/>
        <v>16.857961040712993</v>
      </c>
      <c r="CI50" s="25">
        <f t="shared" si="592"/>
        <v>464.5668458754356</v>
      </c>
      <c r="CJ50" s="20">
        <f t="shared" si="538"/>
        <v>1.6805180917224882</v>
      </c>
      <c r="CK50" s="22">
        <f t="shared" si="539"/>
        <v>123.01295006317085</v>
      </c>
      <c r="CL50" s="22">
        <f t="shared" si="595"/>
        <v>325.01219893912923</v>
      </c>
      <c r="CM50" s="22">
        <f t="shared" si="541"/>
        <v>16.202342555635671</v>
      </c>
      <c r="CN50" s="25">
        <f t="shared" si="597"/>
        <v>464.22749155793571</v>
      </c>
      <c r="CO50" s="20">
        <f t="shared" si="538"/>
        <v>1.6767754812581708</v>
      </c>
      <c r="CP50" s="22">
        <f t="shared" si="539"/>
        <v>123.93883992351877</v>
      </c>
      <c r="CQ50" s="22">
        <f t="shared" si="600"/>
        <v>324.28837807533023</v>
      </c>
      <c r="CR50" s="22">
        <f t="shared" si="541"/>
        <v>15.55730869592886</v>
      </c>
      <c r="CS50" s="25">
        <f t="shared" si="602"/>
        <v>463.78452669477787</v>
      </c>
      <c r="CT50" s="20">
        <f t="shared" si="603"/>
        <v>1.6725221087389732</v>
      </c>
      <c r="CU50" s="22">
        <f t="shared" si="604"/>
        <v>124.84925444207816</v>
      </c>
      <c r="CV50" s="22">
        <f t="shared" si="605"/>
        <v>323.46577583011742</v>
      </c>
      <c r="CW50" s="22">
        <f t="shared" si="606"/>
        <v>14.923055945154807</v>
      </c>
      <c r="CX50" s="25">
        <f t="shared" si="607"/>
        <v>463.23808621735043</v>
      </c>
      <c r="CY50" s="20">
        <f t="shared" si="603"/>
        <v>1.6677592697833683</v>
      </c>
      <c r="CZ50" s="22">
        <f t="shared" si="604"/>
        <v>125.74391629776726</v>
      </c>
      <c r="DA50" s="22">
        <f t="shared" si="610"/>
        <v>322.54464277610344</v>
      </c>
      <c r="DB50" s="22">
        <f t="shared" si="606"/>
        <v>14.299777502845552</v>
      </c>
      <c r="DC50" s="25">
        <f t="shared" si="612"/>
        <v>462.58833657671624</v>
      </c>
      <c r="DD50" s="20">
        <f t="shared" si="603"/>
        <v>1.6624884151982406</v>
      </c>
      <c r="DE50" s="22">
        <f t="shared" si="604"/>
        <v>126.62255296791804</v>
      </c>
      <c r="DF50" s="22">
        <f t="shared" si="615"/>
        <v>321.52525949933977</v>
      </c>
      <c r="DG50" s="22">
        <f t="shared" si="606"/>
        <v>13.687663225652456</v>
      </c>
      <c r="DH50" s="25">
        <f t="shared" si="617"/>
        <v>461.83547569291028</v>
      </c>
      <c r="DI50" s="20">
        <f t="shared" si="603"/>
        <v>1.6567111505369567</v>
      </c>
      <c r="DJ50" s="22">
        <f t="shared" si="604"/>
        <v>127.48489681128923</v>
      </c>
      <c r="DK50" s="22">
        <f t="shared" si="620"/>
        <v>320.40793651384746</v>
      </c>
      <c r="DL50" s="22">
        <f t="shared" si="606"/>
        <v>13.086899569514024</v>
      </c>
      <c r="DM50" s="25">
        <f t="shared" si="622"/>
        <v>460.97973289465068</v>
      </c>
      <c r="DN50" s="20">
        <f t="shared" si="603"/>
        <v>1.6504292356102979</v>
      </c>
      <c r="DO50" s="22">
        <f t="shared" si="604"/>
        <v>128.33068514959245</v>
      </c>
      <c r="DP50" s="22">
        <f t="shared" si="625"/>
        <v>319.19301416703161</v>
      </c>
      <c r="DQ50" s="22">
        <f t="shared" si="606"/>
        <v>12.497669532859653</v>
      </c>
      <c r="DR50" s="25">
        <f t="shared" si="627"/>
        <v>460.02136884948374</v>
      </c>
      <c r="DS50" s="20">
        <f t="shared" si="603"/>
        <v>1.643644583950405</v>
      </c>
      <c r="DT50" s="22">
        <f t="shared" si="604"/>
        <v>129.15966034750645</v>
      </c>
      <c r="DU50" s="22">
        <f t="shared" si="630"/>
        <v>317.88086253600835</v>
      </c>
      <c r="DV50" s="22">
        <f t="shared" si="606"/>
        <v>11.92015260086651</v>
      </c>
      <c r="DW50" s="25">
        <f t="shared" si="632"/>
        <v>458.96067548438128</v>
      </c>
      <c r="DX50" s="20">
        <f t="shared" si="603"/>
        <v>1.6363592622278984</v>
      </c>
      <c r="DY50" s="22">
        <f t="shared" si="604"/>
        <v>129.97156989115558</v>
      </c>
      <c r="DZ50" s="22">
        <f t="shared" si="635"/>
        <v>316.47188131487559</v>
      </c>
      <c r="EA50" s="22">
        <f t="shared" si="606"/>
        <v>11.354524690786604</v>
      </c>
      <c r="EB50" s="25">
        <f t="shared" si="637"/>
        <v>457.79797589681777</v>
      </c>
      <c r="EC50" s="20">
        <f t="shared" si="603"/>
        <v>1.6285754896223488</v>
      </c>
      <c r="ED50" s="22">
        <f t="shared" si="604"/>
        <v>130.7661664650276</v>
      </c>
      <c r="EE50" s="22">
        <f t="shared" si="640"/>
        <v>314.96649969296226</v>
      </c>
      <c r="EF50" s="22">
        <f t="shared" si="606"/>
        <v>10.800958098360715</v>
      </c>
      <c r="EG50" s="25">
        <f t="shared" si="642"/>
        <v>456.53362425635055</v>
      </c>
      <c r="EH50" s="20">
        <f t="shared" si="603"/>
        <v>1.6202956371462958</v>
      </c>
      <c r="EI50" s="22">
        <f t="shared" si="604"/>
        <v>131.54320802730876</v>
      </c>
      <c r="EJ50" s="22">
        <f t="shared" si="645"/>
        <v>313.3651762240936</v>
      </c>
      <c r="EK50" s="22">
        <f t="shared" si="606"/>
        <v>10.259621445335407</v>
      </c>
      <c r="EL50" s="25">
        <f t="shared" si="647"/>
        <v>455.16800569673779</v>
      </c>
      <c r="EM50" s="20">
        <f t="shared" si="603"/>
        <v>1.6115222269230112</v>
      </c>
      <c r="EN50" s="22">
        <f t="shared" si="604"/>
        <v>132.30245788361179</v>
      </c>
      <c r="EO50" s="22">
        <f t="shared" si="650"/>
        <v>311.66839868691039</v>
      </c>
      <c r="EP50" s="22">
        <f t="shared" si="606"/>
        <v>9.7306796280992387</v>
      </c>
      <c r="EQ50" s="25">
        <f t="shared" si="652"/>
        <v>453.7015361986214</v>
      </c>
      <c r="ER50" s="20">
        <f t="shared" si="603"/>
        <v>1.6022579314182397</v>
      </c>
      <c r="ES50" s="22">
        <f t="shared" si="604"/>
        <v>133.04368475907543</v>
      </c>
      <c r="ET50" s="22">
        <f t="shared" si="655"/>
        <v>309.87668393628758</v>
      </c>
      <c r="EU50" s="22">
        <f t="shared" si="606"/>
        <v>9.2142937674537233</v>
      </c>
      <c r="EV50" s="25">
        <f t="shared" si="657"/>
        <v>452.13466246281672</v>
      </c>
      <c r="EW50" s="20">
        <f t="shared" si="603"/>
        <v>1.5925055726261372</v>
      </c>
      <c r="EX50" s="22">
        <f t="shared" si="604"/>
        <v>133.76666286881297</v>
      </c>
      <c r="EY50" s="22">
        <f t="shared" si="660"/>
        <v>307.99057774589494</v>
      </c>
      <c r="EZ50" s="22">
        <f t="shared" si="606"/>
        <v>8.7106211595343517</v>
      </c>
      <c r="FA50" s="25">
        <f t="shared" si="662"/>
        <v>450.46786177424229</v>
      </c>
      <c r="FB50" s="20">
        <f t="shared" si="603"/>
        <v>1.5822681212096645</v>
      </c>
      <c r="FC50" s="22">
        <f t="shared" si="604"/>
        <v>134.4711719866886</v>
      </c>
      <c r="FD50" s="22">
        <f t="shared" si="665"/>
        <v>306.01065464194915</v>
      </c>
      <c r="FE50" s="22">
        <f t="shared" si="606"/>
        <v>8.219815227896671</v>
      </c>
      <c r="FF50" s="25">
        <f t="shared" si="667"/>
        <v>448.70164185653442</v>
      </c>
      <c r="FG50" s="20">
        <f t="shared" si="668"/>
        <v>1.5715486955956961</v>
      </c>
      <c r="FH50" s="22">
        <f t="shared" si="669"/>
        <v>135.15699751240021</v>
      </c>
      <c r="FI50" s="22">
        <f t="shared" si="670"/>
        <v>303.93751772820764</v>
      </c>
      <c r="FJ50" s="22">
        <f t="shared" si="671"/>
        <v>7.7420254767820191</v>
      </c>
      <c r="FK50" s="25">
        <f t="shared" si="672"/>
        <v>446.83654071738988</v>
      </c>
      <c r="FL50" s="20">
        <f t="shared" si="668"/>
        <v>1.5603505610251154</v>
      </c>
      <c r="FM50" s="22">
        <f t="shared" si="669"/>
        <v>135.82393053684899</v>
      </c>
      <c r="FN50" s="22">
        <f t="shared" si="675"/>
        <v>301.7717985022573</v>
      </c>
      <c r="FO50" s="22">
        <f t="shared" si="671"/>
        <v>7.2773974455770256</v>
      </c>
      <c r="FP50" s="25">
        <f t="shared" si="677"/>
        <v>444.87312648468333</v>
      </c>
      <c r="FQ50" s="20">
        <f t="shared" si="668"/>
        <v>1.5486771285581908</v>
      </c>
      <c r="FR50" s="22">
        <f t="shared" si="669"/>
        <v>136.47176790577495</v>
      </c>
      <c r="FS50" s="22">
        <f t="shared" si="680"/>
        <v>299.5141566631541</v>
      </c>
      <c r="FT50" s="22">
        <f t="shared" si="671"/>
        <v>6.8260726644809555</v>
      </c>
      <c r="FU50" s="25">
        <f t="shared" si="682"/>
        <v>442.81199723340995</v>
      </c>
      <c r="FV50" s="20">
        <f t="shared" si="668"/>
        <v>1.5365319540355356</v>
      </c>
      <c r="FW50" s="22">
        <f t="shared" si="669"/>
        <v>137.10031228163973</v>
      </c>
      <c r="FX50" s="22">
        <f t="shared" si="685"/>
        <v>297.16527991047258</v>
      </c>
      <c r="FY50" s="22">
        <f t="shared" si="671"/>
        <v>6.3881886113942175</v>
      </c>
      <c r="FZ50" s="25">
        <f t="shared" si="687"/>
        <v>440.65378080350655</v>
      </c>
      <c r="GA50" s="20">
        <f t="shared" si="668"/>
        <v>1.5239187369949614</v>
      </c>
      <c r="GB50" s="22">
        <f t="shared" si="669"/>
        <v>137.70937220373764</v>
      </c>
      <c r="GC50" s="22">
        <f t="shared" si="690"/>
        <v>294.72588373482552</v>
      </c>
      <c r="GD50" s="22">
        <f t="shared" si="671"/>
        <v>5.9638786700412405</v>
      </c>
      <c r="GE50" s="25">
        <f t="shared" si="692"/>
        <v>438.39913460860441</v>
      </c>
      <c r="GF50" s="20">
        <f t="shared" si="668"/>
        <v>1.5108413195445665</v>
      </c>
      <c r="GG50" s="22">
        <f t="shared" si="669"/>
        <v>138.29876214651628</v>
      </c>
      <c r="GH50" s="22">
        <f t="shared" si="695"/>
        <v>292.19671119991915</v>
      </c>
      <c r="GI50" s="22">
        <f t="shared" si="671"/>
        <v>5.5532720893405614</v>
      </c>
      <c r="GJ50" s="25">
        <f t="shared" si="697"/>
        <v>436.04874543577603</v>
      </c>
      <c r="GK50" s="20">
        <f t="shared" si="668"/>
        <v>1.49730368519239</v>
      </c>
      <c r="GL50" s="22">
        <f t="shared" si="669"/>
        <v>138.8683025760896</v>
      </c>
      <c r="GM50" s="22">
        <f t="shared" si="700"/>
        <v>289.57853271620826</v>
      </c>
      <c r="GN50" s="22">
        <f t="shared" si="671"/>
        <v>5.1564939440342901</v>
      </c>
      <c r="GO50" s="25">
        <f t="shared" si="702"/>
        <v>433.60332923633217</v>
      </c>
      <c r="GP50" s="20">
        <f t="shared" si="703"/>
        <v>1.4833099576329971</v>
      </c>
      <c r="GQ50" s="22">
        <f t="shared" si="704"/>
        <v>139.4178200049254</v>
      </c>
      <c r="GR50" s="22">
        <f t="shared" si="705"/>
        <v>286.87214580622162</v>
      </c>
      <c r="GS50" s="22">
        <f t="shared" si="706"/>
        <v>4.7736650965891672</v>
      </c>
      <c r="GT50" s="25">
        <f t="shared" si="707"/>
        <v>431.06363090773618</v>
      </c>
      <c r="GU50" s="20">
        <f t="shared" si="703"/>
        <v>1.468864399491363</v>
      </c>
      <c r="GV50" s="22">
        <f t="shared" si="704"/>
        <v>139.9471470446916</v>
      </c>
      <c r="GW50" s="22">
        <f t="shared" si="710"/>
        <v>284.07837486162964</v>
      </c>
      <c r="GX50" s="22">
        <f t="shared" si="706"/>
        <v>4.4049021603806642</v>
      </c>
      <c r="GY50" s="25">
        <f t="shared" si="712"/>
        <v>428.43042406670196</v>
      </c>
      <c r="GZ50" s="20">
        <f t="shared" si="703"/>
        <v>1.4539714110244353</v>
      </c>
      <c r="HA50" s="22">
        <f t="shared" si="704"/>
        <v>140.45612245724425</v>
      </c>
      <c r="HB50" s="22">
        <f t="shared" si="715"/>
        <v>281.19807089212577</v>
      </c>
      <c r="HC50" s="22">
        <f t="shared" si="706"/>
        <v>4.0503174641714361</v>
      </c>
      <c r="HD50" s="25">
        <f t="shared" si="717"/>
        <v>425.70451081354145</v>
      </c>
      <c r="HE50" s="20">
        <f t="shared" si="703"/>
        <v>1.4386355287807715</v>
      </c>
      <c r="HF50" s="22">
        <f t="shared" si="704"/>
        <v>140.94459120374202</v>
      </c>
      <c r="HG50" s="22">
        <f t="shared" si="720"/>
        <v>278.23211126620123</v>
      </c>
      <c r="HH50" s="22">
        <f t="shared" si="706"/>
        <v>3.7100190178948971</v>
      </c>
      <c r="HI50" s="25">
        <f t="shared" si="722"/>
        <v>422.8867214878382</v>
      </c>
      <c r="HJ50" s="20">
        <f t="shared" si="703"/>
        <v>1.4228614242186663</v>
      </c>
      <c r="HK50" s="22">
        <f t="shared" si="704"/>
        <v>141.41240449187285</v>
      </c>
      <c r="HL50" s="22">
        <f t="shared" si="725"/>
        <v>275.18139944389009</v>
      </c>
      <c r="HM50" s="22">
        <f t="shared" si="706"/>
        <v>3.3841104797543227</v>
      </c>
      <c r="HN50" s="25">
        <f t="shared" si="727"/>
        <v>419.97791441551726</v>
      </c>
      <c r="HO50" s="20">
        <f t="shared" si="703"/>
        <v>1.4066539022831759</v>
      </c>
      <c r="HP50" s="22">
        <f t="shared" si="704"/>
        <v>141.85941982117743</v>
      </c>
      <c r="HQ50" s="22">
        <f t="shared" si="730"/>
        <v>272.04686470156622</v>
      </c>
      <c r="HR50" s="22">
        <f t="shared" si="706"/>
        <v>3.0726911246475725</v>
      </c>
      <c r="HS50" s="25">
        <f t="shared" si="732"/>
        <v>416.97897564739122</v>
      </c>
      <c r="HT50" s="20">
        <f t="shared" si="703"/>
        <v>1.3900178999424875</v>
      </c>
      <c r="HU50" s="22">
        <f t="shared" si="704"/>
        <v>142.28550102645605</v>
      </c>
      <c r="HV50" s="22">
        <f t="shared" si="735"/>
        <v>268.82946184887709</v>
      </c>
      <c r="HW50" s="22">
        <f t="shared" si="706"/>
        <v>2.7758558139270071</v>
      </c>
      <c r="HX50" s="25">
        <f t="shared" si="737"/>
        <v>413.89081868926019</v>
      </c>
      <c r="HY50" s="20">
        <f t="shared" si="738"/>
        <v>1.372958484684071</v>
      </c>
      <c r="HZ50" s="22">
        <f t="shared" si="739"/>
        <v>142.69051831924608</v>
      </c>
      <c r="IA50" s="22">
        <f t="shared" si="740"/>
        <v>265.53017093789936</v>
      </c>
      <c r="IB50" s="22">
        <f t="shared" si="741"/>
        <v>2.4936949665037798</v>
      </c>
      <c r="IC50" s="25">
        <f t="shared" si="742"/>
        <v>410.71438422364918</v>
      </c>
      <c r="ID50" s="20">
        <f t="shared" si="738"/>
        <v>1.3554808529710725</v>
      </c>
      <c r="IE50" s="22">
        <f t="shared" si="739"/>
        <v>143.0743483273566</v>
      </c>
      <c r="IF50" s="22">
        <f t="shared" si="745"/>
        <v>262.14999696460541</v>
      </c>
      <c r="IG50" s="22">
        <f t="shared" si="741"/>
        <v>2.226294531305363</v>
      </c>
      <c r="IH50" s="25">
        <f t="shared" si="747"/>
        <v>407.45063982326735</v>
      </c>
      <c r="II50" s="20">
        <f t="shared" si="738"/>
        <v>1.3375903286594208</v>
      </c>
      <c r="IJ50" s="22">
        <f t="shared" si="739"/>
        <v>143.43687413244896</v>
      </c>
      <c r="IK50" s="22">
        <f t="shared" si="750"/>
        <v>258.68996956273202</v>
      </c>
      <c r="IL50" s="22">
        <f t="shared" si="741"/>
        <v>1.9737359610946832</v>
      </c>
      <c r="IM50" s="25">
        <f t="shared" si="752"/>
        <v>404.10057965627567</v>
      </c>
      <c r="IN50" s="20">
        <f t="shared" si="738"/>
        <v>1.3192923613761309</v>
      </c>
      <c r="IO50" s="22">
        <f t="shared" si="739"/>
        <v>143.77798530565101</v>
      </c>
      <c r="IP50" s="22">
        <f t="shared" si="755"/>
        <v>255.15114269014373</v>
      </c>
      <c r="IQ50" s="22">
        <f t="shared" si="741"/>
        <v>1.7360961876588248</v>
      </c>
      <c r="IR50" s="25">
        <f t="shared" si="757"/>
        <v>400.66522418345352</v>
      </c>
      <c r="IS50" s="20">
        <f t="shared" si="738"/>
        <v>1.300592524859294</v>
      </c>
      <c r="IT50" s="22">
        <f t="shared" si="739"/>
        <v>144.097577941195</v>
      </c>
      <c r="IU50" s="22">
        <f t="shared" si="760"/>
        <v>251.53459430778747</v>
      </c>
      <c r="IV50" s="22">
        <f t="shared" si="741"/>
        <v>1.5134475983748417</v>
      </c>
      <c r="IW50" s="25">
        <f t="shared" si="762"/>
        <v>397.1456198473573</v>
      </c>
      <c r="IX50" s="20">
        <f t="shared" si="738"/>
        <v>1.2814965152602622</v>
      </c>
      <c r="IY50" s="22">
        <f t="shared" si="739"/>
        <v>144.39555468806819</v>
      </c>
      <c r="IZ50" s="22">
        <f t="shared" si="765"/>
        <v>247.84142605133471</v>
      </c>
      <c r="JA50" s="22">
        <f t="shared" si="741"/>
        <v>1.3058580141598715</v>
      </c>
      <c r="JB50" s="25">
        <f t="shared" si="767"/>
        <v>393.54283875356276</v>
      </c>
      <c r="JC50" s="20">
        <f t="shared" si="738"/>
        <v>1.2620101494085465</v>
      </c>
      <c r="JD50" s="22">
        <f t="shared" si="739"/>
        <v>144.67182477966688</v>
      </c>
      <c r="JE50" s="22">
        <f t="shared" si="770"/>
        <v>244.0727628956129</v>
      </c>
      <c r="JF50" s="22">
        <f t="shared" si="741"/>
        <v>1.1133906688122333</v>
      </c>
      <c r="JG50" s="25">
        <f t="shared" si="772"/>
        <v>389.85797834409203</v>
      </c>
      <c r="JH50" s="20">
        <f t="shared" si="773"/>
        <v>1.2421393630399544</v>
      </c>
      <c r="JI50" s="22">
        <f t="shared" si="774"/>
        <v>144.92630406144491</v>
      </c>
      <c r="JJ50" s="22">
        <f t="shared" si="775"/>
        <v>240.2297528119272</v>
      </c>
      <c r="JK50" s="22">
        <f t="shared" si="776"/>
        <v>0.93610418974979659</v>
      </c>
      <c r="JL50" s="25">
        <f t="shared" si="777"/>
        <v>386.09216106312192</v>
      </c>
      <c r="JM50" s="20">
        <f t="shared" si="773"/>
        <v>1.2218902089885062</v>
      </c>
      <c r="JN50" s="22">
        <f t="shared" si="774"/>
        <v>145.15891501654787</v>
      </c>
      <c r="JO50" s="22">
        <f t="shared" si="780"/>
        <v>236.31356641837709</v>
      </c>
      <c r="JP50" s="22">
        <f t="shared" si="776"/>
        <v>0.77405258015149525</v>
      </c>
      <c r="JQ50" s="25">
        <f t="shared" si="782"/>
        <v>382.24653401507641</v>
      </c>
      <c r="JR50" s="20">
        <f t="shared" si="773"/>
        <v>1.2012688553426836</v>
      </c>
      <c r="JS50" s="22">
        <f t="shared" si="774"/>
        <v>145.3695867894254</v>
      </c>
      <c r="JT50" s="22">
        <f t="shared" si="785"/>
        <v>232.325396623275</v>
      </c>
      <c r="JU50" s="22">
        <f t="shared" si="776"/>
        <v>0.62728520250743303</v>
      </c>
      <c r="JV50" s="25">
        <f t="shared" si="787"/>
        <v>378.3222686152078</v>
      </c>
      <c r="JW50" s="20">
        <f t="shared" si="773"/>
        <v>1.1802815835665708</v>
      </c>
      <c r="JX50" s="22">
        <f t="shared" si="774"/>
        <v>145.55825520741476</v>
      </c>
      <c r="JY50" s="22">
        <f t="shared" si="790"/>
        <v>228.2664582617748</v>
      </c>
      <c r="JZ50" s="22">
        <f t="shared" si="776"/>
        <v>0.49584676358261925</v>
      </c>
      <c r="KA50" s="25">
        <f t="shared" si="792"/>
        <v>374.32056023277215</v>
      </c>
      <c r="KB50" s="20">
        <f t="shared" si="773"/>
        <v>1.1589347865864592</v>
      </c>
      <c r="KC50" s="22">
        <f t="shared" si="774"/>
        <v>145.72486280028809</v>
      </c>
      <c r="KD50" s="22">
        <f t="shared" si="795"/>
        <v>224.1379877258212</v>
      </c>
      <c r="KE50" s="22">
        <f t="shared" si="776"/>
        <v>0.37977730079882427</v>
      </c>
      <c r="KF50" s="25">
        <f t="shared" si="797"/>
        <v>370.24262782690812</v>
      </c>
      <c r="KG50" s="20">
        <f t="shared" si="773"/>
        <v>1.1372349668435002</v>
      </c>
      <c r="KH50" s="22">
        <f t="shared" si="774"/>
        <v>145.86935881775867</v>
      </c>
      <c r="KI50" s="22">
        <f t="shared" si="800"/>
        <v>219.94124258753294</v>
      </c>
      <c r="KJ50" s="22">
        <f t="shared" si="776"/>
        <v>0.27911217003879174</v>
      </c>
      <c r="KK50" s="25">
        <f t="shared" si="802"/>
        <v>366.08971357533039</v>
      </c>
      <c r="KL50" s="20">
        <f t="shared" si="773"/>
        <v>1.1151887343129983</v>
      </c>
      <c r="KM50" s="22">
        <f t="shared" si="774"/>
        <v>145.99169924493981</v>
      </c>
      <c r="KN50" s="22">
        <f t="shared" si="805"/>
        <v>215.67750121613386</v>
      </c>
      <c r="KO50" s="22">
        <f t="shared" si="776"/>
        <v>0.19388203487651859</v>
      </c>
      <c r="KP50" s="25">
        <f t="shared" si="807"/>
        <v>361.86308249595021</v>
      </c>
      <c r="KQ50" s="20">
        <f t="shared" si="808"/>
        <v>1.0928028044909484</v>
      </c>
      <c r="KR50" s="22">
        <f t="shared" si="809"/>
        <v>146.09184681575226</v>
      </c>
      <c r="KS50" s="22">
        <f t="shared" si="810"/>
        <v>211.34806238854941</v>
      </c>
      <c r="KT50" s="22">
        <f t="shared" si="811"/>
        <v>0.12411285723682722</v>
      </c>
      <c r="KU50" s="25">
        <f t="shared" si="812"/>
        <v>357.56402206153848</v>
      </c>
      <c r="KV50" s="20">
        <f t="shared" si="808"/>
        <v>1.0700839963484323</v>
      </c>
      <c r="KW50" s="22">
        <f t="shared" si="809"/>
        <v>146.16977102427575</v>
      </c>
      <c r="KX50" s="22">
        <f t="shared" si="815"/>
        <v>206.95424489378681</v>
      </c>
      <c r="KY50" s="22">
        <f t="shared" si="811"/>
        <v>6.9825889487085901E-2</v>
      </c>
      <c r="KZ50" s="25">
        <f t="shared" si="817"/>
        <v>353.19384180754969</v>
      </c>
      <c r="LA50" s="20">
        <f t="shared" si="808"/>
        <v>1.0470392302544922</v>
      </c>
      <c r="LB50" s="22">
        <f t="shared" si="809"/>
        <v>146.22544813404159</v>
      </c>
      <c r="LC50" s="22">
        <f t="shared" si="820"/>
        <v>202.4973871312188</v>
      </c>
      <c r="LD50" s="22">
        <f t="shared" si="811"/>
        <v>3.1037667963561371E-2</v>
      </c>
      <c r="LE50" s="25">
        <f t="shared" si="822"/>
        <v>348.75387293322399</v>
      </c>
      <c r="LF50" s="20">
        <f t="shared" si="808"/>
        <v>1.0236755258681194</v>
      </c>
      <c r="LG50" s="22">
        <f t="shared" si="809"/>
        <v>146.25886118526267</v>
      </c>
      <c r="LH50" s="22">
        <f t="shared" si="825"/>
        <v>197.97884670289429</v>
      </c>
      <c r="LI50" s="22">
        <f t="shared" si="811"/>
        <v>7.7600079342866187E-3</v>
      </c>
      <c r="LJ50" s="25">
        <f t="shared" si="827"/>
        <v>344.24546789609121</v>
      </c>
      <c r="LK50" s="20">
        <f t="shared" si="808"/>
        <v>1</v>
      </c>
      <c r="LL50" s="22">
        <f t="shared" si="809"/>
        <v>146.27000000000001</v>
      </c>
      <c r="LM50" s="22">
        <f t="shared" si="830"/>
        <v>193.4</v>
      </c>
      <c r="LN50" s="22">
        <f t="shared" si="811"/>
        <v>0</v>
      </c>
      <c r="LO50" s="25">
        <f t="shared" si="832"/>
        <v>339.67</v>
      </c>
    </row>
    <row r="51" spans="1:327" x14ac:dyDescent="0.2">
      <c r="A51" s="1">
        <f>Foglio3!A52</f>
        <v>19</v>
      </c>
      <c r="B51" s="1">
        <f>Foglio3!B52</f>
        <v>19</v>
      </c>
      <c r="C51" s="1">
        <f>Foglio3!C52</f>
        <v>69.074884940222816</v>
      </c>
      <c r="D51" s="1">
        <f>Foglio3!D52</f>
        <v>0.35714746467658143</v>
      </c>
      <c r="E51" s="1">
        <f>Foglio3!E52</f>
        <v>0.9340480118682819</v>
      </c>
      <c r="F51" s="1">
        <f>Foglio3!F52</f>
        <v>2.6153006929899916</v>
      </c>
      <c r="G51" s="1">
        <f>Foglio1!H60</f>
        <v>102.83570229990289</v>
      </c>
      <c r="H51" s="1">
        <f>Foglio3!G52</f>
        <v>0.73330634679425077</v>
      </c>
      <c r="I51" s="1">
        <f>Foglio3!H52</f>
        <v>102.88</v>
      </c>
      <c r="J51" s="1">
        <f>Foglio3!I52</f>
        <v>98.76</v>
      </c>
      <c r="K51" s="1">
        <f>Foglio3!J52</f>
        <v>201.64</v>
      </c>
      <c r="L51" s="1">
        <f>IF(G51&lt;=Foglio1!$C$3,_xlfn.XLOOKUP(Q51,W51:LO51,$W$3:$LO$3),-_xlfn.XLOOKUP(Q51,W51:LO51,$W$3:$LO$3))</f>
        <v>-58</v>
      </c>
      <c r="M51" s="1">
        <f>IF($G51&lt;=Foglio1!$C$3,_xlfn.XLOOKUP($L51,$W$3:$LO$3,$W51:$LO51),_xlfn.XLOOKUP(-$L51,$W$3:$LO$3,$W51:$LO51))</f>
        <v>2.1563199780495763</v>
      </c>
      <c r="N51" s="1">
        <f t="shared" si="833"/>
        <v>78.699046952156053</v>
      </c>
      <c r="O51" s="1">
        <f t="shared" si="834"/>
        <v>212.95816103217618</v>
      </c>
      <c r="P51" s="1">
        <f t="shared" si="835"/>
        <v>14.218061934002483</v>
      </c>
      <c r="Q51" s="1">
        <f t="shared" si="836"/>
        <v>305.87526991833471</v>
      </c>
      <c r="W51" s="20">
        <f t="shared" si="837"/>
        <v>2.1608778927537595</v>
      </c>
      <c r="X51" s="22">
        <f t="shared" si="838"/>
        <v>77.16</v>
      </c>
      <c r="Y51" s="22">
        <f t="shared" si="839"/>
        <v>213.40830068836129</v>
      </c>
      <c r="Z51" s="22">
        <f t="shared" si="840"/>
        <v>15.122999999999994</v>
      </c>
      <c r="AA51" s="25">
        <f t="shared" si="841"/>
        <v>305.69130068836131</v>
      </c>
      <c r="AB51" s="20">
        <f t="shared" si="842"/>
        <v>2.1589277505550788</v>
      </c>
      <c r="AC51" s="22">
        <f t="shared" si="843"/>
        <v>77.93355857337319</v>
      </c>
      <c r="AD51" s="22">
        <f t="shared" si="844"/>
        <v>213.2157046448196</v>
      </c>
      <c r="AE51" s="22">
        <f t="shared" si="845"/>
        <v>14.6681583862705</v>
      </c>
      <c r="AF51" s="25">
        <f t="shared" si="846"/>
        <v>305.81742160446328</v>
      </c>
      <c r="AG51" s="20">
        <f t="shared" si="538"/>
        <v>2.1563199780495763</v>
      </c>
      <c r="AH51" s="22">
        <f t="shared" si="539"/>
        <v>78.699046952156053</v>
      </c>
      <c r="AI51" s="22">
        <f t="shared" si="540"/>
        <v>212.95816103217618</v>
      </c>
      <c r="AJ51" s="22">
        <f t="shared" si="541"/>
        <v>14.218061934002483</v>
      </c>
      <c r="AK51" s="25">
        <f t="shared" si="542"/>
        <v>305.87526991833471</v>
      </c>
      <c r="AL51" s="20">
        <f t="shared" si="538"/>
        <v>2.1530553695900196</v>
      </c>
      <c r="AM51" s="22">
        <f t="shared" si="539"/>
        <v>79.456231961172989</v>
      </c>
      <c r="AN51" s="22">
        <f t="shared" si="545"/>
        <v>212.63574830071036</v>
      </c>
      <c r="AO51" s="22">
        <f t="shared" si="541"/>
        <v>13.772847746935488</v>
      </c>
      <c r="AP51" s="25">
        <f t="shared" si="547"/>
        <v>305.86482800881885</v>
      </c>
      <c r="AQ51" s="20">
        <f t="shared" si="538"/>
        <v>2.1491349196077696</v>
      </c>
      <c r="AR51" s="22">
        <f t="shared" si="539"/>
        <v>80.204882954535208</v>
      </c>
      <c r="AS51" s="22">
        <f t="shared" si="550"/>
        <v>212.24856466046333</v>
      </c>
      <c r="AT51" s="22">
        <f t="shared" si="541"/>
        <v>13.33265144162379</v>
      </c>
      <c r="AU51" s="25">
        <f t="shared" si="552"/>
        <v>305.78609905662233</v>
      </c>
      <c r="AV51" s="20">
        <f t="shared" si="538"/>
        <v>2.1445598223098701</v>
      </c>
      <c r="AW51" s="22">
        <f t="shared" si="539"/>
        <v>80.944771885897808</v>
      </c>
      <c r="AX51" s="22">
        <f t="shared" si="555"/>
        <v>211.79672805132279</v>
      </c>
      <c r="AY51" s="22">
        <f t="shared" si="541"/>
        <v>12.897607106126255</v>
      </c>
      <c r="AZ51" s="25">
        <f t="shared" si="557"/>
        <v>305.63910704334688</v>
      </c>
      <c r="BA51" s="20">
        <f t="shared" si="538"/>
        <v>2.1393314713152769</v>
      </c>
      <c r="BB51" s="22">
        <f t="shared" si="539"/>
        <v>81.675673377924809</v>
      </c>
      <c r="BC51" s="22">
        <f t="shared" si="560"/>
        <v>211.28037610709677</v>
      </c>
      <c r="BD51" s="22">
        <f t="shared" si="541"/>
        <v>12.467847259161855</v>
      </c>
      <c r="BE51" s="25">
        <f t="shared" si="562"/>
        <v>305.42389674418342</v>
      </c>
      <c r="BF51" s="20">
        <f t="shared" si="538"/>
        <v>2.1334514592303524</v>
      </c>
      <c r="BG51" s="22">
        <f t="shared" si="539"/>
        <v>82.397364790941367</v>
      </c>
      <c r="BH51" s="22">
        <f t="shared" si="565"/>
        <v>210.69966611358961</v>
      </c>
      <c r="BI51" s="22">
        <f t="shared" si="541"/>
        <v>12.043502809743142</v>
      </c>
      <c r="BJ51" s="25">
        <f t="shared" si="567"/>
        <v>305.14053371427411</v>
      </c>
      <c r="BK51" s="20">
        <f t="shared" si="538"/>
        <v>2.1269215771637375</v>
      </c>
      <c r="BL51" s="22">
        <f t="shared" si="539"/>
        <v>83.109626290751848</v>
      </c>
      <c r="BM51" s="22">
        <f t="shared" si="570"/>
        <v>210.05477496069074</v>
      </c>
      <c r="BN51" s="22">
        <f t="shared" si="541"/>
        <v>11.624703017300137</v>
      </c>
      <c r="BO51" s="25">
        <f t="shared" si="572"/>
        <v>304.78910426874273</v>
      </c>
      <c r="BP51" s="20">
        <f t="shared" si="538"/>
        <v>2.119743814180767</v>
      </c>
      <c r="BQ51" s="22">
        <f t="shared" si="539"/>
        <v>83.812240915603638</v>
      </c>
      <c r="BR51" s="22">
        <f t="shared" si="575"/>
        <v>209.34589908849256</v>
      </c>
      <c r="BS51" s="22">
        <f t="shared" si="541"/>
        <v>11.211575452306613</v>
      </c>
      <c r="BT51" s="25">
        <f t="shared" si="577"/>
        <v>304.36971545640279</v>
      </c>
      <c r="BU51" s="20">
        <f t="shared" si="538"/>
        <v>2.1119203566975773</v>
      </c>
      <c r="BV51" s="22">
        <f t="shared" si="539"/>
        <v>84.504994642275577</v>
      </c>
      <c r="BW51" s="22">
        <f t="shared" si="580"/>
        <v>208.57325442745275</v>
      </c>
      <c r="BX51" s="22">
        <f t="shared" si="541"/>
        <v>10.804245957420928</v>
      </c>
      <c r="BY51" s="25">
        <f t="shared" si="582"/>
        <v>303.88249502714922</v>
      </c>
      <c r="BZ51" s="20">
        <f t="shared" si="538"/>
        <v>2.1034535878151055</v>
      </c>
      <c r="CA51" s="22">
        <f t="shared" si="539"/>
        <v>85.187676451271685</v>
      </c>
      <c r="CB51" s="22">
        <f t="shared" si="585"/>
        <v>207.73707633261984</v>
      </c>
      <c r="CC51" s="22">
        <f t="shared" si="541"/>
        <v>10.402838609153115</v>
      </c>
      <c r="CD51" s="25">
        <f t="shared" si="587"/>
        <v>303.3275913930446</v>
      </c>
      <c r="CE51" s="20">
        <f t="shared" si="538"/>
        <v>2.0943460865931729</v>
      </c>
      <c r="CF51" s="22">
        <f t="shared" si="539"/>
        <v>85.860078391099663</v>
      </c>
      <c r="CG51" s="22">
        <f t="shared" si="590"/>
        <v>206.83761951194177</v>
      </c>
      <c r="CH51" s="22">
        <f t="shared" si="541"/>
        <v>10.007475680069971</v>
      </c>
      <c r="CI51" s="25">
        <f t="shared" si="592"/>
        <v>302.70517358311139</v>
      </c>
      <c r="CJ51" s="20">
        <f t="shared" si="538"/>
        <v>2.0846006272648778</v>
      </c>
      <c r="CK51" s="22">
        <f t="shared" si="539"/>
        <v>86.521995641614922</v>
      </c>
      <c r="CL51" s="22">
        <f t="shared" si="595"/>
        <v>205.87515794867934</v>
      </c>
      <c r="CM51" s="22">
        <f t="shared" si="541"/>
        <v>9.6182776015496696</v>
      </c>
      <c r="CN51" s="25">
        <f t="shared" si="597"/>
        <v>302.0154311918439</v>
      </c>
      <c r="CO51" s="20">
        <f t="shared" si="538"/>
        <v>2.0742201783915379</v>
      </c>
      <c r="CP51" s="22">
        <f t="shared" si="539"/>
        <v>87.173226576410812</v>
      </c>
      <c r="CQ51" s="22">
        <f t="shared" si="600"/>
        <v>204.8499848179483</v>
      </c>
      <c r="CR51" s="22">
        <f t="shared" si="541"/>
        <v>9.2353629270971673</v>
      </c>
      <c r="CS51" s="25">
        <f t="shared" si="602"/>
        <v>301.25857432145631</v>
      </c>
      <c r="CT51" s="20">
        <f t="shared" si="603"/>
        <v>2.0632079019584384</v>
      </c>
      <c r="CU51" s="22">
        <f t="shared" si="604"/>
        <v>87.813572824236005</v>
      </c>
      <c r="CV51" s="22">
        <f t="shared" si="605"/>
        <v>203.76241239741537</v>
      </c>
      <c r="CW51" s="22">
        <f t="shared" si="606"/>
        <v>8.858848296231681</v>
      </c>
      <c r="CX51" s="25">
        <f t="shared" si="607"/>
        <v>300.43483351788302</v>
      </c>
      <c r="CY51" s="20">
        <f t="shared" si="603"/>
        <v>2.0515671524116588</v>
      </c>
      <c r="CZ51" s="22">
        <f t="shared" si="604"/>
        <v>88.44283932942021</v>
      </c>
      <c r="DA51" s="22">
        <f t="shared" si="610"/>
        <v>202.61277197217544</v>
      </c>
      <c r="DB51" s="22">
        <f t="shared" si="606"/>
        <v>8.4888483989571544</v>
      </c>
      <c r="DC51" s="25">
        <f t="shared" si="612"/>
        <v>299.54445970055281</v>
      </c>
      <c r="DD51" s="20">
        <f t="shared" si="603"/>
        <v>2.0393014756362771</v>
      </c>
      <c r="DE51" s="22">
        <f t="shared" si="604"/>
        <v>89.060834411290131</v>
      </c>
      <c r="DF51" s="22">
        <f t="shared" si="615"/>
        <v>201.40141373383872</v>
      </c>
      <c r="DG51" s="22">
        <f t="shared" si="606"/>
        <v>8.1254759408265684</v>
      </c>
      <c r="DH51" s="25">
        <f t="shared" si="617"/>
        <v>298.58772408595541</v>
      </c>
      <c r="DI51" s="20">
        <f t="shared" si="603"/>
        <v>2.0264146078762595</v>
      </c>
      <c r="DJ51" s="22">
        <f t="shared" si="604"/>
        <v>89.667369822557163</v>
      </c>
      <c r="DK51" s="22">
        <f t="shared" si="620"/>
        <v>200.1287066738594</v>
      </c>
      <c r="DL51" s="22">
        <f t="shared" si="606"/>
        <v>7.7688416086107326</v>
      </c>
      <c r="DM51" s="25">
        <f t="shared" si="622"/>
        <v>297.56491810502729</v>
      </c>
      <c r="DN51" s="20">
        <f t="shared" si="603"/>
        <v>2.0129104745963637</v>
      </c>
      <c r="DO51" s="22">
        <f t="shared" si="604"/>
        <v>90.262260806659398</v>
      </c>
      <c r="DP51" s="22">
        <f t="shared" si="625"/>
        <v>198.79503847113691</v>
      </c>
      <c r="DQ51" s="22">
        <f t="shared" si="606"/>
        <v>7.4190540365820361</v>
      </c>
      <c r="DR51" s="25">
        <f t="shared" si="627"/>
        <v>296.47635331437834</v>
      </c>
      <c r="DS51" s="20">
        <f t="shared" si="603"/>
        <v>1.9987931892864037</v>
      </c>
      <c r="DT51" s="22">
        <f t="shared" si="604"/>
        <v>90.845326154040222</v>
      </c>
      <c r="DU51" s="22">
        <f t="shared" si="630"/>
        <v>197.40081537392524</v>
      </c>
      <c r="DV51" s="22">
        <f t="shared" si="606"/>
        <v>7.0762197734233903</v>
      </c>
      <c r="DW51" s="25">
        <f t="shared" si="632"/>
        <v>295.32236130138887</v>
      </c>
      <c r="DX51" s="20">
        <f t="shared" si="603"/>
        <v>1.9840670522082433</v>
      </c>
      <c r="DY51" s="22">
        <f t="shared" si="604"/>
        <v>91.416388257346583</v>
      </c>
      <c r="DZ51" s="22">
        <f t="shared" si="635"/>
        <v>195.94646207608611</v>
      </c>
      <c r="EA51" s="22">
        <f t="shared" si="606"/>
        <v>6.7404432497724569</v>
      </c>
      <c r="EB51" s="25">
        <f t="shared" si="637"/>
        <v>294.10329358320513</v>
      </c>
      <c r="EC51" s="20">
        <f t="shared" si="603"/>
        <v>1.968736549085891</v>
      </c>
      <c r="ED51" s="22">
        <f t="shared" si="604"/>
        <v>91.975273165529771</v>
      </c>
      <c r="EE51" s="22">
        <f t="shared" si="640"/>
        <v>194.43242158772262</v>
      </c>
      <c r="EF51" s="22">
        <f t="shared" si="606"/>
        <v>6.4118267464110881</v>
      </c>
      <c r="EG51" s="25">
        <f t="shared" si="642"/>
        <v>292.81952149966344</v>
      </c>
      <c r="EH51" s="20">
        <f t="shared" si="603"/>
        <v>1.9528063497391082</v>
      </c>
      <c r="EI51" s="22">
        <f t="shared" si="604"/>
        <v>92.52181063683274</v>
      </c>
      <c r="EJ51" s="22">
        <f t="shared" si="645"/>
        <v>192.85915510023432</v>
      </c>
      <c r="EK51" s="22">
        <f t="shared" si="606"/>
        <v>6.0904703631095805</v>
      </c>
      <c r="EL51" s="25">
        <f t="shared" si="647"/>
        <v>291.47143610017667</v>
      </c>
      <c r="EM51" s="20">
        <f t="shared" si="603"/>
        <v>1.9362813066609348</v>
      </c>
      <c r="EN51" s="22">
        <f t="shared" si="604"/>
        <v>93.055834190647289</v>
      </c>
      <c r="EO51" s="22">
        <f t="shared" si="650"/>
        <v>191.22714184583393</v>
      </c>
      <c r="EP51" s="22">
        <f t="shared" si="606"/>
        <v>5.7764719881353388</v>
      </c>
      <c r="EQ51" s="25">
        <f t="shared" si="652"/>
        <v>290.05944802461653</v>
      </c>
      <c r="ER51" s="20">
        <f t="shared" si="603"/>
        <v>1.919166453539574</v>
      </c>
      <c r="ES51" s="22">
        <f t="shared" si="604"/>
        <v>93.577181158225741</v>
      </c>
      <c r="ET51" s="22">
        <f t="shared" si="655"/>
        <v>189.53687895156835</v>
      </c>
      <c r="EU51" s="22">
        <f t="shared" si="606"/>
        <v>5.4699272684351534</v>
      </c>
      <c r="EV51" s="25">
        <f t="shared" si="657"/>
        <v>288.58398737822921</v>
      </c>
      <c r="EW51" s="20">
        <f t="shared" si="603"/>
        <v>1.9014670037250825</v>
      </c>
      <c r="EX51" s="22">
        <f t="shared" si="604"/>
        <v>94.085692732231337</v>
      </c>
      <c r="EY51" s="22">
        <f t="shared" si="660"/>
        <v>187.78888128788915</v>
      </c>
      <c r="EZ51" s="22">
        <f t="shared" si="606"/>
        <v>5.1709295805002098</v>
      </c>
      <c r="FA51" s="25">
        <f t="shared" si="662"/>
        <v>287.04550360062069</v>
      </c>
      <c r="FB51" s="20">
        <f t="shared" si="603"/>
        <v>1.8831883486413317</v>
      </c>
      <c r="FC51" s="22">
        <f t="shared" si="604"/>
        <v>94.581214015112607</v>
      </c>
      <c r="FD51" s="22">
        <f t="shared" si="665"/>
        <v>185.98368131181792</v>
      </c>
      <c r="FE51" s="22">
        <f t="shared" si="606"/>
        <v>4.8795700019227031</v>
      </c>
      <c r="FF51" s="25">
        <f t="shared" si="667"/>
        <v>285.44446532885325</v>
      </c>
      <c r="FG51" s="20">
        <f t="shared" si="668"/>
        <v>1.8643360561437297</v>
      </c>
      <c r="FH51" s="22">
        <f t="shared" si="669"/>
        <v>95.063594066286541</v>
      </c>
      <c r="FI51" s="22">
        <f t="shared" si="670"/>
        <v>184.12182890475475</v>
      </c>
      <c r="FJ51" s="22">
        <f t="shared" si="671"/>
        <v>4.5959372836527397</v>
      </c>
      <c r="FK51" s="25">
        <f t="shared" si="672"/>
        <v>283.78136025469405</v>
      </c>
      <c r="FL51" s="20">
        <f t="shared" si="668"/>
        <v>1.8449158688231975</v>
      </c>
      <c r="FM51" s="22">
        <f t="shared" si="669"/>
        <v>95.532685948116651</v>
      </c>
      <c r="FN51" s="22">
        <f t="shared" si="675"/>
        <v>182.20389120497899</v>
      </c>
      <c r="FO51" s="22">
        <f t="shared" si="671"/>
        <v>4.3201178229639092</v>
      </c>
      <c r="FP51" s="25">
        <f t="shared" si="677"/>
        <v>282.05669497605959</v>
      </c>
      <c r="FQ51" s="20">
        <f t="shared" si="668"/>
        <v>1.8249337022569201</v>
      </c>
      <c r="FR51" s="22">
        <f t="shared" si="669"/>
        <v>95.988346770671527</v>
      </c>
      <c r="FS51" s="22">
        <f t="shared" si="680"/>
        <v>180.23045243489344</v>
      </c>
      <c r="FT51" s="22">
        <f t="shared" si="671"/>
        <v>4.0521956371358661</v>
      </c>
      <c r="FU51" s="25">
        <f t="shared" si="682"/>
        <v>280.27099484270082</v>
      </c>
      <c r="FV51" s="20">
        <f t="shared" si="668"/>
        <v>1.8043956432064057</v>
      </c>
      <c r="FW51" s="22">
        <f t="shared" si="669"/>
        <v>96.430437735250507</v>
      </c>
      <c r="FX51" s="22">
        <f t="shared" si="685"/>
        <v>178.20211372306463</v>
      </c>
      <c r="FY51" s="22">
        <f t="shared" si="671"/>
        <v>3.7922523378618358</v>
      </c>
      <c r="FZ51" s="25">
        <f t="shared" si="687"/>
        <v>278.42480379617695</v>
      </c>
      <c r="GA51" s="20">
        <f t="shared" si="668"/>
        <v>1.7833079477633975</v>
      </c>
      <c r="GB51" s="22">
        <f t="shared" si="669"/>
        <v>96.858824176663205</v>
      </c>
      <c r="GC51" s="22">
        <f t="shared" si="690"/>
        <v>176.11949292111314</v>
      </c>
      <c r="GD51" s="22">
        <f t="shared" si="671"/>
        <v>3.5403671063888935</v>
      </c>
      <c r="GE51" s="25">
        <f t="shared" si="692"/>
        <v>276.5186842041652</v>
      </c>
      <c r="GF51" s="20">
        <f t="shared" si="668"/>
        <v>1.7616770394442087</v>
      </c>
      <c r="GG51" s="22">
        <f t="shared" si="669"/>
        <v>97.273375604249637</v>
      </c>
      <c r="GH51" s="22">
        <f t="shared" si="695"/>
        <v>173.98322441551005</v>
      </c>
      <c r="GI51" s="22">
        <f t="shared" si="671"/>
        <v>3.2966166693986239</v>
      </c>
      <c r="GJ51" s="25">
        <f t="shared" si="697"/>
        <v>274.55321668915832</v>
      </c>
      <c r="GK51" s="20">
        <f t="shared" si="668"/>
        <v>1.7395095072330562</v>
      </c>
      <c r="GL51" s="22">
        <f t="shared" si="669"/>
        <v>97.673965741629146</v>
      </c>
      <c r="GM51" s="22">
        <f t="shared" si="700"/>
        <v>171.79395893433664</v>
      </c>
      <c r="GN51" s="22">
        <f t="shared" si="671"/>
        <v>3.0610752756353934</v>
      </c>
      <c r="GO51" s="25">
        <f t="shared" si="702"/>
        <v>272.52899995160118</v>
      </c>
      <c r="GP51" s="20">
        <f t="shared" si="703"/>
        <v>1.7168121035749937</v>
      </c>
      <c r="GQ51" s="22">
        <f t="shared" si="704"/>
        <v>98.06047256516527</v>
      </c>
      <c r="GR51" s="22">
        <f t="shared" si="705"/>
        <v>169.55236334906638</v>
      </c>
      <c r="GS51" s="22">
        <f t="shared" si="706"/>
        <v>2.8338146732894858</v>
      </c>
      <c r="GT51" s="25">
        <f t="shared" si="707"/>
        <v>270.44665058752116</v>
      </c>
      <c r="GU51" s="20">
        <f t="shared" si="703"/>
        <v>1.6935917423190499</v>
      </c>
      <c r="GV51" s="22">
        <f t="shared" si="704"/>
        <v>98.432778341135375</v>
      </c>
      <c r="GW51" s="22">
        <f t="shared" si="710"/>
        <v>167.25912047142938</v>
      </c>
      <c r="GX51" s="22">
        <f t="shared" si="706"/>
        <v>2.6149040881418939</v>
      </c>
      <c r="GY51" s="25">
        <f t="shared" si="712"/>
        <v>268.30680290070666</v>
      </c>
      <c r="GZ51" s="20">
        <f t="shared" si="703"/>
        <v>1.6698554966122043</v>
      </c>
      <c r="HA51" s="22">
        <f t="shared" si="704"/>
        <v>98.790769661593529</v>
      </c>
      <c r="HB51" s="22">
        <f t="shared" si="715"/>
        <v>164.91492884542131</v>
      </c>
      <c r="HC51" s="22">
        <f t="shared" si="706"/>
        <v>2.404410202477488</v>
      </c>
      <c r="HD51" s="25">
        <f t="shared" si="717"/>
        <v>266.11010870949235</v>
      </c>
      <c r="HE51" s="20">
        <f t="shared" si="703"/>
        <v>1.6456105967448373</v>
      </c>
      <c r="HF51" s="22">
        <f t="shared" si="704"/>
        <v>99.13433747891554</v>
      </c>
      <c r="HG51" s="22">
        <f t="shared" si="720"/>
        <v>162.52050253452015</v>
      </c>
      <c r="HH51" s="22">
        <f t="shared" si="706"/>
        <v>2.2023971347729474</v>
      </c>
      <c r="HI51" s="25">
        <f t="shared" si="722"/>
        <v>263.85723714820858</v>
      </c>
      <c r="HJ51" s="20">
        <f t="shared" si="703"/>
        <v>1.6208644279483138</v>
      </c>
      <c r="HK51" s="22">
        <f t="shared" si="704"/>
        <v>99.463377139016046</v>
      </c>
      <c r="HL51" s="22">
        <f t="shared" si="725"/>
        <v>160.07657090417547</v>
      </c>
      <c r="HM51" s="22">
        <f t="shared" si="706"/>
        <v>2.0089264201656358</v>
      </c>
      <c r="HN51" s="25">
        <f t="shared" si="727"/>
        <v>261.54887446335715</v>
      </c>
      <c r="HO51" s="20">
        <f t="shared" si="703"/>
        <v>1.5956245281453709</v>
      </c>
      <c r="HP51" s="22">
        <f t="shared" si="704"/>
        <v>99.777788413227128</v>
      </c>
      <c r="HQ51" s="22">
        <f t="shared" si="730"/>
        <v>157.58387839963683</v>
      </c>
      <c r="HR51" s="22">
        <f t="shared" si="706"/>
        <v>1.8240569917094134</v>
      </c>
      <c r="HS51" s="25">
        <f t="shared" si="732"/>
        <v>259.1857238045734</v>
      </c>
      <c r="HT51" s="20">
        <f t="shared" si="703"/>
        <v>1.5698985856539929</v>
      </c>
      <c r="HU51" s="22">
        <f t="shared" si="704"/>
        <v>100.07747552882886</v>
      </c>
      <c r="HV51" s="22">
        <f t="shared" si="735"/>
        <v>155.04318431918836</v>
      </c>
      <c r="HW51" s="22">
        <f t="shared" si="706"/>
        <v>1.6478451624230623</v>
      </c>
      <c r="HX51" s="25">
        <f t="shared" si="737"/>
        <v>256.76850501044026</v>
      </c>
      <c r="HY51" s="20">
        <f t="shared" si="738"/>
        <v>1.5436944368454759</v>
      </c>
      <c r="HZ51" s="22">
        <f t="shared" si="739"/>
        <v>100.36234719822269</v>
      </c>
      <c r="IA51" s="22">
        <f t="shared" si="740"/>
        <v>152.45526258285921</v>
      </c>
      <c r="IB51" s="22">
        <f t="shared" si="741"/>
        <v>1.4803446081367861</v>
      </c>
      <c r="IC51" s="25">
        <f t="shared" si="742"/>
        <v>254.29795438921869</v>
      </c>
      <c r="ID51" s="20">
        <f t="shared" si="738"/>
        <v>1.5170200637573921</v>
      </c>
      <c r="IE51" s="22">
        <f t="shared" si="739"/>
        <v>100.63231664673854</v>
      </c>
      <c r="IF51" s="22">
        <f t="shared" si="745"/>
        <v>149.82090149668005</v>
      </c>
      <c r="IG51" s="22">
        <f t="shared" si="741"/>
        <v>1.32160635114203</v>
      </c>
      <c r="IH51" s="25">
        <f t="shared" si="747"/>
        <v>251.77482449456065</v>
      </c>
      <c r="II51" s="20">
        <f t="shared" si="738"/>
        <v>1.489883591662184</v>
      </c>
      <c r="IJ51" s="22">
        <f t="shared" si="739"/>
        <v>100.88730163906712</v>
      </c>
      <c r="IK51" s="22">
        <f t="shared" si="750"/>
        <v>147.14090351255729</v>
      </c>
      <c r="IL51" s="22">
        <f t="shared" si="741"/>
        <v>1.1716787446496066</v>
      </c>
      <c r="IM51" s="25">
        <f t="shared" si="752"/>
        <v>249.199883896274</v>
      </c>
      <c r="IN51" s="20">
        <f t="shared" si="738"/>
        <v>1.4622932865921294</v>
      </c>
      <c r="IO51" s="22">
        <f t="shared" si="739"/>
        <v>101.12722450430967</v>
      </c>
      <c r="IP51" s="22">
        <f t="shared" si="755"/>
        <v>144.41608498383872</v>
      </c>
      <c r="IQ51" s="22">
        <f t="shared" si="741"/>
        <v>1.0306074580608398</v>
      </c>
      <c r="IR51" s="25">
        <f t="shared" si="757"/>
        <v>246.57391694620924</v>
      </c>
      <c r="IS51" s="20">
        <f t="shared" si="738"/>
        <v>1.4342575528214261</v>
      </c>
      <c r="IT51" s="22">
        <f t="shared" si="739"/>
        <v>101.35201215963725</v>
      </c>
      <c r="IU51" s="22">
        <f t="shared" si="760"/>
        <v>141.64727591664405</v>
      </c>
      <c r="IV51" s="22">
        <f t="shared" si="741"/>
        <v>0.89843546305621058</v>
      </c>
      <c r="IW51" s="25">
        <f t="shared" si="762"/>
        <v>243.89772353933751</v>
      </c>
      <c r="IX51" s="20">
        <f t="shared" si="738"/>
        <v>1.405784930306168</v>
      </c>
      <c r="IY51" s="22">
        <f t="shared" si="739"/>
        <v>101.56159613255251</v>
      </c>
      <c r="IZ51" s="22">
        <f t="shared" si="765"/>
        <v>138.83531971703715</v>
      </c>
      <c r="JA51" s="22">
        <f t="shared" si="741"/>
        <v>0.77520302050577461</v>
      </c>
      <c r="JB51" s="25">
        <f t="shared" si="767"/>
        <v>241.17211887009546</v>
      </c>
      <c r="JC51" s="20">
        <f t="shared" si="738"/>
        <v>1.3768840920829941</v>
      </c>
      <c r="JD51" s="22">
        <f t="shared" si="739"/>
        <v>101.75591258174695</v>
      </c>
      <c r="JE51" s="22">
        <f t="shared" si="770"/>
        <v>135.9810729341165</v>
      </c>
      <c r="JF51" s="22">
        <f t="shared" si="741"/>
        <v>0.66094766820531303</v>
      </c>
      <c r="JG51" s="25">
        <f t="shared" si="772"/>
        <v>238.39793318406879</v>
      </c>
      <c r="JH51" s="20">
        <f t="shared" si="773"/>
        <v>1.3475638416271962</v>
      </c>
      <c r="JI51" s="22">
        <f t="shared" si="774"/>
        <v>101.93490231654783</v>
      </c>
      <c r="JJ51" s="22">
        <f t="shared" si="775"/>
        <v>133.08540499910191</v>
      </c>
      <c r="JK51" s="22">
        <f t="shared" si="776"/>
        <v>0.55570420944195531</v>
      </c>
      <c r="JL51" s="25">
        <f t="shared" si="777"/>
        <v>235.5760115250917</v>
      </c>
      <c r="JM51" s="20">
        <f t="shared" si="773"/>
        <v>1.3178331101710947</v>
      </c>
      <c r="JN51" s="22">
        <f t="shared" si="774"/>
        <v>102.09851081494799</v>
      </c>
      <c r="JO51" s="22">
        <f t="shared" si="780"/>
        <v>130.14919796049733</v>
      </c>
      <c r="JP51" s="22">
        <f t="shared" si="776"/>
        <v>0.45950470239275615</v>
      </c>
      <c r="JQ51" s="25">
        <f t="shared" si="782"/>
        <v>232.70721347783808</v>
      </c>
      <c r="JR51" s="20">
        <f t="shared" si="773"/>
        <v>1.2877009539834992</v>
      </c>
      <c r="JS51" s="22">
        <f t="shared" si="774"/>
        <v>102.24668824021389</v>
      </c>
      <c r="JT51" s="22">
        <f t="shared" si="785"/>
        <v>127.17334621541038</v>
      </c>
      <c r="JU51" s="22">
        <f t="shared" si="776"/>
        <v>0.37237845035946293</v>
      </c>
      <c r="JV51" s="25">
        <f t="shared" si="787"/>
        <v>229.79241290598372</v>
      </c>
      <c r="JW51" s="20">
        <f t="shared" si="773"/>
        <v>1.2571765516110809</v>
      </c>
      <c r="JX51" s="22">
        <f t="shared" si="774"/>
        <v>102.37938945606638</v>
      </c>
      <c r="JY51" s="22">
        <f t="shared" si="790"/>
        <v>124.15875623711035</v>
      </c>
      <c r="JZ51" s="22">
        <f t="shared" si="776"/>
        <v>0.29435199284246277</v>
      </c>
      <c r="KA51" s="25">
        <f t="shared" si="792"/>
        <v>226.83249768601917</v>
      </c>
      <c r="KB51" s="20">
        <f t="shared" si="773"/>
        <v>1.2262692010824989</v>
      </c>
      <c r="KC51" s="22">
        <f t="shared" si="774"/>
        <v>102.49657404042961</v>
      </c>
      <c r="KD51" s="22">
        <f t="shared" si="795"/>
        <v>121.1063462989076</v>
      </c>
      <c r="KE51" s="22">
        <f t="shared" si="776"/>
        <v>0.22544909745657526</v>
      </c>
      <c r="KF51" s="25">
        <f t="shared" si="797"/>
        <v>223.82836943679376</v>
      </c>
      <c r="KG51" s="20">
        <f t="shared" si="773"/>
        <v>1.1949883170761311</v>
      </c>
      <c r="KH51" s="22">
        <f t="shared" si="774"/>
        <v>102.59820629774397</v>
      </c>
      <c r="KI51" s="22">
        <f t="shared" si="800"/>
        <v>118.01704619443871</v>
      </c>
      <c r="KJ51" s="22">
        <f t="shared" si="776"/>
        <v>0.16569075269120606</v>
      </c>
      <c r="KK51" s="25">
        <f t="shared" si="802"/>
        <v>220.78094324487387</v>
      </c>
      <c r="KL51" s="20">
        <f t="shared" si="773"/>
        <v>1.1633434280522699</v>
      </c>
      <c r="KM51" s="22">
        <f t="shared" si="774"/>
        <v>102.68425526983938</v>
      </c>
      <c r="KN51" s="22">
        <f t="shared" si="805"/>
        <v>114.89179695444219</v>
      </c>
      <c r="KO51" s="22">
        <f t="shared" si="776"/>
        <v>0.11509516151706423</v>
      </c>
      <c r="KP51" s="25">
        <f t="shared" si="807"/>
        <v>217.69114738579864</v>
      </c>
      <c r="KQ51" s="20">
        <f t="shared" si="808"/>
        <v>1.1313441733506633</v>
      </c>
      <c r="KR51" s="22">
        <f t="shared" si="809"/>
        <v>102.75469474536536</v>
      </c>
      <c r="KS51" s="22">
        <f t="shared" si="810"/>
        <v>111.73155056011151</v>
      </c>
      <c r="KT51" s="22">
        <f t="shared" si="811"/>
        <v>7.3677735841357311E-2</v>
      </c>
      <c r="KU51" s="25">
        <f t="shared" si="812"/>
        <v>214.55992304131823</v>
      </c>
      <c r="KV51" s="20">
        <f t="shared" si="808"/>
        <v>1.099000300254277</v>
      </c>
      <c r="KW51" s="22">
        <f t="shared" si="809"/>
        <v>102.80950326777527</v>
      </c>
      <c r="KX51" s="22">
        <f t="shared" si="815"/>
        <v>108.5372696531124</v>
      </c>
      <c r="KY51" s="22">
        <f t="shared" si="811"/>
        <v>4.1451091813159834E-2</v>
      </c>
      <c r="KZ51" s="25">
        <f t="shared" si="817"/>
        <v>211.38822401270085</v>
      </c>
      <c r="LA51" s="20">
        <f t="shared" si="808"/>
        <v>1.0663216610201782</v>
      </c>
      <c r="LB51" s="22">
        <f t="shared" si="809"/>
        <v>102.84866414186229</v>
      </c>
      <c r="LC51" s="22">
        <f t="shared" si="820"/>
        <v>105.30992724235281</v>
      </c>
      <c r="LD51" s="22">
        <f t="shared" si="811"/>
        <v>1.8425045980429575E-2</v>
      </c>
      <c r="LE51" s="25">
        <f t="shared" si="822"/>
        <v>208.17701643019552</v>
      </c>
      <c r="LF51" s="20">
        <f t="shared" si="808"/>
        <v>1.0333182098784426</v>
      </c>
      <c r="LG51" s="22">
        <f t="shared" si="809"/>
        <v>102.87216543884476</v>
      </c>
      <c r="LH51" s="22">
        <f t="shared" si="825"/>
        <v>102.05050640759499</v>
      </c>
      <c r="LI51" s="22">
        <f t="shared" si="811"/>
        <v>4.6066122997896596E-3</v>
      </c>
      <c r="LJ51" s="25">
        <f t="shared" si="827"/>
        <v>204.92727845873955</v>
      </c>
      <c r="LK51" s="20">
        <f t="shared" si="808"/>
        <v>1</v>
      </c>
      <c r="LL51" s="22">
        <f t="shared" si="809"/>
        <v>102.88</v>
      </c>
      <c r="LM51" s="22">
        <f t="shared" si="830"/>
        <v>98.76</v>
      </c>
      <c r="LN51" s="22">
        <f t="shared" si="811"/>
        <v>0</v>
      </c>
      <c r="LO51" s="25">
        <f t="shared" si="832"/>
        <v>201.64</v>
      </c>
    </row>
    <row r="52" spans="1:327" x14ac:dyDescent="0.2">
      <c r="A52" s="1">
        <f>Foglio3!A53</f>
        <v>20</v>
      </c>
      <c r="B52" s="1">
        <f>Foglio3!B53</f>
        <v>20</v>
      </c>
      <c r="C52" s="1">
        <f>Foglio3!C53</f>
        <v>79.29507598436291</v>
      </c>
      <c r="D52" s="1">
        <f>Foglio3!D53</f>
        <v>0.18575106072389283</v>
      </c>
      <c r="E52" s="1">
        <f>Foglio3!E53</f>
        <v>0.98259683667308273</v>
      </c>
      <c r="F52" s="1">
        <f>Foglio3!F53</f>
        <v>5.2898585496297681</v>
      </c>
      <c r="G52" s="1">
        <f>Foglio1!H61</f>
        <v>112.42018634675424</v>
      </c>
      <c r="H52" s="1">
        <f>Foglio3!G53</f>
        <v>0.60986598796619551</v>
      </c>
      <c r="I52" s="1">
        <f>Foglio3!H53</f>
        <v>48.75</v>
      </c>
      <c r="J52" s="1">
        <f>Foglio3!I53</f>
        <v>26.59</v>
      </c>
      <c r="K52" s="1">
        <f>Foglio3!J53</f>
        <v>75.34</v>
      </c>
      <c r="L52" s="1">
        <f>IF(G52&lt;=Foglio1!$C$3,_xlfn.XLOOKUP(Q52,W52:LO52,$W$3:$LO$3),-_xlfn.XLOOKUP(Q52,W52:LO52,$W$3:$LO$3))</f>
        <v>-60</v>
      </c>
      <c r="M52" s="1">
        <f>IF($G52&lt;=Foglio1!$C$3,_xlfn.XLOOKUP($L52,$W$3:$LO$3,$W52:$LO52),_xlfn.XLOOKUP(-$L52,$W$3:$LO$3,$W52:$LO52))</f>
        <v>3.2938887212260033</v>
      </c>
      <c r="N52" s="1">
        <f t="shared" si="833"/>
        <v>36.5625</v>
      </c>
      <c r="O52" s="1">
        <f t="shared" si="834"/>
        <v>87.584501097399425</v>
      </c>
      <c r="P52" s="1">
        <f t="shared" si="835"/>
        <v>5.6504999999999992</v>
      </c>
      <c r="Q52" s="1">
        <f t="shared" si="836"/>
        <v>129.79750109739942</v>
      </c>
      <c r="W52" s="20">
        <f t="shared" si="837"/>
        <v>3.2938887212260033</v>
      </c>
      <c r="X52" s="22">
        <f t="shared" si="838"/>
        <v>36.5625</v>
      </c>
      <c r="Y52" s="22">
        <f t="shared" si="839"/>
        <v>87.584501097399425</v>
      </c>
      <c r="Z52" s="22">
        <f t="shared" si="840"/>
        <v>5.6504999999999992</v>
      </c>
      <c r="AA52" s="25">
        <f t="shared" si="841"/>
        <v>129.79750109739942</v>
      </c>
      <c r="AB52" s="20">
        <f t="shared" si="842"/>
        <v>3.2803496271696271</v>
      </c>
      <c r="AC52" s="22">
        <f t="shared" si="843"/>
        <v>36.929053075932572</v>
      </c>
      <c r="AD52" s="22">
        <f t="shared" si="844"/>
        <v>87.224496586440381</v>
      </c>
      <c r="AE52" s="22">
        <f t="shared" si="845"/>
        <v>5.4805547154414782</v>
      </c>
      <c r="AF52" s="25">
        <f t="shared" si="846"/>
        <v>129.63410437781442</v>
      </c>
      <c r="AG52" s="20">
        <f t="shared" si="538"/>
        <v>3.2658113068393551</v>
      </c>
      <c r="AH52" s="22">
        <f t="shared" si="539"/>
        <v>37.291782065684366</v>
      </c>
      <c r="AI52" s="22">
        <f t="shared" si="540"/>
        <v>86.837922648858452</v>
      </c>
      <c r="AJ52" s="22">
        <f t="shared" si="541"/>
        <v>5.3123823949005518</v>
      </c>
      <c r="AK52" s="25">
        <f t="shared" si="542"/>
        <v>129.44208710944335</v>
      </c>
      <c r="AL52" s="20">
        <f t="shared" si="538"/>
        <v>3.2502781887483949</v>
      </c>
      <c r="AM52" s="22">
        <f t="shared" si="539"/>
        <v>37.650576478491281</v>
      </c>
      <c r="AN52" s="22">
        <f t="shared" si="545"/>
        <v>86.424897038819822</v>
      </c>
      <c r="AO52" s="22">
        <f t="shared" si="541"/>
        <v>5.1460342652951789</v>
      </c>
      <c r="AP52" s="25">
        <f t="shared" si="547"/>
        <v>129.2215077826063</v>
      </c>
      <c r="AQ52" s="20">
        <f t="shared" si="538"/>
        <v>3.2337550044349901</v>
      </c>
      <c r="AR52" s="22">
        <f t="shared" si="539"/>
        <v>38.005327022099451</v>
      </c>
      <c r="AS52" s="22">
        <f t="shared" si="550"/>
        <v>85.98554556792638</v>
      </c>
      <c r="AT52" s="22">
        <f t="shared" si="541"/>
        <v>4.9815609978770903</v>
      </c>
      <c r="AU52" s="25">
        <f t="shared" si="552"/>
        <v>128.97243358790291</v>
      </c>
      <c r="AV52" s="20">
        <f t="shared" si="538"/>
        <v>3.2162467870211469</v>
      </c>
      <c r="AW52" s="22">
        <f t="shared" si="539"/>
        <v>38.355925636056746</v>
      </c>
      <c r="AX52" s="22">
        <f t="shared" si="555"/>
        <v>85.520002066892289</v>
      </c>
      <c r="AY52" s="22">
        <f t="shared" si="541"/>
        <v>4.8190126927968278</v>
      </c>
      <c r="AZ52" s="25">
        <f t="shared" si="557"/>
        <v>128.69494039574587</v>
      </c>
      <c r="BA52" s="20">
        <f t="shared" si="538"/>
        <v>3.1977588696794941</v>
      </c>
      <c r="BB52" s="22">
        <f t="shared" si="539"/>
        <v>38.702265524629034</v>
      </c>
      <c r="BC52" s="22">
        <f t="shared" si="560"/>
        <v>85.028408344777745</v>
      </c>
      <c r="BD52" s="22">
        <f t="shared" si="541"/>
        <v>4.6584388638427612</v>
      </c>
      <c r="BE52" s="25">
        <f t="shared" si="562"/>
        <v>128.38911273324953</v>
      </c>
      <c r="BF52" s="20">
        <f t="shared" si="538"/>
        <v>3.1782968840087515</v>
      </c>
      <c r="BG52" s="22">
        <f t="shared" si="539"/>
        <v>39.044241189331181</v>
      </c>
      <c r="BH52" s="22">
        <f t="shared" si="565"/>
        <v>84.510914145792697</v>
      </c>
      <c r="BI52" s="22">
        <f t="shared" si="541"/>
        <v>4.4998884233587013</v>
      </c>
      <c r="BJ52" s="25">
        <f t="shared" si="567"/>
        <v>128.05504375848258</v>
      </c>
      <c r="BK52" s="20">
        <f t="shared" si="538"/>
        <v>3.1578667583182867</v>
      </c>
      <c r="BL52" s="22">
        <f t="shared" si="539"/>
        <v>39.381748461062919</v>
      </c>
      <c r="BM52" s="22">
        <f t="shared" si="570"/>
        <v>83.967677103683243</v>
      </c>
      <c r="BN52" s="22">
        <f t="shared" si="541"/>
        <v>4.3434096673447353</v>
      </c>
      <c r="BO52" s="25">
        <f t="shared" si="572"/>
        <v>127.69283523209089</v>
      </c>
      <c r="BP52" s="20">
        <f t="shared" si="538"/>
        <v>3.1364747158222954</v>
      </c>
      <c r="BQ52" s="22">
        <f t="shared" si="539"/>
        <v>39.714684531839787</v>
      </c>
      <c r="BR52" s="22">
        <f t="shared" si="575"/>
        <v>83.398862693714833</v>
      </c>
      <c r="BS52" s="22">
        <f t="shared" si="541"/>
        <v>4.1890502607457867</v>
      </c>
      <c r="BT52" s="25">
        <f t="shared" si="577"/>
        <v>127.3025974863004</v>
      </c>
      <c r="BU52" s="20">
        <f t="shared" si="538"/>
        <v>3.114127272744152</v>
      </c>
      <c r="BV52" s="22">
        <f t="shared" si="539"/>
        <v>40.042947986109397</v>
      </c>
      <c r="BW52" s="22">
        <f t="shared" si="580"/>
        <v>82.804644182266998</v>
      </c>
      <c r="BX52" s="22">
        <f t="shared" si="541"/>
        <v>4.0368572229324187</v>
      </c>
      <c r="BY52" s="25">
        <f t="shared" si="582"/>
        <v>126.88444939130881</v>
      </c>
      <c r="BZ52" s="20">
        <f t="shared" si="538"/>
        <v>3.0908312363315025</v>
      </c>
      <c r="CA52" s="22">
        <f t="shared" si="539"/>
        <v>40.366438831643613</v>
      </c>
      <c r="CB52" s="22">
        <f t="shared" si="585"/>
        <v>82.185202574054657</v>
      </c>
      <c r="CC52" s="22">
        <f t="shared" si="541"/>
        <v>3.8868769133782775</v>
      </c>
      <c r="CD52" s="25">
        <f t="shared" si="587"/>
        <v>126.43851831907654</v>
      </c>
      <c r="CE52" s="20">
        <f t="shared" si="538"/>
        <v>3.0665937027827117</v>
      </c>
      <c r="CF52" s="22">
        <f t="shared" si="539"/>
        <v>40.685058529997171</v>
      </c>
      <c r="CG52" s="22">
        <f t="shared" si="590"/>
        <v>81.540726556992297</v>
      </c>
      <c r="CH52" s="22">
        <f t="shared" si="541"/>
        <v>3.7391550175385433</v>
      </c>
      <c r="CI52" s="25">
        <f t="shared" si="592"/>
        <v>125.96494010452801</v>
      </c>
      <c r="CJ52" s="20">
        <f t="shared" si="538"/>
        <v>3.0414220550852935</v>
      </c>
      <c r="CK52" s="22">
        <f t="shared" si="539"/>
        <v>40.998710026523405</v>
      </c>
      <c r="CL52" s="22">
        <f t="shared" si="595"/>
        <v>80.871412444717947</v>
      </c>
      <c r="CM52" s="22">
        <f t="shared" si="541"/>
        <v>3.593736532933705</v>
      </c>
      <c r="CN52" s="25">
        <f t="shared" si="597"/>
        <v>125.46385900417506</v>
      </c>
      <c r="CO52" s="20">
        <f t="shared" si="538"/>
        <v>3.0153239607669788</v>
      </c>
      <c r="CP52" s="22">
        <f t="shared" si="539"/>
        <v>41.307297779938061</v>
      </c>
      <c r="CQ52" s="22">
        <f t="shared" si="600"/>
        <v>80.177464116793971</v>
      </c>
      <c r="CR52" s="22">
        <f t="shared" si="541"/>
        <v>3.4506657554428721</v>
      </c>
      <c r="CS52" s="25">
        <f t="shared" si="602"/>
        <v>124.93542765217491</v>
      </c>
      <c r="CT52" s="20">
        <f t="shared" si="603"/>
        <v>2.9883073695601157</v>
      </c>
      <c r="CU52" s="22">
        <f t="shared" si="604"/>
        <v>41.610727791422093</v>
      </c>
      <c r="CV52" s="22">
        <f t="shared" si="605"/>
        <v>79.45909295660347</v>
      </c>
      <c r="CW52" s="22">
        <f t="shared" si="606"/>
        <v>3.3099862658108261</v>
      </c>
      <c r="CX52" s="25">
        <f t="shared" si="607"/>
        <v>124.37980701383638</v>
      </c>
      <c r="CY52" s="20">
        <f t="shared" si="603"/>
        <v>2.9603805109801016</v>
      </c>
      <c r="CZ52" s="22">
        <f t="shared" si="604"/>
        <v>41.908907633254621</v>
      </c>
      <c r="DA52" s="22">
        <f t="shared" si="610"/>
        <v>78.716517786960907</v>
      </c>
      <c r="DB52" s="22">
        <f t="shared" si="606"/>
        <v>3.1717409163729031</v>
      </c>
      <c r="DC52" s="25">
        <f t="shared" si="612"/>
        <v>123.79716633658842</v>
      </c>
      <c r="DD52" s="20">
        <f t="shared" si="603"/>
        <v>2.9315518918185921</v>
      </c>
      <c r="DE52" s="22">
        <f t="shared" si="604"/>
        <v>42.20174647696728</v>
      </c>
      <c r="DF52" s="22">
        <f t="shared" si="615"/>
        <v>77.949964803456368</v>
      </c>
      <c r="DG52" s="22">
        <f t="shared" si="606"/>
        <v>3.0359718180017548</v>
      </c>
      <c r="DH52" s="25">
        <f t="shared" si="617"/>
        <v>123.18768309842541</v>
      </c>
      <c r="DI52" s="20">
        <f t="shared" si="603"/>
        <v>2.9018302935522544</v>
      </c>
      <c r="DJ52" s="22">
        <f t="shared" si="604"/>
        <v>42.489155121011486</v>
      </c>
      <c r="DK52" s="22">
        <f t="shared" si="620"/>
        <v>77.159667505554438</v>
      </c>
      <c r="DL52" s="22">
        <f t="shared" si="606"/>
        <v>2.9027203272799675</v>
      </c>
      <c r="DM52" s="25">
        <f t="shared" si="622"/>
        <v>122.5515429538459</v>
      </c>
      <c r="DN52" s="20">
        <f t="shared" si="603"/>
        <v>2.8712247696678386</v>
      </c>
      <c r="DO52" s="22">
        <f t="shared" si="604"/>
        <v>42.771046017930068</v>
      </c>
      <c r="DP52" s="22">
        <f t="shared" si="625"/>
        <v>76.345866625467821</v>
      </c>
      <c r="DQ52" s="22">
        <f t="shared" si="606"/>
        <v>2.7720270339024533</v>
      </c>
      <c r="DR52" s="25">
        <f t="shared" si="627"/>
        <v>121.88893967730033</v>
      </c>
      <c r="DS52" s="20">
        <f t="shared" si="603"/>
        <v>2.839744642904404</v>
      </c>
      <c r="DT52" s="22">
        <f t="shared" si="604"/>
        <v>43.047333301025084</v>
      </c>
      <c r="DU52" s="22">
        <f t="shared" si="630"/>
        <v>75.508810054828103</v>
      </c>
      <c r="DV52" s="22">
        <f t="shared" si="606"/>
        <v>2.6439317483124296</v>
      </c>
      <c r="DW52" s="25">
        <f t="shared" si="632"/>
        <v>121.20007510416561</v>
      </c>
      <c r="DX52" s="20">
        <f t="shared" si="603"/>
        <v>2.8073995024135163</v>
      </c>
      <c r="DY52" s="22">
        <f t="shared" si="604"/>
        <v>43.317932810513668</v>
      </c>
      <c r="DZ52" s="22">
        <f t="shared" si="635"/>
        <v>74.648752769175402</v>
      </c>
      <c r="EA52" s="22">
        <f t="shared" si="606"/>
        <v>2.518473489574772</v>
      </c>
      <c r="EB52" s="25">
        <f t="shared" si="637"/>
        <v>120.48515906926384</v>
      </c>
      <c r="EC52" s="20">
        <f t="shared" si="603"/>
        <v>2.7741992008383041</v>
      </c>
      <c r="ED52" s="22">
        <f t="shared" si="604"/>
        <v>43.582762119163846</v>
      </c>
      <c r="EE52" s="22">
        <f t="shared" si="640"/>
        <v>73.765956750290499</v>
      </c>
      <c r="EF52" s="22">
        <f t="shared" si="606"/>
        <v>2.3956904734904358</v>
      </c>
      <c r="EG52" s="25">
        <f t="shared" si="642"/>
        <v>119.74440934294478</v>
      </c>
      <c r="EH52" s="20">
        <f t="shared" si="603"/>
        <v>2.740153851312245</v>
      </c>
      <c r="EI52" s="22">
        <f t="shared" si="604"/>
        <v>43.841740557402765</v>
      </c>
      <c r="EJ52" s="22">
        <f t="shared" si="645"/>
        <v>72.860690906392591</v>
      </c>
      <c r="EK52" s="22">
        <f t="shared" si="606"/>
        <v>2.2756201009555439</v>
      </c>
      <c r="EL52" s="25">
        <f t="shared" si="647"/>
        <v>118.97805156475091</v>
      </c>
      <c r="EM52" s="20">
        <f t="shared" si="603"/>
        <v>2.7052738243786094</v>
      </c>
      <c r="EN52" s="22">
        <f t="shared" si="604"/>
        <v>44.094789237889344</v>
      </c>
      <c r="EO52" s="22">
        <f t="shared" si="650"/>
        <v>71.93323099022723</v>
      </c>
      <c r="EP52" s="22">
        <f t="shared" si="606"/>
        <v>2.1582989465687188</v>
      </c>
      <c r="EQ52" s="25">
        <f t="shared" si="652"/>
        <v>118.18631917468529</v>
      </c>
      <c r="ER52" s="20">
        <f t="shared" si="603"/>
        <v>2.669569744831493</v>
      </c>
      <c r="ES52" s="22">
        <f t="shared" si="604"/>
        <v>44.341831079544178</v>
      </c>
      <c r="ET52" s="22">
        <f t="shared" si="655"/>
        <v>70.983859515069398</v>
      </c>
      <c r="EU52" s="22">
        <f t="shared" si="606"/>
        <v>2.0437627474901037</v>
      </c>
      <c r="EV52" s="25">
        <f t="shared" si="657"/>
        <v>117.36945334210368</v>
      </c>
      <c r="EW52" s="20">
        <f t="shared" si="603"/>
        <v>2.633052488479398</v>
      </c>
      <c r="EX52" s="22">
        <f t="shared" si="604"/>
        <v>44.582790831029136</v>
      </c>
      <c r="EY52" s="22">
        <f t="shared" si="660"/>
        <v>70.012865668667189</v>
      </c>
      <c r="EZ52" s="22">
        <f t="shared" si="606"/>
        <v>1.9320463925554747</v>
      </c>
      <c r="FA52" s="25">
        <f t="shared" si="662"/>
        <v>116.52770289225181</v>
      </c>
      <c r="FB52" s="20">
        <f t="shared" si="603"/>
        <v>2.5957331788323597</v>
      </c>
      <c r="FC52" s="22">
        <f t="shared" si="604"/>
        <v>44.817595093669709</v>
      </c>
      <c r="FD52" s="22">
        <f t="shared" si="665"/>
        <v>69.020545225152446</v>
      </c>
      <c r="FE52" s="22">
        <f t="shared" si="606"/>
        <v>1.8231839116487629</v>
      </c>
      <c r="FF52" s="25">
        <f t="shared" si="667"/>
        <v>115.66132423047092</v>
      </c>
      <c r="FG52" s="20">
        <f t="shared" si="668"/>
        <v>2.5576231837136172</v>
      </c>
      <c r="FH52" s="22">
        <f t="shared" si="669"/>
        <v>45.046172343812877</v>
      </c>
      <c r="FI52" s="22">
        <f t="shared" si="670"/>
        <v>68.007200454945078</v>
      </c>
      <c r="FJ52" s="22">
        <f t="shared" si="671"/>
        <v>1.7172084653362303</v>
      </c>
      <c r="FK52" s="25">
        <f t="shared" si="672"/>
        <v>114.77058126409418</v>
      </c>
      <c r="FL52" s="20">
        <f t="shared" si="668"/>
        <v>2.5187341117968631</v>
      </c>
      <c r="FM52" s="22">
        <f t="shared" si="669"/>
        <v>45.268452954613991</v>
      </c>
      <c r="FN52" s="22">
        <f t="shared" si="675"/>
        <v>66.973140032678586</v>
      </c>
      <c r="FO52" s="22">
        <f t="shared" si="671"/>
        <v>1.6141523347654285</v>
      </c>
      <c r="FP52" s="25">
        <f t="shared" si="677"/>
        <v>113.855745322058</v>
      </c>
      <c r="FQ52" s="20">
        <f t="shared" si="668"/>
        <v>2.4790778090701306</v>
      </c>
      <c r="FR52" s="22">
        <f t="shared" si="669"/>
        <v>45.4843692172457</v>
      </c>
      <c r="FS52" s="22">
        <f t="shared" si="680"/>
        <v>65.918678943174768</v>
      </c>
      <c r="FT52" s="22">
        <f t="shared" si="671"/>
        <v>1.5140469118320581</v>
      </c>
      <c r="FU52" s="25">
        <f t="shared" si="682"/>
        <v>112.91709507225252</v>
      </c>
      <c r="FV52" s="20">
        <f t="shared" si="668"/>
        <v>2.4386663552273902</v>
      </c>
      <c r="FW52" s="22">
        <f t="shared" si="669"/>
        <v>45.693855361522772</v>
      </c>
      <c r="FX52" s="22">
        <f t="shared" si="685"/>
        <v>64.844138385496308</v>
      </c>
      <c r="FY52" s="22">
        <f t="shared" si="671"/>
        <v>1.4169226896176887</v>
      </c>
      <c r="FZ52" s="25">
        <f t="shared" si="687"/>
        <v>111.95491643663676</v>
      </c>
      <c r="GA52" s="20">
        <f t="shared" si="668"/>
        <v>2.3975120599889554</v>
      </c>
      <c r="GB52" s="22">
        <f t="shared" si="669"/>
        <v>45.896847575936349</v>
      </c>
      <c r="GC52" s="22">
        <f t="shared" si="690"/>
        <v>63.749845675106322</v>
      </c>
      <c r="GD52" s="22">
        <f t="shared" si="671"/>
        <v>1.3228092531012661</v>
      </c>
      <c r="GE52" s="25">
        <f t="shared" si="692"/>
        <v>110.96950250414395</v>
      </c>
      <c r="GF52" s="20">
        <f t="shared" si="668"/>
        <v>2.3556274593518269</v>
      </c>
      <c r="GG52" s="22">
        <f t="shared" si="669"/>
        <v>46.093284027091464</v>
      </c>
      <c r="GH52" s="22">
        <f t="shared" si="695"/>
        <v>62.636134144165077</v>
      </c>
      <c r="GI52" s="22">
        <f t="shared" si="671"/>
        <v>1.2317352701472544</v>
      </c>
      <c r="GJ52" s="25">
        <f t="shared" si="697"/>
        <v>109.96115344140379</v>
      </c>
      <c r="GK52" s="20">
        <f t="shared" si="668"/>
        <v>2.3130253117711042</v>
      </c>
      <c r="GL52" s="22">
        <f t="shared" si="669"/>
        <v>46.283104878542197</v>
      </c>
      <c r="GM52" s="22">
        <f t="shared" si="700"/>
        <v>61.503343039993659</v>
      </c>
      <c r="GN52" s="22">
        <f t="shared" si="671"/>
        <v>1.1437284827731133</v>
      </c>
      <c r="GO52" s="25">
        <f t="shared" si="702"/>
        <v>108.93017640130897</v>
      </c>
      <c r="GP52" s="20">
        <f t="shared" si="703"/>
        <v>2.2697185942736371</v>
      </c>
      <c r="GQ52" s="22">
        <f t="shared" si="704"/>
        <v>46.466252309018344</v>
      </c>
      <c r="GR52" s="22">
        <f t="shared" si="705"/>
        <v>60.351817421736008</v>
      </c>
      <c r="GS52" s="22">
        <f t="shared" si="706"/>
        <v>1.0588156986988191</v>
      </c>
      <c r="GT52" s="25">
        <f t="shared" si="707"/>
        <v>107.87688542945318</v>
      </c>
      <c r="GU52" s="20">
        <f t="shared" si="703"/>
        <v>2.2257204985050962</v>
      </c>
      <c r="GV52" s="22">
        <f t="shared" si="704"/>
        <v>46.642670530038394</v>
      </c>
      <c r="GW52" s="22">
        <f t="shared" si="710"/>
        <v>59.18190805525051</v>
      </c>
      <c r="GX52" s="22">
        <f t="shared" si="706"/>
        <v>0.97702278318096758</v>
      </c>
      <c r="GY52" s="25">
        <f t="shared" si="712"/>
        <v>106.80160136846987</v>
      </c>
      <c r="GZ52" s="20">
        <f t="shared" si="703"/>
        <v>2.1810444267116722</v>
      </c>
      <c r="HA52" s="22">
        <f t="shared" si="704"/>
        <v>46.812305802903239</v>
      </c>
      <c r="HB52" s="22">
        <f t="shared" si="715"/>
        <v>57.993971306263361</v>
      </c>
      <c r="HC52" s="22">
        <f t="shared" si="706"/>
        <v>0.8983746511339713</v>
      </c>
      <c r="HD52" s="25">
        <f t="shared" si="717"/>
        <v>105.70465176030058</v>
      </c>
      <c r="HE52" s="20">
        <f t="shared" si="703"/>
        <v>2.13570398765762</v>
      </c>
      <c r="HF52" s="22">
        <f t="shared" si="704"/>
        <v>46.975106455065443</v>
      </c>
      <c r="HG52" s="22">
        <f t="shared" si="720"/>
        <v>56.788369031816117</v>
      </c>
      <c r="HH52" s="22">
        <f t="shared" si="706"/>
        <v>0.82289525954073528</v>
      </c>
      <c r="HI52" s="25">
        <f t="shared" si="722"/>
        <v>104.58637074642229</v>
      </c>
      <c r="HJ52" s="20">
        <f t="shared" si="703"/>
        <v>2.0897129924798978</v>
      </c>
      <c r="HK52" s="22">
        <f t="shared" si="704"/>
        <v>47.131022895869293</v>
      </c>
      <c r="HL52" s="22">
        <f t="shared" si="725"/>
        <v>55.565468470040486</v>
      </c>
      <c r="HM52" s="22">
        <f t="shared" si="706"/>
        <v>0.75060760015512307</v>
      </c>
      <c r="HN52" s="25">
        <f t="shared" si="727"/>
        <v>103.4470989660649</v>
      </c>
      <c r="HO52" s="20">
        <f t="shared" si="703"/>
        <v>2.0430854504811626</v>
      </c>
      <c r="HP52" s="22">
        <f t="shared" si="704"/>
        <v>47.280007631656517</v>
      </c>
      <c r="HQ52" s="22">
        <f t="shared" si="730"/>
        <v>54.325642128294113</v>
      </c>
      <c r="HR52" s="22">
        <f t="shared" si="706"/>
        <v>0.68153369249844886</v>
      </c>
      <c r="HS52" s="25">
        <f t="shared" si="732"/>
        <v>102.28718345244909</v>
      </c>
      <c r="HT52" s="20">
        <f t="shared" si="703"/>
        <v>1.9958355648623975</v>
      </c>
      <c r="HU52" s="22">
        <f t="shared" si="704"/>
        <v>47.422015280233353</v>
      </c>
      <c r="HV52" s="22">
        <f t="shared" si="735"/>
        <v>53.069267669691151</v>
      </c>
      <c r="HW52" s="22">
        <f t="shared" si="706"/>
        <v>0.61569457715212028</v>
      </c>
      <c r="HX52" s="25">
        <f t="shared" si="737"/>
        <v>101.10697752707664</v>
      </c>
      <c r="HY52" s="20">
        <f t="shared" si="738"/>
        <v>1.9479777283964819</v>
      </c>
      <c r="HZ52" s="22">
        <f t="shared" si="739"/>
        <v>47.557002584694374</v>
      </c>
      <c r="IA52" s="22">
        <f t="shared" si="740"/>
        <v>51.796727798062456</v>
      </c>
      <c r="IB52" s="22">
        <f t="shared" si="741"/>
        <v>0.55311030934846994</v>
      </c>
      <c r="IC52" s="25">
        <f t="shared" si="742"/>
        <v>99.906840692105291</v>
      </c>
      <c r="ID52" s="20">
        <f t="shared" si="738"/>
        <v>1.8995265190440129</v>
      </c>
      <c r="IE52" s="22">
        <f t="shared" si="739"/>
        <v>47.684928426598994</v>
      </c>
      <c r="IF52" s="22">
        <f t="shared" si="745"/>
        <v>50.508410141380303</v>
      </c>
      <c r="IG52" s="22">
        <f t="shared" si="741"/>
        <v>0.49379995286173656</v>
      </c>
      <c r="IH52" s="25">
        <f t="shared" si="747"/>
        <v>98.687138520841032</v>
      </c>
      <c r="II52" s="20">
        <f t="shared" si="738"/>
        <v>1.8504966955127164</v>
      </c>
      <c r="IJ52" s="22">
        <f t="shared" si="739"/>
        <v>47.805753838496521</v>
      </c>
      <c r="IK52" s="22">
        <f t="shared" si="750"/>
        <v>49.204707133683129</v>
      </c>
      <c r="IL52" s="22">
        <f t="shared" si="741"/>
        <v>0.43778157420105818</v>
      </c>
      <c r="IM52" s="25">
        <f t="shared" si="752"/>
        <v>97.448242546380712</v>
      </c>
      <c r="IN52" s="20">
        <f t="shared" si="738"/>
        <v>1.8009031927618024</v>
      </c>
      <c r="IO52" s="22">
        <f t="shared" si="739"/>
        <v>47.919442015796037</v>
      </c>
      <c r="IP52" s="22">
        <f t="shared" si="755"/>
        <v>47.886015895536325</v>
      </c>
      <c r="IQ52" s="22">
        <f t="shared" si="741"/>
        <v>0.38507223710723903</v>
      </c>
      <c r="IR52" s="25">
        <f t="shared" si="757"/>
        <v>96.190530148439592</v>
      </c>
      <c r="IS52" s="20">
        <f t="shared" si="738"/>
        <v>1.7507611174526327</v>
      </c>
      <c r="IT52" s="22">
        <f t="shared" si="739"/>
        <v>48.025958327977413</v>
      </c>
      <c r="IU52" s="22">
        <f t="shared" si="760"/>
        <v>46.552738113065502</v>
      </c>
      <c r="IV52" s="22">
        <f t="shared" si="741"/>
        <v>0.33568799735496385</v>
      </c>
      <c r="IW52" s="25">
        <f t="shared" si="762"/>
        <v>94.914384438397889</v>
      </c>
      <c r="IX52" s="20">
        <f t="shared" si="738"/>
        <v>1.7000857433470831</v>
      </c>
      <c r="IY52" s="22">
        <f t="shared" si="739"/>
        <v>48.125270329140115</v>
      </c>
      <c r="IZ52" s="22">
        <f t="shared" si="765"/>
        <v>45.205279915598936</v>
      </c>
      <c r="JA52" s="22">
        <f t="shared" si="741"/>
        <v>0.28964389786205647</v>
      </c>
      <c r="JB52" s="25">
        <f t="shared" si="767"/>
        <v>93.620194142601093</v>
      </c>
      <c r="JC52" s="20">
        <f t="shared" si="738"/>
        <v>1.6488925066550095</v>
      </c>
      <c r="JD52" s="22">
        <f t="shared" si="739"/>
        <v>48.217347767886515</v>
      </c>
      <c r="JE52" s="22">
        <f t="shared" si="770"/>
        <v>43.844051751956705</v>
      </c>
      <c r="JF52" s="22">
        <f t="shared" si="741"/>
        <v>0.24695396410726192</v>
      </c>
      <c r="JG52" s="25">
        <f t="shared" si="772"/>
        <v>92.308353483950484</v>
      </c>
      <c r="JH52" s="20">
        <f t="shared" si="773"/>
        <v>1.5971970013322283</v>
      </c>
      <c r="JI52" s="22">
        <f t="shared" si="774"/>
        <v>48.30216259653681</v>
      </c>
      <c r="JJ52" s="22">
        <f t="shared" si="775"/>
        <v>42.469468265423949</v>
      </c>
      <c r="JK52" s="22">
        <f t="shared" si="776"/>
        <v>0.20763119985794942</v>
      </c>
      <c r="JL52" s="25">
        <f t="shared" si="777"/>
        <v>90.979262061818702</v>
      </c>
      <c r="JM52" s="20">
        <f t="shared" si="773"/>
        <v>1.5450149743304464</v>
      </c>
      <c r="JN52" s="22">
        <f t="shared" si="774"/>
        <v>48.379688979672572</v>
      </c>
      <c r="JO52" s="22">
        <f t="shared" si="780"/>
        <v>41.081948167446569</v>
      </c>
      <c r="JP52" s="22">
        <f t="shared" si="776"/>
        <v>0.17168758320903715</v>
      </c>
      <c r="JQ52" s="25">
        <f t="shared" si="782"/>
        <v>89.633324730328184</v>
      </c>
      <c r="JR52" s="20">
        <f t="shared" si="773"/>
        <v>1.4923623208005878</v>
      </c>
      <c r="JS52" s="22">
        <f t="shared" si="774"/>
        <v>48.449903302006483</v>
      </c>
      <c r="JT52" s="22">
        <f t="shared" si="785"/>
        <v>39.681914110087632</v>
      </c>
      <c r="JU52" s="22">
        <f t="shared" si="776"/>
        <v>0.13913406293434805</v>
      </c>
      <c r="JV52" s="25">
        <f t="shared" si="787"/>
        <v>88.270951475028454</v>
      </c>
      <c r="JW52" s="20">
        <f t="shared" si="773"/>
        <v>1.4392550792509744</v>
      </c>
      <c r="JX52" s="22">
        <f t="shared" si="774"/>
        <v>48.512784175575774</v>
      </c>
      <c r="JY52" s="22">
        <f t="shared" si="790"/>
        <v>38.269792557283409</v>
      </c>
      <c r="JZ52" s="22">
        <f t="shared" si="776"/>
        <v>0.10998055515151334</v>
      </c>
      <c r="KA52" s="25">
        <f t="shared" si="792"/>
        <v>86.892557288010693</v>
      </c>
      <c r="KB52" s="20">
        <f t="shared" si="773"/>
        <v>1.3857094266618442</v>
      </c>
      <c r="KC52" s="22">
        <f t="shared" si="774"/>
        <v>48.568312446257224</v>
      </c>
      <c r="KD52" s="22">
        <f t="shared" si="795"/>
        <v>36.846013654938439</v>
      </c>
      <c r="KE52" s="22">
        <f t="shared" si="776"/>
        <v>8.4235940301420273E-2</v>
      </c>
      <c r="KF52" s="25">
        <f t="shared" si="797"/>
        <v>85.498562041497081</v>
      </c>
      <c r="KG52" s="20">
        <f t="shared" si="773"/>
        <v>1.3317416735576846</v>
      </c>
      <c r="KH52" s="22">
        <f t="shared" si="774"/>
        <v>48.616471199601662</v>
      </c>
      <c r="KI52" s="22">
        <f t="shared" si="800"/>
        <v>35.411011099898836</v>
      </c>
      <c r="KJ52" s="22">
        <f t="shared" si="776"/>
        <v>6.190806044314355E-2</v>
      </c>
      <c r="KK52" s="25">
        <f t="shared" si="802"/>
        <v>84.089390359943636</v>
      </c>
      <c r="KL52" s="20">
        <f t="shared" si="773"/>
        <v>1.2773682590388877</v>
      </c>
      <c r="KM52" s="22">
        <f t="shared" si="774"/>
        <v>48.657245765986296</v>
      </c>
      <c r="KN52" s="22">
        <f t="shared" si="805"/>
        <v>33.965222007844027</v>
      </c>
      <c r="KO52" s="22">
        <f t="shared" si="776"/>
        <v>4.3003716865183596E-2</v>
      </c>
      <c r="KP52" s="25">
        <f t="shared" si="807"/>
        <v>82.665471490695509</v>
      </c>
      <c r="KQ52" s="20">
        <f t="shared" si="808"/>
        <v>1.2226057457742434</v>
      </c>
      <c r="KR52" s="22">
        <f t="shared" si="809"/>
        <v>48.690623725083213</v>
      </c>
      <c r="KS52" s="22">
        <f t="shared" si="810"/>
        <v>32.509086780137132</v>
      </c>
      <c r="KT52" s="22">
        <f t="shared" si="811"/>
        <v>2.7528668013726741E-2</v>
      </c>
      <c r="KU52" s="25">
        <f t="shared" si="812"/>
        <v>81.227239173234068</v>
      </c>
      <c r="KV52" s="20">
        <f t="shared" si="808"/>
        <v>1.1674708149557884</v>
      </c>
      <c r="KW52" s="22">
        <f t="shared" si="809"/>
        <v>48.716594909642737</v>
      </c>
      <c r="KX52" s="22">
        <f t="shared" si="815"/>
        <v>31.043048969674413</v>
      </c>
      <c r="KY52" s="22">
        <f t="shared" si="811"/>
        <v>1.548762773856111E-2</v>
      </c>
      <c r="KZ52" s="25">
        <f t="shared" si="817"/>
        <v>79.775131507055718</v>
      </c>
      <c r="LA52" s="20">
        <f t="shared" si="808"/>
        <v>1.1119802612175542</v>
      </c>
      <c r="LB52" s="22">
        <f t="shared" si="809"/>
        <v>48.735151408590461</v>
      </c>
      <c r="LC52" s="22">
        <f t="shared" si="820"/>
        <v>29.567555145774765</v>
      </c>
      <c r="LD52" s="22">
        <f t="shared" si="811"/>
        <v>6.8842638571987927E-3</v>
      </c>
      <c r="LE52" s="25">
        <f t="shared" si="822"/>
        <v>78.309590818222432</v>
      </c>
      <c r="LF52" s="20">
        <f t="shared" si="808"/>
        <v>1.0561509875197586</v>
      </c>
      <c r="LG52" s="22">
        <f t="shared" si="809"/>
        <v>48.746287569437037</v>
      </c>
      <c r="LH52" s="22">
        <f t="shared" si="825"/>
        <v>28.083054758150379</v>
      </c>
      <c r="LI52" s="22">
        <f t="shared" si="811"/>
        <v>1.7211970376222626E-3</v>
      </c>
      <c r="LJ52" s="25">
        <f t="shared" si="827"/>
        <v>76.831063524625037</v>
      </c>
      <c r="LK52" s="20">
        <f t="shared" si="808"/>
        <v>1</v>
      </c>
      <c r="LL52" s="22">
        <f t="shared" si="809"/>
        <v>48.75</v>
      </c>
      <c r="LM52" s="22">
        <f t="shared" si="830"/>
        <v>26.59</v>
      </c>
      <c r="LN52" s="22">
        <f t="shared" si="811"/>
        <v>0</v>
      </c>
      <c r="LO52" s="25">
        <f t="shared" si="832"/>
        <v>75.34</v>
      </c>
    </row>
    <row r="53" spans="1:327" ht="15.75" thickBot="1" x14ac:dyDescent="0.25">
      <c r="A53" s="1">
        <f>Foglio3!A54</f>
        <v>21</v>
      </c>
      <c r="B53" s="1">
        <f>Foglio3!B54</f>
        <v>21</v>
      </c>
      <c r="C53" s="1">
        <f>Foglio3!C54</f>
        <v>88.817543267094663</v>
      </c>
      <c r="D53" s="1">
        <f>Foglio3!D54</f>
        <v>2.0636298286133781E-2</v>
      </c>
      <c r="E53" s="1">
        <f>Foglio3!E54</f>
        <v>0.99978704892244219</v>
      </c>
      <c r="F53" s="1">
        <f>Foglio3!F54</f>
        <v>48.447983987236341</v>
      </c>
      <c r="G53" s="1">
        <f>Foglio1!H62</f>
        <v>122.41155310376341</v>
      </c>
      <c r="H53" s="1">
        <f>Foglio3!G54</f>
        <v>0.46311733187918735</v>
      </c>
      <c r="I53" s="1">
        <f>Foglio3!H54</f>
        <v>0</v>
      </c>
      <c r="J53" s="1">
        <f>Foglio3!I54</f>
        <v>0</v>
      </c>
      <c r="K53" s="1">
        <f>Foglio3!J54</f>
        <v>0</v>
      </c>
      <c r="L53" s="1">
        <f>IF(G53&lt;=Foglio1!$C$3,_xlfn.XLOOKUP(Q53,W53:LO53,$W$3:$LO$3),-_xlfn.XLOOKUP(Q53,W53:LO53,$W$3:$LO$3))</f>
        <v>-60</v>
      </c>
      <c r="M53" s="1">
        <f>IF($G53&lt;=Foglio1!$C$3,_xlfn.XLOOKUP($L53,$W$3:$LO$3,$W53:$LO53),_xlfn.XLOOKUP(-$L53,$W$3:$LO$3,$W53:$LO53))</f>
        <v>19.931099521775067</v>
      </c>
      <c r="N53" s="1">
        <f t="shared" si="833"/>
        <v>0</v>
      </c>
      <c r="O53" s="1">
        <f t="shared" si="834"/>
        <v>0</v>
      </c>
      <c r="P53" s="1">
        <f t="shared" si="835"/>
        <v>0</v>
      </c>
      <c r="Q53" s="1">
        <f t="shared" si="836"/>
        <v>0</v>
      </c>
      <c r="W53" s="21">
        <f t="shared" si="837"/>
        <v>19.931099521775067</v>
      </c>
      <c r="X53" s="26">
        <f t="shared" si="838"/>
        <v>0</v>
      </c>
      <c r="Y53" s="26">
        <f t="shared" si="839"/>
        <v>0</v>
      </c>
      <c r="Z53" s="26">
        <f t="shared" si="840"/>
        <v>0</v>
      </c>
      <c r="AA53" s="27">
        <f t="shared" si="841"/>
        <v>0</v>
      </c>
      <c r="AB53" s="21">
        <f t="shared" si="842"/>
        <v>19.747387442457928</v>
      </c>
      <c r="AC53" s="26">
        <f t="shared" si="843"/>
        <v>0</v>
      </c>
      <c r="AD53" s="26">
        <f t="shared" si="844"/>
        <v>0</v>
      </c>
      <c r="AE53" s="26">
        <f t="shared" si="845"/>
        <v>0</v>
      </c>
      <c r="AF53" s="27">
        <f t="shared" si="846"/>
        <v>0</v>
      </c>
      <c r="AG53" s="21">
        <f t="shared" si="538"/>
        <v>19.557660117628576</v>
      </c>
      <c r="AH53" s="26">
        <f t="shared" si="539"/>
        <v>0</v>
      </c>
      <c r="AI53" s="26">
        <f t="shared" si="540"/>
        <v>0</v>
      </c>
      <c r="AJ53" s="26">
        <f t="shared" si="541"/>
        <v>0</v>
      </c>
      <c r="AK53" s="27">
        <f t="shared" si="542"/>
        <v>0</v>
      </c>
      <c r="AL53" s="21">
        <f t="shared" si="538"/>
        <v>19.361975340068089</v>
      </c>
      <c r="AM53" s="26">
        <f t="shared" si="539"/>
        <v>0</v>
      </c>
      <c r="AN53" s="26">
        <f t="shared" si="545"/>
        <v>0</v>
      </c>
      <c r="AO53" s="26">
        <f t="shared" si="541"/>
        <v>0</v>
      </c>
      <c r="AP53" s="27">
        <f t="shared" si="547"/>
        <v>0</v>
      </c>
      <c r="AQ53" s="21">
        <f t="shared" si="538"/>
        <v>19.160392717255348</v>
      </c>
      <c r="AR53" s="26">
        <f t="shared" si="539"/>
        <v>0</v>
      </c>
      <c r="AS53" s="26">
        <f t="shared" si="550"/>
        <v>0</v>
      </c>
      <c r="AT53" s="26">
        <f t="shared" si="541"/>
        <v>0</v>
      </c>
      <c r="AU53" s="27">
        <f t="shared" si="552"/>
        <v>0</v>
      </c>
      <c r="AV53" s="21">
        <f t="shared" si="538"/>
        <v>18.952973653210037</v>
      </c>
      <c r="AW53" s="26">
        <f t="shared" si="539"/>
        <v>0</v>
      </c>
      <c r="AX53" s="26">
        <f t="shared" si="555"/>
        <v>0</v>
      </c>
      <c r="AY53" s="26">
        <f t="shared" si="541"/>
        <v>0</v>
      </c>
      <c r="AZ53" s="27">
        <f t="shared" si="557"/>
        <v>0</v>
      </c>
      <c r="BA53" s="21">
        <f t="shared" si="538"/>
        <v>18.739781329788386</v>
      </c>
      <c r="BB53" s="26">
        <f t="shared" si="539"/>
        <v>0</v>
      </c>
      <c r="BC53" s="26">
        <f t="shared" si="560"/>
        <v>0</v>
      </c>
      <c r="BD53" s="26">
        <f t="shared" si="541"/>
        <v>0</v>
      </c>
      <c r="BE53" s="27">
        <f t="shared" si="562"/>
        <v>0</v>
      </c>
      <c r="BF53" s="21">
        <f t="shared" si="538"/>
        <v>18.520880687437341</v>
      </c>
      <c r="BG53" s="26">
        <f t="shared" si="539"/>
        <v>0</v>
      </c>
      <c r="BH53" s="26">
        <f t="shared" si="565"/>
        <v>0</v>
      </c>
      <c r="BI53" s="26">
        <f t="shared" si="541"/>
        <v>0</v>
      </c>
      <c r="BJ53" s="27">
        <f t="shared" si="567"/>
        <v>0</v>
      </c>
      <c r="BK53" s="21">
        <f t="shared" si="538"/>
        <v>18.296338405413099</v>
      </c>
      <c r="BL53" s="26">
        <f t="shared" si="539"/>
        <v>0</v>
      </c>
      <c r="BM53" s="26">
        <f t="shared" si="570"/>
        <v>0</v>
      </c>
      <c r="BN53" s="26">
        <f t="shared" si="541"/>
        <v>0</v>
      </c>
      <c r="BO53" s="27">
        <f t="shared" si="572"/>
        <v>0</v>
      </c>
      <c r="BP53" s="21">
        <f t="shared" si="538"/>
        <v>18.066222881469962</v>
      </c>
      <c r="BQ53" s="26">
        <f t="shared" si="539"/>
        <v>0</v>
      </c>
      <c r="BR53" s="26">
        <f t="shared" si="575"/>
        <v>0</v>
      </c>
      <c r="BS53" s="26">
        <f t="shared" si="541"/>
        <v>0</v>
      </c>
      <c r="BT53" s="27">
        <f t="shared" si="577"/>
        <v>0</v>
      </c>
      <c r="BU53" s="21">
        <f t="shared" si="538"/>
        <v>17.830604211025694</v>
      </c>
      <c r="BV53" s="26">
        <f t="shared" si="539"/>
        <v>0</v>
      </c>
      <c r="BW53" s="26">
        <f t="shared" si="580"/>
        <v>0</v>
      </c>
      <c r="BX53" s="26">
        <f t="shared" si="541"/>
        <v>0</v>
      </c>
      <c r="BY53" s="27">
        <f t="shared" si="582"/>
        <v>0</v>
      </c>
      <c r="BZ53" s="21">
        <f t="shared" si="538"/>
        <v>17.589554165809815</v>
      </c>
      <c r="CA53" s="26">
        <f t="shared" si="539"/>
        <v>0</v>
      </c>
      <c r="CB53" s="26">
        <f t="shared" si="585"/>
        <v>0</v>
      </c>
      <c r="CC53" s="26">
        <f t="shared" si="541"/>
        <v>0</v>
      </c>
      <c r="CD53" s="27">
        <f t="shared" si="587"/>
        <v>0</v>
      </c>
      <c r="CE53" s="21">
        <f t="shared" si="538"/>
        <v>17.343146172001187</v>
      </c>
      <c r="CF53" s="26">
        <f t="shared" si="539"/>
        <v>0</v>
      </c>
      <c r="CG53" s="26">
        <f t="shared" si="590"/>
        <v>0</v>
      </c>
      <c r="CH53" s="26">
        <f t="shared" si="541"/>
        <v>0</v>
      </c>
      <c r="CI53" s="27">
        <f t="shared" si="592"/>
        <v>0</v>
      </c>
      <c r="CJ53" s="21">
        <f t="shared" si="538"/>
        <v>17.091455287861734</v>
      </c>
      <c r="CK53" s="26">
        <f t="shared" si="539"/>
        <v>0</v>
      </c>
      <c r="CL53" s="26">
        <f t="shared" si="595"/>
        <v>0</v>
      </c>
      <c r="CM53" s="26">
        <f t="shared" si="541"/>
        <v>0</v>
      </c>
      <c r="CN53" s="27">
        <f t="shared" si="597"/>
        <v>0</v>
      </c>
      <c r="CO53" s="21">
        <f t="shared" si="538"/>
        <v>16.834558180872957</v>
      </c>
      <c r="CP53" s="26">
        <f t="shared" si="539"/>
        <v>0</v>
      </c>
      <c r="CQ53" s="26">
        <f t="shared" si="600"/>
        <v>0</v>
      </c>
      <c r="CR53" s="26">
        <f t="shared" si="541"/>
        <v>0</v>
      </c>
      <c r="CS53" s="27">
        <f t="shared" si="602"/>
        <v>0</v>
      </c>
      <c r="CT53" s="21">
        <f t="shared" si="603"/>
        <v>16.572533104382263</v>
      </c>
      <c r="CU53" s="26">
        <f t="shared" si="604"/>
        <v>0</v>
      </c>
      <c r="CV53" s="26">
        <f t="shared" si="605"/>
        <v>0</v>
      </c>
      <c r="CW53" s="26">
        <f t="shared" si="606"/>
        <v>0</v>
      </c>
      <c r="CX53" s="27">
        <f t="shared" si="607"/>
        <v>0</v>
      </c>
      <c r="CY53" s="21">
        <f t="shared" si="603"/>
        <v>16.305459873766235</v>
      </c>
      <c r="CZ53" s="26">
        <f t="shared" si="604"/>
        <v>0</v>
      </c>
      <c r="DA53" s="26">
        <f t="shared" si="610"/>
        <v>0</v>
      </c>
      <c r="DB53" s="26">
        <f t="shared" si="606"/>
        <v>0</v>
      </c>
      <c r="DC53" s="27">
        <f t="shared" si="612"/>
        <v>0</v>
      </c>
      <c r="DD53" s="21">
        <f t="shared" si="603"/>
        <v>16.033419842118125</v>
      </c>
      <c r="DE53" s="26">
        <f t="shared" si="604"/>
        <v>0</v>
      </c>
      <c r="DF53" s="26">
        <f t="shared" si="615"/>
        <v>0</v>
      </c>
      <c r="DG53" s="26">
        <f t="shared" si="606"/>
        <v>0</v>
      </c>
      <c r="DH53" s="27">
        <f t="shared" si="617"/>
        <v>0</v>
      </c>
      <c r="DI53" s="21">
        <f t="shared" si="603"/>
        <v>15.75649587546688</v>
      </c>
      <c r="DJ53" s="26">
        <f t="shared" si="604"/>
        <v>0</v>
      </c>
      <c r="DK53" s="26">
        <f t="shared" si="620"/>
        <v>0</v>
      </c>
      <c r="DL53" s="26">
        <f t="shared" si="606"/>
        <v>0</v>
      </c>
      <c r="DM53" s="27">
        <f t="shared" si="622"/>
        <v>0</v>
      </c>
      <c r="DN53" s="21">
        <f t="shared" si="603"/>
        <v>15.474772327535364</v>
      </c>
      <c r="DO53" s="26">
        <f t="shared" si="604"/>
        <v>0</v>
      </c>
      <c r="DP53" s="26">
        <f t="shared" si="625"/>
        <v>0</v>
      </c>
      <c r="DQ53" s="26">
        <f t="shared" si="606"/>
        <v>0</v>
      </c>
      <c r="DR53" s="27">
        <f t="shared" si="627"/>
        <v>0</v>
      </c>
      <c r="DS53" s="21">
        <f t="shared" si="603"/>
        <v>15.188335014045395</v>
      </c>
      <c r="DT53" s="26">
        <f t="shared" si="604"/>
        <v>0</v>
      </c>
      <c r="DU53" s="26">
        <f t="shared" si="630"/>
        <v>0</v>
      </c>
      <c r="DV53" s="26">
        <f t="shared" si="606"/>
        <v>0</v>
      </c>
      <c r="DW53" s="27">
        <f t="shared" si="632"/>
        <v>0</v>
      </c>
      <c r="DX53" s="21">
        <f t="shared" si="603"/>
        <v>14.897271186577443</v>
      </c>
      <c r="DY53" s="26">
        <f t="shared" si="604"/>
        <v>0</v>
      </c>
      <c r="DZ53" s="26">
        <f t="shared" si="635"/>
        <v>0</v>
      </c>
      <c r="EA53" s="26">
        <f t="shared" si="606"/>
        <v>0</v>
      </c>
      <c r="EB53" s="27">
        <f t="shared" si="637"/>
        <v>0</v>
      </c>
      <c r="EC53" s="21">
        <f t="shared" si="603"/>
        <v>14.601669505992952</v>
      </c>
      <c r="ED53" s="26">
        <f t="shared" si="604"/>
        <v>0</v>
      </c>
      <c r="EE53" s="26">
        <f t="shared" si="640"/>
        <v>0</v>
      </c>
      <c r="EF53" s="26">
        <f t="shared" si="606"/>
        <v>0</v>
      </c>
      <c r="EG53" s="27">
        <f t="shared" si="642"/>
        <v>0</v>
      </c>
      <c r="EH53" s="21">
        <f t="shared" si="603"/>
        <v>14.301620015427387</v>
      </c>
      <c r="EI53" s="26">
        <f t="shared" si="604"/>
        <v>0</v>
      </c>
      <c r="EJ53" s="26">
        <f t="shared" si="645"/>
        <v>0</v>
      </c>
      <c r="EK53" s="26">
        <f t="shared" si="606"/>
        <v>0</v>
      </c>
      <c r="EL53" s="27">
        <f t="shared" si="647"/>
        <v>0</v>
      </c>
      <c r="EM53" s="21">
        <f t="shared" si="603"/>
        <v>13.997214112862221</v>
      </c>
      <c r="EN53" s="26">
        <f t="shared" si="604"/>
        <v>0</v>
      </c>
      <c r="EO53" s="26">
        <f t="shared" si="650"/>
        <v>0</v>
      </c>
      <c r="EP53" s="26">
        <f t="shared" si="606"/>
        <v>0</v>
      </c>
      <c r="EQ53" s="27">
        <f t="shared" si="652"/>
        <v>0</v>
      </c>
      <c r="ER53" s="21">
        <f t="shared" si="603"/>
        <v>13.688544523284216</v>
      </c>
      <c r="ES53" s="26">
        <f t="shared" si="604"/>
        <v>0</v>
      </c>
      <c r="ET53" s="26">
        <f t="shared" si="655"/>
        <v>0</v>
      </c>
      <c r="EU53" s="26">
        <f t="shared" si="606"/>
        <v>0</v>
      </c>
      <c r="EV53" s="27">
        <f t="shared" si="657"/>
        <v>0</v>
      </c>
      <c r="EW53" s="21">
        <f t="shared" si="603"/>
        <v>13.375705270440518</v>
      </c>
      <c r="EX53" s="26">
        <f t="shared" si="604"/>
        <v>0</v>
      </c>
      <c r="EY53" s="26">
        <f t="shared" si="660"/>
        <v>0</v>
      </c>
      <c r="EZ53" s="26">
        <f t="shared" si="606"/>
        <v>0</v>
      </c>
      <c r="FA53" s="27">
        <f t="shared" si="662"/>
        <v>0</v>
      </c>
      <c r="FB53" s="21">
        <f t="shared" si="603"/>
        <v>13.058791648198069</v>
      </c>
      <c r="FC53" s="26">
        <f t="shared" si="604"/>
        <v>0</v>
      </c>
      <c r="FD53" s="26">
        <f t="shared" si="665"/>
        <v>0</v>
      </c>
      <c r="FE53" s="26">
        <f t="shared" si="606"/>
        <v>0</v>
      </c>
      <c r="FF53" s="27">
        <f t="shared" si="667"/>
        <v>0</v>
      </c>
      <c r="FG53" s="21">
        <f t="shared" si="668"/>
        <v>12.737900191516225</v>
      </c>
      <c r="FH53" s="26">
        <f t="shared" si="669"/>
        <v>0</v>
      </c>
      <c r="FI53" s="26">
        <f t="shared" si="670"/>
        <v>0</v>
      </c>
      <c r="FJ53" s="26">
        <f t="shared" si="671"/>
        <v>0</v>
      </c>
      <c r="FK53" s="27">
        <f t="shared" si="672"/>
        <v>0</v>
      </c>
      <c r="FL53" s="21">
        <f t="shared" si="668"/>
        <v>12.413128647041237</v>
      </c>
      <c r="FM53" s="26">
        <f t="shared" si="669"/>
        <v>0</v>
      </c>
      <c r="FN53" s="26">
        <f t="shared" si="675"/>
        <v>0</v>
      </c>
      <c r="FO53" s="26">
        <f t="shared" si="671"/>
        <v>0</v>
      </c>
      <c r="FP53" s="27">
        <f t="shared" si="677"/>
        <v>0</v>
      </c>
      <c r="FQ53" s="21">
        <f t="shared" si="668"/>
        <v>12.08457594333168</v>
      </c>
      <c r="FR53" s="26">
        <f t="shared" si="669"/>
        <v>0</v>
      </c>
      <c r="FS53" s="26">
        <f t="shared" si="680"/>
        <v>0</v>
      </c>
      <c r="FT53" s="26">
        <f t="shared" si="671"/>
        <v>0</v>
      </c>
      <c r="FU53" s="27">
        <f t="shared" si="682"/>
        <v>0</v>
      </c>
      <c r="FV53" s="21">
        <f t="shared" si="668"/>
        <v>11.752342160723874</v>
      </c>
      <c r="FW53" s="26">
        <f t="shared" si="669"/>
        <v>0</v>
      </c>
      <c r="FX53" s="26">
        <f t="shared" si="685"/>
        <v>0</v>
      </c>
      <c r="FY53" s="26">
        <f t="shared" si="671"/>
        <v>0</v>
      </c>
      <c r="FZ53" s="27">
        <f t="shared" si="687"/>
        <v>0</v>
      </c>
      <c r="GA53" s="21">
        <f t="shared" si="668"/>
        <v>11.416528500846413</v>
      </c>
      <c r="GB53" s="26">
        <f t="shared" si="669"/>
        <v>0</v>
      </c>
      <c r="GC53" s="26">
        <f t="shared" si="690"/>
        <v>0</v>
      </c>
      <c r="GD53" s="26">
        <f t="shared" si="671"/>
        <v>0</v>
      </c>
      <c r="GE53" s="27">
        <f t="shared" si="692"/>
        <v>0</v>
      </c>
      <c r="GF53" s="21">
        <f t="shared" si="668"/>
        <v>11.077237255793198</v>
      </c>
      <c r="GG53" s="26">
        <f t="shared" si="669"/>
        <v>0</v>
      </c>
      <c r="GH53" s="26">
        <f t="shared" si="695"/>
        <v>0</v>
      </c>
      <c r="GI53" s="26">
        <f t="shared" si="671"/>
        <v>0</v>
      </c>
      <c r="GJ53" s="27">
        <f t="shared" si="697"/>
        <v>0</v>
      </c>
      <c r="GK53" s="21">
        <f t="shared" si="668"/>
        <v>10.734571776964263</v>
      </c>
      <c r="GL53" s="26">
        <f t="shared" si="669"/>
        <v>0</v>
      </c>
      <c r="GM53" s="26">
        <f t="shared" si="700"/>
        <v>0</v>
      </c>
      <c r="GN53" s="26">
        <f t="shared" si="671"/>
        <v>0</v>
      </c>
      <c r="GO53" s="27">
        <f t="shared" si="702"/>
        <v>0</v>
      </c>
      <c r="GP53" s="21">
        <f t="shared" si="703"/>
        <v>10.388636443583934</v>
      </c>
      <c r="GQ53" s="26">
        <f t="shared" si="704"/>
        <v>0</v>
      </c>
      <c r="GR53" s="26">
        <f t="shared" si="705"/>
        <v>0</v>
      </c>
      <c r="GS53" s="26">
        <f t="shared" si="706"/>
        <v>0</v>
      </c>
      <c r="GT53" s="27">
        <f t="shared" si="707"/>
        <v>0</v>
      </c>
      <c r="GU53" s="21">
        <f t="shared" si="703"/>
        <v>10.039536630905907</v>
      </c>
      <c r="GV53" s="26">
        <f t="shared" si="704"/>
        <v>0</v>
      </c>
      <c r="GW53" s="26">
        <f t="shared" si="710"/>
        <v>0</v>
      </c>
      <c r="GX53" s="26">
        <f t="shared" si="706"/>
        <v>0</v>
      </c>
      <c r="GY53" s="27">
        <f t="shared" si="712"/>
        <v>0</v>
      </c>
      <c r="GZ53" s="21">
        <f t="shared" si="703"/>
        <v>9.687378678114932</v>
      </c>
      <c r="HA53" s="26">
        <f t="shared" si="704"/>
        <v>0</v>
      </c>
      <c r="HB53" s="26">
        <f t="shared" si="715"/>
        <v>0</v>
      </c>
      <c r="HC53" s="26">
        <f t="shared" si="706"/>
        <v>0</v>
      </c>
      <c r="HD53" s="27">
        <f t="shared" si="717"/>
        <v>0</v>
      </c>
      <c r="HE53" s="21">
        <f t="shared" si="703"/>
        <v>9.3322698559348574</v>
      </c>
      <c r="HF53" s="26">
        <f t="shared" si="704"/>
        <v>0</v>
      </c>
      <c r="HG53" s="26">
        <f t="shared" si="720"/>
        <v>0</v>
      </c>
      <c r="HH53" s="26">
        <f t="shared" si="706"/>
        <v>0</v>
      </c>
      <c r="HI53" s="27">
        <f t="shared" si="722"/>
        <v>0</v>
      </c>
      <c r="HJ53" s="21">
        <f t="shared" si="703"/>
        <v>8.9743183339529367</v>
      </c>
      <c r="HK53" s="26">
        <f t="shared" si="704"/>
        <v>0</v>
      </c>
      <c r="HL53" s="26">
        <f t="shared" si="725"/>
        <v>0</v>
      </c>
      <c r="HM53" s="26">
        <f t="shared" si="706"/>
        <v>0</v>
      </c>
      <c r="HN53" s="27">
        <f t="shared" si="727"/>
        <v>0</v>
      </c>
      <c r="HO53" s="21">
        <f t="shared" si="703"/>
        <v>8.6136331476703205</v>
      </c>
      <c r="HP53" s="26">
        <f t="shared" si="704"/>
        <v>0</v>
      </c>
      <c r="HQ53" s="26">
        <f t="shared" si="730"/>
        <v>0</v>
      </c>
      <c r="HR53" s="26">
        <f t="shared" si="706"/>
        <v>0</v>
      </c>
      <c r="HS53" s="27">
        <f t="shared" si="732"/>
        <v>0</v>
      </c>
      <c r="HT53" s="21">
        <f t="shared" si="703"/>
        <v>8.250324165288788</v>
      </c>
      <c r="HU53" s="26">
        <f t="shared" si="704"/>
        <v>0</v>
      </c>
      <c r="HV53" s="26">
        <f t="shared" si="735"/>
        <v>0</v>
      </c>
      <c r="HW53" s="26">
        <f t="shared" si="706"/>
        <v>0</v>
      </c>
      <c r="HX53" s="27">
        <f t="shared" si="737"/>
        <v>0</v>
      </c>
      <c r="HY53" s="21">
        <f t="shared" si="738"/>
        <v>7.8845020542438204</v>
      </c>
      <c r="HZ53" s="26">
        <f t="shared" si="739"/>
        <v>0</v>
      </c>
      <c r="IA53" s="26">
        <f t="shared" si="740"/>
        <v>0</v>
      </c>
      <c r="IB53" s="26">
        <f t="shared" si="741"/>
        <v>0</v>
      </c>
      <c r="IC53" s="27">
        <f t="shared" si="742"/>
        <v>0</v>
      </c>
      <c r="ID53" s="21">
        <f t="shared" si="738"/>
        <v>7.516278247494248</v>
      </c>
      <c r="IE53" s="26">
        <f t="shared" si="739"/>
        <v>0</v>
      </c>
      <c r="IF53" s="26">
        <f t="shared" si="745"/>
        <v>0</v>
      </c>
      <c r="IG53" s="26">
        <f t="shared" si="741"/>
        <v>0</v>
      </c>
      <c r="IH53" s="27">
        <f t="shared" si="747"/>
        <v>0</v>
      </c>
      <c r="II53" s="21">
        <f t="shared" si="738"/>
        <v>7.1457649095786619</v>
      </c>
      <c r="IJ53" s="26">
        <f t="shared" si="739"/>
        <v>0</v>
      </c>
      <c r="IK53" s="26">
        <f t="shared" si="750"/>
        <v>0</v>
      </c>
      <c r="IL53" s="26">
        <f t="shared" si="741"/>
        <v>0</v>
      </c>
      <c r="IM53" s="27">
        <f t="shared" si="752"/>
        <v>0</v>
      </c>
      <c r="IN53" s="21">
        <f t="shared" si="738"/>
        <v>6.7730749024490411</v>
      </c>
      <c r="IO53" s="26">
        <f t="shared" si="739"/>
        <v>0</v>
      </c>
      <c r="IP53" s="26">
        <f t="shared" si="755"/>
        <v>0</v>
      </c>
      <c r="IQ53" s="26">
        <f t="shared" si="741"/>
        <v>0</v>
      </c>
      <c r="IR53" s="27">
        <f t="shared" si="757"/>
        <v>0</v>
      </c>
      <c r="IS53" s="21">
        <f t="shared" si="738"/>
        <v>6.3983217510918857</v>
      </c>
      <c r="IT53" s="26">
        <f t="shared" si="739"/>
        <v>0</v>
      </c>
      <c r="IU53" s="26">
        <f t="shared" si="760"/>
        <v>0</v>
      </c>
      <c r="IV53" s="26">
        <f t="shared" si="741"/>
        <v>0</v>
      </c>
      <c r="IW53" s="27">
        <f t="shared" si="762"/>
        <v>0</v>
      </c>
      <c r="IX53" s="21">
        <f t="shared" si="738"/>
        <v>6.0216196089474119</v>
      </c>
      <c r="IY53" s="26">
        <f t="shared" si="739"/>
        <v>0</v>
      </c>
      <c r="IZ53" s="26">
        <f t="shared" si="765"/>
        <v>0</v>
      </c>
      <c r="JA53" s="26">
        <f t="shared" si="741"/>
        <v>0</v>
      </c>
      <c r="JB53" s="27">
        <f t="shared" si="767"/>
        <v>0</v>
      </c>
      <c r="JC53" s="21">
        <f t="shared" si="738"/>
        <v>5.6430832231373129</v>
      </c>
      <c r="JD53" s="26">
        <f t="shared" si="739"/>
        <v>0</v>
      </c>
      <c r="JE53" s="26">
        <f t="shared" si="770"/>
        <v>0</v>
      </c>
      <c r="JF53" s="26">
        <f t="shared" si="741"/>
        <v>0</v>
      </c>
      <c r="JG53" s="27">
        <f t="shared" si="772"/>
        <v>0</v>
      </c>
      <c r="JH53" s="21">
        <f t="shared" si="773"/>
        <v>5.2628278995116728</v>
      </c>
      <c r="JI53" s="26">
        <f t="shared" si="774"/>
        <v>0</v>
      </c>
      <c r="JJ53" s="26">
        <f t="shared" si="775"/>
        <v>0</v>
      </c>
      <c r="JK53" s="26">
        <f t="shared" si="776"/>
        <v>0</v>
      </c>
      <c r="JL53" s="27">
        <f t="shared" si="777"/>
        <v>0</v>
      </c>
      <c r="JM53" s="21">
        <f t="shared" si="773"/>
        <v>4.8809694675256816</v>
      </c>
      <c r="JN53" s="26">
        <f t="shared" si="774"/>
        <v>0</v>
      </c>
      <c r="JO53" s="26">
        <f t="shared" si="780"/>
        <v>0</v>
      </c>
      <c r="JP53" s="26">
        <f t="shared" si="776"/>
        <v>0</v>
      </c>
      <c r="JQ53" s="27">
        <f t="shared" si="782"/>
        <v>0</v>
      </c>
      <c r="JR53" s="21">
        <f t="shared" si="773"/>
        <v>4.4976242449568709</v>
      </c>
      <c r="JS53" s="26">
        <f t="shared" si="774"/>
        <v>0</v>
      </c>
      <c r="JT53" s="26">
        <f t="shared" si="785"/>
        <v>0</v>
      </c>
      <c r="JU53" s="26">
        <f t="shared" si="776"/>
        <v>0</v>
      </c>
      <c r="JV53" s="27">
        <f t="shared" si="787"/>
        <v>0</v>
      </c>
      <c r="JW53" s="21">
        <f t="shared" si="773"/>
        <v>4.1129090024735806</v>
      </c>
      <c r="JX53" s="26">
        <f t="shared" si="774"/>
        <v>0</v>
      </c>
      <c r="JY53" s="26">
        <f t="shared" si="790"/>
        <v>0</v>
      </c>
      <c r="JZ53" s="26">
        <f t="shared" si="776"/>
        <v>0</v>
      </c>
      <c r="KA53" s="27">
        <f t="shared" si="792"/>
        <v>0</v>
      </c>
      <c r="KB53" s="21">
        <f t="shared" si="773"/>
        <v>3.7269409280654933</v>
      </c>
      <c r="KC53" s="26">
        <f t="shared" si="774"/>
        <v>0</v>
      </c>
      <c r="KD53" s="26">
        <f t="shared" si="795"/>
        <v>0</v>
      </c>
      <c r="KE53" s="26">
        <f t="shared" si="776"/>
        <v>0</v>
      </c>
      <c r="KF53" s="27">
        <f t="shared" si="797"/>
        <v>0</v>
      </c>
      <c r="KG53" s="21">
        <f t="shared" si="773"/>
        <v>3.3398375913470297</v>
      </c>
      <c r="KH53" s="26">
        <f t="shared" si="774"/>
        <v>0</v>
      </c>
      <c r="KI53" s="26">
        <f t="shared" si="800"/>
        <v>0</v>
      </c>
      <c r="KJ53" s="26">
        <f t="shared" si="776"/>
        <v>0</v>
      </c>
      <c r="KK53" s="27">
        <f t="shared" si="802"/>
        <v>0</v>
      </c>
      <c r="KL53" s="21">
        <f t="shared" si="773"/>
        <v>2.9517169077445082</v>
      </c>
      <c r="KM53" s="26">
        <f t="shared" si="774"/>
        <v>0</v>
      </c>
      <c r="KN53" s="26">
        <f t="shared" si="805"/>
        <v>0</v>
      </c>
      <c r="KO53" s="26">
        <f t="shared" si="776"/>
        <v>0</v>
      </c>
      <c r="KP53" s="27">
        <f t="shared" si="807"/>
        <v>0</v>
      </c>
      <c r="KQ53" s="21">
        <f t="shared" si="808"/>
        <v>2.5626971025779643</v>
      </c>
      <c r="KR53" s="26">
        <f t="shared" si="809"/>
        <v>0</v>
      </c>
      <c r="KS53" s="26">
        <f t="shared" si="810"/>
        <v>0</v>
      </c>
      <c r="KT53" s="26">
        <f t="shared" si="811"/>
        <v>0</v>
      </c>
      <c r="KU53" s="27">
        <f t="shared" si="812"/>
        <v>0</v>
      </c>
      <c r="KV53" s="21">
        <f t="shared" si="808"/>
        <v>2.172896675048571</v>
      </c>
      <c r="KW53" s="26">
        <f t="shared" si="809"/>
        <v>0</v>
      </c>
      <c r="KX53" s="26">
        <f t="shared" si="815"/>
        <v>0</v>
      </c>
      <c r="KY53" s="26">
        <f t="shared" si="811"/>
        <v>0</v>
      </c>
      <c r="KZ53" s="27">
        <f t="shared" si="817"/>
        <v>0</v>
      </c>
      <c r="LA53" s="21">
        <f t="shared" si="808"/>
        <v>1.7824343621426348</v>
      </c>
      <c r="LB53" s="26">
        <f t="shared" si="809"/>
        <v>0</v>
      </c>
      <c r="LC53" s="26">
        <f t="shared" si="820"/>
        <v>0</v>
      </c>
      <c r="LD53" s="26">
        <f t="shared" si="811"/>
        <v>0</v>
      </c>
      <c r="LE53" s="27">
        <f t="shared" si="822"/>
        <v>0</v>
      </c>
      <c r="LF53" s="21">
        <f t="shared" si="808"/>
        <v>1.3914291024631609</v>
      </c>
      <c r="LG53" s="26">
        <f t="shared" si="809"/>
        <v>0</v>
      </c>
      <c r="LH53" s="26">
        <f t="shared" si="825"/>
        <v>0</v>
      </c>
      <c r="LI53" s="26">
        <f t="shared" si="811"/>
        <v>0</v>
      </c>
      <c r="LJ53" s="27">
        <f t="shared" si="827"/>
        <v>0</v>
      </c>
      <c r="LK53" s="21">
        <f t="shared" si="808"/>
        <v>1</v>
      </c>
      <c r="LL53" s="26">
        <f t="shared" si="809"/>
        <v>0</v>
      </c>
      <c r="LM53" s="26">
        <f t="shared" si="830"/>
        <v>0</v>
      </c>
      <c r="LN53" s="26">
        <f t="shared" si="811"/>
        <v>0</v>
      </c>
      <c r="LO53" s="27">
        <f t="shared" si="832"/>
        <v>0</v>
      </c>
    </row>
    <row r="54" spans="1:327" x14ac:dyDescent="0.2">
      <c r="A54" s="1">
        <f>Foglio3!A55</f>
        <v>22</v>
      </c>
      <c r="B54" s="1">
        <f>Foglio3!B55</f>
        <v>0</v>
      </c>
      <c r="C54" s="1" t="str">
        <f>Foglio3!C55</f>
        <v>-</v>
      </c>
      <c r="D54" s="1" t="str">
        <f>Foglio3!D55</f>
        <v>-</v>
      </c>
      <c r="E54" s="1" t="str">
        <f>Foglio3!E55</f>
        <v>-</v>
      </c>
      <c r="F54" s="1" t="str">
        <f>Foglio3!F55</f>
        <v>-</v>
      </c>
      <c r="G54" s="1" t="str">
        <f>Foglio1!H63</f>
        <v>-</v>
      </c>
      <c r="H54" s="1" t="str">
        <f>Foglio3!G55</f>
        <v>-</v>
      </c>
      <c r="I54" s="1" t="str">
        <f>Foglio3!H55</f>
        <v>-</v>
      </c>
      <c r="J54" s="1" t="str">
        <f>Foglio3!I55</f>
        <v>-</v>
      </c>
      <c r="K54" s="1" t="str">
        <f>Foglio3!J55</f>
        <v>-</v>
      </c>
      <c r="L54" s="1" t="s">
        <v>65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65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 t="s">
        <v>65</v>
      </c>
      <c r="BG54" t="s">
        <v>65</v>
      </c>
      <c r="BH54" t="s">
        <v>65</v>
      </c>
      <c r="BI54" t="s">
        <v>65</v>
      </c>
      <c r="BJ54" t="s">
        <v>65</v>
      </c>
      <c r="BK54" t="s">
        <v>65</v>
      </c>
      <c r="BL54" t="s">
        <v>65</v>
      </c>
      <c r="BM54" t="s">
        <v>65</v>
      </c>
      <c r="BN54" t="s">
        <v>65</v>
      </c>
      <c r="BO54" t="s">
        <v>65</v>
      </c>
      <c r="BP54" t="s">
        <v>65</v>
      </c>
      <c r="BQ54" t="s">
        <v>65</v>
      </c>
      <c r="BR54" t="s">
        <v>65</v>
      </c>
      <c r="BS54" t="s">
        <v>65</v>
      </c>
      <c r="BT54" t="s">
        <v>65</v>
      </c>
      <c r="BU54" t="s">
        <v>65</v>
      </c>
      <c r="BV54" t="s">
        <v>65</v>
      </c>
      <c r="BW54" t="s">
        <v>65</v>
      </c>
      <c r="BX54" t="s">
        <v>65</v>
      </c>
      <c r="BY54" t="s">
        <v>65</v>
      </c>
      <c r="BZ54" t="s">
        <v>65</v>
      </c>
      <c r="CA54" t="s">
        <v>65</v>
      </c>
      <c r="CB54" t="s">
        <v>65</v>
      </c>
      <c r="CC54" t="s">
        <v>65</v>
      </c>
      <c r="CD54" t="s">
        <v>65</v>
      </c>
      <c r="CE54" t="s">
        <v>65</v>
      </c>
      <c r="CF54" t="s">
        <v>65</v>
      </c>
      <c r="CG54" t="s">
        <v>65</v>
      </c>
      <c r="CH54" t="s">
        <v>65</v>
      </c>
      <c r="CI54" t="s">
        <v>65</v>
      </c>
      <c r="CJ54" t="s">
        <v>65</v>
      </c>
      <c r="CK54" t="s">
        <v>65</v>
      </c>
      <c r="CL54" t="s">
        <v>65</v>
      </c>
      <c r="CM54" t="s">
        <v>65</v>
      </c>
      <c r="CN54" t="s">
        <v>65</v>
      </c>
      <c r="CO54" t="s">
        <v>65</v>
      </c>
      <c r="CP54" t="s">
        <v>65</v>
      </c>
      <c r="CQ54" t="s">
        <v>65</v>
      </c>
      <c r="CR54" t="s">
        <v>65</v>
      </c>
      <c r="CS54" t="s">
        <v>65</v>
      </c>
      <c r="CT54" t="s">
        <v>65</v>
      </c>
      <c r="CU54" t="s">
        <v>65</v>
      </c>
      <c r="CV54" t="s">
        <v>65</v>
      </c>
      <c r="CW54" t="s">
        <v>65</v>
      </c>
      <c r="CX54" t="s">
        <v>65</v>
      </c>
      <c r="CY54" t="s">
        <v>65</v>
      </c>
      <c r="CZ54" t="s">
        <v>65</v>
      </c>
      <c r="DA54" t="s">
        <v>65</v>
      </c>
      <c r="DB54" t="s">
        <v>65</v>
      </c>
      <c r="DC54" t="s">
        <v>65</v>
      </c>
      <c r="DD54" t="s">
        <v>65</v>
      </c>
      <c r="DE54" t="s">
        <v>65</v>
      </c>
      <c r="DF54" t="s">
        <v>65</v>
      </c>
      <c r="DG54" t="s">
        <v>65</v>
      </c>
      <c r="DH54" t="s">
        <v>65</v>
      </c>
      <c r="DI54" t="s">
        <v>65</v>
      </c>
      <c r="DJ54" t="s">
        <v>65</v>
      </c>
      <c r="DK54" t="s">
        <v>65</v>
      </c>
      <c r="DL54" t="s">
        <v>65</v>
      </c>
      <c r="DM54" t="s">
        <v>65</v>
      </c>
      <c r="DN54" t="s">
        <v>65</v>
      </c>
      <c r="DO54" t="s">
        <v>65</v>
      </c>
      <c r="DP54" t="s">
        <v>65</v>
      </c>
      <c r="DQ54" t="s">
        <v>65</v>
      </c>
      <c r="DR54" t="s">
        <v>65</v>
      </c>
      <c r="DS54" t="s">
        <v>65</v>
      </c>
      <c r="DT54" t="s">
        <v>65</v>
      </c>
      <c r="DU54" t="s">
        <v>65</v>
      </c>
      <c r="DV54" t="s">
        <v>65</v>
      </c>
      <c r="DW54" t="s">
        <v>65</v>
      </c>
      <c r="DX54" t="s">
        <v>65</v>
      </c>
      <c r="DY54" t="s">
        <v>65</v>
      </c>
      <c r="DZ54" t="s">
        <v>65</v>
      </c>
      <c r="EA54" t="s">
        <v>65</v>
      </c>
      <c r="EB54" t="s">
        <v>65</v>
      </c>
      <c r="EC54" t="s">
        <v>65</v>
      </c>
      <c r="ED54" t="s">
        <v>65</v>
      </c>
      <c r="EE54" t="s">
        <v>65</v>
      </c>
      <c r="EF54" t="s">
        <v>65</v>
      </c>
      <c r="EG54" t="s">
        <v>65</v>
      </c>
      <c r="EH54" t="s">
        <v>65</v>
      </c>
      <c r="EI54" t="s">
        <v>65</v>
      </c>
      <c r="EJ54" t="s">
        <v>65</v>
      </c>
      <c r="EK54" t="s">
        <v>65</v>
      </c>
      <c r="EL54" t="s">
        <v>65</v>
      </c>
      <c r="EM54" t="s">
        <v>65</v>
      </c>
      <c r="EN54" t="s">
        <v>65</v>
      </c>
      <c r="EO54" t="s">
        <v>65</v>
      </c>
      <c r="EP54" t="s">
        <v>65</v>
      </c>
      <c r="EQ54" t="s">
        <v>65</v>
      </c>
      <c r="ER54" t="s">
        <v>65</v>
      </c>
      <c r="ES54" t="s">
        <v>65</v>
      </c>
      <c r="ET54" t="s">
        <v>65</v>
      </c>
      <c r="EU54" t="s">
        <v>65</v>
      </c>
      <c r="EV54" t="s">
        <v>65</v>
      </c>
      <c r="EW54" t="s">
        <v>65</v>
      </c>
      <c r="EX54" t="s">
        <v>65</v>
      </c>
      <c r="EY54" t="s">
        <v>65</v>
      </c>
      <c r="EZ54" t="s">
        <v>65</v>
      </c>
      <c r="FA54" t="s">
        <v>65</v>
      </c>
      <c r="FB54" t="s">
        <v>65</v>
      </c>
      <c r="FC54" t="s">
        <v>65</v>
      </c>
      <c r="FD54" t="s">
        <v>65</v>
      </c>
      <c r="FE54" t="s">
        <v>65</v>
      </c>
      <c r="FF54" t="s">
        <v>65</v>
      </c>
      <c r="FG54" t="s">
        <v>65</v>
      </c>
      <c r="FH54" t="s">
        <v>65</v>
      </c>
      <c r="FI54" t="s">
        <v>65</v>
      </c>
      <c r="FJ54" t="s">
        <v>65</v>
      </c>
      <c r="FK54" t="s">
        <v>65</v>
      </c>
      <c r="FL54" t="s">
        <v>65</v>
      </c>
      <c r="FM54" t="s">
        <v>65</v>
      </c>
      <c r="FN54" t="s">
        <v>65</v>
      </c>
      <c r="FO54" t="s">
        <v>65</v>
      </c>
      <c r="FP54" t="s">
        <v>65</v>
      </c>
      <c r="FQ54" t="s">
        <v>65</v>
      </c>
      <c r="FR54" t="s">
        <v>65</v>
      </c>
      <c r="FS54" t="s">
        <v>65</v>
      </c>
      <c r="FT54" t="s">
        <v>65</v>
      </c>
      <c r="FU54" t="s">
        <v>65</v>
      </c>
      <c r="FV54" t="s">
        <v>65</v>
      </c>
      <c r="FW54" t="s">
        <v>65</v>
      </c>
      <c r="FX54" t="s">
        <v>65</v>
      </c>
      <c r="FY54" t="s">
        <v>65</v>
      </c>
      <c r="FZ54" t="s">
        <v>65</v>
      </c>
      <c r="GA54" t="s">
        <v>65</v>
      </c>
      <c r="GB54" t="s">
        <v>65</v>
      </c>
      <c r="GC54" t="s">
        <v>65</v>
      </c>
      <c r="GD54" t="s">
        <v>65</v>
      </c>
      <c r="GE54" t="s">
        <v>65</v>
      </c>
      <c r="GF54" t="s">
        <v>65</v>
      </c>
      <c r="GG54" t="s">
        <v>65</v>
      </c>
      <c r="GH54" t="s">
        <v>65</v>
      </c>
      <c r="GI54" t="s">
        <v>65</v>
      </c>
      <c r="GJ54" t="s">
        <v>65</v>
      </c>
      <c r="GK54" t="s">
        <v>65</v>
      </c>
      <c r="GL54" t="s">
        <v>65</v>
      </c>
      <c r="GM54" t="s">
        <v>65</v>
      </c>
      <c r="GN54" t="s">
        <v>65</v>
      </c>
      <c r="GO54" t="s">
        <v>65</v>
      </c>
      <c r="GP54" t="s">
        <v>65</v>
      </c>
      <c r="GQ54" t="s">
        <v>65</v>
      </c>
      <c r="GR54" t="s">
        <v>65</v>
      </c>
      <c r="GS54" t="s">
        <v>65</v>
      </c>
      <c r="GT54" t="s">
        <v>65</v>
      </c>
      <c r="GU54" t="s">
        <v>65</v>
      </c>
      <c r="GV54" t="s">
        <v>65</v>
      </c>
      <c r="GW54" t="s">
        <v>65</v>
      </c>
      <c r="GX54" t="s">
        <v>65</v>
      </c>
      <c r="GY54" t="s">
        <v>65</v>
      </c>
      <c r="GZ54" t="s">
        <v>65</v>
      </c>
      <c r="HA54" t="s">
        <v>65</v>
      </c>
      <c r="HB54" t="s">
        <v>65</v>
      </c>
      <c r="HC54" t="s">
        <v>65</v>
      </c>
      <c r="HD54" t="s">
        <v>65</v>
      </c>
      <c r="HE54" t="s">
        <v>65</v>
      </c>
      <c r="HF54" t="s">
        <v>65</v>
      </c>
      <c r="HG54" t="s">
        <v>65</v>
      </c>
      <c r="HH54" t="s">
        <v>65</v>
      </c>
      <c r="HI54" t="s">
        <v>65</v>
      </c>
      <c r="HJ54" t="s">
        <v>65</v>
      </c>
      <c r="HK54" t="s">
        <v>65</v>
      </c>
      <c r="HL54" t="s">
        <v>65</v>
      </c>
      <c r="HM54" t="s">
        <v>65</v>
      </c>
      <c r="HN54" t="s">
        <v>65</v>
      </c>
      <c r="HO54" t="s">
        <v>65</v>
      </c>
      <c r="HP54" t="s">
        <v>65</v>
      </c>
      <c r="HQ54" t="s">
        <v>65</v>
      </c>
      <c r="HR54" t="s">
        <v>65</v>
      </c>
      <c r="HS54" t="s">
        <v>65</v>
      </c>
      <c r="HT54" t="s">
        <v>65</v>
      </c>
      <c r="HU54" t="s">
        <v>65</v>
      </c>
      <c r="HV54" t="s">
        <v>65</v>
      </c>
      <c r="HW54" t="s">
        <v>65</v>
      </c>
      <c r="HX54" t="s">
        <v>65</v>
      </c>
      <c r="HY54" t="s">
        <v>65</v>
      </c>
      <c r="HZ54" t="s">
        <v>65</v>
      </c>
      <c r="IA54" t="s">
        <v>65</v>
      </c>
      <c r="IB54" t="s">
        <v>65</v>
      </c>
      <c r="IC54" t="s">
        <v>65</v>
      </c>
      <c r="ID54" t="s">
        <v>65</v>
      </c>
      <c r="IE54" t="s">
        <v>65</v>
      </c>
      <c r="IF54" t="s">
        <v>65</v>
      </c>
      <c r="IG54" t="s">
        <v>65</v>
      </c>
      <c r="IH54" t="s">
        <v>65</v>
      </c>
      <c r="II54" t="s">
        <v>65</v>
      </c>
      <c r="IJ54" t="s">
        <v>65</v>
      </c>
      <c r="IK54" t="s">
        <v>65</v>
      </c>
      <c r="IL54" t="s">
        <v>65</v>
      </c>
      <c r="IM54" t="s">
        <v>65</v>
      </c>
      <c r="IN54" t="s">
        <v>65</v>
      </c>
      <c r="IO54" t="s">
        <v>65</v>
      </c>
      <c r="IP54" t="s">
        <v>65</v>
      </c>
      <c r="IQ54" t="s">
        <v>65</v>
      </c>
      <c r="IR54" t="s">
        <v>65</v>
      </c>
      <c r="IS54" t="s">
        <v>65</v>
      </c>
      <c r="IT54" t="s">
        <v>65</v>
      </c>
      <c r="IU54" t="s">
        <v>65</v>
      </c>
      <c r="IV54" t="s">
        <v>65</v>
      </c>
      <c r="IW54" t="s">
        <v>65</v>
      </c>
      <c r="IX54" t="s">
        <v>65</v>
      </c>
      <c r="IY54" t="s">
        <v>65</v>
      </c>
      <c r="IZ54" t="s">
        <v>65</v>
      </c>
      <c r="JA54" t="s">
        <v>65</v>
      </c>
      <c r="JB54" t="s">
        <v>65</v>
      </c>
      <c r="JC54" t="s">
        <v>65</v>
      </c>
      <c r="JD54" t="s">
        <v>65</v>
      </c>
      <c r="JE54" t="s">
        <v>65</v>
      </c>
      <c r="JF54" t="s">
        <v>65</v>
      </c>
      <c r="JG54" t="s">
        <v>65</v>
      </c>
      <c r="JH54" t="s">
        <v>65</v>
      </c>
      <c r="JI54" t="s">
        <v>65</v>
      </c>
      <c r="JJ54" t="s">
        <v>65</v>
      </c>
      <c r="JK54" t="s">
        <v>65</v>
      </c>
      <c r="JL54" t="s">
        <v>65</v>
      </c>
      <c r="JM54" t="s">
        <v>65</v>
      </c>
      <c r="JN54" t="s">
        <v>65</v>
      </c>
      <c r="JO54" t="s">
        <v>65</v>
      </c>
      <c r="JP54" t="s">
        <v>65</v>
      </c>
      <c r="JQ54" t="s">
        <v>65</v>
      </c>
      <c r="JR54" t="s">
        <v>65</v>
      </c>
      <c r="JS54" t="s">
        <v>65</v>
      </c>
      <c r="JT54" t="s">
        <v>65</v>
      </c>
      <c r="JU54" t="s">
        <v>65</v>
      </c>
      <c r="JV54" t="s">
        <v>65</v>
      </c>
      <c r="JW54" t="s">
        <v>65</v>
      </c>
      <c r="JX54" t="s">
        <v>65</v>
      </c>
      <c r="JY54" t="s">
        <v>65</v>
      </c>
      <c r="JZ54" t="s">
        <v>65</v>
      </c>
      <c r="KA54" t="s">
        <v>65</v>
      </c>
      <c r="KB54" t="s">
        <v>65</v>
      </c>
      <c r="KC54" t="s">
        <v>65</v>
      </c>
      <c r="KD54" t="s">
        <v>65</v>
      </c>
      <c r="KE54" t="s">
        <v>65</v>
      </c>
      <c r="KF54" t="s">
        <v>65</v>
      </c>
      <c r="KG54" t="s">
        <v>65</v>
      </c>
      <c r="KH54" t="s">
        <v>65</v>
      </c>
      <c r="KI54" t="s">
        <v>65</v>
      </c>
      <c r="KJ54" t="s">
        <v>65</v>
      </c>
      <c r="KK54" t="s">
        <v>65</v>
      </c>
      <c r="KL54" t="s">
        <v>65</v>
      </c>
      <c r="KM54" t="s">
        <v>65</v>
      </c>
      <c r="KN54" t="s">
        <v>65</v>
      </c>
      <c r="KO54" t="s">
        <v>65</v>
      </c>
      <c r="KP54" t="s">
        <v>65</v>
      </c>
      <c r="KQ54" t="s">
        <v>65</v>
      </c>
      <c r="KR54" t="s">
        <v>65</v>
      </c>
      <c r="KS54" t="s">
        <v>65</v>
      </c>
      <c r="KT54" t="s">
        <v>65</v>
      </c>
      <c r="KU54" t="s">
        <v>65</v>
      </c>
      <c r="KV54" t="s">
        <v>65</v>
      </c>
      <c r="KW54" t="s">
        <v>65</v>
      </c>
      <c r="KX54" t="s">
        <v>65</v>
      </c>
      <c r="KY54" t="s">
        <v>65</v>
      </c>
      <c r="KZ54" t="s">
        <v>65</v>
      </c>
      <c r="LA54" t="s">
        <v>65</v>
      </c>
      <c r="LB54" t="s">
        <v>65</v>
      </c>
      <c r="LC54" t="s">
        <v>65</v>
      </c>
      <c r="LD54" t="s">
        <v>65</v>
      </c>
      <c r="LE54" t="s">
        <v>65</v>
      </c>
      <c r="LF54" t="s">
        <v>65</v>
      </c>
      <c r="LG54" t="s">
        <v>65</v>
      </c>
      <c r="LH54" t="s">
        <v>65</v>
      </c>
      <c r="LI54" t="s">
        <v>65</v>
      </c>
      <c r="LJ54" t="s">
        <v>65</v>
      </c>
      <c r="LK54" t="s">
        <v>65</v>
      </c>
      <c r="LL54" t="s">
        <v>65</v>
      </c>
      <c r="LM54" t="s">
        <v>65</v>
      </c>
      <c r="LN54" t="s">
        <v>65</v>
      </c>
      <c r="LO54" t="s">
        <v>65</v>
      </c>
    </row>
    <row r="55" spans="1:327" x14ac:dyDescent="0.2">
      <c r="A55" s="1">
        <f>Foglio3!A56</f>
        <v>23</v>
      </c>
      <c r="B55" s="1">
        <f>Foglio3!B56</f>
        <v>0</v>
      </c>
      <c r="C55" s="1" t="str">
        <f>Foglio3!C56</f>
        <v>-</v>
      </c>
      <c r="D55" s="1" t="str">
        <f>Foglio3!D56</f>
        <v>-</v>
      </c>
      <c r="E55" s="1" t="str">
        <f>Foglio3!E56</f>
        <v>-</v>
      </c>
      <c r="F55" s="1" t="str">
        <f>Foglio3!F56</f>
        <v>-</v>
      </c>
      <c r="G55" s="1" t="str">
        <f>Foglio1!H64</f>
        <v>-</v>
      </c>
      <c r="H55" s="1" t="str">
        <f>Foglio3!G56</f>
        <v>-</v>
      </c>
      <c r="I55" s="1" t="str">
        <f>Foglio3!H56</f>
        <v>-</v>
      </c>
      <c r="J55" s="1" t="str">
        <f>Foglio3!I56</f>
        <v>-</v>
      </c>
      <c r="K55" s="1" t="str">
        <f>Foglio3!J56</f>
        <v>-</v>
      </c>
      <c r="L55" s="1" t="s">
        <v>65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  <c r="BC55" t="s">
        <v>65</v>
      </c>
      <c r="BD55" t="s">
        <v>65</v>
      </c>
      <c r="BE55" t="s">
        <v>65</v>
      </c>
      <c r="BF55" t="s">
        <v>65</v>
      </c>
      <c r="BG55" t="s">
        <v>65</v>
      </c>
      <c r="BH55" t="s">
        <v>65</v>
      </c>
      <c r="BI55" t="s">
        <v>65</v>
      </c>
      <c r="BJ55" t="s">
        <v>65</v>
      </c>
      <c r="BK55" t="s">
        <v>65</v>
      </c>
      <c r="BL55" t="s">
        <v>65</v>
      </c>
      <c r="BM55" t="s">
        <v>65</v>
      </c>
      <c r="BN55" t="s">
        <v>65</v>
      </c>
      <c r="BO55" t="s">
        <v>65</v>
      </c>
      <c r="BP55" t="s">
        <v>65</v>
      </c>
      <c r="BQ55" t="s">
        <v>65</v>
      </c>
      <c r="BR55" t="s">
        <v>65</v>
      </c>
      <c r="BS55" t="s">
        <v>65</v>
      </c>
      <c r="BT55" t="s">
        <v>65</v>
      </c>
      <c r="BU55" t="s">
        <v>65</v>
      </c>
      <c r="BV55" t="s">
        <v>65</v>
      </c>
      <c r="BW55" t="s">
        <v>65</v>
      </c>
      <c r="BX55" t="s">
        <v>65</v>
      </c>
      <c r="BY55" t="s">
        <v>65</v>
      </c>
      <c r="BZ55" t="s">
        <v>65</v>
      </c>
      <c r="CA55" t="s">
        <v>65</v>
      </c>
      <c r="CB55" t="s">
        <v>65</v>
      </c>
      <c r="CC55" t="s">
        <v>65</v>
      </c>
      <c r="CD55" t="s">
        <v>65</v>
      </c>
      <c r="CE55" t="s">
        <v>65</v>
      </c>
      <c r="CF55" t="s">
        <v>65</v>
      </c>
      <c r="CG55" t="s">
        <v>65</v>
      </c>
      <c r="CH55" t="s">
        <v>65</v>
      </c>
      <c r="CI55" t="s">
        <v>65</v>
      </c>
      <c r="CJ55" t="s">
        <v>65</v>
      </c>
      <c r="CK55" t="s">
        <v>65</v>
      </c>
      <c r="CL55" t="s">
        <v>65</v>
      </c>
      <c r="CM55" t="s">
        <v>65</v>
      </c>
      <c r="CN55" t="s">
        <v>65</v>
      </c>
      <c r="CO55" t="s">
        <v>65</v>
      </c>
      <c r="CP55" t="s">
        <v>65</v>
      </c>
      <c r="CQ55" t="s">
        <v>65</v>
      </c>
      <c r="CR55" t="s">
        <v>65</v>
      </c>
      <c r="CS55" t="s">
        <v>65</v>
      </c>
      <c r="CT55" t="s">
        <v>65</v>
      </c>
      <c r="CU55" t="s">
        <v>65</v>
      </c>
      <c r="CV55" t="s">
        <v>65</v>
      </c>
      <c r="CW55" t="s">
        <v>65</v>
      </c>
      <c r="CX55" t="s">
        <v>65</v>
      </c>
      <c r="CY55" t="s">
        <v>65</v>
      </c>
      <c r="CZ55" t="s">
        <v>65</v>
      </c>
      <c r="DA55" t="s">
        <v>65</v>
      </c>
      <c r="DB55" t="s">
        <v>65</v>
      </c>
      <c r="DC55" t="s">
        <v>65</v>
      </c>
      <c r="DD55" t="s">
        <v>65</v>
      </c>
      <c r="DE55" t="s">
        <v>65</v>
      </c>
      <c r="DF55" t="s">
        <v>65</v>
      </c>
      <c r="DG55" t="s">
        <v>65</v>
      </c>
      <c r="DH55" t="s">
        <v>65</v>
      </c>
      <c r="DI55" t="s">
        <v>65</v>
      </c>
      <c r="DJ55" t="s">
        <v>65</v>
      </c>
      <c r="DK55" t="s">
        <v>65</v>
      </c>
      <c r="DL55" t="s">
        <v>65</v>
      </c>
      <c r="DM55" t="s">
        <v>65</v>
      </c>
      <c r="DN55" t="s">
        <v>65</v>
      </c>
      <c r="DO55" t="s">
        <v>65</v>
      </c>
      <c r="DP55" t="s">
        <v>65</v>
      </c>
      <c r="DQ55" t="s">
        <v>65</v>
      </c>
      <c r="DR55" t="s">
        <v>65</v>
      </c>
      <c r="DS55" t="s">
        <v>65</v>
      </c>
      <c r="DT55" t="s">
        <v>65</v>
      </c>
      <c r="DU55" t="s">
        <v>65</v>
      </c>
      <c r="DV55" t="s">
        <v>65</v>
      </c>
      <c r="DW55" t="s">
        <v>65</v>
      </c>
      <c r="DX55" t="s">
        <v>65</v>
      </c>
      <c r="DY55" t="s">
        <v>65</v>
      </c>
      <c r="DZ55" t="s">
        <v>65</v>
      </c>
      <c r="EA55" t="s">
        <v>65</v>
      </c>
      <c r="EB55" t="s">
        <v>65</v>
      </c>
      <c r="EC55" t="s">
        <v>65</v>
      </c>
      <c r="ED55" t="s">
        <v>65</v>
      </c>
      <c r="EE55" t="s">
        <v>65</v>
      </c>
      <c r="EF55" t="s">
        <v>65</v>
      </c>
      <c r="EG55" t="s">
        <v>65</v>
      </c>
      <c r="EH55" t="s">
        <v>65</v>
      </c>
      <c r="EI55" t="s">
        <v>65</v>
      </c>
      <c r="EJ55" t="s">
        <v>65</v>
      </c>
      <c r="EK55" t="s">
        <v>65</v>
      </c>
      <c r="EL55" t="s">
        <v>65</v>
      </c>
      <c r="EM55" t="s">
        <v>65</v>
      </c>
      <c r="EN55" t="s">
        <v>65</v>
      </c>
      <c r="EO55" t="s">
        <v>65</v>
      </c>
      <c r="EP55" t="s">
        <v>65</v>
      </c>
      <c r="EQ55" t="s">
        <v>65</v>
      </c>
      <c r="ER55" t="s">
        <v>65</v>
      </c>
      <c r="ES55" t="s">
        <v>65</v>
      </c>
      <c r="ET55" t="s">
        <v>65</v>
      </c>
      <c r="EU55" t="s">
        <v>65</v>
      </c>
      <c r="EV55" t="s">
        <v>65</v>
      </c>
      <c r="EW55" t="s">
        <v>65</v>
      </c>
      <c r="EX55" t="s">
        <v>65</v>
      </c>
      <c r="EY55" t="s">
        <v>65</v>
      </c>
      <c r="EZ55" t="s">
        <v>65</v>
      </c>
      <c r="FA55" t="s">
        <v>65</v>
      </c>
      <c r="FB55" t="s">
        <v>65</v>
      </c>
      <c r="FC55" t="s">
        <v>65</v>
      </c>
      <c r="FD55" t="s">
        <v>65</v>
      </c>
      <c r="FE55" t="s">
        <v>65</v>
      </c>
      <c r="FF55" t="s">
        <v>65</v>
      </c>
      <c r="FG55" t="s">
        <v>65</v>
      </c>
      <c r="FH55" t="s">
        <v>65</v>
      </c>
      <c r="FI55" t="s">
        <v>65</v>
      </c>
      <c r="FJ55" t="s">
        <v>65</v>
      </c>
      <c r="FK55" t="s">
        <v>65</v>
      </c>
      <c r="FL55" t="s">
        <v>65</v>
      </c>
      <c r="FM55" t="s">
        <v>65</v>
      </c>
      <c r="FN55" t="s">
        <v>65</v>
      </c>
      <c r="FO55" t="s">
        <v>65</v>
      </c>
      <c r="FP55" t="s">
        <v>65</v>
      </c>
      <c r="FQ55" t="s">
        <v>65</v>
      </c>
      <c r="FR55" t="s">
        <v>65</v>
      </c>
      <c r="FS55" t="s">
        <v>65</v>
      </c>
      <c r="FT55" t="s">
        <v>65</v>
      </c>
      <c r="FU55" t="s">
        <v>65</v>
      </c>
      <c r="FV55" t="s">
        <v>65</v>
      </c>
      <c r="FW55" t="s">
        <v>65</v>
      </c>
      <c r="FX55" t="s">
        <v>65</v>
      </c>
      <c r="FY55" t="s">
        <v>65</v>
      </c>
      <c r="FZ55" t="s">
        <v>65</v>
      </c>
      <c r="GA55" t="s">
        <v>65</v>
      </c>
      <c r="GB55" t="s">
        <v>65</v>
      </c>
      <c r="GC55" t="s">
        <v>65</v>
      </c>
      <c r="GD55" t="s">
        <v>65</v>
      </c>
      <c r="GE55" t="s">
        <v>65</v>
      </c>
      <c r="GF55" t="s">
        <v>65</v>
      </c>
      <c r="GG55" t="s">
        <v>65</v>
      </c>
      <c r="GH55" t="s">
        <v>65</v>
      </c>
      <c r="GI55" t="s">
        <v>65</v>
      </c>
      <c r="GJ55" t="s">
        <v>65</v>
      </c>
      <c r="GK55" t="s">
        <v>65</v>
      </c>
      <c r="GL55" t="s">
        <v>65</v>
      </c>
      <c r="GM55" t="s">
        <v>65</v>
      </c>
      <c r="GN55" t="s">
        <v>65</v>
      </c>
      <c r="GO55" t="s">
        <v>65</v>
      </c>
      <c r="GP55" t="s">
        <v>65</v>
      </c>
      <c r="GQ55" t="s">
        <v>65</v>
      </c>
      <c r="GR55" t="s">
        <v>65</v>
      </c>
      <c r="GS55" t="s">
        <v>65</v>
      </c>
      <c r="GT55" t="s">
        <v>65</v>
      </c>
      <c r="GU55" t="s">
        <v>65</v>
      </c>
      <c r="GV55" t="s">
        <v>65</v>
      </c>
      <c r="GW55" t="s">
        <v>65</v>
      </c>
      <c r="GX55" t="s">
        <v>65</v>
      </c>
      <c r="GY55" t="s">
        <v>65</v>
      </c>
      <c r="GZ55" t="s">
        <v>65</v>
      </c>
      <c r="HA55" t="s">
        <v>65</v>
      </c>
      <c r="HB55" t="s">
        <v>65</v>
      </c>
      <c r="HC55" t="s">
        <v>65</v>
      </c>
      <c r="HD55" t="s">
        <v>65</v>
      </c>
      <c r="HE55" t="s">
        <v>65</v>
      </c>
      <c r="HF55" t="s">
        <v>65</v>
      </c>
      <c r="HG55" t="s">
        <v>65</v>
      </c>
      <c r="HH55" t="s">
        <v>65</v>
      </c>
      <c r="HI55" t="s">
        <v>65</v>
      </c>
      <c r="HJ55" t="s">
        <v>65</v>
      </c>
      <c r="HK55" t="s">
        <v>65</v>
      </c>
      <c r="HL55" t="s">
        <v>65</v>
      </c>
      <c r="HM55" t="s">
        <v>65</v>
      </c>
      <c r="HN55" t="s">
        <v>65</v>
      </c>
      <c r="HO55" t="s">
        <v>65</v>
      </c>
      <c r="HP55" t="s">
        <v>65</v>
      </c>
      <c r="HQ55" t="s">
        <v>65</v>
      </c>
      <c r="HR55" t="s">
        <v>65</v>
      </c>
      <c r="HS55" t="s">
        <v>65</v>
      </c>
      <c r="HT55" t="s">
        <v>65</v>
      </c>
      <c r="HU55" t="s">
        <v>65</v>
      </c>
      <c r="HV55" t="s">
        <v>65</v>
      </c>
      <c r="HW55" t="s">
        <v>65</v>
      </c>
      <c r="HX55" t="s">
        <v>65</v>
      </c>
      <c r="HY55" t="s">
        <v>65</v>
      </c>
      <c r="HZ55" t="s">
        <v>65</v>
      </c>
      <c r="IA55" t="s">
        <v>65</v>
      </c>
      <c r="IB55" t="s">
        <v>65</v>
      </c>
      <c r="IC55" t="s">
        <v>65</v>
      </c>
      <c r="ID55" t="s">
        <v>65</v>
      </c>
      <c r="IE55" t="s">
        <v>65</v>
      </c>
      <c r="IF55" t="s">
        <v>65</v>
      </c>
      <c r="IG55" t="s">
        <v>65</v>
      </c>
      <c r="IH55" t="s">
        <v>65</v>
      </c>
      <c r="II55" t="s">
        <v>65</v>
      </c>
      <c r="IJ55" t="s">
        <v>65</v>
      </c>
      <c r="IK55" t="s">
        <v>65</v>
      </c>
      <c r="IL55" t="s">
        <v>65</v>
      </c>
      <c r="IM55" t="s">
        <v>65</v>
      </c>
      <c r="IN55" t="s">
        <v>65</v>
      </c>
      <c r="IO55" t="s">
        <v>65</v>
      </c>
      <c r="IP55" t="s">
        <v>65</v>
      </c>
      <c r="IQ55" t="s">
        <v>65</v>
      </c>
      <c r="IR55" t="s">
        <v>65</v>
      </c>
      <c r="IS55" t="s">
        <v>65</v>
      </c>
      <c r="IT55" t="s">
        <v>65</v>
      </c>
      <c r="IU55" t="s">
        <v>65</v>
      </c>
      <c r="IV55" t="s">
        <v>65</v>
      </c>
      <c r="IW55" t="s">
        <v>65</v>
      </c>
      <c r="IX55" t="s">
        <v>65</v>
      </c>
      <c r="IY55" t="s">
        <v>65</v>
      </c>
      <c r="IZ55" t="s">
        <v>65</v>
      </c>
      <c r="JA55" t="s">
        <v>65</v>
      </c>
      <c r="JB55" t="s">
        <v>65</v>
      </c>
      <c r="JC55" t="s">
        <v>65</v>
      </c>
      <c r="JD55" t="s">
        <v>65</v>
      </c>
      <c r="JE55" t="s">
        <v>65</v>
      </c>
      <c r="JF55" t="s">
        <v>65</v>
      </c>
      <c r="JG55" t="s">
        <v>65</v>
      </c>
      <c r="JH55" t="s">
        <v>65</v>
      </c>
      <c r="JI55" t="s">
        <v>65</v>
      </c>
      <c r="JJ55" t="s">
        <v>65</v>
      </c>
      <c r="JK55" t="s">
        <v>65</v>
      </c>
      <c r="JL55" t="s">
        <v>65</v>
      </c>
      <c r="JM55" t="s">
        <v>65</v>
      </c>
      <c r="JN55" t="s">
        <v>65</v>
      </c>
      <c r="JO55" t="s">
        <v>65</v>
      </c>
      <c r="JP55" t="s">
        <v>65</v>
      </c>
      <c r="JQ55" t="s">
        <v>65</v>
      </c>
      <c r="JR55" t="s">
        <v>65</v>
      </c>
      <c r="JS55" t="s">
        <v>65</v>
      </c>
      <c r="JT55" t="s">
        <v>65</v>
      </c>
      <c r="JU55" t="s">
        <v>65</v>
      </c>
      <c r="JV55" t="s">
        <v>65</v>
      </c>
      <c r="JW55" t="s">
        <v>65</v>
      </c>
      <c r="JX55" t="s">
        <v>65</v>
      </c>
      <c r="JY55" t="s">
        <v>65</v>
      </c>
      <c r="JZ55" t="s">
        <v>65</v>
      </c>
      <c r="KA55" t="s">
        <v>65</v>
      </c>
      <c r="KB55" t="s">
        <v>65</v>
      </c>
      <c r="KC55" t="s">
        <v>65</v>
      </c>
      <c r="KD55" t="s">
        <v>65</v>
      </c>
      <c r="KE55" t="s">
        <v>65</v>
      </c>
      <c r="KF55" t="s">
        <v>65</v>
      </c>
      <c r="KG55" t="s">
        <v>65</v>
      </c>
      <c r="KH55" t="s">
        <v>65</v>
      </c>
      <c r="KI55" t="s">
        <v>65</v>
      </c>
      <c r="KJ55" t="s">
        <v>65</v>
      </c>
      <c r="KK55" t="s">
        <v>65</v>
      </c>
      <c r="KL55" t="s">
        <v>65</v>
      </c>
      <c r="KM55" t="s">
        <v>65</v>
      </c>
      <c r="KN55" t="s">
        <v>65</v>
      </c>
      <c r="KO55" t="s">
        <v>65</v>
      </c>
      <c r="KP55" t="s">
        <v>65</v>
      </c>
      <c r="KQ55" t="s">
        <v>65</v>
      </c>
      <c r="KR55" t="s">
        <v>65</v>
      </c>
      <c r="KS55" t="s">
        <v>65</v>
      </c>
      <c r="KT55" t="s">
        <v>65</v>
      </c>
      <c r="KU55" t="s">
        <v>65</v>
      </c>
      <c r="KV55" t="s">
        <v>65</v>
      </c>
      <c r="KW55" t="s">
        <v>65</v>
      </c>
      <c r="KX55" t="s">
        <v>65</v>
      </c>
      <c r="KY55" t="s">
        <v>65</v>
      </c>
      <c r="KZ55" t="s">
        <v>65</v>
      </c>
      <c r="LA55" t="s">
        <v>65</v>
      </c>
      <c r="LB55" t="s">
        <v>65</v>
      </c>
      <c r="LC55" t="s">
        <v>65</v>
      </c>
      <c r="LD55" t="s">
        <v>65</v>
      </c>
      <c r="LE55" t="s">
        <v>65</v>
      </c>
      <c r="LF55" t="s">
        <v>65</v>
      </c>
      <c r="LG55" t="s">
        <v>65</v>
      </c>
      <c r="LH55" t="s">
        <v>65</v>
      </c>
      <c r="LI55" t="s">
        <v>65</v>
      </c>
      <c r="LJ55" t="s">
        <v>65</v>
      </c>
      <c r="LK55" t="s">
        <v>65</v>
      </c>
      <c r="LL55" t="s">
        <v>65</v>
      </c>
      <c r="LM55" t="s">
        <v>65</v>
      </c>
      <c r="LN55" t="s">
        <v>65</v>
      </c>
      <c r="LO55" t="s">
        <v>65</v>
      </c>
    </row>
    <row r="56" spans="1:327" ht="15.75" thickBot="1" x14ac:dyDescent="0.25">
      <c r="A56" s="1">
        <f>Foglio3!A57</f>
        <v>24</v>
      </c>
      <c r="B56" s="1">
        <f>Foglio3!B57</f>
        <v>0</v>
      </c>
      <c r="C56" s="1" t="str">
        <f>Foglio3!C57</f>
        <v>-</v>
      </c>
      <c r="D56" s="1" t="str">
        <f>Foglio3!D57</f>
        <v>-</v>
      </c>
      <c r="E56" s="1" t="str">
        <f>Foglio3!E57</f>
        <v>-</v>
      </c>
      <c r="F56" s="1" t="str">
        <f>Foglio3!F57</f>
        <v>-</v>
      </c>
      <c r="G56" s="1" t="str">
        <f>Foglio1!H65</f>
        <v>-</v>
      </c>
      <c r="H56" s="1" t="str">
        <f>Foglio3!G57</f>
        <v>-</v>
      </c>
      <c r="I56" s="1" t="str">
        <f>Foglio3!H57</f>
        <v>-</v>
      </c>
      <c r="J56" s="1" t="str">
        <f>Foglio3!I57</f>
        <v>-</v>
      </c>
      <c r="K56" s="1" t="str">
        <f>Foglio3!J57</f>
        <v>-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65</v>
      </c>
      <c r="BG56" t="s">
        <v>65</v>
      </c>
      <c r="BH56" t="s">
        <v>65</v>
      </c>
      <c r="BI56" t="s">
        <v>65</v>
      </c>
      <c r="BJ56" t="s">
        <v>65</v>
      </c>
      <c r="BK56" t="s">
        <v>65</v>
      </c>
      <c r="BL56" t="s">
        <v>65</v>
      </c>
      <c r="BM56" t="s">
        <v>65</v>
      </c>
      <c r="BN56" t="s">
        <v>65</v>
      </c>
      <c r="BO56" t="s">
        <v>65</v>
      </c>
      <c r="BP56" t="s">
        <v>65</v>
      </c>
      <c r="BQ56" t="s">
        <v>65</v>
      </c>
      <c r="BR56" t="s">
        <v>65</v>
      </c>
      <c r="BS56" t="s">
        <v>65</v>
      </c>
      <c r="BT56" t="s">
        <v>65</v>
      </c>
      <c r="BU56" t="s">
        <v>65</v>
      </c>
      <c r="BV56" t="s">
        <v>65</v>
      </c>
      <c r="BW56" t="s">
        <v>65</v>
      </c>
      <c r="BX56" t="s">
        <v>65</v>
      </c>
      <c r="BY56" t="s">
        <v>65</v>
      </c>
      <c r="BZ56" t="s">
        <v>65</v>
      </c>
      <c r="CA56" t="s">
        <v>65</v>
      </c>
      <c r="CB56" t="s">
        <v>65</v>
      </c>
      <c r="CC56" t="s">
        <v>65</v>
      </c>
      <c r="CD56" t="s">
        <v>65</v>
      </c>
      <c r="CE56" t="s">
        <v>65</v>
      </c>
      <c r="CF56" t="s">
        <v>65</v>
      </c>
      <c r="CG56" t="s">
        <v>65</v>
      </c>
      <c r="CH56" t="s">
        <v>65</v>
      </c>
      <c r="CI56" t="s">
        <v>65</v>
      </c>
      <c r="CJ56" t="s">
        <v>65</v>
      </c>
      <c r="CK56" t="s">
        <v>65</v>
      </c>
      <c r="CL56" t="s">
        <v>65</v>
      </c>
      <c r="CM56" t="s">
        <v>65</v>
      </c>
      <c r="CN56" t="s">
        <v>65</v>
      </c>
      <c r="CO56" t="s">
        <v>65</v>
      </c>
      <c r="CP56" t="s">
        <v>65</v>
      </c>
      <c r="CQ56" t="s">
        <v>65</v>
      </c>
      <c r="CR56" t="s">
        <v>65</v>
      </c>
      <c r="CS56" t="s">
        <v>65</v>
      </c>
      <c r="CT56" t="s">
        <v>65</v>
      </c>
      <c r="CU56" t="s">
        <v>65</v>
      </c>
      <c r="CV56" t="s">
        <v>65</v>
      </c>
      <c r="CW56" t="s">
        <v>65</v>
      </c>
      <c r="CX56" t="s">
        <v>65</v>
      </c>
      <c r="CY56" t="s">
        <v>65</v>
      </c>
      <c r="CZ56" t="s">
        <v>65</v>
      </c>
      <c r="DA56" t="s">
        <v>65</v>
      </c>
      <c r="DB56" t="s">
        <v>65</v>
      </c>
      <c r="DC56" t="s">
        <v>65</v>
      </c>
      <c r="DD56" t="s">
        <v>65</v>
      </c>
      <c r="DE56" t="s">
        <v>65</v>
      </c>
      <c r="DF56" t="s">
        <v>65</v>
      </c>
      <c r="DG56" t="s">
        <v>65</v>
      </c>
      <c r="DH56" t="s">
        <v>65</v>
      </c>
      <c r="DI56" t="s">
        <v>65</v>
      </c>
      <c r="DJ56" t="s">
        <v>65</v>
      </c>
      <c r="DK56" t="s">
        <v>65</v>
      </c>
      <c r="DL56" t="s">
        <v>65</v>
      </c>
      <c r="DM56" t="s">
        <v>65</v>
      </c>
      <c r="DN56" t="s">
        <v>65</v>
      </c>
      <c r="DO56" t="s">
        <v>65</v>
      </c>
      <c r="DP56" t="s">
        <v>65</v>
      </c>
      <c r="DQ56" t="s">
        <v>65</v>
      </c>
      <c r="DR56" t="s">
        <v>65</v>
      </c>
      <c r="DS56" t="s">
        <v>65</v>
      </c>
      <c r="DT56" t="s">
        <v>65</v>
      </c>
      <c r="DU56" t="s">
        <v>65</v>
      </c>
      <c r="DV56" t="s">
        <v>65</v>
      </c>
      <c r="DW56" t="s">
        <v>65</v>
      </c>
      <c r="DX56" t="s">
        <v>65</v>
      </c>
      <c r="DY56" t="s">
        <v>65</v>
      </c>
      <c r="DZ56" t="s">
        <v>65</v>
      </c>
      <c r="EA56" t="s">
        <v>65</v>
      </c>
      <c r="EB56" t="s">
        <v>65</v>
      </c>
      <c r="EC56" t="s">
        <v>65</v>
      </c>
      <c r="ED56" t="s">
        <v>65</v>
      </c>
      <c r="EE56" t="s">
        <v>65</v>
      </c>
      <c r="EF56" t="s">
        <v>65</v>
      </c>
      <c r="EG56" t="s">
        <v>65</v>
      </c>
      <c r="EH56" t="s">
        <v>65</v>
      </c>
      <c r="EI56" t="s">
        <v>65</v>
      </c>
      <c r="EJ56" t="s">
        <v>65</v>
      </c>
      <c r="EK56" t="s">
        <v>65</v>
      </c>
      <c r="EL56" t="s">
        <v>65</v>
      </c>
      <c r="EM56" t="s">
        <v>65</v>
      </c>
      <c r="EN56" t="s">
        <v>65</v>
      </c>
      <c r="EO56" t="s">
        <v>65</v>
      </c>
      <c r="EP56" t="s">
        <v>65</v>
      </c>
      <c r="EQ56" t="s">
        <v>65</v>
      </c>
      <c r="ER56" t="s">
        <v>65</v>
      </c>
      <c r="ES56" t="s">
        <v>65</v>
      </c>
      <c r="ET56" t="s">
        <v>65</v>
      </c>
      <c r="EU56" t="s">
        <v>65</v>
      </c>
      <c r="EV56" t="s">
        <v>65</v>
      </c>
      <c r="EW56" t="s">
        <v>65</v>
      </c>
      <c r="EX56" t="s">
        <v>65</v>
      </c>
      <c r="EY56" t="s">
        <v>65</v>
      </c>
      <c r="EZ56" t="s">
        <v>65</v>
      </c>
      <c r="FA56" t="s">
        <v>65</v>
      </c>
      <c r="FB56" t="s">
        <v>65</v>
      </c>
      <c r="FC56" t="s">
        <v>65</v>
      </c>
      <c r="FD56" t="s">
        <v>65</v>
      </c>
      <c r="FE56" t="s">
        <v>65</v>
      </c>
      <c r="FF56" t="s">
        <v>65</v>
      </c>
      <c r="FG56" t="s">
        <v>65</v>
      </c>
      <c r="FH56" t="s">
        <v>65</v>
      </c>
      <c r="FI56" t="s">
        <v>65</v>
      </c>
      <c r="FJ56" t="s">
        <v>65</v>
      </c>
      <c r="FK56" t="s">
        <v>65</v>
      </c>
      <c r="FL56" t="s">
        <v>65</v>
      </c>
      <c r="FM56" t="s">
        <v>65</v>
      </c>
      <c r="FN56" t="s">
        <v>65</v>
      </c>
      <c r="FO56" t="s">
        <v>65</v>
      </c>
      <c r="FP56" t="s">
        <v>65</v>
      </c>
      <c r="FQ56" t="s">
        <v>65</v>
      </c>
      <c r="FR56" t="s">
        <v>65</v>
      </c>
      <c r="FS56" t="s">
        <v>65</v>
      </c>
      <c r="FT56" t="s">
        <v>65</v>
      </c>
      <c r="FU56" t="s">
        <v>65</v>
      </c>
      <c r="FV56" t="s">
        <v>65</v>
      </c>
      <c r="FW56" t="s">
        <v>65</v>
      </c>
      <c r="FX56" t="s">
        <v>65</v>
      </c>
      <c r="FY56" t="s">
        <v>65</v>
      </c>
      <c r="FZ56" t="s">
        <v>65</v>
      </c>
      <c r="GA56" t="s">
        <v>65</v>
      </c>
      <c r="GB56" t="s">
        <v>65</v>
      </c>
      <c r="GC56" t="s">
        <v>65</v>
      </c>
      <c r="GD56" t="s">
        <v>65</v>
      </c>
      <c r="GE56" t="s">
        <v>65</v>
      </c>
      <c r="GF56" t="s">
        <v>65</v>
      </c>
      <c r="GG56" t="s">
        <v>65</v>
      </c>
      <c r="GH56" t="s">
        <v>65</v>
      </c>
      <c r="GI56" t="s">
        <v>65</v>
      </c>
      <c r="GJ56" t="s">
        <v>65</v>
      </c>
      <c r="GK56" t="s">
        <v>65</v>
      </c>
      <c r="GL56" t="s">
        <v>65</v>
      </c>
      <c r="GM56" t="s">
        <v>65</v>
      </c>
      <c r="GN56" t="s">
        <v>65</v>
      </c>
      <c r="GO56" t="s">
        <v>65</v>
      </c>
      <c r="GP56" t="s">
        <v>65</v>
      </c>
      <c r="GQ56" t="s">
        <v>65</v>
      </c>
      <c r="GR56" t="s">
        <v>65</v>
      </c>
      <c r="GS56" t="s">
        <v>65</v>
      </c>
      <c r="GT56" t="s">
        <v>65</v>
      </c>
      <c r="GU56" t="s">
        <v>65</v>
      </c>
      <c r="GV56" t="s">
        <v>65</v>
      </c>
      <c r="GW56" t="s">
        <v>65</v>
      </c>
      <c r="GX56" t="s">
        <v>65</v>
      </c>
      <c r="GY56" t="s">
        <v>65</v>
      </c>
      <c r="GZ56" t="s">
        <v>65</v>
      </c>
      <c r="HA56" t="s">
        <v>65</v>
      </c>
      <c r="HB56" t="s">
        <v>65</v>
      </c>
      <c r="HC56" t="s">
        <v>65</v>
      </c>
      <c r="HD56" t="s">
        <v>65</v>
      </c>
      <c r="HE56" t="s">
        <v>65</v>
      </c>
      <c r="HF56" t="s">
        <v>65</v>
      </c>
      <c r="HG56" t="s">
        <v>65</v>
      </c>
      <c r="HH56" t="s">
        <v>65</v>
      </c>
      <c r="HI56" t="s">
        <v>65</v>
      </c>
      <c r="HJ56" t="s">
        <v>65</v>
      </c>
      <c r="HK56" t="s">
        <v>65</v>
      </c>
      <c r="HL56" t="s">
        <v>65</v>
      </c>
      <c r="HM56" t="s">
        <v>65</v>
      </c>
      <c r="HN56" t="s">
        <v>65</v>
      </c>
      <c r="HO56" t="s">
        <v>65</v>
      </c>
      <c r="HP56" t="s">
        <v>65</v>
      </c>
      <c r="HQ56" t="s">
        <v>65</v>
      </c>
      <c r="HR56" t="s">
        <v>65</v>
      </c>
      <c r="HS56" t="s">
        <v>65</v>
      </c>
      <c r="HT56" t="s">
        <v>65</v>
      </c>
      <c r="HU56" t="s">
        <v>65</v>
      </c>
      <c r="HV56" t="s">
        <v>65</v>
      </c>
      <c r="HW56" t="s">
        <v>65</v>
      </c>
      <c r="HX56" t="s">
        <v>65</v>
      </c>
      <c r="HY56" t="s">
        <v>65</v>
      </c>
      <c r="HZ56" t="s">
        <v>65</v>
      </c>
      <c r="IA56" t="s">
        <v>65</v>
      </c>
      <c r="IB56" t="s">
        <v>65</v>
      </c>
      <c r="IC56" t="s">
        <v>65</v>
      </c>
      <c r="ID56" t="s">
        <v>65</v>
      </c>
      <c r="IE56" t="s">
        <v>65</v>
      </c>
      <c r="IF56" t="s">
        <v>65</v>
      </c>
      <c r="IG56" t="s">
        <v>65</v>
      </c>
      <c r="IH56" t="s">
        <v>65</v>
      </c>
      <c r="II56" t="s">
        <v>65</v>
      </c>
      <c r="IJ56" t="s">
        <v>65</v>
      </c>
      <c r="IK56" t="s">
        <v>65</v>
      </c>
      <c r="IL56" t="s">
        <v>65</v>
      </c>
      <c r="IM56" t="s">
        <v>65</v>
      </c>
      <c r="IN56" t="s">
        <v>65</v>
      </c>
      <c r="IO56" t="s">
        <v>65</v>
      </c>
      <c r="IP56" t="s">
        <v>65</v>
      </c>
      <c r="IQ56" t="s">
        <v>65</v>
      </c>
      <c r="IR56" t="s">
        <v>65</v>
      </c>
      <c r="IS56" t="s">
        <v>65</v>
      </c>
      <c r="IT56" t="s">
        <v>65</v>
      </c>
      <c r="IU56" t="s">
        <v>65</v>
      </c>
      <c r="IV56" t="s">
        <v>65</v>
      </c>
      <c r="IW56" t="s">
        <v>65</v>
      </c>
      <c r="IX56" t="s">
        <v>65</v>
      </c>
      <c r="IY56" t="s">
        <v>65</v>
      </c>
      <c r="IZ56" t="s">
        <v>65</v>
      </c>
      <c r="JA56" t="s">
        <v>65</v>
      </c>
      <c r="JB56" t="s">
        <v>65</v>
      </c>
      <c r="JC56" t="s">
        <v>65</v>
      </c>
      <c r="JD56" t="s">
        <v>65</v>
      </c>
      <c r="JE56" t="s">
        <v>65</v>
      </c>
      <c r="JF56" t="s">
        <v>65</v>
      </c>
      <c r="JG56" t="s">
        <v>65</v>
      </c>
      <c r="JH56" t="s">
        <v>65</v>
      </c>
      <c r="JI56" t="s">
        <v>65</v>
      </c>
      <c r="JJ56" t="s">
        <v>65</v>
      </c>
      <c r="JK56" t="s">
        <v>65</v>
      </c>
      <c r="JL56" t="s">
        <v>65</v>
      </c>
      <c r="JM56" t="s">
        <v>65</v>
      </c>
      <c r="JN56" t="s">
        <v>65</v>
      </c>
      <c r="JO56" t="s">
        <v>65</v>
      </c>
      <c r="JP56" t="s">
        <v>65</v>
      </c>
      <c r="JQ56" t="s">
        <v>65</v>
      </c>
      <c r="JR56" t="s">
        <v>65</v>
      </c>
      <c r="JS56" t="s">
        <v>65</v>
      </c>
      <c r="JT56" t="s">
        <v>65</v>
      </c>
      <c r="JU56" t="s">
        <v>65</v>
      </c>
      <c r="JV56" t="s">
        <v>65</v>
      </c>
      <c r="JW56" t="s">
        <v>65</v>
      </c>
      <c r="JX56" t="s">
        <v>65</v>
      </c>
      <c r="JY56" t="s">
        <v>65</v>
      </c>
      <c r="JZ56" t="s">
        <v>65</v>
      </c>
      <c r="KA56" t="s">
        <v>65</v>
      </c>
      <c r="KB56" t="s">
        <v>65</v>
      </c>
      <c r="KC56" t="s">
        <v>65</v>
      </c>
      <c r="KD56" t="s">
        <v>65</v>
      </c>
      <c r="KE56" t="s">
        <v>65</v>
      </c>
      <c r="KF56" t="s">
        <v>65</v>
      </c>
      <c r="KG56" t="s">
        <v>65</v>
      </c>
      <c r="KH56" t="s">
        <v>65</v>
      </c>
      <c r="KI56" t="s">
        <v>65</v>
      </c>
      <c r="KJ56" t="s">
        <v>65</v>
      </c>
      <c r="KK56" t="s">
        <v>65</v>
      </c>
      <c r="KL56" t="s">
        <v>65</v>
      </c>
      <c r="KM56" t="s">
        <v>65</v>
      </c>
      <c r="KN56" t="s">
        <v>65</v>
      </c>
      <c r="KO56" t="s">
        <v>65</v>
      </c>
      <c r="KP56" t="s">
        <v>65</v>
      </c>
      <c r="KQ56" t="s">
        <v>65</v>
      </c>
      <c r="KR56" t="s">
        <v>65</v>
      </c>
      <c r="KS56" t="s">
        <v>65</v>
      </c>
      <c r="KT56" t="s">
        <v>65</v>
      </c>
      <c r="KU56" t="s">
        <v>65</v>
      </c>
      <c r="KV56" t="s">
        <v>65</v>
      </c>
      <c r="KW56" t="s">
        <v>65</v>
      </c>
      <c r="KX56" t="s">
        <v>65</v>
      </c>
      <c r="KY56" t="s">
        <v>65</v>
      </c>
      <c r="KZ56" t="s">
        <v>65</v>
      </c>
      <c r="LA56" t="s">
        <v>65</v>
      </c>
      <c r="LB56" t="s">
        <v>65</v>
      </c>
      <c r="LC56" t="s">
        <v>65</v>
      </c>
      <c r="LD56" t="s">
        <v>65</v>
      </c>
      <c r="LE56" t="s">
        <v>65</v>
      </c>
      <c r="LF56" t="s">
        <v>65</v>
      </c>
      <c r="LG56" t="s">
        <v>65</v>
      </c>
      <c r="LH56" t="s">
        <v>65</v>
      </c>
      <c r="LI56" t="s">
        <v>65</v>
      </c>
      <c r="LJ56" t="s">
        <v>65</v>
      </c>
      <c r="LK56" t="s">
        <v>65</v>
      </c>
      <c r="LL56" t="s">
        <v>65</v>
      </c>
      <c r="LM56" t="s">
        <v>65</v>
      </c>
      <c r="LN56" t="s">
        <v>65</v>
      </c>
      <c r="LO56" t="s">
        <v>65</v>
      </c>
    </row>
    <row r="57" spans="1:327" ht="15.75" thickBot="1" x14ac:dyDescent="0.25">
      <c r="V57" t="s">
        <v>73</v>
      </c>
      <c r="W57" s="28">
        <v>60</v>
      </c>
      <c r="X57" s="29">
        <f>W57</f>
        <v>60</v>
      </c>
      <c r="Y57" s="29">
        <f>W57</f>
        <v>60</v>
      </c>
      <c r="Z57" s="29">
        <f>W57</f>
        <v>60</v>
      </c>
      <c r="AA57" s="30">
        <f>W57</f>
        <v>60</v>
      </c>
      <c r="AB57" s="28">
        <f>W57-1</f>
        <v>59</v>
      </c>
      <c r="AC57" s="29">
        <f>AB57</f>
        <v>59</v>
      </c>
      <c r="AD57" s="29">
        <f t="shared" ref="AD57:AF57" si="847">AC57</f>
        <v>59</v>
      </c>
      <c r="AE57" s="29">
        <f t="shared" si="847"/>
        <v>59</v>
      </c>
      <c r="AF57" s="30">
        <f t="shared" si="847"/>
        <v>59</v>
      </c>
      <c r="AG57" s="28">
        <f>AB57-1</f>
        <v>58</v>
      </c>
      <c r="AH57" s="29">
        <f>AG57</f>
        <v>58</v>
      </c>
      <c r="AI57" s="29">
        <f t="shared" ref="AI57:AK57" si="848">AH57</f>
        <v>58</v>
      </c>
      <c r="AJ57" s="29">
        <f t="shared" si="848"/>
        <v>58</v>
      </c>
      <c r="AK57" s="30">
        <f t="shared" si="848"/>
        <v>58</v>
      </c>
      <c r="AL57" s="28">
        <f>AG57-1</f>
        <v>57</v>
      </c>
      <c r="AM57" s="29">
        <f>AL57</f>
        <v>57</v>
      </c>
      <c r="AN57" s="29">
        <f t="shared" ref="AN57:AP57" si="849">AM57</f>
        <v>57</v>
      </c>
      <c r="AO57" s="29">
        <f t="shared" si="849"/>
        <v>57</v>
      </c>
      <c r="AP57" s="30">
        <f t="shared" si="849"/>
        <v>57</v>
      </c>
      <c r="AQ57" s="28">
        <f>AL57-1</f>
        <v>56</v>
      </c>
      <c r="AR57" s="29">
        <f>AQ57</f>
        <v>56</v>
      </c>
      <c r="AS57" s="29">
        <f t="shared" ref="AS57:AU57" si="850">AR57</f>
        <v>56</v>
      </c>
      <c r="AT57" s="29">
        <f t="shared" si="850"/>
        <v>56</v>
      </c>
      <c r="AU57" s="30">
        <f t="shared" si="850"/>
        <v>56</v>
      </c>
      <c r="AV57" s="28">
        <f>AQ57-1</f>
        <v>55</v>
      </c>
      <c r="AW57" s="29">
        <f>AV57</f>
        <v>55</v>
      </c>
      <c r="AX57" s="29">
        <f t="shared" ref="AX57:AZ57" si="851">AW57</f>
        <v>55</v>
      </c>
      <c r="AY57" s="29">
        <f t="shared" si="851"/>
        <v>55</v>
      </c>
      <c r="AZ57" s="30">
        <f t="shared" si="851"/>
        <v>55</v>
      </c>
      <c r="BA57" s="28">
        <f t="shared" ref="BA57" si="852">AV57-1</f>
        <v>54</v>
      </c>
      <c r="BB57" s="29">
        <f t="shared" ref="BB57:BE57" si="853">BA57</f>
        <v>54</v>
      </c>
      <c r="BC57" s="29">
        <f t="shared" si="853"/>
        <v>54</v>
      </c>
      <c r="BD57" s="29">
        <f t="shared" si="853"/>
        <v>54</v>
      </c>
      <c r="BE57" s="30">
        <f t="shared" si="853"/>
        <v>54</v>
      </c>
      <c r="BF57" s="28">
        <f t="shared" ref="BF57" si="854">BA57-1</f>
        <v>53</v>
      </c>
      <c r="BG57" s="29">
        <f t="shared" ref="BG57:BJ57" si="855">BF57</f>
        <v>53</v>
      </c>
      <c r="BH57" s="29">
        <f t="shared" si="855"/>
        <v>53</v>
      </c>
      <c r="BI57" s="29">
        <f t="shared" si="855"/>
        <v>53</v>
      </c>
      <c r="BJ57" s="30">
        <f t="shared" si="855"/>
        <v>53</v>
      </c>
      <c r="BK57" s="28">
        <f t="shared" ref="BK57" si="856">BF57-1</f>
        <v>52</v>
      </c>
      <c r="BL57" s="29">
        <f t="shared" ref="BL57:BO57" si="857">BK57</f>
        <v>52</v>
      </c>
      <c r="BM57" s="29">
        <f t="shared" si="857"/>
        <v>52</v>
      </c>
      <c r="BN57" s="29">
        <f t="shared" si="857"/>
        <v>52</v>
      </c>
      <c r="BO57" s="30">
        <f t="shared" si="857"/>
        <v>52</v>
      </c>
      <c r="BP57" s="28">
        <f t="shared" ref="BP57" si="858">BK57-1</f>
        <v>51</v>
      </c>
      <c r="BQ57" s="29">
        <f t="shared" ref="BQ57:BT57" si="859">BP57</f>
        <v>51</v>
      </c>
      <c r="BR57" s="29">
        <f t="shared" si="859"/>
        <v>51</v>
      </c>
      <c r="BS57" s="29">
        <f t="shared" si="859"/>
        <v>51</v>
      </c>
      <c r="BT57" s="30">
        <f t="shared" si="859"/>
        <v>51</v>
      </c>
      <c r="BU57" s="28">
        <f t="shared" ref="BU57" si="860">BP57-1</f>
        <v>50</v>
      </c>
      <c r="BV57" s="29">
        <f t="shared" ref="BV57:BY57" si="861">BU57</f>
        <v>50</v>
      </c>
      <c r="BW57" s="29">
        <f t="shared" si="861"/>
        <v>50</v>
      </c>
      <c r="BX57" s="29">
        <f t="shared" si="861"/>
        <v>50</v>
      </c>
      <c r="BY57" s="30">
        <f t="shared" si="861"/>
        <v>50</v>
      </c>
      <c r="BZ57" s="28">
        <f t="shared" ref="BZ57" si="862">BU57-1</f>
        <v>49</v>
      </c>
      <c r="CA57" s="29">
        <f t="shared" ref="CA57:CD57" si="863">BZ57</f>
        <v>49</v>
      </c>
      <c r="CB57" s="29">
        <f t="shared" si="863"/>
        <v>49</v>
      </c>
      <c r="CC57" s="29">
        <f t="shared" si="863"/>
        <v>49</v>
      </c>
      <c r="CD57" s="30">
        <f t="shared" si="863"/>
        <v>49</v>
      </c>
      <c r="CE57" s="28">
        <f t="shared" ref="CE57" si="864">BZ57-1</f>
        <v>48</v>
      </c>
      <c r="CF57" s="29">
        <f t="shared" ref="CF57:CI57" si="865">CE57</f>
        <v>48</v>
      </c>
      <c r="CG57" s="29">
        <f t="shared" si="865"/>
        <v>48</v>
      </c>
      <c r="CH57" s="29">
        <f t="shared" si="865"/>
        <v>48</v>
      </c>
      <c r="CI57" s="30">
        <f t="shared" si="865"/>
        <v>48</v>
      </c>
      <c r="CJ57" s="28">
        <f t="shared" ref="CJ57" si="866">CE57-1</f>
        <v>47</v>
      </c>
      <c r="CK57" s="29">
        <f t="shared" ref="CK57:CN57" si="867">CJ57</f>
        <v>47</v>
      </c>
      <c r="CL57" s="29">
        <f t="shared" si="867"/>
        <v>47</v>
      </c>
      <c r="CM57" s="29">
        <f t="shared" si="867"/>
        <v>47</v>
      </c>
      <c r="CN57" s="30">
        <f t="shared" si="867"/>
        <v>47</v>
      </c>
      <c r="CO57" s="28">
        <f t="shared" ref="CO57" si="868">CJ57-1</f>
        <v>46</v>
      </c>
      <c r="CP57" s="29">
        <f t="shared" ref="CP57:CS57" si="869">CO57</f>
        <v>46</v>
      </c>
      <c r="CQ57" s="29">
        <f t="shared" si="869"/>
        <v>46</v>
      </c>
      <c r="CR57" s="29">
        <f t="shared" si="869"/>
        <v>46</v>
      </c>
      <c r="CS57" s="30">
        <f t="shared" si="869"/>
        <v>46</v>
      </c>
      <c r="CT57" s="28">
        <f t="shared" ref="CT57" si="870">CO57-1</f>
        <v>45</v>
      </c>
      <c r="CU57" s="29">
        <f t="shared" ref="CU57:CX57" si="871">CT57</f>
        <v>45</v>
      </c>
      <c r="CV57" s="29">
        <f t="shared" si="871"/>
        <v>45</v>
      </c>
      <c r="CW57" s="29">
        <f t="shared" si="871"/>
        <v>45</v>
      </c>
      <c r="CX57" s="30">
        <f t="shared" si="871"/>
        <v>45</v>
      </c>
      <c r="CY57" s="28">
        <f t="shared" ref="CY57" si="872">CT57-1</f>
        <v>44</v>
      </c>
      <c r="CZ57" s="29">
        <f t="shared" ref="CZ57:DC57" si="873">CY57</f>
        <v>44</v>
      </c>
      <c r="DA57" s="29">
        <f t="shared" si="873"/>
        <v>44</v>
      </c>
      <c r="DB57" s="29">
        <f t="shared" si="873"/>
        <v>44</v>
      </c>
      <c r="DC57" s="30">
        <f t="shared" si="873"/>
        <v>44</v>
      </c>
      <c r="DD57" s="28">
        <f t="shared" ref="DD57" si="874">CY57-1</f>
        <v>43</v>
      </c>
      <c r="DE57" s="29">
        <f t="shared" ref="DE57:DH57" si="875">DD57</f>
        <v>43</v>
      </c>
      <c r="DF57" s="29">
        <f t="shared" si="875"/>
        <v>43</v>
      </c>
      <c r="DG57" s="29">
        <f t="shared" si="875"/>
        <v>43</v>
      </c>
      <c r="DH57" s="30">
        <f t="shared" si="875"/>
        <v>43</v>
      </c>
      <c r="DI57" s="28">
        <f t="shared" ref="DI57" si="876">DD57-1</f>
        <v>42</v>
      </c>
      <c r="DJ57" s="29">
        <f t="shared" ref="DJ57:DM57" si="877">DI57</f>
        <v>42</v>
      </c>
      <c r="DK57" s="29">
        <f t="shared" si="877"/>
        <v>42</v>
      </c>
      <c r="DL57" s="29">
        <f t="shared" si="877"/>
        <v>42</v>
      </c>
      <c r="DM57" s="30">
        <f t="shared" si="877"/>
        <v>42</v>
      </c>
      <c r="DN57" s="28">
        <f t="shared" ref="DN57" si="878">DI57-1</f>
        <v>41</v>
      </c>
      <c r="DO57" s="29">
        <f t="shared" ref="DO57:DR57" si="879">DN57</f>
        <v>41</v>
      </c>
      <c r="DP57" s="29">
        <f t="shared" si="879"/>
        <v>41</v>
      </c>
      <c r="DQ57" s="29">
        <f t="shared" si="879"/>
        <v>41</v>
      </c>
      <c r="DR57" s="30">
        <f t="shared" si="879"/>
        <v>41</v>
      </c>
      <c r="DS57" s="28">
        <f t="shared" ref="DS57" si="880">DN57-1</f>
        <v>40</v>
      </c>
      <c r="DT57" s="29">
        <f t="shared" ref="DT57:DW57" si="881">DS57</f>
        <v>40</v>
      </c>
      <c r="DU57" s="29">
        <f t="shared" si="881"/>
        <v>40</v>
      </c>
      <c r="DV57" s="29">
        <f t="shared" si="881"/>
        <v>40</v>
      </c>
      <c r="DW57" s="30">
        <f t="shared" si="881"/>
        <v>40</v>
      </c>
      <c r="DX57" s="28">
        <f t="shared" ref="DX57" si="882">DS57-1</f>
        <v>39</v>
      </c>
      <c r="DY57" s="29">
        <f t="shared" ref="DY57:EB57" si="883">DX57</f>
        <v>39</v>
      </c>
      <c r="DZ57" s="29">
        <f t="shared" si="883"/>
        <v>39</v>
      </c>
      <c r="EA57" s="29">
        <f t="shared" si="883"/>
        <v>39</v>
      </c>
      <c r="EB57" s="30">
        <f t="shared" si="883"/>
        <v>39</v>
      </c>
      <c r="EC57" s="28">
        <f t="shared" ref="EC57" si="884">DX57-1</f>
        <v>38</v>
      </c>
      <c r="ED57" s="29">
        <f t="shared" ref="ED57:EG57" si="885">EC57</f>
        <v>38</v>
      </c>
      <c r="EE57" s="29">
        <f t="shared" si="885"/>
        <v>38</v>
      </c>
      <c r="EF57" s="29">
        <f t="shared" si="885"/>
        <v>38</v>
      </c>
      <c r="EG57" s="30">
        <f t="shared" si="885"/>
        <v>38</v>
      </c>
      <c r="EH57" s="28">
        <f t="shared" ref="EH57" si="886">EC57-1</f>
        <v>37</v>
      </c>
      <c r="EI57" s="29">
        <f t="shared" ref="EI57:EL57" si="887">EH57</f>
        <v>37</v>
      </c>
      <c r="EJ57" s="29">
        <f t="shared" si="887"/>
        <v>37</v>
      </c>
      <c r="EK57" s="29">
        <f t="shared" si="887"/>
        <v>37</v>
      </c>
      <c r="EL57" s="30">
        <f t="shared" si="887"/>
        <v>37</v>
      </c>
      <c r="EM57" s="28">
        <f t="shared" ref="EM57" si="888">EH57-1</f>
        <v>36</v>
      </c>
      <c r="EN57" s="29">
        <f t="shared" ref="EN57:EQ57" si="889">EM57</f>
        <v>36</v>
      </c>
      <c r="EO57" s="29">
        <f t="shared" si="889"/>
        <v>36</v>
      </c>
      <c r="EP57" s="29">
        <f t="shared" si="889"/>
        <v>36</v>
      </c>
      <c r="EQ57" s="30">
        <f t="shared" si="889"/>
        <v>36</v>
      </c>
      <c r="ER57" s="28">
        <f t="shared" ref="ER57" si="890">EM57-1</f>
        <v>35</v>
      </c>
      <c r="ES57" s="29">
        <f t="shared" ref="ES57:EV57" si="891">ER57</f>
        <v>35</v>
      </c>
      <c r="ET57" s="29">
        <f t="shared" si="891"/>
        <v>35</v>
      </c>
      <c r="EU57" s="29">
        <f t="shared" si="891"/>
        <v>35</v>
      </c>
      <c r="EV57" s="30">
        <f t="shared" si="891"/>
        <v>35</v>
      </c>
      <c r="EW57" s="28">
        <f t="shared" ref="EW57" si="892">ER57-1</f>
        <v>34</v>
      </c>
      <c r="EX57" s="29">
        <f t="shared" ref="EX57:FA57" si="893">EW57</f>
        <v>34</v>
      </c>
      <c r="EY57" s="29">
        <f t="shared" si="893"/>
        <v>34</v>
      </c>
      <c r="EZ57" s="29">
        <f t="shared" si="893"/>
        <v>34</v>
      </c>
      <c r="FA57" s="30">
        <f t="shared" si="893"/>
        <v>34</v>
      </c>
      <c r="FB57" s="28">
        <f t="shared" ref="FB57" si="894">EW57-1</f>
        <v>33</v>
      </c>
      <c r="FC57" s="29">
        <f t="shared" ref="FC57:FF57" si="895">FB57</f>
        <v>33</v>
      </c>
      <c r="FD57" s="29">
        <f t="shared" si="895"/>
        <v>33</v>
      </c>
      <c r="FE57" s="29">
        <f t="shared" si="895"/>
        <v>33</v>
      </c>
      <c r="FF57" s="30">
        <f t="shared" si="895"/>
        <v>33</v>
      </c>
      <c r="FG57" s="28">
        <f t="shared" ref="FG57" si="896">FB57-1</f>
        <v>32</v>
      </c>
      <c r="FH57" s="29">
        <f t="shared" ref="FH57:FK57" si="897">FG57</f>
        <v>32</v>
      </c>
      <c r="FI57" s="29">
        <f t="shared" si="897"/>
        <v>32</v>
      </c>
      <c r="FJ57" s="29">
        <f t="shared" si="897"/>
        <v>32</v>
      </c>
      <c r="FK57" s="30">
        <f t="shared" si="897"/>
        <v>32</v>
      </c>
      <c r="FL57" s="28">
        <f t="shared" ref="FL57" si="898">FG57-1</f>
        <v>31</v>
      </c>
      <c r="FM57" s="29">
        <f t="shared" ref="FM57:FP57" si="899">FL57</f>
        <v>31</v>
      </c>
      <c r="FN57" s="29">
        <f t="shared" si="899"/>
        <v>31</v>
      </c>
      <c r="FO57" s="29">
        <f t="shared" si="899"/>
        <v>31</v>
      </c>
      <c r="FP57" s="30">
        <f t="shared" si="899"/>
        <v>31</v>
      </c>
      <c r="FQ57" s="28">
        <f t="shared" ref="FQ57" si="900">FL57-1</f>
        <v>30</v>
      </c>
      <c r="FR57" s="29">
        <f t="shared" ref="FR57:FU57" si="901">FQ57</f>
        <v>30</v>
      </c>
      <c r="FS57" s="29">
        <f t="shared" si="901"/>
        <v>30</v>
      </c>
      <c r="FT57" s="29">
        <f t="shared" si="901"/>
        <v>30</v>
      </c>
      <c r="FU57" s="30">
        <f t="shared" si="901"/>
        <v>30</v>
      </c>
      <c r="FV57" s="28">
        <f t="shared" ref="FV57" si="902">FQ57-1</f>
        <v>29</v>
      </c>
      <c r="FW57" s="29">
        <f t="shared" ref="FW57:FZ57" si="903">FV57</f>
        <v>29</v>
      </c>
      <c r="FX57" s="29">
        <f t="shared" si="903"/>
        <v>29</v>
      </c>
      <c r="FY57" s="29">
        <f t="shared" si="903"/>
        <v>29</v>
      </c>
      <c r="FZ57" s="30">
        <f t="shared" si="903"/>
        <v>29</v>
      </c>
      <c r="GA57" s="28">
        <f t="shared" ref="GA57" si="904">FV57-1</f>
        <v>28</v>
      </c>
      <c r="GB57" s="29">
        <f t="shared" ref="GB57:GE57" si="905">GA57</f>
        <v>28</v>
      </c>
      <c r="GC57" s="29">
        <f t="shared" si="905"/>
        <v>28</v>
      </c>
      <c r="GD57" s="29">
        <f t="shared" si="905"/>
        <v>28</v>
      </c>
      <c r="GE57" s="30">
        <f t="shared" si="905"/>
        <v>28</v>
      </c>
      <c r="GF57" s="28">
        <f t="shared" ref="GF57" si="906">GA57-1</f>
        <v>27</v>
      </c>
      <c r="GG57" s="29">
        <f t="shared" ref="GG57:GJ57" si="907">GF57</f>
        <v>27</v>
      </c>
      <c r="GH57" s="29">
        <f t="shared" si="907"/>
        <v>27</v>
      </c>
      <c r="GI57" s="29">
        <f t="shared" si="907"/>
        <v>27</v>
      </c>
      <c r="GJ57" s="30">
        <f t="shared" si="907"/>
        <v>27</v>
      </c>
      <c r="GK57" s="28">
        <f t="shared" ref="GK57" si="908">GF57-1</f>
        <v>26</v>
      </c>
      <c r="GL57" s="29">
        <f t="shared" ref="GL57:GO57" si="909">GK57</f>
        <v>26</v>
      </c>
      <c r="GM57" s="29">
        <f t="shared" si="909"/>
        <v>26</v>
      </c>
      <c r="GN57" s="29">
        <f t="shared" si="909"/>
        <v>26</v>
      </c>
      <c r="GO57" s="30">
        <f t="shared" si="909"/>
        <v>26</v>
      </c>
      <c r="GP57" s="28">
        <f t="shared" ref="GP57" si="910">GK57-1</f>
        <v>25</v>
      </c>
      <c r="GQ57" s="29">
        <f t="shared" ref="GQ57:GT57" si="911">GP57</f>
        <v>25</v>
      </c>
      <c r="GR57" s="29">
        <f t="shared" si="911"/>
        <v>25</v>
      </c>
      <c r="GS57" s="29">
        <f t="shared" si="911"/>
        <v>25</v>
      </c>
      <c r="GT57" s="30">
        <f t="shared" si="911"/>
        <v>25</v>
      </c>
      <c r="GU57" s="28">
        <f t="shared" ref="GU57" si="912">GP57-1</f>
        <v>24</v>
      </c>
      <c r="GV57" s="29">
        <f t="shared" ref="GV57:GY57" si="913">GU57</f>
        <v>24</v>
      </c>
      <c r="GW57" s="29">
        <f t="shared" si="913"/>
        <v>24</v>
      </c>
      <c r="GX57" s="29">
        <f t="shared" si="913"/>
        <v>24</v>
      </c>
      <c r="GY57" s="30">
        <f t="shared" si="913"/>
        <v>24</v>
      </c>
      <c r="GZ57" s="28">
        <f t="shared" ref="GZ57" si="914">GU57-1</f>
        <v>23</v>
      </c>
      <c r="HA57" s="29">
        <f t="shared" ref="HA57:HD57" si="915">GZ57</f>
        <v>23</v>
      </c>
      <c r="HB57" s="29">
        <f t="shared" si="915"/>
        <v>23</v>
      </c>
      <c r="HC57" s="29">
        <f t="shared" si="915"/>
        <v>23</v>
      </c>
      <c r="HD57" s="30">
        <f t="shared" si="915"/>
        <v>23</v>
      </c>
      <c r="HE57" s="28">
        <f t="shared" ref="HE57" si="916">GZ57-1</f>
        <v>22</v>
      </c>
      <c r="HF57" s="29">
        <f t="shared" ref="HF57:HI57" si="917">HE57</f>
        <v>22</v>
      </c>
      <c r="HG57" s="29">
        <f t="shared" si="917"/>
        <v>22</v>
      </c>
      <c r="HH57" s="29">
        <f t="shared" si="917"/>
        <v>22</v>
      </c>
      <c r="HI57" s="30">
        <f t="shared" si="917"/>
        <v>22</v>
      </c>
      <c r="HJ57" s="28">
        <f t="shared" ref="HJ57" si="918">HE57-1</f>
        <v>21</v>
      </c>
      <c r="HK57" s="29">
        <f t="shared" ref="HK57:HN57" si="919">HJ57</f>
        <v>21</v>
      </c>
      <c r="HL57" s="29">
        <f t="shared" si="919"/>
        <v>21</v>
      </c>
      <c r="HM57" s="29">
        <f t="shared" si="919"/>
        <v>21</v>
      </c>
      <c r="HN57" s="30">
        <f t="shared" si="919"/>
        <v>21</v>
      </c>
      <c r="HO57" s="28">
        <f t="shared" ref="HO57" si="920">HJ57-1</f>
        <v>20</v>
      </c>
      <c r="HP57" s="29">
        <f t="shared" ref="HP57:HS57" si="921">HO57</f>
        <v>20</v>
      </c>
      <c r="HQ57" s="29">
        <f t="shared" si="921"/>
        <v>20</v>
      </c>
      <c r="HR57" s="29">
        <f t="shared" si="921"/>
        <v>20</v>
      </c>
      <c r="HS57" s="30">
        <f t="shared" si="921"/>
        <v>20</v>
      </c>
      <c r="HT57" s="28">
        <f t="shared" ref="HT57" si="922">HO57-1</f>
        <v>19</v>
      </c>
      <c r="HU57" s="29">
        <f t="shared" ref="HU57:HX57" si="923">HT57</f>
        <v>19</v>
      </c>
      <c r="HV57" s="29">
        <f t="shared" si="923"/>
        <v>19</v>
      </c>
      <c r="HW57" s="29">
        <f t="shared" si="923"/>
        <v>19</v>
      </c>
      <c r="HX57" s="30">
        <f t="shared" si="923"/>
        <v>19</v>
      </c>
      <c r="HY57" s="28">
        <f t="shared" ref="HY57" si="924">HT57-1</f>
        <v>18</v>
      </c>
      <c r="HZ57" s="29">
        <f t="shared" ref="HZ57:IC57" si="925">HY57</f>
        <v>18</v>
      </c>
      <c r="IA57" s="29">
        <f t="shared" si="925"/>
        <v>18</v>
      </c>
      <c r="IB57" s="29">
        <f t="shared" si="925"/>
        <v>18</v>
      </c>
      <c r="IC57" s="30">
        <f t="shared" si="925"/>
        <v>18</v>
      </c>
      <c r="ID57" s="28">
        <f t="shared" ref="ID57" si="926">HY57-1</f>
        <v>17</v>
      </c>
      <c r="IE57" s="29">
        <f t="shared" ref="IE57:IH57" si="927">ID57</f>
        <v>17</v>
      </c>
      <c r="IF57" s="29">
        <f t="shared" si="927"/>
        <v>17</v>
      </c>
      <c r="IG57" s="29">
        <f t="shared" si="927"/>
        <v>17</v>
      </c>
      <c r="IH57" s="30">
        <f t="shared" si="927"/>
        <v>17</v>
      </c>
      <c r="II57" s="28">
        <f t="shared" ref="II57" si="928">ID57-1</f>
        <v>16</v>
      </c>
      <c r="IJ57" s="29">
        <f t="shared" ref="IJ57:IM57" si="929">II57</f>
        <v>16</v>
      </c>
      <c r="IK57" s="29">
        <f t="shared" si="929"/>
        <v>16</v>
      </c>
      <c r="IL57" s="29">
        <f t="shared" si="929"/>
        <v>16</v>
      </c>
      <c r="IM57" s="30">
        <f t="shared" si="929"/>
        <v>16</v>
      </c>
      <c r="IN57" s="28">
        <f t="shared" ref="IN57" si="930">II57-1</f>
        <v>15</v>
      </c>
      <c r="IO57" s="29">
        <f t="shared" ref="IO57:IR57" si="931">IN57</f>
        <v>15</v>
      </c>
      <c r="IP57" s="29">
        <f t="shared" si="931"/>
        <v>15</v>
      </c>
      <c r="IQ57" s="29">
        <f t="shared" si="931"/>
        <v>15</v>
      </c>
      <c r="IR57" s="30">
        <f t="shared" si="931"/>
        <v>15</v>
      </c>
      <c r="IS57" s="28">
        <f t="shared" ref="IS57" si="932">IN57-1</f>
        <v>14</v>
      </c>
      <c r="IT57" s="29">
        <f t="shared" ref="IT57:IW57" si="933">IS57</f>
        <v>14</v>
      </c>
      <c r="IU57" s="29">
        <f t="shared" si="933"/>
        <v>14</v>
      </c>
      <c r="IV57" s="29">
        <f t="shared" si="933"/>
        <v>14</v>
      </c>
      <c r="IW57" s="30">
        <f t="shared" si="933"/>
        <v>14</v>
      </c>
      <c r="IX57" s="28">
        <f t="shared" ref="IX57" si="934">IS57-1</f>
        <v>13</v>
      </c>
      <c r="IY57" s="29">
        <f t="shared" ref="IY57:JB57" si="935">IX57</f>
        <v>13</v>
      </c>
      <c r="IZ57" s="29">
        <f t="shared" si="935"/>
        <v>13</v>
      </c>
      <c r="JA57" s="29">
        <f t="shared" si="935"/>
        <v>13</v>
      </c>
      <c r="JB57" s="30">
        <f t="shared" si="935"/>
        <v>13</v>
      </c>
      <c r="JC57" s="28">
        <f t="shared" ref="JC57" si="936">IX57-1</f>
        <v>12</v>
      </c>
      <c r="JD57" s="29">
        <f t="shared" ref="JD57:JG57" si="937">JC57</f>
        <v>12</v>
      </c>
      <c r="JE57" s="29">
        <f t="shared" si="937"/>
        <v>12</v>
      </c>
      <c r="JF57" s="29">
        <f t="shared" si="937"/>
        <v>12</v>
      </c>
      <c r="JG57" s="30">
        <f t="shared" si="937"/>
        <v>12</v>
      </c>
      <c r="JH57" s="28">
        <f t="shared" ref="JH57" si="938">JC57-1</f>
        <v>11</v>
      </c>
      <c r="JI57" s="29">
        <f t="shared" ref="JI57:JL57" si="939">JH57</f>
        <v>11</v>
      </c>
      <c r="JJ57" s="29">
        <f t="shared" si="939"/>
        <v>11</v>
      </c>
      <c r="JK57" s="29">
        <f t="shared" si="939"/>
        <v>11</v>
      </c>
      <c r="JL57" s="30">
        <f t="shared" si="939"/>
        <v>11</v>
      </c>
      <c r="JM57" s="28">
        <f t="shared" ref="JM57" si="940">JH57-1</f>
        <v>10</v>
      </c>
      <c r="JN57" s="29">
        <f t="shared" ref="JN57:JQ57" si="941">JM57</f>
        <v>10</v>
      </c>
      <c r="JO57" s="29">
        <f t="shared" si="941"/>
        <v>10</v>
      </c>
      <c r="JP57" s="29">
        <f t="shared" si="941"/>
        <v>10</v>
      </c>
      <c r="JQ57" s="30">
        <f t="shared" si="941"/>
        <v>10</v>
      </c>
      <c r="JR57" s="28">
        <f t="shared" ref="JR57" si="942">JM57-1</f>
        <v>9</v>
      </c>
      <c r="JS57" s="29">
        <f t="shared" ref="JS57:JV57" si="943">JR57</f>
        <v>9</v>
      </c>
      <c r="JT57" s="29">
        <f t="shared" si="943"/>
        <v>9</v>
      </c>
      <c r="JU57" s="29">
        <f t="shared" si="943"/>
        <v>9</v>
      </c>
      <c r="JV57" s="30">
        <f t="shared" si="943"/>
        <v>9</v>
      </c>
      <c r="JW57" s="28">
        <f t="shared" ref="JW57" si="944">JR57-1</f>
        <v>8</v>
      </c>
      <c r="JX57" s="29">
        <f t="shared" ref="JX57:KA57" si="945">JW57</f>
        <v>8</v>
      </c>
      <c r="JY57" s="29">
        <f t="shared" si="945"/>
        <v>8</v>
      </c>
      <c r="JZ57" s="29">
        <f t="shared" si="945"/>
        <v>8</v>
      </c>
      <c r="KA57" s="30">
        <f t="shared" si="945"/>
        <v>8</v>
      </c>
      <c r="KB57" s="28">
        <f t="shared" ref="KB57" si="946">JW57-1</f>
        <v>7</v>
      </c>
      <c r="KC57" s="29">
        <f t="shared" ref="KC57:KF57" si="947">KB57</f>
        <v>7</v>
      </c>
      <c r="KD57" s="29">
        <f t="shared" si="947"/>
        <v>7</v>
      </c>
      <c r="KE57" s="29">
        <f t="shared" si="947"/>
        <v>7</v>
      </c>
      <c r="KF57" s="30">
        <f t="shared" si="947"/>
        <v>7</v>
      </c>
      <c r="KG57" s="28">
        <f t="shared" ref="KG57" si="948">KB57-1</f>
        <v>6</v>
      </c>
      <c r="KH57" s="29">
        <f t="shared" ref="KH57:KK57" si="949">KG57</f>
        <v>6</v>
      </c>
      <c r="KI57" s="29">
        <f t="shared" si="949"/>
        <v>6</v>
      </c>
      <c r="KJ57" s="29">
        <f t="shared" si="949"/>
        <v>6</v>
      </c>
      <c r="KK57" s="30">
        <f t="shared" si="949"/>
        <v>6</v>
      </c>
      <c r="KL57" s="28">
        <f t="shared" ref="KL57" si="950">KG57-1</f>
        <v>5</v>
      </c>
      <c r="KM57" s="29">
        <f t="shared" ref="KM57:KP57" si="951">KL57</f>
        <v>5</v>
      </c>
      <c r="KN57" s="29">
        <f t="shared" si="951"/>
        <v>5</v>
      </c>
      <c r="KO57" s="29">
        <f t="shared" si="951"/>
        <v>5</v>
      </c>
      <c r="KP57" s="30">
        <f t="shared" si="951"/>
        <v>5</v>
      </c>
      <c r="KQ57" s="28">
        <f t="shared" ref="KQ57" si="952">KL57-1</f>
        <v>4</v>
      </c>
      <c r="KR57" s="29">
        <f t="shared" ref="KR57:KU57" si="953">KQ57</f>
        <v>4</v>
      </c>
      <c r="KS57" s="29">
        <f t="shared" si="953"/>
        <v>4</v>
      </c>
      <c r="KT57" s="29">
        <f t="shared" si="953"/>
        <v>4</v>
      </c>
      <c r="KU57" s="30">
        <f t="shared" si="953"/>
        <v>4</v>
      </c>
      <c r="KV57" s="28">
        <f t="shared" ref="KV57" si="954">KQ57-1</f>
        <v>3</v>
      </c>
      <c r="KW57" s="29">
        <f t="shared" ref="KW57:KZ57" si="955">KV57</f>
        <v>3</v>
      </c>
      <c r="KX57" s="29">
        <f t="shared" si="955"/>
        <v>3</v>
      </c>
      <c r="KY57" s="29">
        <f t="shared" si="955"/>
        <v>3</v>
      </c>
      <c r="KZ57" s="30">
        <f t="shared" si="955"/>
        <v>3</v>
      </c>
      <c r="LA57" s="28">
        <f t="shared" ref="LA57" si="956">KV57-1</f>
        <v>2</v>
      </c>
      <c r="LB57" s="29">
        <f t="shared" ref="LB57:LE57" si="957">LA57</f>
        <v>2</v>
      </c>
      <c r="LC57" s="29">
        <f t="shared" si="957"/>
        <v>2</v>
      </c>
      <c r="LD57" s="29">
        <f t="shared" si="957"/>
        <v>2</v>
      </c>
      <c r="LE57" s="30">
        <f t="shared" si="957"/>
        <v>2</v>
      </c>
      <c r="LF57" s="28">
        <f t="shared" ref="LF57" si="958">LA57-1</f>
        <v>1</v>
      </c>
      <c r="LG57" s="29">
        <f t="shared" ref="LG57:LJ57" si="959">LF57</f>
        <v>1</v>
      </c>
      <c r="LH57" s="29">
        <f t="shared" si="959"/>
        <v>1</v>
      </c>
      <c r="LI57" s="29">
        <f t="shared" si="959"/>
        <v>1</v>
      </c>
      <c r="LJ57" s="30">
        <f t="shared" si="959"/>
        <v>1</v>
      </c>
      <c r="LK57" s="28">
        <f t="shared" ref="LK57" si="960">LF57-1</f>
        <v>0</v>
      </c>
      <c r="LL57" s="29">
        <f t="shared" ref="LL57:LO57" si="961">LK57</f>
        <v>0</v>
      </c>
      <c r="LM57" s="29">
        <f t="shared" si="961"/>
        <v>0</v>
      </c>
      <c r="LN57" s="29">
        <f t="shared" si="961"/>
        <v>0</v>
      </c>
      <c r="LO57" s="30">
        <f t="shared" si="961"/>
        <v>0</v>
      </c>
    </row>
    <row r="58" spans="1:327" x14ac:dyDescent="0.2">
      <c r="A58" s="31">
        <v>45556</v>
      </c>
      <c r="W58" t="s">
        <v>42</v>
      </c>
      <c r="X58" t="s">
        <v>74</v>
      </c>
      <c r="Y58" t="s">
        <v>75</v>
      </c>
      <c r="Z58" t="s">
        <v>76</v>
      </c>
      <c r="AA58" t="s">
        <v>77</v>
      </c>
      <c r="AB58" t="s">
        <v>42</v>
      </c>
      <c r="AC58" t="s">
        <v>74</v>
      </c>
      <c r="AD58" t="s">
        <v>75</v>
      </c>
      <c r="AE58" t="s">
        <v>76</v>
      </c>
      <c r="AF58" t="s">
        <v>77</v>
      </c>
      <c r="AG58" t="s">
        <v>42</v>
      </c>
      <c r="AH58" t="s">
        <v>74</v>
      </c>
      <c r="AI58" t="s">
        <v>75</v>
      </c>
      <c r="AJ58" t="s">
        <v>76</v>
      </c>
      <c r="AK58" t="s">
        <v>77</v>
      </c>
      <c r="AL58" t="s">
        <v>42</v>
      </c>
      <c r="AM58" t="s">
        <v>74</v>
      </c>
      <c r="AN58" t="s">
        <v>75</v>
      </c>
      <c r="AO58" t="s">
        <v>76</v>
      </c>
      <c r="AP58" t="s">
        <v>77</v>
      </c>
      <c r="AQ58" t="s">
        <v>42</v>
      </c>
      <c r="AR58" t="s">
        <v>74</v>
      </c>
      <c r="AS58" t="s">
        <v>75</v>
      </c>
      <c r="AT58" t="s">
        <v>76</v>
      </c>
      <c r="AU58" t="s">
        <v>77</v>
      </c>
      <c r="AV58" t="s">
        <v>42</v>
      </c>
      <c r="AW58" t="s">
        <v>74</v>
      </c>
      <c r="AX58" t="s">
        <v>75</v>
      </c>
      <c r="AY58" t="s">
        <v>76</v>
      </c>
      <c r="AZ58" t="s">
        <v>77</v>
      </c>
      <c r="BA58" t="s">
        <v>42</v>
      </c>
      <c r="BB58" t="s">
        <v>74</v>
      </c>
      <c r="BC58" t="s">
        <v>75</v>
      </c>
      <c r="BD58" t="s">
        <v>76</v>
      </c>
      <c r="BE58" t="s">
        <v>77</v>
      </c>
      <c r="BF58" t="s">
        <v>42</v>
      </c>
      <c r="BG58" t="s">
        <v>74</v>
      </c>
      <c r="BH58" t="s">
        <v>75</v>
      </c>
      <c r="BI58" t="s">
        <v>76</v>
      </c>
      <c r="BJ58" t="s">
        <v>77</v>
      </c>
      <c r="BK58" t="s">
        <v>42</v>
      </c>
      <c r="BL58" t="s">
        <v>74</v>
      </c>
      <c r="BM58" t="s">
        <v>75</v>
      </c>
      <c r="BN58" t="s">
        <v>76</v>
      </c>
      <c r="BO58" t="s">
        <v>77</v>
      </c>
      <c r="BP58" t="s">
        <v>42</v>
      </c>
      <c r="BQ58" t="s">
        <v>74</v>
      </c>
      <c r="BR58" t="s">
        <v>75</v>
      </c>
      <c r="BS58" t="s">
        <v>76</v>
      </c>
      <c r="BT58" t="s">
        <v>77</v>
      </c>
      <c r="BU58" t="s">
        <v>42</v>
      </c>
      <c r="BV58" t="s">
        <v>74</v>
      </c>
      <c r="BW58" t="s">
        <v>75</v>
      </c>
      <c r="BX58" t="s">
        <v>76</v>
      </c>
      <c r="BY58" t="s">
        <v>77</v>
      </c>
      <c r="BZ58" t="s">
        <v>42</v>
      </c>
      <c r="CA58" t="s">
        <v>74</v>
      </c>
      <c r="CB58" t="s">
        <v>75</v>
      </c>
      <c r="CC58" t="s">
        <v>76</v>
      </c>
      <c r="CD58" t="s">
        <v>77</v>
      </c>
      <c r="CE58" t="s">
        <v>42</v>
      </c>
      <c r="CF58" t="s">
        <v>74</v>
      </c>
      <c r="CG58" t="s">
        <v>75</v>
      </c>
      <c r="CH58" t="s">
        <v>76</v>
      </c>
      <c r="CI58" t="s">
        <v>77</v>
      </c>
      <c r="CJ58" t="s">
        <v>42</v>
      </c>
      <c r="CK58" t="s">
        <v>74</v>
      </c>
      <c r="CL58" t="s">
        <v>75</v>
      </c>
      <c r="CM58" t="s">
        <v>76</v>
      </c>
      <c r="CN58" t="s">
        <v>77</v>
      </c>
      <c r="CO58" t="s">
        <v>42</v>
      </c>
      <c r="CP58" t="s">
        <v>74</v>
      </c>
      <c r="CQ58" t="s">
        <v>75</v>
      </c>
      <c r="CR58" t="s">
        <v>76</v>
      </c>
      <c r="CS58" t="s">
        <v>77</v>
      </c>
      <c r="CT58" t="s">
        <v>42</v>
      </c>
      <c r="CU58" t="s">
        <v>74</v>
      </c>
      <c r="CV58" t="s">
        <v>75</v>
      </c>
      <c r="CW58" t="s">
        <v>76</v>
      </c>
      <c r="CX58" t="s">
        <v>77</v>
      </c>
      <c r="CY58" t="s">
        <v>42</v>
      </c>
      <c r="CZ58" t="s">
        <v>74</v>
      </c>
      <c r="DA58" t="s">
        <v>75</v>
      </c>
      <c r="DB58" t="s">
        <v>76</v>
      </c>
      <c r="DC58" t="s">
        <v>77</v>
      </c>
      <c r="DD58" t="s">
        <v>42</v>
      </c>
      <c r="DE58" t="s">
        <v>74</v>
      </c>
      <c r="DF58" t="s">
        <v>75</v>
      </c>
      <c r="DG58" t="s">
        <v>76</v>
      </c>
      <c r="DH58" t="s">
        <v>77</v>
      </c>
      <c r="DI58" t="s">
        <v>42</v>
      </c>
      <c r="DJ58" t="s">
        <v>74</v>
      </c>
      <c r="DK58" t="s">
        <v>75</v>
      </c>
      <c r="DL58" t="s">
        <v>76</v>
      </c>
      <c r="DM58" t="s">
        <v>77</v>
      </c>
      <c r="DN58" t="s">
        <v>42</v>
      </c>
      <c r="DO58" t="s">
        <v>74</v>
      </c>
      <c r="DP58" t="s">
        <v>75</v>
      </c>
      <c r="DQ58" t="s">
        <v>76</v>
      </c>
      <c r="DR58" t="s">
        <v>77</v>
      </c>
      <c r="DS58" t="s">
        <v>42</v>
      </c>
      <c r="DT58" t="s">
        <v>74</v>
      </c>
      <c r="DU58" t="s">
        <v>75</v>
      </c>
      <c r="DV58" t="s">
        <v>76</v>
      </c>
      <c r="DW58" t="s">
        <v>77</v>
      </c>
      <c r="DX58" t="s">
        <v>42</v>
      </c>
      <c r="DY58" t="s">
        <v>74</v>
      </c>
      <c r="DZ58" t="s">
        <v>75</v>
      </c>
      <c r="EA58" t="s">
        <v>76</v>
      </c>
      <c r="EB58" t="s">
        <v>77</v>
      </c>
      <c r="EC58" t="s">
        <v>42</v>
      </c>
      <c r="ED58" t="s">
        <v>74</v>
      </c>
      <c r="EE58" t="s">
        <v>75</v>
      </c>
      <c r="EF58" t="s">
        <v>76</v>
      </c>
      <c r="EG58" t="s">
        <v>77</v>
      </c>
      <c r="EH58" t="s">
        <v>42</v>
      </c>
      <c r="EI58" t="s">
        <v>74</v>
      </c>
      <c r="EJ58" t="s">
        <v>75</v>
      </c>
      <c r="EK58" t="s">
        <v>76</v>
      </c>
      <c r="EL58" t="s">
        <v>77</v>
      </c>
      <c r="EM58" t="s">
        <v>42</v>
      </c>
      <c r="EN58" t="s">
        <v>74</v>
      </c>
      <c r="EO58" t="s">
        <v>75</v>
      </c>
      <c r="EP58" t="s">
        <v>76</v>
      </c>
      <c r="EQ58" t="s">
        <v>77</v>
      </c>
      <c r="ER58" t="s">
        <v>42</v>
      </c>
      <c r="ES58" t="s">
        <v>74</v>
      </c>
      <c r="ET58" t="s">
        <v>75</v>
      </c>
      <c r="EU58" t="s">
        <v>76</v>
      </c>
      <c r="EV58" t="s">
        <v>77</v>
      </c>
      <c r="EW58" t="s">
        <v>42</v>
      </c>
      <c r="EX58" t="s">
        <v>74</v>
      </c>
      <c r="EY58" t="s">
        <v>75</v>
      </c>
      <c r="EZ58" t="s">
        <v>76</v>
      </c>
      <c r="FA58" t="s">
        <v>77</v>
      </c>
      <c r="FB58" t="s">
        <v>42</v>
      </c>
      <c r="FC58" t="s">
        <v>74</v>
      </c>
      <c r="FD58" t="s">
        <v>75</v>
      </c>
      <c r="FE58" t="s">
        <v>76</v>
      </c>
      <c r="FF58" t="s">
        <v>77</v>
      </c>
      <c r="FG58" t="s">
        <v>42</v>
      </c>
      <c r="FH58" t="s">
        <v>74</v>
      </c>
      <c r="FI58" t="s">
        <v>75</v>
      </c>
      <c r="FJ58" t="s">
        <v>76</v>
      </c>
      <c r="FK58" t="s">
        <v>77</v>
      </c>
      <c r="FL58" t="s">
        <v>42</v>
      </c>
      <c r="FM58" t="s">
        <v>74</v>
      </c>
      <c r="FN58" t="s">
        <v>75</v>
      </c>
      <c r="FO58" t="s">
        <v>76</v>
      </c>
      <c r="FP58" t="s">
        <v>77</v>
      </c>
      <c r="FQ58" t="s">
        <v>42</v>
      </c>
      <c r="FR58" t="s">
        <v>74</v>
      </c>
      <c r="FS58" t="s">
        <v>75</v>
      </c>
      <c r="FT58" t="s">
        <v>76</v>
      </c>
      <c r="FU58" t="s">
        <v>77</v>
      </c>
      <c r="FV58" t="s">
        <v>42</v>
      </c>
      <c r="FW58" t="s">
        <v>74</v>
      </c>
      <c r="FX58" t="s">
        <v>75</v>
      </c>
      <c r="FY58" t="s">
        <v>76</v>
      </c>
      <c r="FZ58" t="s">
        <v>77</v>
      </c>
      <c r="GA58" t="s">
        <v>42</v>
      </c>
      <c r="GB58" t="s">
        <v>74</v>
      </c>
      <c r="GC58" t="s">
        <v>75</v>
      </c>
      <c r="GD58" t="s">
        <v>76</v>
      </c>
      <c r="GE58" t="s">
        <v>77</v>
      </c>
      <c r="GF58" t="s">
        <v>42</v>
      </c>
      <c r="GG58" t="s">
        <v>74</v>
      </c>
      <c r="GH58" t="s">
        <v>75</v>
      </c>
      <c r="GI58" t="s">
        <v>76</v>
      </c>
      <c r="GJ58" t="s">
        <v>77</v>
      </c>
      <c r="GK58" t="s">
        <v>42</v>
      </c>
      <c r="GL58" t="s">
        <v>74</v>
      </c>
      <c r="GM58" t="s">
        <v>75</v>
      </c>
      <c r="GN58" t="s">
        <v>76</v>
      </c>
      <c r="GO58" t="s">
        <v>77</v>
      </c>
      <c r="GP58" t="s">
        <v>42</v>
      </c>
      <c r="GQ58" t="s">
        <v>74</v>
      </c>
      <c r="GR58" t="s">
        <v>75</v>
      </c>
      <c r="GS58" t="s">
        <v>76</v>
      </c>
      <c r="GT58" t="s">
        <v>77</v>
      </c>
      <c r="GU58" t="s">
        <v>42</v>
      </c>
      <c r="GV58" t="s">
        <v>74</v>
      </c>
      <c r="GW58" t="s">
        <v>75</v>
      </c>
      <c r="GX58" t="s">
        <v>76</v>
      </c>
      <c r="GY58" t="s">
        <v>77</v>
      </c>
      <c r="GZ58" t="s">
        <v>42</v>
      </c>
      <c r="HA58" t="s">
        <v>74</v>
      </c>
      <c r="HB58" t="s">
        <v>75</v>
      </c>
      <c r="HC58" t="s">
        <v>76</v>
      </c>
      <c r="HD58" t="s">
        <v>77</v>
      </c>
      <c r="HE58" t="s">
        <v>42</v>
      </c>
      <c r="HF58" t="s">
        <v>74</v>
      </c>
      <c r="HG58" t="s">
        <v>75</v>
      </c>
      <c r="HH58" t="s">
        <v>76</v>
      </c>
      <c r="HI58" t="s">
        <v>77</v>
      </c>
      <c r="HJ58" t="s">
        <v>42</v>
      </c>
      <c r="HK58" t="s">
        <v>74</v>
      </c>
      <c r="HL58" t="s">
        <v>75</v>
      </c>
      <c r="HM58" t="s">
        <v>76</v>
      </c>
      <c r="HN58" t="s">
        <v>77</v>
      </c>
      <c r="HO58" t="s">
        <v>42</v>
      </c>
      <c r="HP58" t="s">
        <v>74</v>
      </c>
      <c r="HQ58" t="s">
        <v>75</v>
      </c>
      <c r="HR58" t="s">
        <v>76</v>
      </c>
      <c r="HS58" t="s">
        <v>77</v>
      </c>
      <c r="HT58" t="s">
        <v>42</v>
      </c>
      <c r="HU58" t="s">
        <v>74</v>
      </c>
      <c r="HV58" t="s">
        <v>75</v>
      </c>
      <c r="HW58" t="s">
        <v>76</v>
      </c>
      <c r="HX58" t="s">
        <v>77</v>
      </c>
      <c r="HY58" t="s">
        <v>42</v>
      </c>
      <c r="HZ58" t="s">
        <v>74</v>
      </c>
      <c r="IA58" t="s">
        <v>75</v>
      </c>
      <c r="IB58" t="s">
        <v>76</v>
      </c>
      <c r="IC58" t="s">
        <v>77</v>
      </c>
      <c r="ID58" t="s">
        <v>42</v>
      </c>
      <c r="IE58" t="s">
        <v>74</v>
      </c>
      <c r="IF58" t="s">
        <v>75</v>
      </c>
      <c r="IG58" t="s">
        <v>76</v>
      </c>
      <c r="IH58" t="s">
        <v>77</v>
      </c>
      <c r="II58" t="s">
        <v>42</v>
      </c>
      <c r="IJ58" t="s">
        <v>74</v>
      </c>
      <c r="IK58" t="s">
        <v>75</v>
      </c>
      <c r="IL58" t="s">
        <v>76</v>
      </c>
      <c r="IM58" t="s">
        <v>77</v>
      </c>
      <c r="IN58" t="s">
        <v>42</v>
      </c>
      <c r="IO58" t="s">
        <v>74</v>
      </c>
      <c r="IP58" t="s">
        <v>75</v>
      </c>
      <c r="IQ58" t="s">
        <v>76</v>
      </c>
      <c r="IR58" t="s">
        <v>77</v>
      </c>
      <c r="IS58" t="s">
        <v>42</v>
      </c>
      <c r="IT58" t="s">
        <v>74</v>
      </c>
      <c r="IU58" t="s">
        <v>75</v>
      </c>
      <c r="IV58" t="s">
        <v>76</v>
      </c>
      <c r="IW58" t="s">
        <v>77</v>
      </c>
      <c r="IX58" t="s">
        <v>42</v>
      </c>
      <c r="IY58" t="s">
        <v>74</v>
      </c>
      <c r="IZ58" t="s">
        <v>75</v>
      </c>
      <c r="JA58" t="s">
        <v>76</v>
      </c>
      <c r="JB58" t="s">
        <v>77</v>
      </c>
      <c r="JC58" t="s">
        <v>42</v>
      </c>
      <c r="JD58" t="s">
        <v>74</v>
      </c>
      <c r="JE58" t="s">
        <v>75</v>
      </c>
      <c r="JF58" t="s">
        <v>76</v>
      </c>
      <c r="JG58" t="s">
        <v>77</v>
      </c>
      <c r="JH58" t="s">
        <v>42</v>
      </c>
      <c r="JI58" t="s">
        <v>74</v>
      </c>
      <c r="JJ58" t="s">
        <v>75</v>
      </c>
      <c r="JK58" t="s">
        <v>76</v>
      </c>
      <c r="JL58" t="s">
        <v>77</v>
      </c>
      <c r="JM58" t="s">
        <v>42</v>
      </c>
      <c r="JN58" t="s">
        <v>74</v>
      </c>
      <c r="JO58" t="s">
        <v>75</v>
      </c>
      <c r="JP58" t="s">
        <v>76</v>
      </c>
      <c r="JQ58" t="s">
        <v>77</v>
      </c>
      <c r="JR58" t="s">
        <v>42</v>
      </c>
      <c r="JS58" t="s">
        <v>74</v>
      </c>
      <c r="JT58" t="s">
        <v>75</v>
      </c>
      <c r="JU58" t="s">
        <v>76</v>
      </c>
      <c r="JV58" t="s">
        <v>77</v>
      </c>
      <c r="JW58" t="s">
        <v>42</v>
      </c>
      <c r="JX58" t="s">
        <v>74</v>
      </c>
      <c r="JY58" t="s">
        <v>75</v>
      </c>
      <c r="JZ58" t="s">
        <v>76</v>
      </c>
      <c r="KA58" t="s">
        <v>77</v>
      </c>
      <c r="KB58" t="s">
        <v>42</v>
      </c>
      <c r="KC58" t="s">
        <v>74</v>
      </c>
      <c r="KD58" t="s">
        <v>75</v>
      </c>
      <c r="KE58" t="s">
        <v>76</v>
      </c>
      <c r="KF58" t="s">
        <v>77</v>
      </c>
      <c r="KG58" t="s">
        <v>42</v>
      </c>
      <c r="KH58" t="s">
        <v>74</v>
      </c>
      <c r="KI58" t="s">
        <v>75</v>
      </c>
      <c r="KJ58" t="s">
        <v>76</v>
      </c>
      <c r="KK58" t="s">
        <v>77</v>
      </c>
      <c r="KL58" t="s">
        <v>42</v>
      </c>
      <c r="KM58" t="s">
        <v>74</v>
      </c>
      <c r="KN58" t="s">
        <v>75</v>
      </c>
      <c r="KO58" t="s">
        <v>76</v>
      </c>
      <c r="KP58" t="s">
        <v>77</v>
      </c>
      <c r="KQ58" t="s">
        <v>42</v>
      </c>
      <c r="KR58" t="s">
        <v>74</v>
      </c>
      <c r="KS58" t="s">
        <v>75</v>
      </c>
      <c r="KT58" t="s">
        <v>76</v>
      </c>
      <c r="KU58" t="s">
        <v>77</v>
      </c>
      <c r="KV58" t="s">
        <v>42</v>
      </c>
      <c r="KW58" t="s">
        <v>74</v>
      </c>
      <c r="KX58" t="s">
        <v>75</v>
      </c>
      <c r="KY58" t="s">
        <v>76</v>
      </c>
      <c r="KZ58" t="s">
        <v>77</v>
      </c>
      <c r="LA58" t="s">
        <v>42</v>
      </c>
      <c r="LB58" t="s">
        <v>74</v>
      </c>
      <c r="LC58" t="s">
        <v>75</v>
      </c>
      <c r="LD58" t="s">
        <v>76</v>
      </c>
      <c r="LE58" t="s">
        <v>77</v>
      </c>
      <c r="LF58" t="s">
        <v>42</v>
      </c>
      <c r="LG58" t="s">
        <v>74</v>
      </c>
      <c r="LH58" t="s">
        <v>75</v>
      </c>
      <c r="LI58" t="s">
        <v>76</v>
      </c>
      <c r="LJ58" t="s">
        <v>77</v>
      </c>
      <c r="LK58" t="s">
        <v>42</v>
      </c>
      <c r="LL58" t="s">
        <v>74</v>
      </c>
      <c r="LM58" t="s">
        <v>75</v>
      </c>
      <c r="LN58" t="s">
        <v>76</v>
      </c>
      <c r="LO58" t="s">
        <v>77</v>
      </c>
    </row>
    <row r="59" spans="1:327" x14ac:dyDescent="0.2">
      <c r="A59" s="2" t="str">
        <f>Foglio3!A60</f>
        <v xml:space="preserve">ore </v>
      </c>
      <c r="B59" s="2" t="str">
        <f>Foglio3!B60</f>
        <v>ore luce</v>
      </c>
      <c r="C59" s="2" t="str">
        <f>Foglio3!C60</f>
        <v>θ [°]</v>
      </c>
      <c r="D59" s="2" t="str">
        <f>Foglio3!D60</f>
        <v>cos(θ)</v>
      </c>
      <c r="E59" s="2" t="str">
        <f>Foglio3!E60</f>
        <v>sen(θ)</v>
      </c>
      <c r="F59" s="2" t="str">
        <f>Foglio3!F60</f>
        <v>tan(θ)</v>
      </c>
      <c r="G59" s="2" t="str">
        <f>Foglio1!H68</f>
        <v>γsun [°]</v>
      </c>
      <c r="H59" s="2" t="str">
        <f>Foglio3!G60</f>
        <v>cos(γsun-γsup)</v>
      </c>
      <c r="I59" s="2" t="str">
        <f>Foglio3!H60</f>
        <v>Eh,diff [MJ/(h*m^2)]</v>
      </c>
      <c r="J59" s="2" t="str">
        <f>Foglio3!I60</f>
        <v>Eh,dir [MJ/(h*m^2)]</v>
      </c>
      <c r="K59" s="2" t="str">
        <f>Foglio3!J60</f>
        <v>Eh,glob [MJ/(h*m^2)]</v>
      </c>
      <c r="L59" s="2" t="s">
        <v>73</v>
      </c>
      <c r="M59" s="2" t="s">
        <v>42</v>
      </c>
      <c r="N59" s="2" t="s">
        <v>59</v>
      </c>
      <c r="O59" s="2" t="s">
        <v>60</v>
      </c>
      <c r="P59" s="2" t="s">
        <v>61</v>
      </c>
      <c r="Q59" s="2" t="s">
        <v>63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  <c r="BH59" t="s">
        <v>65</v>
      </c>
      <c r="BI59" t="s">
        <v>65</v>
      </c>
      <c r="BJ59" t="s">
        <v>65</v>
      </c>
      <c r="BK59" t="s">
        <v>65</v>
      </c>
      <c r="BL59" t="s">
        <v>65</v>
      </c>
      <c r="BM59" t="s">
        <v>65</v>
      </c>
      <c r="BN59" t="s">
        <v>65</v>
      </c>
      <c r="BO59" t="s">
        <v>65</v>
      </c>
      <c r="BP59" t="s">
        <v>65</v>
      </c>
      <c r="BQ59" t="s">
        <v>65</v>
      </c>
      <c r="BR59" t="s">
        <v>65</v>
      </c>
      <c r="BS59" t="s">
        <v>65</v>
      </c>
      <c r="BT59" t="s">
        <v>65</v>
      </c>
      <c r="BU59" t="s">
        <v>65</v>
      </c>
      <c r="BV59" t="s">
        <v>65</v>
      </c>
      <c r="BW59" t="s">
        <v>65</v>
      </c>
      <c r="BX59" t="s">
        <v>65</v>
      </c>
      <c r="BY59" t="s">
        <v>65</v>
      </c>
      <c r="BZ59" t="s">
        <v>65</v>
      </c>
      <c r="CA59" t="s">
        <v>65</v>
      </c>
      <c r="CB59" t="s">
        <v>65</v>
      </c>
      <c r="CC59" t="s">
        <v>65</v>
      </c>
      <c r="CD59" t="s">
        <v>65</v>
      </c>
      <c r="CE59" t="s">
        <v>65</v>
      </c>
      <c r="CF59" t="s">
        <v>65</v>
      </c>
      <c r="CG59" t="s">
        <v>65</v>
      </c>
      <c r="CH59" t="s">
        <v>65</v>
      </c>
      <c r="CI59" t="s">
        <v>65</v>
      </c>
      <c r="CJ59" t="s">
        <v>65</v>
      </c>
      <c r="CK59" t="s">
        <v>65</v>
      </c>
      <c r="CL59" t="s">
        <v>65</v>
      </c>
      <c r="CM59" t="s">
        <v>65</v>
      </c>
      <c r="CN59" t="s">
        <v>65</v>
      </c>
      <c r="CO59" t="s">
        <v>65</v>
      </c>
      <c r="CP59" t="s">
        <v>65</v>
      </c>
      <c r="CQ59" t="s">
        <v>65</v>
      </c>
      <c r="CR59" t="s">
        <v>65</v>
      </c>
      <c r="CS59" t="s">
        <v>65</v>
      </c>
      <c r="CT59" t="s">
        <v>65</v>
      </c>
      <c r="CU59" t="s">
        <v>65</v>
      </c>
      <c r="CV59" t="s">
        <v>65</v>
      </c>
      <c r="CW59" t="s">
        <v>65</v>
      </c>
      <c r="CX59" t="s">
        <v>65</v>
      </c>
      <c r="CY59" t="s">
        <v>65</v>
      </c>
      <c r="CZ59" t="s">
        <v>65</v>
      </c>
      <c r="DA59" t="s">
        <v>65</v>
      </c>
      <c r="DB59" t="s">
        <v>65</v>
      </c>
      <c r="DC59" t="s">
        <v>65</v>
      </c>
      <c r="DD59" t="s">
        <v>65</v>
      </c>
      <c r="DE59" t="s">
        <v>65</v>
      </c>
      <c r="DF59" t="s">
        <v>65</v>
      </c>
      <c r="DG59" t="s">
        <v>65</v>
      </c>
      <c r="DH59" t="s">
        <v>65</v>
      </c>
      <c r="DI59" t="s">
        <v>65</v>
      </c>
      <c r="DJ59" t="s">
        <v>65</v>
      </c>
      <c r="DK59" t="s">
        <v>65</v>
      </c>
      <c r="DL59" t="s">
        <v>65</v>
      </c>
      <c r="DM59" t="s">
        <v>65</v>
      </c>
      <c r="DN59" t="s">
        <v>65</v>
      </c>
      <c r="DO59" t="s">
        <v>65</v>
      </c>
      <c r="DP59" t="s">
        <v>65</v>
      </c>
      <c r="DQ59" t="s">
        <v>65</v>
      </c>
      <c r="DR59" t="s">
        <v>65</v>
      </c>
      <c r="DS59" t="s">
        <v>65</v>
      </c>
      <c r="DT59" t="s">
        <v>65</v>
      </c>
      <c r="DU59" t="s">
        <v>65</v>
      </c>
      <c r="DV59" t="s">
        <v>65</v>
      </c>
      <c r="DW59" t="s">
        <v>65</v>
      </c>
      <c r="DX59" t="s">
        <v>65</v>
      </c>
      <c r="DY59" t="s">
        <v>65</v>
      </c>
      <c r="DZ59" t="s">
        <v>65</v>
      </c>
      <c r="EA59" t="s">
        <v>65</v>
      </c>
      <c r="EB59" t="s">
        <v>65</v>
      </c>
      <c r="EC59" t="s">
        <v>65</v>
      </c>
      <c r="ED59" t="s">
        <v>65</v>
      </c>
      <c r="EE59" t="s">
        <v>65</v>
      </c>
      <c r="EF59" t="s">
        <v>65</v>
      </c>
      <c r="EG59" t="s">
        <v>65</v>
      </c>
      <c r="EH59" t="s">
        <v>65</v>
      </c>
      <c r="EI59" t="s">
        <v>65</v>
      </c>
      <c r="EJ59" t="s">
        <v>65</v>
      </c>
      <c r="EK59" t="s">
        <v>65</v>
      </c>
      <c r="EL59" t="s">
        <v>65</v>
      </c>
      <c r="EM59" t="s">
        <v>65</v>
      </c>
      <c r="EN59" t="s">
        <v>65</v>
      </c>
      <c r="EO59" t="s">
        <v>65</v>
      </c>
      <c r="EP59" t="s">
        <v>65</v>
      </c>
      <c r="EQ59" t="s">
        <v>65</v>
      </c>
      <c r="ER59" t="s">
        <v>65</v>
      </c>
      <c r="ES59" t="s">
        <v>65</v>
      </c>
      <c r="ET59" t="s">
        <v>65</v>
      </c>
      <c r="EU59" t="s">
        <v>65</v>
      </c>
      <c r="EV59" t="s">
        <v>65</v>
      </c>
      <c r="EW59" t="s">
        <v>65</v>
      </c>
      <c r="EX59" t="s">
        <v>65</v>
      </c>
      <c r="EY59" t="s">
        <v>65</v>
      </c>
      <c r="EZ59" t="s">
        <v>65</v>
      </c>
      <c r="FA59" t="s">
        <v>65</v>
      </c>
      <c r="FB59" t="s">
        <v>65</v>
      </c>
      <c r="FC59" t="s">
        <v>65</v>
      </c>
      <c r="FD59" t="s">
        <v>65</v>
      </c>
      <c r="FE59" t="s">
        <v>65</v>
      </c>
      <c r="FF59" t="s">
        <v>65</v>
      </c>
      <c r="FG59" t="s">
        <v>65</v>
      </c>
      <c r="FH59" t="s">
        <v>65</v>
      </c>
      <c r="FI59" t="s">
        <v>65</v>
      </c>
      <c r="FJ59" t="s">
        <v>65</v>
      </c>
      <c r="FK59" t="s">
        <v>65</v>
      </c>
      <c r="FL59" t="s">
        <v>65</v>
      </c>
      <c r="FM59" t="s">
        <v>65</v>
      </c>
      <c r="FN59" t="s">
        <v>65</v>
      </c>
      <c r="FO59" t="s">
        <v>65</v>
      </c>
      <c r="FP59" t="s">
        <v>65</v>
      </c>
      <c r="FQ59" t="s">
        <v>65</v>
      </c>
      <c r="FR59" t="s">
        <v>65</v>
      </c>
      <c r="FS59" t="s">
        <v>65</v>
      </c>
      <c r="FT59" t="s">
        <v>65</v>
      </c>
      <c r="FU59" t="s">
        <v>65</v>
      </c>
      <c r="FV59" t="s">
        <v>65</v>
      </c>
      <c r="FW59" t="s">
        <v>65</v>
      </c>
      <c r="FX59" t="s">
        <v>65</v>
      </c>
      <c r="FY59" t="s">
        <v>65</v>
      </c>
      <c r="FZ59" t="s">
        <v>65</v>
      </c>
      <c r="GA59" t="s">
        <v>65</v>
      </c>
      <c r="GB59" t="s">
        <v>65</v>
      </c>
      <c r="GC59" t="s">
        <v>65</v>
      </c>
      <c r="GD59" t="s">
        <v>65</v>
      </c>
      <c r="GE59" t="s">
        <v>65</v>
      </c>
      <c r="GF59" t="s">
        <v>65</v>
      </c>
      <c r="GG59" t="s">
        <v>65</v>
      </c>
      <c r="GH59" t="s">
        <v>65</v>
      </c>
      <c r="GI59" t="s">
        <v>65</v>
      </c>
      <c r="GJ59" t="s">
        <v>65</v>
      </c>
      <c r="GK59" t="s">
        <v>65</v>
      </c>
      <c r="GL59" t="s">
        <v>65</v>
      </c>
      <c r="GM59" t="s">
        <v>65</v>
      </c>
      <c r="GN59" t="s">
        <v>65</v>
      </c>
      <c r="GO59" t="s">
        <v>65</v>
      </c>
      <c r="GP59" t="s">
        <v>65</v>
      </c>
      <c r="GQ59" t="s">
        <v>65</v>
      </c>
      <c r="GR59" t="s">
        <v>65</v>
      </c>
      <c r="GS59" t="s">
        <v>65</v>
      </c>
      <c r="GT59" t="s">
        <v>65</v>
      </c>
      <c r="GU59" t="s">
        <v>65</v>
      </c>
      <c r="GV59" t="s">
        <v>65</v>
      </c>
      <c r="GW59" t="s">
        <v>65</v>
      </c>
      <c r="GX59" t="s">
        <v>65</v>
      </c>
      <c r="GY59" t="s">
        <v>65</v>
      </c>
      <c r="GZ59" t="s">
        <v>65</v>
      </c>
      <c r="HA59" t="s">
        <v>65</v>
      </c>
      <c r="HB59" t="s">
        <v>65</v>
      </c>
      <c r="HC59" t="s">
        <v>65</v>
      </c>
      <c r="HD59" t="s">
        <v>65</v>
      </c>
      <c r="HE59" t="s">
        <v>65</v>
      </c>
      <c r="HF59" t="s">
        <v>65</v>
      </c>
      <c r="HG59" t="s">
        <v>65</v>
      </c>
      <c r="HH59" t="s">
        <v>65</v>
      </c>
      <c r="HI59" t="s">
        <v>65</v>
      </c>
      <c r="HJ59" t="s">
        <v>65</v>
      </c>
      <c r="HK59" t="s">
        <v>65</v>
      </c>
      <c r="HL59" t="s">
        <v>65</v>
      </c>
      <c r="HM59" t="s">
        <v>65</v>
      </c>
      <c r="HN59" t="s">
        <v>65</v>
      </c>
      <c r="HO59" t="s">
        <v>65</v>
      </c>
      <c r="HP59" t="s">
        <v>65</v>
      </c>
      <c r="HQ59" t="s">
        <v>65</v>
      </c>
      <c r="HR59" t="s">
        <v>65</v>
      </c>
      <c r="HS59" t="s">
        <v>65</v>
      </c>
      <c r="HT59" t="s">
        <v>65</v>
      </c>
      <c r="HU59" t="s">
        <v>65</v>
      </c>
      <c r="HV59" t="s">
        <v>65</v>
      </c>
      <c r="HW59" t="s">
        <v>65</v>
      </c>
      <c r="HX59" t="s">
        <v>65</v>
      </c>
      <c r="HY59" t="s">
        <v>65</v>
      </c>
      <c r="HZ59" t="s">
        <v>65</v>
      </c>
      <c r="IA59" t="s">
        <v>65</v>
      </c>
      <c r="IB59" t="s">
        <v>65</v>
      </c>
      <c r="IC59" t="s">
        <v>65</v>
      </c>
      <c r="ID59" t="s">
        <v>65</v>
      </c>
      <c r="IE59" t="s">
        <v>65</v>
      </c>
      <c r="IF59" t="s">
        <v>65</v>
      </c>
      <c r="IG59" t="s">
        <v>65</v>
      </c>
      <c r="IH59" t="s">
        <v>65</v>
      </c>
      <c r="II59" t="s">
        <v>65</v>
      </c>
      <c r="IJ59" t="s">
        <v>65</v>
      </c>
      <c r="IK59" t="s">
        <v>65</v>
      </c>
      <c r="IL59" t="s">
        <v>65</v>
      </c>
      <c r="IM59" t="s">
        <v>65</v>
      </c>
      <c r="IN59" t="s">
        <v>65</v>
      </c>
      <c r="IO59" t="s">
        <v>65</v>
      </c>
      <c r="IP59" t="s">
        <v>65</v>
      </c>
      <c r="IQ59" t="s">
        <v>65</v>
      </c>
      <c r="IR59" t="s">
        <v>65</v>
      </c>
      <c r="IS59" t="s">
        <v>65</v>
      </c>
      <c r="IT59" t="s">
        <v>65</v>
      </c>
      <c r="IU59" t="s">
        <v>65</v>
      </c>
      <c r="IV59" t="s">
        <v>65</v>
      </c>
      <c r="IW59" t="s">
        <v>65</v>
      </c>
      <c r="IX59" t="s">
        <v>65</v>
      </c>
      <c r="IY59" t="s">
        <v>65</v>
      </c>
      <c r="IZ59" t="s">
        <v>65</v>
      </c>
      <c r="JA59" t="s">
        <v>65</v>
      </c>
      <c r="JB59" t="s">
        <v>65</v>
      </c>
      <c r="JC59" t="s">
        <v>65</v>
      </c>
      <c r="JD59" t="s">
        <v>65</v>
      </c>
      <c r="JE59" t="s">
        <v>65</v>
      </c>
      <c r="JF59" t="s">
        <v>65</v>
      </c>
      <c r="JG59" t="s">
        <v>65</v>
      </c>
      <c r="JH59" t="s">
        <v>65</v>
      </c>
      <c r="JI59" t="s">
        <v>65</v>
      </c>
      <c r="JJ59" t="s">
        <v>65</v>
      </c>
      <c r="JK59" t="s">
        <v>65</v>
      </c>
      <c r="JL59" t="s">
        <v>65</v>
      </c>
      <c r="JM59" t="s">
        <v>65</v>
      </c>
      <c r="JN59" t="s">
        <v>65</v>
      </c>
      <c r="JO59" t="s">
        <v>65</v>
      </c>
      <c r="JP59" t="s">
        <v>65</v>
      </c>
      <c r="JQ59" t="s">
        <v>65</v>
      </c>
      <c r="JR59" t="s">
        <v>65</v>
      </c>
      <c r="JS59" t="s">
        <v>65</v>
      </c>
      <c r="JT59" t="s">
        <v>65</v>
      </c>
      <c r="JU59" t="s">
        <v>65</v>
      </c>
      <c r="JV59" t="s">
        <v>65</v>
      </c>
      <c r="JW59" t="s">
        <v>65</v>
      </c>
      <c r="JX59" t="s">
        <v>65</v>
      </c>
      <c r="JY59" t="s">
        <v>65</v>
      </c>
      <c r="JZ59" t="s">
        <v>65</v>
      </c>
      <c r="KA59" t="s">
        <v>65</v>
      </c>
      <c r="KB59" t="s">
        <v>65</v>
      </c>
      <c r="KC59" t="s">
        <v>65</v>
      </c>
      <c r="KD59" t="s">
        <v>65</v>
      </c>
      <c r="KE59" t="s">
        <v>65</v>
      </c>
      <c r="KF59" t="s">
        <v>65</v>
      </c>
      <c r="KG59" t="s">
        <v>65</v>
      </c>
      <c r="KH59" t="s">
        <v>65</v>
      </c>
      <c r="KI59" t="s">
        <v>65</v>
      </c>
      <c r="KJ59" t="s">
        <v>65</v>
      </c>
      <c r="KK59" t="s">
        <v>65</v>
      </c>
      <c r="KL59" t="s">
        <v>65</v>
      </c>
      <c r="KM59" t="s">
        <v>65</v>
      </c>
      <c r="KN59" t="s">
        <v>65</v>
      </c>
      <c r="KO59" t="s">
        <v>65</v>
      </c>
      <c r="KP59" t="s">
        <v>65</v>
      </c>
      <c r="KQ59" t="s">
        <v>65</v>
      </c>
      <c r="KR59" t="s">
        <v>65</v>
      </c>
      <c r="KS59" t="s">
        <v>65</v>
      </c>
      <c r="KT59" t="s">
        <v>65</v>
      </c>
      <c r="KU59" t="s">
        <v>65</v>
      </c>
      <c r="KV59" t="s">
        <v>65</v>
      </c>
      <c r="KW59" t="s">
        <v>65</v>
      </c>
      <c r="KX59" t="s">
        <v>65</v>
      </c>
      <c r="KY59" t="s">
        <v>65</v>
      </c>
      <c r="KZ59" t="s">
        <v>65</v>
      </c>
      <c r="LA59" t="s">
        <v>65</v>
      </c>
      <c r="LB59" t="s">
        <v>65</v>
      </c>
      <c r="LC59" t="s">
        <v>65</v>
      </c>
      <c r="LD59" t="s">
        <v>65</v>
      </c>
      <c r="LE59" t="s">
        <v>65</v>
      </c>
      <c r="LF59" t="s">
        <v>65</v>
      </c>
      <c r="LG59" t="s">
        <v>65</v>
      </c>
      <c r="LH59" t="s">
        <v>65</v>
      </c>
      <c r="LI59" t="s">
        <v>65</v>
      </c>
      <c r="LJ59" t="s">
        <v>65</v>
      </c>
      <c r="LK59" t="s">
        <v>65</v>
      </c>
      <c r="LL59" t="s">
        <v>65</v>
      </c>
      <c r="LM59" t="s">
        <v>65</v>
      </c>
      <c r="LN59" t="s">
        <v>65</v>
      </c>
      <c r="LO59" t="s">
        <v>65</v>
      </c>
    </row>
    <row r="60" spans="1:327" x14ac:dyDescent="0.2">
      <c r="A60" s="1">
        <f>Foglio3!A61</f>
        <v>1</v>
      </c>
      <c r="B60" s="1">
        <f>Foglio3!B61</f>
        <v>0</v>
      </c>
      <c r="C60" s="1" t="str">
        <f>Foglio3!C61</f>
        <v>-</v>
      </c>
      <c r="D60" s="1" t="str">
        <f>Foglio3!D61</f>
        <v>-</v>
      </c>
      <c r="E60" s="1" t="str">
        <f>Foglio3!E61</f>
        <v>-</v>
      </c>
      <c r="F60" s="1" t="str">
        <f>Foglio3!F61</f>
        <v>-</v>
      </c>
      <c r="G60" s="1" t="str">
        <f>Foglio1!H69</f>
        <v>-</v>
      </c>
      <c r="H60" s="1" t="str">
        <f>Foglio3!G61</f>
        <v>-</v>
      </c>
      <c r="I60" s="1" t="str">
        <f>Foglio3!H61</f>
        <v>-</v>
      </c>
      <c r="J60" s="1" t="str">
        <f>Foglio3!I61</f>
        <v>-</v>
      </c>
      <c r="K60" s="1" t="str">
        <f>Foglio3!J61</f>
        <v>-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  <c r="BK60" t="s">
        <v>65</v>
      </c>
      <c r="BL60" t="s">
        <v>65</v>
      </c>
      <c r="BM60" t="s">
        <v>65</v>
      </c>
      <c r="BN60" t="s">
        <v>65</v>
      </c>
      <c r="BO60" t="s">
        <v>65</v>
      </c>
      <c r="BP60" t="s">
        <v>65</v>
      </c>
      <c r="BQ60" t="s">
        <v>65</v>
      </c>
      <c r="BR60" t="s">
        <v>65</v>
      </c>
      <c r="BS60" t="s">
        <v>65</v>
      </c>
      <c r="BT60" t="s">
        <v>65</v>
      </c>
      <c r="BU60" t="s">
        <v>65</v>
      </c>
      <c r="BV60" t="s">
        <v>65</v>
      </c>
      <c r="BW60" t="s">
        <v>65</v>
      </c>
      <c r="BX60" t="s">
        <v>65</v>
      </c>
      <c r="BY60" t="s">
        <v>65</v>
      </c>
      <c r="BZ60" t="s">
        <v>65</v>
      </c>
      <c r="CA60" t="s">
        <v>65</v>
      </c>
      <c r="CB60" t="s">
        <v>65</v>
      </c>
      <c r="CC60" t="s">
        <v>65</v>
      </c>
      <c r="CD60" t="s">
        <v>65</v>
      </c>
      <c r="CE60" t="s">
        <v>65</v>
      </c>
      <c r="CF60" t="s">
        <v>65</v>
      </c>
      <c r="CG60" t="s">
        <v>65</v>
      </c>
      <c r="CH60" t="s">
        <v>65</v>
      </c>
      <c r="CI60" t="s">
        <v>65</v>
      </c>
      <c r="CJ60" t="s">
        <v>65</v>
      </c>
      <c r="CK60" t="s">
        <v>65</v>
      </c>
      <c r="CL60" t="s">
        <v>65</v>
      </c>
      <c r="CM60" t="s">
        <v>65</v>
      </c>
      <c r="CN60" t="s">
        <v>65</v>
      </c>
      <c r="CO60" t="s">
        <v>65</v>
      </c>
      <c r="CP60" t="s">
        <v>65</v>
      </c>
      <c r="CQ60" t="s">
        <v>65</v>
      </c>
      <c r="CR60" t="s">
        <v>65</v>
      </c>
      <c r="CS60" t="s">
        <v>65</v>
      </c>
      <c r="CT60" t="s">
        <v>65</v>
      </c>
      <c r="CU60" t="s">
        <v>65</v>
      </c>
      <c r="CV60" t="s">
        <v>65</v>
      </c>
      <c r="CW60" t="s">
        <v>65</v>
      </c>
      <c r="CX60" t="s">
        <v>65</v>
      </c>
      <c r="CY60" t="s">
        <v>65</v>
      </c>
      <c r="CZ60" t="s">
        <v>65</v>
      </c>
      <c r="DA60" t="s">
        <v>65</v>
      </c>
      <c r="DB60" t="s">
        <v>65</v>
      </c>
      <c r="DC60" t="s">
        <v>65</v>
      </c>
      <c r="DD60" t="s">
        <v>65</v>
      </c>
      <c r="DE60" t="s">
        <v>65</v>
      </c>
      <c r="DF60" t="s">
        <v>65</v>
      </c>
      <c r="DG60" t="s">
        <v>65</v>
      </c>
      <c r="DH60" t="s">
        <v>65</v>
      </c>
      <c r="DI60" t="s">
        <v>65</v>
      </c>
      <c r="DJ60" t="s">
        <v>65</v>
      </c>
      <c r="DK60" t="s">
        <v>65</v>
      </c>
      <c r="DL60" t="s">
        <v>65</v>
      </c>
      <c r="DM60" t="s">
        <v>65</v>
      </c>
      <c r="DN60" t="s">
        <v>65</v>
      </c>
      <c r="DO60" t="s">
        <v>65</v>
      </c>
      <c r="DP60" t="s">
        <v>65</v>
      </c>
      <c r="DQ60" t="s">
        <v>65</v>
      </c>
      <c r="DR60" t="s">
        <v>65</v>
      </c>
      <c r="DS60" t="s">
        <v>65</v>
      </c>
      <c r="DT60" t="s">
        <v>65</v>
      </c>
      <c r="DU60" t="s">
        <v>65</v>
      </c>
      <c r="DV60" t="s">
        <v>65</v>
      </c>
      <c r="DW60" t="s">
        <v>65</v>
      </c>
      <c r="DX60" t="s">
        <v>65</v>
      </c>
      <c r="DY60" t="s">
        <v>65</v>
      </c>
      <c r="DZ60" t="s">
        <v>65</v>
      </c>
      <c r="EA60" t="s">
        <v>65</v>
      </c>
      <c r="EB60" t="s">
        <v>65</v>
      </c>
      <c r="EC60" t="s">
        <v>65</v>
      </c>
      <c r="ED60" t="s">
        <v>65</v>
      </c>
      <c r="EE60" t="s">
        <v>65</v>
      </c>
      <c r="EF60" t="s">
        <v>65</v>
      </c>
      <c r="EG60" t="s">
        <v>65</v>
      </c>
      <c r="EH60" t="s">
        <v>65</v>
      </c>
      <c r="EI60" t="s">
        <v>65</v>
      </c>
      <c r="EJ60" t="s">
        <v>65</v>
      </c>
      <c r="EK60" t="s">
        <v>65</v>
      </c>
      <c r="EL60" t="s">
        <v>65</v>
      </c>
      <c r="EM60" t="s">
        <v>65</v>
      </c>
      <c r="EN60" t="s">
        <v>65</v>
      </c>
      <c r="EO60" t="s">
        <v>65</v>
      </c>
      <c r="EP60" t="s">
        <v>65</v>
      </c>
      <c r="EQ60" t="s">
        <v>65</v>
      </c>
      <c r="ER60" t="s">
        <v>65</v>
      </c>
      <c r="ES60" t="s">
        <v>65</v>
      </c>
      <c r="ET60" t="s">
        <v>65</v>
      </c>
      <c r="EU60" t="s">
        <v>65</v>
      </c>
      <c r="EV60" t="s">
        <v>65</v>
      </c>
      <c r="EW60" t="s">
        <v>65</v>
      </c>
      <c r="EX60" t="s">
        <v>65</v>
      </c>
      <c r="EY60" t="s">
        <v>65</v>
      </c>
      <c r="EZ60" t="s">
        <v>65</v>
      </c>
      <c r="FA60" t="s">
        <v>65</v>
      </c>
      <c r="FB60" t="s">
        <v>65</v>
      </c>
      <c r="FC60" t="s">
        <v>65</v>
      </c>
      <c r="FD60" t="s">
        <v>65</v>
      </c>
      <c r="FE60" t="s">
        <v>65</v>
      </c>
      <c r="FF60" t="s">
        <v>65</v>
      </c>
      <c r="FG60" t="s">
        <v>65</v>
      </c>
      <c r="FH60" t="s">
        <v>65</v>
      </c>
      <c r="FI60" t="s">
        <v>65</v>
      </c>
      <c r="FJ60" t="s">
        <v>65</v>
      </c>
      <c r="FK60" t="s">
        <v>65</v>
      </c>
      <c r="FL60" t="s">
        <v>65</v>
      </c>
      <c r="FM60" t="s">
        <v>65</v>
      </c>
      <c r="FN60" t="s">
        <v>65</v>
      </c>
      <c r="FO60" t="s">
        <v>65</v>
      </c>
      <c r="FP60" t="s">
        <v>65</v>
      </c>
      <c r="FQ60" t="s">
        <v>65</v>
      </c>
      <c r="FR60" t="s">
        <v>65</v>
      </c>
      <c r="FS60" t="s">
        <v>65</v>
      </c>
      <c r="FT60" t="s">
        <v>65</v>
      </c>
      <c r="FU60" t="s">
        <v>65</v>
      </c>
      <c r="FV60" t="s">
        <v>65</v>
      </c>
      <c r="FW60" t="s">
        <v>65</v>
      </c>
      <c r="FX60" t="s">
        <v>65</v>
      </c>
      <c r="FY60" t="s">
        <v>65</v>
      </c>
      <c r="FZ60" t="s">
        <v>65</v>
      </c>
      <c r="GA60" t="s">
        <v>65</v>
      </c>
      <c r="GB60" t="s">
        <v>65</v>
      </c>
      <c r="GC60" t="s">
        <v>65</v>
      </c>
      <c r="GD60" t="s">
        <v>65</v>
      </c>
      <c r="GE60" t="s">
        <v>65</v>
      </c>
      <c r="GF60" t="s">
        <v>65</v>
      </c>
      <c r="GG60" t="s">
        <v>65</v>
      </c>
      <c r="GH60" t="s">
        <v>65</v>
      </c>
      <c r="GI60" t="s">
        <v>65</v>
      </c>
      <c r="GJ60" t="s">
        <v>65</v>
      </c>
      <c r="GK60" t="s">
        <v>65</v>
      </c>
      <c r="GL60" t="s">
        <v>65</v>
      </c>
      <c r="GM60" t="s">
        <v>65</v>
      </c>
      <c r="GN60" t="s">
        <v>65</v>
      </c>
      <c r="GO60" t="s">
        <v>65</v>
      </c>
      <c r="GP60" t="s">
        <v>65</v>
      </c>
      <c r="GQ60" t="s">
        <v>65</v>
      </c>
      <c r="GR60" t="s">
        <v>65</v>
      </c>
      <c r="GS60" t="s">
        <v>65</v>
      </c>
      <c r="GT60" t="s">
        <v>65</v>
      </c>
      <c r="GU60" t="s">
        <v>65</v>
      </c>
      <c r="GV60" t="s">
        <v>65</v>
      </c>
      <c r="GW60" t="s">
        <v>65</v>
      </c>
      <c r="GX60" t="s">
        <v>65</v>
      </c>
      <c r="GY60" t="s">
        <v>65</v>
      </c>
      <c r="GZ60" t="s">
        <v>65</v>
      </c>
      <c r="HA60" t="s">
        <v>65</v>
      </c>
      <c r="HB60" t="s">
        <v>65</v>
      </c>
      <c r="HC60" t="s">
        <v>65</v>
      </c>
      <c r="HD60" t="s">
        <v>65</v>
      </c>
      <c r="HE60" t="s">
        <v>65</v>
      </c>
      <c r="HF60" t="s">
        <v>65</v>
      </c>
      <c r="HG60" t="s">
        <v>65</v>
      </c>
      <c r="HH60" t="s">
        <v>65</v>
      </c>
      <c r="HI60" t="s">
        <v>65</v>
      </c>
      <c r="HJ60" t="s">
        <v>65</v>
      </c>
      <c r="HK60" t="s">
        <v>65</v>
      </c>
      <c r="HL60" t="s">
        <v>65</v>
      </c>
      <c r="HM60" t="s">
        <v>65</v>
      </c>
      <c r="HN60" t="s">
        <v>65</v>
      </c>
      <c r="HO60" t="s">
        <v>65</v>
      </c>
      <c r="HP60" t="s">
        <v>65</v>
      </c>
      <c r="HQ60" t="s">
        <v>65</v>
      </c>
      <c r="HR60" t="s">
        <v>65</v>
      </c>
      <c r="HS60" t="s">
        <v>65</v>
      </c>
      <c r="HT60" t="s">
        <v>65</v>
      </c>
      <c r="HU60" t="s">
        <v>65</v>
      </c>
      <c r="HV60" t="s">
        <v>65</v>
      </c>
      <c r="HW60" t="s">
        <v>65</v>
      </c>
      <c r="HX60" t="s">
        <v>65</v>
      </c>
      <c r="HY60" t="s">
        <v>65</v>
      </c>
      <c r="HZ60" t="s">
        <v>65</v>
      </c>
      <c r="IA60" t="s">
        <v>65</v>
      </c>
      <c r="IB60" t="s">
        <v>65</v>
      </c>
      <c r="IC60" t="s">
        <v>65</v>
      </c>
      <c r="ID60" t="s">
        <v>65</v>
      </c>
      <c r="IE60" t="s">
        <v>65</v>
      </c>
      <c r="IF60" t="s">
        <v>65</v>
      </c>
      <c r="IG60" t="s">
        <v>65</v>
      </c>
      <c r="IH60" t="s">
        <v>65</v>
      </c>
      <c r="II60" t="s">
        <v>65</v>
      </c>
      <c r="IJ60" t="s">
        <v>65</v>
      </c>
      <c r="IK60" t="s">
        <v>65</v>
      </c>
      <c r="IL60" t="s">
        <v>65</v>
      </c>
      <c r="IM60" t="s">
        <v>65</v>
      </c>
      <c r="IN60" t="s">
        <v>65</v>
      </c>
      <c r="IO60" t="s">
        <v>65</v>
      </c>
      <c r="IP60" t="s">
        <v>65</v>
      </c>
      <c r="IQ60" t="s">
        <v>65</v>
      </c>
      <c r="IR60" t="s">
        <v>65</v>
      </c>
      <c r="IS60" t="s">
        <v>65</v>
      </c>
      <c r="IT60" t="s">
        <v>65</v>
      </c>
      <c r="IU60" t="s">
        <v>65</v>
      </c>
      <c r="IV60" t="s">
        <v>65</v>
      </c>
      <c r="IW60" t="s">
        <v>65</v>
      </c>
      <c r="IX60" t="s">
        <v>65</v>
      </c>
      <c r="IY60" t="s">
        <v>65</v>
      </c>
      <c r="IZ60" t="s">
        <v>65</v>
      </c>
      <c r="JA60" t="s">
        <v>65</v>
      </c>
      <c r="JB60" t="s">
        <v>65</v>
      </c>
      <c r="JC60" t="s">
        <v>65</v>
      </c>
      <c r="JD60" t="s">
        <v>65</v>
      </c>
      <c r="JE60" t="s">
        <v>65</v>
      </c>
      <c r="JF60" t="s">
        <v>65</v>
      </c>
      <c r="JG60" t="s">
        <v>65</v>
      </c>
      <c r="JH60" t="s">
        <v>65</v>
      </c>
      <c r="JI60" t="s">
        <v>65</v>
      </c>
      <c r="JJ60" t="s">
        <v>65</v>
      </c>
      <c r="JK60" t="s">
        <v>65</v>
      </c>
      <c r="JL60" t="s">
        <v>65</v>
      </c>
      <c r="JM60" t="s">
        <v>65</v>
      </c>
      <c r="JN60" t="s">
        <v>65</v>
      </c>
      <c r="JO60" t="s">
        <v>65</v>
      </c>
      <c r="JP60" t="s">
        <v>65</v>
      </c>
      <c r="JQ60" t="s">
        <v>65</v>
      </c>
      <c r="JR60" t="s">
        <v>65</v>
      </c>
      <c r="JS60" t="s">
        <v>65</v>
      </c>
      <c r="JT60" t="s">
        <v>65</v>
      </c>
      <c r="JU60" t="s">
        <v>65</v>
      </c>
      <c r="JV60" t="s">
        <v>65</v>
      </c>
      <c r="JW60" t="s">
        <v>65</v>
      </c>
      <c r="JX60" t="s">
        <v>65</v>
      </c>
      <c r="JY60" t="s">
        <v>65</v>
      </c>
      <c r="JZ60" t="s">
        <v>65</v>
      </c>
      <c r="KA60" t="s">
        <v>65</v>
      </c>
      <c r="KB60" t="s">
        <v>65</v>
      </c>
      <c r="KC60" t="s">
        <v>65</v>
      </c>
      <c r="KD60" t="s">
        <v>65</v>
      </c>
      <c r="KE60" t="s">
        <v>65</v>
      </c>
      <c r="KF60" t="s">
        <v>65</v>
      </c>
      <c r="KG60" t="s">
        <v>65</v>
      </c>
      <c r="KH60" t="s">
        <v>65</v>
      </c>
      <c r="KI60" t="s">
        <v>65</v>
      </c>
      <c r="KJ60" t="s">
        <v>65</v>
      </c>
      <c r="KK60" t="s">
        <v>65</v>
      </c>
      <c r="KL60" t="s">
        <v>65</v>
      </c>
      <c r="KM60" t="s">
        <v>65</v>
      </c>
      <c r="KN60" t="s">
        <v>65</v>
      </c>
      <c r="KO60" t="s">
        <v>65</v>
      </c>
      <c r="KP60" t="s">
        <v>65</v>
      </c>
      <c r="KQ60" t="s">
        <v>65</v>
      </c>
      <c r="KR60" t="s">
        <v>65</v>
      </c>
      <c r="KS60" t="s">
        <v>65</v>
      </c>
      <c r="KT60" t="s">
        <v>65</v>
      </c>
      <c r="KU60" t="s">
        <v>65</v>
      </c>
      <c r="KV60" t="s">
        <v>65</v>
      </c>
      <c r="KW60" t="s">
        <v>65</v>
      </c>
      <c r="KX60" t="s">
        <v>65</v>
      </c>
      <c r="KY60" t="s">
        <v>65</v>
      </c>
      <c r="KZ60" t="s">
        <v>65</v>
      </c>
      <c r="LA60" t="s">
        <v>65</v>
      </c>
      <c r="LB60" t="s">
        <v>65</v>
      </c>
      <c r="LC60" t="s">
        <v>65</v>
      </c>
      <c r="LD60" t="s">
        <v>65</v>
      </c>
      <c r="LE60" t="s">
        <v>65</v>
      </c>
      <c r="LF60" t="s">
        <v>65</v>
      </c>
      <c r="LG60" t="s">
        <v>65</v>
      </c>
      <c r="LH60" t="s">
        <v>65</v>
      </c>
      <c r="LI60" t="s">
        <v>65</v>
      </c>
      <c r="LJ60" t="s">
        <v>65</v>
      </c>
      <c r="LK60" t="s">
        <v>65</v>
      </c>
      <c r="LL60" t="s">
        <v>65</v>
      </c>
      <c r="LM60" t="s">
        <v>65</v>
      </c>
      <c r="LN60" t="s">
        <v>65</v>
      </c>
      <c r="LO60" t="s">
        <v>65</v>
      </c>
    </row>
    <row r="61" spans="1:327" x14ac:dyDescent="0.2">
      <c r="A61" s="1">
        <f>Foglio3!A62</f>
        <v>2</v>
      </c>
      <c r="B61" s="1">
        <f>Foglio3!B62</f>
        <v>0</v>
      </c>
      <c r="C61" s="1" t="str">
        <f>Foglio3!C62</f>
        <v>-</v>
      </c>
      <c r="D61" s="1" t="str">
        <f>Foglio3!D62</f>
        <v>-</v>
      </c>
      <c r="E61" s="1" t="str">
        <f>Foglio3!E62</f>
        <v>-</v>
      </c>
      <c r="F61" s="1" t="str">
        <f>Foglio3!F62</f>
        <v>-</v>
      </c>
      <c r="G61" s="1" t="str">
        <f>Foglio1!H70</f>
        <v>-</v>
      </c>
      <c r="H61" s="1" t="str">
        <f>Foglio3!G62</f>
        <v>-</v>
      </c>
      <c r="I61" s="1" t="str">
        <f>Foglio3!H62</f>
        <v>-</v>
      </c>
      <c r="J61" s="1" t="str">
        <f>Foglio3!I62</f>
        <v>-</v>
      </c>
      <c r="K61" s="1" t="str">
        <f>Foglio3!J62</f>
        <v>-</v>
      </c>
      <c r="L61" s="1" t="s">
        <v>65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65</v>
      </c>
      <c r="BG61" t="s">
        <v>65</v>
      </c>
      <c r="BH61" t="s">
        <v>65</v>
      </c>
      <c r="BI61" t="s">
        <v>65</v>
      </c>
      <c r="BJ61" t="s">
        <v>65</v>
      </c>
      <c r="BK61" t="s">
        <v>65</v>
      </c>
      <c r="BL61" t="s">
        <v>65</v>
      </c>
      <c r="BM61" t="s">
        <v>65</v>
      </c>
      <c r="BN61" t="s">
        <v>65</v>
      </c>
      <c r="BO61" t="s">
        <v>65</v>
      </c>
      <c r="BP61" t="s">
        <v>65</v>
      </c>
      <c r="BQ61" t="s">
        <v>65</v>
      </c>
      <c r="BR61" t="s">
        <v>65</v>
      </c>
      <c r="BS61" t="s">
        <v>65</v>
      </c>
      <c r="BT61" t="s">
        <v>65</v>
      </c>
      <c r="BU61" t="s">
        <v>65</v>
      </c>
      <c r="BV61" t="s">
        <v>65</v>
      </c>
      <c r="BW61" t="s">
        <v>65</v>
      </c>
      <c r="BX61" t="s">
        <v>65</v>
      </c>
      <c r="BY61" t="s">
        <v>65</v>
      </c>
      <c r="BZ61" t="s">
        <v>65</v>
      </c>
      <c r="CA61" t="s">
        <v>65</v>
      </c>
      <c r="CB61" t="s">
        <v>65</v>
      </c>
      <c r="CC61" t="s">
        <v>65</v>
      </c>
      <c r="CD61" t="s">
        <v>65</v>
      </c>
      <c r="CE61" t="s">
        <v>65</v>
      </c>
      <c r="CF61" t="s">
        <v>65</v>
      </c>
      <c r="CG61" t="s">
        <v>65</v>
      </c>
      <c r="CH61" t="s">
        <v>65</v>
      </c>
      <c r="CI61" t="s">
        <v>65</v>
      </c>
      <c r="CJ61" t="s">
        <v>65</v>
      </c>
      <c r="CK61" t="s">
        <v>65</v>
      </c>
      <c r="CL61" t="s">
        <v>65</v>
      </c>
      <c r="CM61" t="s">
        <v>65</v>
      </c>
      <c r="CN61" t="s">
        <v>65</v>
      </c>
      <c r="CO61" t="s">
        <v>65</v>
      </c>
      <c r="CP61" t="s">
        <v>65</v>
      </c>
      <c r="CQ61" t="s">
        <v>65</v>
      </c>
      <c r="CR61" t="s">
        <v>65</v>
      </c>
      <c r="CS61" t="s">
        <v>65</v>
      </c>
      <c r="CT61" t="s">
        <v>65</v>
      </c>
      <c r="CU61" t="s">
        <v>65</v>
      </c>
      <c r="CV61" t="s">
        <v>65</v>
      </c>
      <c r="CW61" t="s">
        <v>65</v>
      </c>
      <c r="CX61" t="s">
        <v>65</v>
      </c>
      <c r="CY61" t="s">
        <v>65</v>
      </c>
      <c r="CZ61" t="s">
        <v>65</v>
      </c>
      <c r="DA61" t="s">
        <v>65</v>
      </c>
      <c r="DB61" t="s">
        <v>65</v>
      </c>
      <c r="DC61" t="s">
        <v>65</v>
      </c>
      <c r="DD61" t="s">
        <v>65</v>
      </c>
      <c r="DE61" t="s">
        <v>65</v>
      </c>
      <c r="DF61" t="s">
        <v>65</v>
      </c>
      <c r="DG61" t="s">
        <v>65</v>
      </c>
      <c r="DH61" t="s">
        <v>65</v>
      </c>
      <c r="DI61" t="s">
        <v>65</v>
      </c>
      <c r="DJ61" t="s">
        <v>65</v>
      </c>
      <c r="DK61" t="s">
        <v>65</v>
      </c>
      <c r="DL61" t="s">
        <v>65</v>
      </c>
      <c r="DM61" t="s">
        <v>65</v>
      </c>
      <c r="DN61" t="s">
        <v>65</v>
      </c>
      <c r="DO61" t="s">
        <v>65</v>
      </c>
      <c r="DP61" t="s">
        <v>65</v>
      </c>
      <c r="DQ61" t="s">
        <v>65</v>
      </c>
      <c r="DR61" t="s">
        <v>65</v>
      </c>
      <c r="DS61" t="s">
        <v>65</v>
      </c>
      <c r="DT61" t="s">
        <v>65</v>
      </c>
      <c r="DU61" t="s">
        <v>65</v>
      </c>
      <c r="DV61" t="s">
        <v>65</v>
      </c>
      <c r="DW61" t="s">
        <v>65</v>
      </c>
      <c r="DX61" t="s">
        <v>65</v>
      </c>
      <c r="DY61" t="s">
        <v>65</v>
      </c>
      <c r="DZ61" t="s">
        <v>65</v>
      </c>
      <c r="EA61" t="s">
        <v>65</v>
      </c>
      <c r="EB61" t="s">
        <v>65</v>
      </c>
      <c r="EC61" t="s">
        <v>65</v>
      </c>
      <c r="ED61" t="s">
        <v>65</v>
      </c>
      <c r="EE61" t="s">
        <v>65</v>
      </c>
      <c r="EF61" t="s">
        <v>65</v>
      </c>
      <c r="EG61" t="s">
        <v>65</v>
      </c>
      <c r="EH61" t="s">
        <v>65</v>
      </c>
      <c r="EI61" t="s">
        <v>65</v>
      </c>
      <c r="EJ61" t="s">
        <v>65</v>
      </c>
      <c r="EK61" t="s">
        <v>65</v>
      </c>
      <c r="EL61" t="s">
        <v>65</v>
      </c>
      <c r="EM61" t="s">
        <v>65</v>
      </c>
      <c r="EN61" t="s">
        <v>65</v>
      </c>
      <c r="EO61" t="s">
        <v>65</v>
      </c>
      <c r="EP61" t="s">
        <v>65</v>
      </c>
      <c r="EQ61" t="s">
        <v>65</v>
      </c>
      <c r="ER61" t="s">
        <v>65</v>
      </c>
      <c r="ES61" t="s">
        <v>65</v>
      </c>
      <c r="ET61" t="s">
        <v>65</v>
      </c>
      <c r="EU61" t="s">
        <v>65</v>
      </c>
      <c r="EV61" t="s">
        <v>65</v>
      </c>
      <c r="EW61" t="s">
        <v>65</v>
      </c>
      <c r="EX61" t="s">
        <v>65</v>
      </c>
      <c r="EY61" t="s">
        <v>65</v>
      </c>
      <c r="EZ61" t="s">
        <v>65</v>
      </c>
      <c r="FA61" t="s">
        <v>65</v>
      </c>
      <c r="FB61" t="s">
        <v>65</v>
      </c>
      <c r="FC61" t="s">
        <v>65</v>
      </c>
      <c r="FD61" t="s">
        <v>65</v>
      </c>
      <c r="FE61" t="s">
        <v>65</v>
      </c>
      <c r="FF61" t="s">
        <v>65</v>
      </c>
      <c r="FG61" t="s">
        <v>65</v>
      </c>
      <c r="FH61" t="s">
        <v>65</v>
      </c>
      <c r="FI61" t="s">
        <v>65</v>
      </c>
      <c r="FJ61" t="s">
        <v>65</v>
      </c>
      <c r="FK61" t="s">
        <v>65</v>
      </c>
      <c r="FL61" t="s">
        <v>65</v>
      </c>
      <c r="FM61" t="s">
        <v>65</v>
      </c>
      <c r="FN61" t="s">
        <v>65</v>
      </c>
      <c r="FO61" t="s">
        <v>65</v>
      </c>
      <c r="FP61" t="s">
        <v>65</v>
      </c>
      <c r="FQ61" t="s">
        <v>65</v>
      </c>
      <c r="FR61" t="s">
        <v>65</v>
      </c>
      <c r="FS61" t="s">
        <v>65</v>
      </c>
      <c r="FT61" t="s">
        <v>65</v>
      </c>
      <c r="FU61" t="s">
        <v>65</v>
      </c>
      <c r="FV61" t="s">
        <v>65</v>
      </c>
      <c r="FW61" t="s">
        <v>65</v>
      </c>
      <c r="FX61" t="s">
        <v>65</v>
      </c>
      <c r="FY61" t="s">
        <v>65</v>
      </c>
      <c r="FZ61" t="s">
        <v>65</v>
      </c>
      <c r="GA61" t="s">
        <v>65</v>
      </c>
      <c r="GB61" t="s">
        <v>65</v>
      </c>
      <c r="GC61" t="s">
        <v>65</v>
      </c>
      <c r="GD61" t="s">
        <v>65</v>
      </c>
      <c r="GE61" t="s">
        <v>65</v>
      </c>
      <c r="GF61" t="s">
        <v>65</v>
      </c>
      <c r="GG61" t="s">
        <v>65</v>
      </c>
      <c r="GH61" t="s">
        <v>65</v>
      </c>
      <c r="GI61" t="s">
        <v>65</v>
      </c>
      <c r="GJ61" t="s">
        <v>65</v>
      </c>
      <c r="GK61" t="s">
        <v>65</v>
      </c>
      <c r="GL61" t="s">
        <v>65</v>
      </c>
      <c r="GM61" t="s">
        <v>65</v>
      </c>
      <c r="GN61" t="s">
        <v>65</v>
      </c>
      <c r="GO61" t="s">
        <v>65</v>
      </c>
      <c r="GP61" t="s">
        <v>65</v>
      </c>
      <c r="GQ61" t="s">
        <v>65</v>
      </c>
      <c r="GR61" t="s">
        <v>65</v>
      </c>
      <c r="GS61" t="s">
        <v>65</v>
      </c>
      <c r="GT61" t="s">
        <v>65</v>
      </c>
      <c r="GU61" t="s">
        <v>65</v>
      </c>
      <c r="GV61" t="s">
        <v>65</v>
      </c>
      <c r="GW61" t="s">
        <v>65</v>
      </c>
      <c r="GX61" t="s">
        <v>65</v>
      </c>
      <c r="GY61" t="s">
        <v>65</v>
      </c>
      <c r="GZ61" t="s">
        <v>65</v>
      </c>
      <c r="HA61" t="s">
        <v>65</v>
      </c>
      <c r="HB61" t="s">
        <v>65</v>
      </c>
      <c r="HC61" t="s">
        <v>65</v>
      </c>
      <c r="HD61" t="s">
        <v>65</v>
      </c>
      <c r="HE61" t="s">
        <v>65</v>
      </c>
      <c r="HF61" t="s">
        <v>65</v>
      </c>
      <c r="HG61" t="s">
        <v>65</v>
      </c>
      <c r="HH61" t="s">
        <v>65</v>
      </c>
      <c r="HI61" t="s">
        <v>65</v>
      </c>
      <c r="HJ61" t="s">
        <v>65</v>
      </c>
      <c r="HK61" t="s">
        <v>65</v>
      </c>
      <c r="HL61" t="s">
        <v>65</v>
      </c>
      <c r="HM61" t="s">
        <v>65</v>
      </c>
      <c r="HN61" t="s">
        <v>65</v>
      </c>
      <c r="HO61" t="s">
        <v>65</v>
      </c>
      <c r="HP61" t="s">
        <v>65</v>
      </c>
      <c r="HQ61" t="s">
        <v>65</v>
      </c>
      <c r="HR61" t="s">
        <v>65</v>
      </c>
      <c r="HS61" t="s">
        <v>65</v>
      </c>
      <c r="HT61" t="s">
        <v>65</v>
      </c>
      <c r="HU61" t="s">
        <v>65</v>
      </c>
      <c r="HV61" t="s">
        <v>65</v>
      </c>
      <c r="HW61" t="s">
        <v>65</v>
      </c>
      <c r="HX61" t="s">
        <v>65</v>
      </c>
      <c r="HY61" t="s">
        <v>65</v>
      </c>
      <c r="HZ61" t="s">
        <v>65</v>
      </c>
      <c r="IA61" t="s">
        <v>65</v>
      </c>
      <c r="IB61" t="s">
        <v>65</v>
      </c>
      <c r="IC61" t="s">
        <v>65</v>
      </c>
      <c r="ID61" t="s">
        <v>65</v>
      </c>
      <c r="IE61" t="s">
        <v>65</v>
      </c>
      <c r="IF61" t="s">
        <v>65</v>
      </c>
      <c r="IG61" t="s">
        <v>65</v>
      </c>
      <c r="IH61" t="s">
        <v>65</v>
      </c>
      <c r="II61" t="s">
        <v>65</v>
      </c>
      <c r="IJ61" t="s">
        <v>65</v>
      </c>
      <c r="IK61" t="s">
        <v>65</v>
      </c>
      <c r="IL61" t="s">
        <v>65</v>
      </c>
      <c r="IM61" t="s">
        <v>65</v>
      </c>
      <c r="IN61" t="s">
        <v>65</v>
      </c>
      <c r="IO61" t="s">
        <v>65</v>
      </c>
      <c r="IP61" t="s">
        <v>65</v>
      </c>
      <c r="IQ61" t="s">
        <v>65</v>
      </c>
      <c r="IR61" t="s">
        <v>65</v>
      </c>
      <c r="IS61" t="s">
        <v>65</v>
      </c>
      <c r="IT61" t="s">
        <v>65</v>
      </c>
      <c r="IU61" t="s">
        <v>65</v>
      </c>
      <c r="IV61" t="s">
        <v>65</v>
      </c>
      <c r="IW61" t="s">
        <v>65</v>
      </c>
      <c r="IX61" t="s">
        <v>65</v>
      </c>
      <c r="IY61" t="s">
        <v>65</v>
      </c>
      <c r="IZ61" t="s">
        <v>65</v>
      </c>
      <c r="JA61" t="s">
        <v>65</v>
      </c>
      <c r="JB61" t="s">
        <v>65</v>
      </c>
      <c r="JC61" t="s">
        <v>65</v>
      </c>
      <c r="JD61" t="s">
        <v>65</v>
      </c>
      <c r="JE61" t="s">
        <v>65</v>
      </c>
      <c r="JF61" t="s">
        <v>65</v>
      </c>
      <c r="JG61" t="s">
        <v>65</v>
      </c>
      <c r="JH61" t="s">
        <v>65</v>
      </c>
      <c r="JI61" t="s">
        <v>65</v>
      </c>
      <c r="JJ61" t="s">
        <v>65</v>
      </c>
      <c r="JK61" t="s">
        <v>65</v>
      </c>
      <c r="JL61" t="s">
        <v>65</v>
      </c>
      <c r="JM61" t="s">
        <v>65</v>
      </c>
      <c r="JN61" t="s">
        <v>65</v>
      </c>
      <c r="JO61" t="s">
        <v>65</v>
      </c>
      <c r="JP61" t="s">
        <v>65</v>
      </c>
      <c r="JQ61" t="s">
        <v>65</v>
      </c>
      <c r="JR61" t="s">
        <v>65</v>
      </c>
      <c r="JS61" t="s">
        <v>65</v>
      </c>
      <c r="JT61" t="s">
        <v>65</v>
      </c>
      <c r="JU61" t="s">
        <v>65</v>
      </c>
      <c r="JV61" t="s">
        <v>65</v>
      </c>
      <c r="JW61" t="s">
        <v>65</v>
      </c>
      <c r="JX61" t="s">
        <v>65</v>
      </c>
      <c r="JY61" t="s">
        <v>65</v>
      </c>
      <c r="JZ61" t="s">
        <v>65</v>
      </c>
      <c r="KA61" t="s">
        <v>65</v>
      </c>
      <c r="KB61" t="s">
        <v>65</v>
      </c>
      <c r="KC61" t="s">
        <v>65</v>
      </c>
      <c r="KD61" t="s">
        <v>65</v>
      </c>
      <c r="KE61" t="s">
        <v>65</v>
      </c>
      <c r="KF61" t="s">
        <v>65</v>
      </c>
      <c r="KG61" t="s">
        <v>65</v>
      </c>
      <c r="KH61" t="s">
        <v>65</v>
      </c>
      <c r="KI61" t="s">
        <v>65</v>
      </c>
      <c r="KJ61" t="s">
        <v>65</v>
      </c>
      <c r="KK61" t="s">
        <v>65</v>
      </c>
      <c r="KL61" t="s">
        <v>65</v>
      </c>
      <c r="KM61" t="s">
        <v>65</v>
      </c>
      <c r="KN61" t="s">
        <v>65</v>
      </c>
      <c r="KO61" t="s">
        <v>65</v>
      </c>
      <c r="KP61" t="s">
        <v>65</v>
      </c>
      <c r="KQ61" t="s">
        <v>65</v>
      </c>
      <c r="KR61" t="s">
        <v>65</v>
      </c>
      <c r="KS61" t="s">
        <v>65</v>
      </c>
      <c r="KT61" t="s">
        <v>65</v>
      </c>
      <c r="KU61" t="s">
        <v>65</v>
      </c>
      <c r="KV61" t="s">
        <v>65</v>
      </c>
      <c r="KW61" t="s">
        <v>65</v>
      </c>
      <c r="KX61" t="s">
        <v>65</v>
      </c>
      <c r="KY61" t="s">
        <v>65</v>
      </c>
      <c r="KZ61" t="s">
        <v>65</v>
      </c>
      <c r="LA61" t="s">
        <v>65</v>
      </c>
      <c r="LB61" t="s">
        <v>65</v>
      </c>
      <c r="LC61" t="s">
        <v>65</v>
      </c>
      <c r="LD61" t="s">
        <v>65</v>
      </c>
      <c r="LE61" t="s">
        <v>65</v>
      </c>
      <c r="LF61" t="s">
        <v>65</v>
      </c>
      <c r="LG61" t="s">
        <v>65</v>
      </c>
      <c r="LH61" t="s">
        <v>65</v>
      </c>
      <c r="LI61" t="s">
        <v>65</v>
      </c>
      <c r="LJ61" t="s">
        <v>65</v>
      </c>
      <c r="LK61" t="s">
        <v>65</v>
      </c>
      <c r="LL61" t="s">
        <v>65</v>
      </c>
      <c r="LM61" t="s">
        <v>65</v>
      </c>
      <c r="LN61" t="s">
        <v>65</v>
      </c>
      <c r="LO61" t="s">
        <v>65</v>
      </c>
    </row>
    <row r="62" spans="1:327" x14ac:dyDescent="0.2">
      <c r="A62" s="1">
        <f>Foglio3!A63</f>
        <v>3</v>
      </c>
      <c r="B62" s="1">
        <f>Foglio3!B63</f>
        <v>0</v>
      </c>
      <c r="C62" s="1" t="str">
        <f>Foglio3!C63</f>
        <v>-</v>
      </c>
      <c r="D62" s="1" t="str">
        <f>Foglio3!D63</f>
        <v>-</v>
      </c>
      <c r="E62" s="1" t="str">
        <f>Foglio3!E63</f>
        <v>-</v>
      </c>
      <c r="F62" s="1" t="str">
        <f>Foglio3!F63</f>
        <v>-</v>
      </c>
      <c r="G62" s="1" t="str">
        <f>Foglio1!H71</f>
        <v>-</v>
      </c>
      <c r="H62" s="1" t="str">
        <f>Foglio3!G63</f>
        <v>-</v>
      </c>
      <c r="I62" s="1" t="str">
        <f>Foglio3!H63</f>
        <v>-</v>
      </c>
      <c r="J62" s="1" t="str">
        <f>Foglio3!I63</f>
        <v>-</v>
      </c>
      <c r="K62" s="1" t="str">
        <f>Foglio3!J63</f>
        <v>-</v>
      </c>
      <c r="L62" s="1" t="s">
        <v>65</v>
      </c>
      <c r="M62" s="1" t="s">
        <v>65</v>
      </c>
      <c r="N62" s="1" t="s">
        <v>65</v>
      </c>
      <c r="O62" s="1" t="s">
        <v>65</v>
      </c>
      <c r="P62" s="1" t="s">
        <v>65</v>
      </c>
      <c r="Q62" s="1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65</v>
      </c>
      <c r="BG62" t="s">
        <v>65</v>
      </c>
      <c r="BH62" t="s">
        <v>65</v>
      </c>
      <c r="BI62" t="s">
        <v>65</v>
      </c>
      <c r="BJ62" t="s">
        <v>65</v>
      </c>
      <c r="BK62" t="s">
        <v>65</v>
      </c>
      <c r="BL62" t="s">
        <v>65</v>
      </c>
      <c r="BM62" t="s">
        <v>65</v>
      </c>
      <c r="BN62" t="s">
        <v>65</v>
      </c>
      <c r="BO62" t="s">
        <v>65</v>
      </c>
      <c r="BP62" t="s">
        <v>65</v>
      </c>
      <c r="BQ62" t="s">
        <v>65</v>
      </c>
      <c r="BR62" t="s">
        <v>65</v>
      </c>
      <c r="BS62" t="s">
        <v>65</v>
      </c>
      <c r="BT62" t="s">
        <v>65</v>
      </c>
      <c r="BU62" t="s">
        <v>65</v>
      </c>
      <c r="BV62" t="s">
        <v>65</v>
      </c>
      <c r="BW62" t="s">
        <v>65</v>
      </c>
      <c r="BX62" t="s">
        <v>65</v>
      </c>
      <c r="BY62" t="s">
        <v>65</v>
      </c>
      <c r="BZ62" t="s">
        <v>65</v>
      </c>
      <c r="CA62" t="s">
        <v>65</v>
      </c>
      <c r="CB62" t="s">
        <v>65</v>
      </c>
      <c r="CC62" t="s">
        <v>65</v>
      </c>
      <c r="CD62" t="s">
        <v>65</v>
      </c>
      <c r="CE62" t="s">
        <v>65</v>
      </c>
      <c r="CF62" t="s">
        <v>65</v>
      </c>
      <c r="CG62" t="s">
        <v>65</v>
      </c>
      <c r="CH62" t="s">
        <v>65</v>
      </c>
      <c r="CI62" t="s">
        <v>65</v>
      </c>
      <c r="CJ62" t="s">
        <v>65</v>
      </c>
      <c r="CK62" t="s">
        <v>65</v>
      </c>
      <c r="CL62" t="s">
        <v>65</v>
      </c>
      <c r="CM62" t="s">
        <v>65</v>
      </c>
      <c r="CN62" t="s">
        <v>65</v>
      </c>
      <c r="CO62" t="s">
        <v>65</v>
      </c>
      <c r="CP62" t="s">
        <v>65</v>
      </c>
      <c r="CQ62" t="s">
        <v>65</v>
      </c>
      <c r="CR62" t="s">
        <v>65</v>
      </c>
      <c r="CS62" t="s">
        <v>65</v>
      </c>
      <c r="CT62" t="s">
        <v>65</v>
      </c>
      <c r="CU62" t="s">
        <v>65</v>
      </c>
      <c r="CV62" t="s">
        <v>65</v>
      </c>
      <c r="CW62" t="s">
        <v>65</v>
      </c>
      <c r="CX62" t="s">
        <v>65</v>
      </c>
      <c r="CY62" t="s">
        <v>65</v>
      </c>
      <c r="CZ62" t="s">
        <v>65</v>
      </c>
      <c r="DA62" t="s">
        <v>65</v>
      </c>
      <c r="DB62" t="s">
        <v>65</v>
      </c>
      <c r="DC62" t="s">
        <v>65</v>
      </c>
      <c r="DD62" t="s">
        <v>65</v>
      </c>
      <c r="DE62" t="s">
        <v>65</v>
      </c>
      <c r="DF62" t="s">
        <v>65</v>
      </c>
      <c r="DG62" t="s">
        <v>65</v>
      </c>
      <c r="DH62" t="s">
        <v>65</v>
      </c>
      <c r="DI62" t="s">
        <v>65</v>
      </c>
      <c r="DJ62" t="s">
        <v>65</v>
      </c>
      <c r="DK62" t="s">
        <v>65</v>
      </c>
      <c r="DL62" t="s">
        <v>65</v>
      </c>
      <c r="DM62" t="s">
        <v>65</v>
      </c>
      <c r="DN62" t="s">
        <v>65</v>
      </c>
      <c r="DO62" t="s">
        <v>65</v>
      </c>
      <c r="DP62" t="s">
        <v>65</v>
      </c>
      <c r="DQ62" t="s">
        <v>65</v>
      </c>
      <c r="DR62" t="s">
        <v>65</v>
      </c>
      <c r="DS62" t="s">
        <v>65</v>
      </c>
      <c r="DT62" t="s">
        <v>65</v>
      </c>
      <c r="DU62" t="s">
        <v>65</v>
      </c>
      <c r="DV62" t="s">
        <v>65</v>
      </c>
      <c r="DW62" t="s">
        <v>65</v>
      </c>
      <c r="DX62" t="s">
        <v>65</v>
      </c>
      <c r="DY62" t="s">
        <v>65</v>
      </c>
      <c r="DZ62" t="s">
        <v>65</v>
      </c>
      <c r="EA62" t="s">
        <v>65</v>
      </c>
      <c r="EB62" t="s">
        <v>65</v>
      </c>
      <c r="EC62" t="s">
        <v>65</v>
      </c>
      <c r="ED62" t="s">
        <v>65</v>
      </c>
      <c r="EE62" t="s">
        <v>65</v>
      </c>
      <c r="EF62" t="s">
        <v>65</v>
      </c>
      <c r="EG62" t="s">
        <v>65</v>
      </c>
      <c r="EH62" t="s">
        <v>65</v>
      </c>
      <c r="EI62" t="s">
        <v>65</v>
      </c>
      <c r="EJ62" t="s">
        <v>65</v>
      </c>
      <c r="EK62" t="s">
        <v>65</v>
      </c>
      <c r="EL62" t="s">
        <v>65</v>
      </c>
      <c r="EM62" t="s">
        <v>65</v>
      </c>
      <c r="EN62" t="s">
        <v>65</v>
      </c>
      <c r="EO62" t="s">
        <v>65</v>
      </c>
      <c r="EP62" t="s">
        <v>65</v>
      </c>
      <c r="EQ62" t="s">
        <v>65</v>
      </c>
      <c r="ER62" t="s">
        <v>65</v>
      </c>
      <c r="ES62" t="s">
        <v>65</v>
      </c>
      <c r="ET62" t="s">
        <v>65</v>
      </c>
      <c r="EU62" t="s">
        <v>65</v>
      </c>
      <c r="EV62" t="s">
        <v>65</v>
      </c>
      <c r="EW62" t="s">
        <v>65</v>
      </c>
      <c r="EX62" t="s">
        <v>65</v>
      </c>
      <c r="EY62" t="s">
        <v>65</v>
      </c>
      <c r="EZ62" t="s">
        <v>65</v>
      </c>
      <c r="FA62" t="s">
        <v>65</v>
      </c>
      <c r="FB62" t="s">
        <v>65</v>
      </c>
      <c r="FC62" t="s">
        <v>65</v>
      </c>
      <c r="FD62" t="s">
        <v>65</v>
      </c>
      <c r="FE62" t="s">
        <v>65</v>
      </c>
      <c r="FF62" t="s">
        <v>65</v>
      </c>
      <c r="FG62" t="s">
        <v>65</v>
      </c>
      <c r="FH62" t="s">
        <v>65</v>
      </c>
      <c r="FI62" t="s">
        <v>65</v>
      </c>
      <c r="FJ62" t="s">
        <v>65</v>
      </c>
      <c r="FK62" t="s">
        <v>65</v>
      </c>
      <c r="FL62" t="s">
        <v>65</v>
      </c>
      <c r="FM62" t="s">
        <v>65</v>
      </c>
      <c r="FN62" t="s">
        <v>65</v>
      </c>
      <c r="FO62" t="s">
        <v>65</v>
      </c>
      <c r="FP62" t="s">
        <v>65</v>
      </c>
      <c r="FQ62" t="s">
        <v>65</v>
      </c>
      <c r="FR62" t="s">
        <v>65</v>
      </c>
      <c r="FS62" t="s">
        <v>65</v>
      </c>
      <c r="FT62" t="s">
        <v>65</v>
      </c>
      <c r="FU62" t="s">
        <v>65</v>
      </c>
      <c r="FV62" t="s">
        <v>65</v>
      </c>
      <c r="FW62" t="s">
        <v>65</v>
      </c>
      <c r="FX62" t="s">
        <v>65</v>
      </c>
      <c r="FY62" t="s">
        <v>65</v>
      </c>
      <c r="FZ62" t="s">
        <v>65</v>
      </c>
      <c r="GA62" t="s">
        <v>65</v>
      </c>
      <c r="GB62" t="s">
        <v>65</v>
      </c>
      <c r="GC62" t="s">
        <v>65</v>
      </c>
      <c r="GD62" t="s">
        <v>65</v>
      </c>
      <c r="GE62" t="s">
        <v>65</v>
      </c>
      <c r="GF62" t="s">
        <v>65</v>
      </c>
      <c r="GG62" t="s">
        <v>65</v>
      </c>
      <c r="GH62" t="s">
        <v>65</v>
      </c>
      <c r="GI62" t="s">
        <v>65</v>
      </c>
      <c r="GJ62" t="s">
        <v>65</v>
      </c>
      <c r="GK62" t="s">
        <v>65</v>
      </c>
      <c r="GL62" t="s">
        <v>65</v>
      </c>
      <c r="GM62" t="s">
        <v>65</v>
      </c>
      <c r="GN62" t="s">
        <v>65</v>
      </c>
      <c r="GO62" t="s">
        <v>65</v>
      </c>
      <c r="GP62" t="s">
        <v>65</v>
      </c>
      <c r="GQ62" t="s">
        <v>65</v>
      </c>
      <c r="GR62" t="s">
        <v>65</v>
      </c>
      <c r="GS62" t="s">
        <v>65</v>
      </c>
      <c r="GT62" t="s">
        <v>65</v>
      </c>
      <c r="GU62" t="s">
        <v>65</v>
      </c>
      <c r="GV62" t="s">
        <v>65</v>
      </c>
      <c r="GW62" t="s">
        <v>65</v>
      </c>
      <c r="GX62" t="s">
        <v>65</v>
      </c>
      <c r="GY62" t="s">
        <v>65</v>
      </c>
      <c r="GZ62" t="s">
        <v>65</v>
      </c>
      <c r="HA62" t="s">
        <v>65</v>
      </c>
      <c r="HB62" t="s">
        <v>65</v>
      </c>
      <c r="HC62" t="s">
        <v>65</v>
      </c>
      <c r="HD62" t="s">
        <v>65</v>
      </c>
      <c r="HE62" t="s">
        <v>65</v>
      </c>
      <c r="HF62" t="s">
        <v>65</v>
      </c>
      <c r="HG62" t="s">
        <v>65</v>
      </c>
      <c r="HH62" t="s">
        <v>65</v>
      </c>
      <c r="HI62" t="s">
        <v>65</v>
      </c>
      <c r="HJ62" t="s">
        <v>65</v>
      </c>
      <c r="HK62" t="s">
        <v>65</v>
      </c>
      <c r="HL62" t="s">
        <v>65</v>
      </c>
      <c r="HM62" t="s">
        <v>65</v>
      </c>
      <c r="HN62" t="s">
        <v>65</v>
      </c>
      <c r="HO62" t="s">
        <v>65</v>
      </c>
      <c r="HP62" t="s">
        <v>65</v>
      </c>
      <c r="HQ62" t="s">
        <v>65</v>
      </c>
      <c r="HR62" t="s">
        <v>65</v>
      </c>
      <c r="HS62" t="s">
        <v>65</v>
      </c>
      <c r="HT62" t="s">
        <v>65</v>
      </c>
      <c r="HU62" t="s">
        <v>65</v>
      </c>
      <c r="HV62" t="s">
        <v>65</v>
      </c>
      <c r="HW62" t="s">
        <v>65</v>
      </c>
      <c r="HX62" t="s">
        <v>65</v>
      </c>
      <c r="HY62" t="s">
        <v>65</v>
      </c>
      <c r="HZ62" t="s">
        <v>65</v>
      </c>
      <c r="IA62" t="s">
        <v>65</v>
      </c>
      <c r="IB62" t="s">
        <v>65</v>
      </c>
      <c r="IC62" t="s">
        <v>65</v>
      </c>
      <c r="ID62" t="s">
        <v>65</v>
      </c>
      <c r="IE62" t="s">
        <v>65</v>
      </c>
      <c r="IF62" t="s">
        <v>65</v>
      </c>
      <c r="IG62" t="s">
        <v>65</v>
      </c>
      <c r="IH62" t="s">
        <v>65</v>
      </c>
      <c r="II62" t="s">
        <v>65</v>
      </c>
      <c r="IJ62" t="s">
        <v>65</v>
      </c>
      <c r="IK62" t="s">
        <v>65</v>
      </c>
      <c r="IL62" t="s">
        <v>65</v>
      </c>
      <c r="IM62" t="s">
        <v>65</v>
      </c>
      <c r="IN62" t="s">
        <v>65</v>
      </c>
      <c r="IO62" t="s">
        <v>65</v>
      </c>
      <c r="IP62" t="s">
        <v>65</v>
      </c>
      <c r="IQ62" t="s">
        <v>65</v>
      </c>
      <c r="IR62" t="s">
        <v>65</v>
      </c>
      <c r="IS62" t="s">
        <v>65</v>
      </c>
      <c r="IT62" t="s">
        <v>65</v>
      </c>
      <c r="IU62" t="s">
        <v>65</v>
      </c>
      <c r="IV62" t="s">
        <v>65</v>
      </c>
      <c r="IW62" t="s">
        <v>65</v>
      </c>
      <c r="IX62" t="s">
        <v>65</v>
      </c>
      <c r="IY62" t="s">
        <v>65</v>
      </c>
      <c r="IZ62" t="s">
        <v>65</v>
      </c>
      <c r="JA62" t="s">
        <v>65</v>
      </c>
      <c r="JB62" t="s">
        <v>65</v>
      </c>
      <c r="JC62" t="s">
        <v>65</v>
      </c>
      <c r="JD62" t="s">
        <v>65</v>
      </c>
      <c r="JE62" t="s">
        <v>65</v>
      </c>
      <c r="JF62" t="s">
        <v>65</v>
      </c>
      <c r="JG62" t="s">
        <v>65</v>
      </c>
      <c r="JH62" t="s">
        <v>65</v>
      </c>
      <c r="JI62" t="s">
        <v>65</v>
      </c>
      <c r="JJ62" t="s">
        <v>65</v>
      </c>
      <c r="JK62" t="s">
        <v>65</v>
      </c>
      <c r="JL62" t="s">
        <v>65</v>
      </c>
      <c r="JM62" t="s">
        <v>65</v>
      </c>
      <c r="JN62" t="s">
        <v>65</v>
      </c>
      <c r="JO62" t="s">
        <v>65</v>
      </c>
      <c r="JP62" t="s">
        <v>65</v>
      </c>
      <c r="JQ62" t="s">
        <v>65</v>
      </c>
      <c r="JR62" t="s">
        <v>65</v>
      </c>
      <c r="JS62" t="s">
        <v>65</v>
      </c>
      <c r="JT62" t="s">
        <v>65</v>
      </c>
      <c r="JU62" t="s">
        <v>65</v>
      </c>
      <c r="JV62" t="s">
        <v>65</v>
      </c>
      <c r="JW62" t="s">
        <v>65</v>
      </c>
      <c r="JX62" t="s">
        <v>65</v>
      </c>
      <c r="JY62" t="s">
        <v>65</v>
      </c>
      <c r="JZ62" t="s">
        <v>65</v>
      </c>
      <c r="KA62" t="s">
        <v>65</v>
      </c>
      <c r="KB62" t="s">
        <v>65</v>
      </c>
      <c r="KC62" t="s">
        <v>65</v>
      </c>
      <c r="KD62" t="s">
        <v>65</v>
      </c>
      <c r="KE62" t="s">
        <v>65</v>
      </c>
      <c r="KF62" t="s">
        <v>65</v>
      </c>
      <c r="KG62" t="s">
        <v>65</v>
      </c>
      <c r="KH62" t="s">
        <v>65</v>
      </c>
      <c r="KI62" t="s">
        <v>65</v>
      </c>
      <c r="KJ62" t="s">
        <v>65</v>
      </c>
      <c r="KK62" t="s">
        <v>65</v>
      </c>
      <c r="KL62" t="s">
        <v>65</v>
      </c>
      <c r="KM62" t="s">
        <v>65</v>
      </c>
      <c r="KN62" t="s">
        <v>65</v>
      </c>
      <c r="KO62" t="s">
        <v>65</v>
      </c>
      <c r="KP62" t="s">
        <v>65</v>
      </c>
      <c r="KQ62" t="s">
        <v>65</v>
      </c>
      <c r="KR62" t="s">
        <v>65</v>
      </c>
      <c r="KS62" t="s">
        <v>65</v>
      </c>
      <c r="KT62" t="s">
        <v>65</v>
      </c>
      <c r="KU62" t="s">
        <v>65</v>
      </c>
      <c r="KV62" t="s">
        <v>65</v>
      </c>
      <c r="KW62" t="s">
        <v>65</v>
      </c>
      <c r="KX62" t="s">
        <v>65</v>
      </c>
      <c r="KY62" t="s">
        <v>65</v>
      </c>
      <c r="KZ62" t="s">
        <v>65</v>
      </c>
      <c r="LA62" t="s">
        <v>65</v>
      </c>
      <c r="LB62" t="s">
        <v>65</v>
      </c>
      <c r="LC62" t="s">
        <v>65</v>
      </c>
      <c r="LD62" t="s">
        <v>65</v>
      </c>
      <c r="LE62" t="s">
        <v>65</v>
      </c>
      <c r="LF62" t="s">
        <v>65</v>
      </c>
      <c r="LG62" t="s">
        <v>65</v>
      </c>
      <c r="LH62" t="s">
        <v>65</v>
      </c>
      <c r="LI62" t="s">
        <v>65</v>
      </c>
      <c r="LJ62" t="s">
        <v>65</v>
      </c>
      <c r="LK62" t="s">
        <v>65</v>
      </c>
      <c r="LL62" t="s">
        <v>65</v>
      </c>
      <c r="LM62" t="s">
        <v>65</v>
      </c>
      <c r="LN62" t="s">
        <v>65</v>
      </c>
      <c r="LO62" t="s">
        <v>65</v>
      </c>
    </row>
    <row r="63" spans="1:327" x14ac:dyDescent="0.2">
      <c r="A63" s="1">
        <f>Foglio3!A64</f>
        <v>4</v>
      </c>
      <c r="B63" s="1">
        <f>Foglio3!B64</f>
        <v>0</v>
      </c>
      <c r="C63" s="1" t="str">
        <f>Foglio3!C64</f>
        <v>-</v>
      </c>
      <c r="D63" s="1" t="str">
        <f>Foglio3!D64</f>
        <v>-</v>
      </c>
      <c r="E63" s="1" t="str">
        <f>Foglio3!E64</f>
        <v>-</v>
      </c>
      <c r="F63" s="1" t="str">
        <f>Foglio3!F64</f>
        <v>-</v>
      </c>
      <c r="G63" s="1" t="str">
        <f>Foglio1!H72</f>
        <v>-</v>
      </c>
      <c r="H63" s="1" t="str">
        <f>Foglio3!G64</f>
        <v>-</v>
      </c>
      <c r="I63" s="1" t="str">
        <f>Foglio3!H64</f>
        <v>-</v>
      </c>
      <c r="J63" s="1" t="str">
        <f>Foglio3!I64</f>
        <v>-</v>
      </c>
      <c r="K63" s="1" t="str">
        <f>Foglio3!J64</f>
        <v>-</v>
      </c>
      <c r="L63" s="1" t="s">
        <v>65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  <c r="BJ63" t="s">
        <v>65</v>
      </c>
      <c r="BK63" t="s">
        <v>65</v>
      </c>
      <c r="BL63" t="s">
        <v>65</v>
      </c>
      <c r="BM63" t="s">
        <v>65</v>
      </c>
      <c r="BN63" t="s">
        <v>65</v>
      </c>
      <c r="BO63" t="s">
        <v>65</v>
      </c>
      <c r="BP63" t="s">
        <v>65</v>
      </c>
      <c r="BQ63" t="s">
        <v>65</v>
      </c>
      <c r="BR63" t="s">
        <v>65</v>
      </c>
      <c r="BS63" t="s">
        <v>65</v>
      </c>
      <c r="BT63" t="s">
        <v>65</v>
      </c>
      <c r="BU63" t="s">
        <v>65</v>
      </c>
      <c r="BV63" t="s">
        <v>65</v>
      </c>
      <c r="BW63" t="s">
        <v>65</v>
      </c>
      <c r="BX63" t="s">
        <v>65</v>
      </c>
      <c r="BY63" t="s">
        <v>65</v>
      </c>
      <c r="BZ63" t="s">
        <v>65</v>
      </c>
      <c r="CA63" t="s">
        <v>65</v>
      </c>
      <c r="CB63" t="s">
        <v>65</v>
      </c>
      <c r="CC63" t="s">
        <v>65</v>
      </c>
      <c r="CD63" t="s">
        <v>65</v>
      </c>
      <c r="CE63" t="s">
        <v>65</v>
      </c>
      <c r="CF63" t="s">
        <v>65</v>
      </c>
      <c r="CG63" t="s">
        <v>65</v>
      </c>
      <c r="CH63" t="s">
        <v>65</v>
      </c>
      <c r="CI63" t="s">
        <v>65</v>
      </c>
      <c r="CJ63" t="s">
        <v>65</v>
      </c>
      <c r="CK63" t="s">
        <v>65</v>
      </c>
      <c r="CL63" t="s">
        <v>65</v>
      </c>
      <c r="CM63" t="s">
        <v>65</v>
      </c>
      <c r="CN63" t="s">
        <v>65</v>
      </c>
      <c r="CO63" t="s">
        <v>65</v>
      </c>
      <c r="CP63" t="s">
        <v>65</v>
      </c>
      <c r="CQ63" t="s">
        <v>65</v>
      </c>
      <c r="CR63" t="s">
        <v>65</v>
      </c>
      <c r="CS63" t="s">
        <v>65</v>
      </c>
      <c r="CT63" t="s">
        <v>65</v>
      </c>
      <c r="CU63" t="s">
        <v>65</v>
      </c>
      <c r="CV63" t="s">
        <v>65</v>
      </c>
      <c r="CW63" t="s">
        <v>65</v>
      </c>
      <c r="CX63" t="s">
        <v>65</v>
      </c>
      <c r="CY63" t="s">
        <v>65</v>
      </c>
      <c r="CZ63" t="s">
        <v>65</v>
      </c>
      <c r="DA63" t="s">
        <v>65</v>
      </c>
      <c r="DB63" t="s">
        <v>65</v>
      </c>
      <c r="DC63" t="s">
        <v>65</v>
      </c>
      <c r="DD63" t="s">
        <v>65</v>
      </c>
      <c r="DE63" t="s">
        <v>65</v>
      </c>
      <c r="DF63" t="s">
        <v>65</v>
      </c>
      <c r="DG63" t="s">
        <v>65</v>
      </c>
      <c r="DH63" t="s">
        <v>65</v>
      </c>
      <c r="DI63" t="s">
        <v>65</v>
      </c>
      <c r="DJ63" t="s">
        <v>65</v>
      </c>
      <c r="DK63" t="s">
        <v>65</v>
      </c>
      <c r="DL63" t="s">
        <v>65</v>
      </c>
      <c r="DM63" t="s">
        <v>65</v>
      </c>
      <c r="DN63" t="s">
        <v>65</v>
      </c>
      <c r="DO63" t="s">
        <v>65</v>
      </c>
      <c r="DP63" t="s">
        <v>65</v>
      </c>
      <c r="DQ63" t="s">
        <v>65</v>
      </c>
      <c r="DR63" t="s">
        <v>65</v>
      </c>
      <c r="DS63" t="s">
        <v>65</v>
      </c>
      <c r="DT63" t="s">
        <v>65</v>
      </c>
      <c r="DU63" t="s">
        <v>65</v>
      </c>
      <c r="DV63" t="s">
        <v>65</v>
      </c>
      <c r="DW63" t="s">
        <v>65</v>
      </c>
      <c r="DX63" t="s">
        <v>65</v>
      </c>
      <c r="DY63" t="s">
        <v>65</v>
      </c>
      <c r="DZ63" t="s">
        <v>65</v>
      </c>
      <c r="EA63" t="s">
        <v>65</v>
      </c>
      <c r="EB63" t="s">
        <v>65</v>
      </c>
      <c r="EC63" t="s">
        <v>65</v>
      </c>
      <c r="ED63" t="s">
        <v>65</v>
      </c>
      <c r="EE63" t="s">
        <v>65</v>
      </c>
      <c r="EF63" t="s">
        <v>65</v>
      </c>
      <c r="EG63" t="s">
        <v>65</v>
      </c>
      <c r="EH63" t="s">
        <v>65</v>
      </c>
      <c r="EI63" t="s">
        <v>65</v>
      </c>
      <c r="EJ63" t="s">
        <v>65</v>
      </c>
      <c r="EK63" t="s">
        <v>65</v>
      </c>
      <c r="EL63" t="s">
        <v>65</v>
      </c>
      <c r="EM63" t="s">
        <v>65</v>
      </c>
      <c r="EN63" t="s">
        <v>65</v>
      </c>
      <c r="EO63" t="s">
        <v>65</v>
      </c>
      <c r="EP63" t="s">
        <v>65</v>
      </c>
      <c r="EQ63" t="s">
        <v>65</v>
      </c>
      <c r="ER63" t="s">
        <v>65</v>
      </c>
      <c r="ES63" t="s">
        <v>65</v>
      </c>
      <c r="ET63" t="s">
        <v>65</v>
      </c>
      <c r="EU63" t="s">
        <v>65</v>
      </c>
      <c r="EV63" t="s">
        <v>65</v>
      </c>
      <c r="EW63" t="s">
        <v>65</v>
      </c>
      <c r="EX63" t="s">
        <v>65</v>
      </c>
      <c r="EY63" t="s">
        <v>65</v>
      </c>
      <c r="EZ63" t="s">
        <v>65</v>
      </c>
      <c r="FA63" t="s">
        <v>65</v>
      </c>
      <c r="FB63" t="s">
        <v>65</v>
      </c>
      <c r="FC63" t="s">
        <v>65</v>
      </c>
      <c r="FD63" t="s">
        <v>65</v>
      </c>
      <c r="FE63" t="s">
        <v>65</v>
      </c>
      <c r="FF63" t="s">
        <v>65</v>
      </c>
      <c r="FG63" t="s">
        <v>65</v>
      </c>
      <c r="FH63" t="s">
        <v>65</v>
      </c>
      <c r="FI63" t="s">
        <v>65</v>
      </c>
      <c r="FJ63" t="s">
        <v>65</v>
      </c>
      <c r="FK63" t="s">
        <v>65</v>
      </c>
      <c r="FL63" t="s">
        <v>65</v>
      </c>
      <c r="FM63" t="s">
        <v>65</v>
      </c>
      <c r="FN63" t="s">
        <v>65</v>
      </c>
      <c r="FO63" t="s">
        <v>65</v>
      </c>
      <c r="FP63" t="s">
        <v>65</v>
      </c>
      <c r="FQ63" t="s">
        <v>65</v>
      </c>
      <c r="FR63" t="s">
        <v>65</v>
      </c>
      <c r="FS63" t="s">
        <v>65</v>
      </c>
      <c r="FT63" t="s">
        <v>65</v>
      </c>
      <c r="FU63" t="s">
        <v>65</v>
      </c>
      <c r="FV63" t="s">
        <v>65</v>
      </c>
      <c r="FW63" t="s">
        <v>65</v>
      </c>
      <c r="FX63" t="s">
        <v>65</v>
      </c>
      <c r="FY63" t="s">
        <v>65</v>
      </c>
      <c r="FZ63" t="s">
        <v>65</v>
      </c>
      <c r="GA63" t="s">
        <v>65</v>
      </c>
      <c r="GB63" t="s">
        <v>65</v>
      </c>
      <c r="GC63" t="s">
        <v>65</v>
      </c>
      <c r="GD63" t="s">
        <v>65</v>
      </c>
      <c r="GE63" t="s">
        <v>65</v>
      </c>
      <c r="GF63" t="s">
        <v>65</v>
      </c>
      <c r="GG63" t="s">
        <v>65</v>
      </c>
      <c r="GH63" t="s">
        <v>65</v>
      </c>
      <c r="GI63" t="s">
        <v>65</v>
      </c>
      <c r="GJ63" t="s">
        <v>65</v>
      </c>
      <c r="GK63" t="s">
        <v>65</v>
      </c>
      <c r="GL63" t="s">
        <v>65</v>
      </c>
      <c r="GM63" t="s">
        <v>65</v>
      </c>
      <c r="GN63" t="s">
        <v>65</v>
      </c>
      <c r="GO63" t="s">
        <v>65</v>
      </c>
      <c r="GP63" t="s">
        <v>65</v>
      </c>
      <c r="GQ63" t="s">
        <v>65</v>
      </c>
      <c r="GR63" t="s">
        <v>65</v>
      </c>
      <c r="GS63" t="s">
        <v>65</v>
      </c>
      <c r="GT63" t="s">
        <v>65</v>
      </c>
      <c r="GU63" t="s">
        <v>65</v>
      </c>
      <c r="GV63" t="s">
        <v>65</v>
      </c>
      <c r="GW63" t="s">
        <v>65</v>
      </c>
      <c r="GX63" t="s">
        <v>65</v>
      </c>
      <c r="GY63" t="s">
        <v>65</v>
      </c>
      <c r="GZ63" t="s">
        <v>65</v>
      </c>
      <c r="HA63" t="s">
        <v>65</v>
      </c>
      <c r="HB63" t="s">
        <v>65</v>
      </c>
      <c r="HC63" t="s">
        <v>65</v>
      </c>
      <c r="HD63" t="s">
        <v>65</v>
      </c>
      <c r="HE63" t="s">
        <v>65</v>
      </c>
      <c r="HF63" t="s">
        <v>65</v>
      </c>
      <c r="HG63" t="s">
        <v>65</v>
      </c>
      <c r="HH63" t="s">
        <v>65</v>
      </c>
      <c r="HI63" t="s">
        <v>65</v>
      </c>
      <c r="HJ63" t="s">
        <v>65</v>
      </c>
      <c r="HK63" t="s">
        <v>65</v>
      </c>
      <c r="HL63" t="s">
        <v>65</v>
      </c>
      <c r="HM63" t="s">
        <v>65</v>
      </c>
      <c r="HN63" t="s">
        <v>65</v>
      </c>
      <c r="HO63" t="s">
        <v>65</v>
      </c>
      <c r="HP63" t="s">
        <v>65</v>
      </c>
      <c r="HQ63" t="s">
        <v>65</v>
      </c>
      <c r="HR63" t="s">
        <v>65</v>
      </c>
      <c r="HS63" t="s">
        <v>65</v>
      </c>
      <c r="HT63" t="s">
        <v>65</v>
      </c>
      <c r="HU63" t="s">
        <v>65</v>
      </c>
      <c r="HV63" t="s">
        <v>65</v>
      </c>
      <c r="HW63" t="s">
        <v>65</v>
      </c>
      <c r="HX63" t="s">
        <v>65</v>
      </c>
      <c r="HY63" t="s">
        <v>65</v>
      </c>
      <c r="HZ63" t="s">
        <v>65</v>
      </c>
      <c r="IA63" t="s">
        <v>65</v>
      </c>
      <c r="IB63" t="s">
        <v>65</v>
      </c>
      <c r="IC63" t="s">
        <v>65</v>
      </c>
      <c r="ID63" t="s">
        <v>65</v>
      </c>
      <c r="IE63" t="s">
        <v>65</v>
      </c>
      <c r="IF63" t="s">
        <v>65</v>
      </c>
      <c r="IG63" t="s">
        <v>65</v>
      </c>
      <c r="IH63" t="s">
        <v>65</v>
      </c>
      <c r="II63" t="s">
        <v>65</v>
      </c>
      <c r="IJ63" t="s">
        <v>65</v>
      </c>
      <c r="IK63" t="s">
        <v>65</v>
      </c>
      <c r="IL63" t="s">
        <v>65</v>
      </c>
      <c r="IM63" t="s">
        <v>65</v>
      </c>
      <c r="IN63" t="s">
        <v>65</v>
      </c>
      <c r="IO63" t="s">
        <v>65</v>
      </c>
      <c r="IP63" t="s">
        <v>65</v>
      </c>
      <c r="IQ63" t="s">
        <v>65</v>
      </c>
      <c r="IR63" t="s">
        <v>65</v>
      </c>
      <c r="IS63" t="s">
        <v>65</v>
      </c>
      <c r="IT63" t="s">
        <v>65</v>
      </c>
      <c r="IU63" t="s">
        <v>65</v>
      </c>
      <c r="IV63" t="s">
        <v>65</v>
      </c>
      <c r="IW63" t="s">
        <v>65</v>
      </c>
      <c r="IX63" t="s">
        <v>65</v>
      </c>
      <c r="IY63" t="s">
        <v>65</v>
      </c>
      <c r="IZ63" t="s">
        <v>65</v>
      </c>
      <c r="JA63" t="s">
        <v>65</v>
      </c>
      <c r="JB63" t="s">
        <v>65</v>
      </c>
      <c r="JC63" t="s">
        <v>65</v>
      </c>
      <c r="JD63" t="s">
        <v>65</v>
      </c>
      <c r="JE63" t="s">
        <v>65</v>
      </c>
      <c r="JF63" t="s">
        <v>65</v>
      </c>
      <c r="JG63" t="s">
        <v>65</v>
      </c>
      <c r="JH63" t="s">
        <v>65</v>
      </c>
      <c r="JI63" t="s">
        <v>65</v>
      </c>
      <c r="JJ63" t="s">
        <v>65</v>
      </c>
      <c r="JK63" t="s">
        <v>65</v>
      </c>
      <c r="JL63" t="s">
        <v>65</v>
      </c>
      <c r="JM63" t="s">
        <v>65</v>
      </c>
      <c r="JN63" t="s">
        <v>65</v>
      </c>
      <c r="JO63" t="s">
        <v>65</v>
      </c>
      <c r="JP63" t="s">
        <v>65</v>
      </c>
      <c r="JQ63" t="s">
        <v>65</v>
      </c>
      <c r="JR63" t="s">
        <v>65</v>
      </c>
      <c r="JS63" t="s">
        <v>65</v>
      </c>
      <c r="JT63" t="s">
        <v>65</v>
      </c>
      <c r="JU63" t="s">
        <v>65</v>
      </c>
      <c r="JV63" t="s">
        <v>65</v>
      </c>
      <c r="JW63" t="s">
        <v>65</v>
      </c>
      <c r="JX63" t="s">
        <v>65</v>
      </c>
      <c r="JY63" t="s">
        <v>65</v>
      </c>
      <c r="JZ63" t="s">
        <v>65</v>
      </c>
      <c r="KA63" t="s">
        <v>65</v>
      </c>
      <c r="KB63" t="s">
        <v>65</v>
      </c>
      <c r="KC63" t="s">
        <v>65</v>
      </c>
      <c r="KD63" t="s">
        <v>65</v>
      </c>
      <c r="KE63" t="s">
        <v>65</v>
      </c>
      <c r="KF63" t="s">
        <v>65</v>
      </c>
      <c r="KG63" t="s">
        <v>65</v>
      </c>
      <c r="KH63" t="s">
        <v>65</v>
      </c>
      <c r="KI63" t="s">
        <v>65</v>
      </c>
      <c r="KJ63" t="s">
        <v>65</v>
      </c>
      <c r="KK63" t="s">
        <v>65</v>
      </c>
      <c r="KL63" t="s">
        <v>65</v>
      </c>
      <c r="KM63" t="s">
        <v>65</v>
      </c>
      <c r="KN63" t="s">
        <v>65</v>
      </c>
      <c r="KO63" t="s">
        <v>65</v>
      </c>
      <c r="KP63" t="s">
        <v>65</v>
      </c>
      <c r="KQ63" t="s">
        <v>65</v>
      </c>
      <c r="KR63" t="s">
        <v>65</v>
      </c>
      <c r="KS63" t="s">
        <v>65</v>
      </c>
      <c r="KT63" t="s">
        <v>65</v>
      </c>
      <c r="KU63" t="s">
        <v>65</v>
      </c>
      <c r="KV63" t="s">
        <v>65</v>
      </c>
      <c r="KW63" t="s">
        <v>65</v>
      </c>
      <c r="KX63" t="s">
        <v>65</v>
      </c>
      <c r="KY63" t="s">
        <v>65</v>
      </c>
      <c r="KZ63" t="s">
        <v>65</v>
      </c>
      <c r="LA63" t="s">
        <v>65</v>
      </c>
      <c r="LB63" t="s">
        <v>65</v>
      </c>
      <c r="LC63" t="s">
        <v>65</v>
      </c>
      <c r="LD63" t="s">
        <v>65</v>
      </c>
      <c r="LE63" t="s">
        <v>65</v>
      </c>
      <c r="LF63" t="s">
        <v>65</v>
      </c>
      <c r="LG63" t="s">
        <v>65</v>
      </c>
      <c r="LH63" t="s">
        <v>65</v>
      </c>
      <c r="LI63" t="s">
        <v>65</v>
      </c>
      <c r="LJ63" t="s">
        <v>65</v>
      </c>
      <c r="LK63" t="s">
        <v>65</v>
      </c>
      <c r="LL63" t="s">
        <v>65</v>
      </c>
      <c r="LM63" t="s">
        <v>65</v>
      </c>
      <c r="LN63" t="s">
        <v>65</v>
      </c>
      <c r="LO63" t="s">
        <v>65</v>
      </c>
    </row>
    <row r="64" spans="1:327" x14ac:dyDescent="0.2">
      <c r="A64" s="1">
        <f>Foglio3!A65</f>
        <v>5</v>
      </c>
      <c r="B64" s="1">
        <f>Foglio3!B65</f>
        <v>0</v>
      </c>
      <c r="C64" s="1" t="str">
        <f>Foglio3!C65</f>
        <v>-</v>
      </c>
      <c r="D64" s="1" t="str">
        <f>Foglio3!D65</f>
        <v>-</v>
      </c>
      <c r="E64" s="1" t="str">
        <f>Foglio3!E65</f>
        <v>-</v>
      </c>
      <c r="F64" s="1" t="str">
        <f>Foglio3!F65</f>
        <v>-</v>
      </c>
      <c r="G64" s="1" t="str">
        <f>Foglio1!H73</f>
        <v>-</v>
      </c>
      <c r="H64" s="1" t="str">
        <f>Foglio3!G65</f>
        <v>-</v>
      </c>
      <c r="I64" s="1" t="str">
        <f>Foglio3!H65</f>
        <v>-</v>
      </c>
      <c r="J64" s="1" t="str">
        <f>Foglio3!I65</f>
        <v>-</v>
      </c>
      <c r="K64" s="1" t="str">
        <f>Foglio3!J65</f>
        <v>-</v>
      </c>
      <c r="L64" s="1" t="s">
        <v>65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 t="s">
        <v>65</v>
      </c>
      <c r="BG64" t="s">
        <v>65</v>
      </c>
      <c r="BH64" t="s">
        <v>65</v>
      </c>
      <c r="BI64" t="s">
        <v>65</v>
      </c>
      <c r="BJ64" t="s">
        <v>65</v>
      </c>
      <c r="BK64" t="s">
        <v>65</v>
      </c>
      <c r="BL64" t="s">
        <v>65</v>
      </c>
      <c r="BM64" t="s">
        <v>65</v>
      </c>
      <c r="BN64" t="s">
        <v>65</v>
      </c>
      <c r="BO64" t="s">
        <v>65</v>
      </c>
      <c r="BP64" t="s">
        <v>65</v>
      </c>
      <c r="BQ64" t="s">
        <v>65</v>
      </c>
      <c r="BR64" t="s">
        <v>65</v>
      </c>
      <c r="BS64" t="s">
        <v>65</v>
      </c>
      <c r="BT64" t="s">
        <v>65</v>
      </c>
      <c r="BU64" t="s">
        <v>65</v>
      </c>
      <c r="BV64" t="s">
        <v>65</v>
      </c>
      <c r="BW64" t="s">
        <v>65</v>
      </c>
      <c r="BX64" t="s">
        <v>65</v>
      </c>
      <c r="BY64" t="s">
        <v>65</v>
      </c>
      <c r="BZ64" t="s">
        <v>65</v>
      </c>
      <c r="CA64" t="s">
        <v>65</v>
      </c>
      <c r="CB64" t="s">
        <v>65</v>
      </c>
      <c r="CC64" t="s">
        <v>65</v>
      </c>
      <c r="CD64" t="s">
        <v>65</v>
      </c>
      <c r="CE64" t="s">
        <v>65</v>
      </c>
      <c r="CF64" t="s">
        <v>65</v>
      </c>
      <c r="CG64" t="s">
        <v>65</v>
      </c>
      <c r="CH64" t="s">
        <v>65</v>
      </c>
      <c r="CI64" t="s">
        <v>65</v>
      </c>
      <c r="CJ64" t="s">
        <v>65</v>
      </c>
      <c r="CK64" t="s">
        <v>65</v>
      </c>
      <c r="CL64" t="s">
        <v>65</v>
      </c>
      <c r="CM64" t="s">
        <v>65</v>
      </c>
      <c r="CN64" t="s">
        <v>65</v>
      </c>
      <c r="CO64" t="s">
        <v>65</v>
      </c>
      <c r="CP64" t="s">
        <v>65</v>
      </c>
      <c r="CQ64" t="s">
        <v>65</v>
      </c>
      <c r="CR64" t="s">
        <v>65</v>
      </c>
      <c r="CS64" t="s">
        <v>65</v>
      </c>
      <c r="CT64" t="s">
        <v>65</v>
      </c>
      <c r="CU64" t="s">
        <v>65</v>
      </c>
      <c r="CV64" t="s">
        <v>65</v>
      </c>
      <c r="CW64" t="s">
        <v>65</v>
      </c>
      <c r="CX64" t="s">
        <v>65</v>
      </c>
      <c r="CY64" t="s">
        <v>65</v>
      </c>
      <c r="CZ64" t="s">
        <v>65</v>
      </c>
      <c r="DA64" t="s">
        <v>65</v>
      </c>
      <c r="DB64" t="s">
        <v>65</v>
      </c>
      <c r="DC64" t="s">
        <v>65</v>
      </c>
      <c r="DD64" t="s">
        <v>65</v>
      </c>
      <c r="DE64" t="s">
        <v>65</v>
      </c>
      <c r="DF64" t="s">
        <v>65</v>
      </c>
      <c r="DG64" t="s">
        <v>65</v>
      </c>
      <c r="DH64" t="s">
        <v>65</v>
      </c>
      <c r="DI64" t="s">
        <v>65</v>
      </c>
      <c r="DJ64" t="s">
        <v>65</v>
      </c>
      <c r="DK64" t="s">
        <v>65</v>
      </c>
      <c r="DL64" t="s">
        <v>65</v>
      </c>
      <c r="DM64" t="s">
        <v>65</v>
      </c>
      <c r="DN64" t="s">
        <v>65</v>
      </c>
      <c r="DO64" t="s">
        <v>65</v>
      </c>
      <c r="DP64" t="s">
        <v>65</v>
      </c>
      <c r="DQ64" t="s">
        <v>65</v>
      </c>
      <c r="DR64" t="s">
        <v>65</v>
      </c>
      <c r="DS64" t="s">
        <v>65</v>
      </c>
      <c r="DT64" t="s">
        <v>65</v>
      </c>
      <c r="DU64" t="s">
        <v>65</v>
      </c>
      <c r="DV64" t="s">
        <v>65</v>
      </c>
      <c r="DW64" t="s">
        <v>65</v>
      </c>
      <c r="DX64" t="s">
        <v>65</v>
      </c>
      <c r="DY64" t="s">
        <v>65</v>
      </c>
      <c r="DZ64" t="s">
        <v>65</v>
      </c>
      <c r="EA64" t="s">
        <v>65</v>
      </c>
      <c r="EB64" t="s">
        <v>65</v>
      </c>
      <c r="EC64" t="s">
        <v>65</v>
      </c>
      <c r="ED64" t="s">
        <v>65</v>
      </c>
      <c r="EE64" t="s">
        <v>65</v>
      </c>
      <c r="EF64" t="s">
        <v>65</v>
      </c>
      <c r="EG64" t="s">
        <v>65</v>
      </c>
      <c r="EH64" t="s">
        <v>65</v>
      </c>
      <c r="EI64" t="s">
        <v>65</v>
      </c>
      <c r="EJ64" t="s">
        <v>65</v>
      </c>
      <c r="EK64" t="s">
        <v>65</v>
      </c>
      <c r="EL64" t="s">
        <v>65</v>
      </c>
      <c r="EM64" t="s">
        <v>65</v>
      </c>
      <c r="EN64" t="s">
        <v>65</v>
      </c>
      <c r="EO64" t="s">
        <v>65</v>
      </c>
      <c r="EP64" t="s">
        <v>65</v>
      </c>
      <c r="EQ64" t="s">
        <v>65</v>
      </c>
      <c r="ER64" t="s">
        <v>65</v>
      </c>
      <c r="ES64" t="s">
        <v>65</v>
      </c>
      <c r="ET64" t="s">
        <v>65</v>
      </c>
      <c r="EU64" t="s">
        <v>65</v>
      </c>
      <c r="EV64" t="s">
        <v>65</v>
      </c>
      <c r="EW64" t="s">
        <v>65</v>
      </c>
      <c r="EX64" t="s">
        <v>65</v>
      </c>
      <c r="EY64" t="s">
        <v>65</v>
      </c>
      <c r="EZ64" t="s">
        <v>65</v>
      </c>
      <c r="FA64" t="s">
        <v>65</v>
      </c>
      <c r="FB64" t="s">
        <v>65</v>
      </c>
      <c r="FC64" t="s">
        <v>65</v>
      </c>
      <c r="FD64" t="s">
        <v>65</v>
      </c>
      <c r="FE64" t="s">
        <v>65</v>
      </c>
      <c r="FF64" t="s">
        <v>65</v>
      </c>
      <c r="FG64" t="s">
        <v>65</v>
      </c>
      <c r="FH64" t="s">
        <v>65</v>
      </c>
      <c r="FI64" t="s">
        <v>65</v>
      </c>
      <c r="FJ64" t="s">
        <v>65</v>
      </c>
      <c r="FK64" t="s">
        <v>65</v>
      </c>
      <c r="FL64" t="s">
        <v>65</v>
      </c>
      <c r="FM64" t="s">
        <v>65</v>
      </c>
      <c r="FN64" t="s">
        <v>65</v>
      </c>
      <c r="FO64" t="s">
        <v>65</v>
      </c>
      <c r="FP64" t="s">
        <v>65</v>
      </c>
      <c r="FQ64" t="s">
        <v>65</v>
      </c>
      <c r="FR64" t="s">
        <v>65</v>
      </c>
      <c r="FS64" t="s">
        <v>65</v>
      </c>
      <c r="FT64" t="s">
        <v>65</v>
      </c>
      <c r="FU64" t="s">
        <v>65</v>
      </c>
      <c r="FV64" t="s">
        <v>65</v>
      </c>
      <c r="FW64" t="s">
        <v>65</v>
      </c>
      <c r="FX64" t="s">
        <v>65</v>
      </c>
      <c r="FY64" t="s">
        <v>65</v>
      </c>
      <c r="FZ64" t="s">
        <v>65</v>
      </c>
      <c r="GA64" t="s">
        <v>65</v>
      </c>
      <c r="GB64" t="s">
        <v>65</v>
      </c>
      <c r="GC64" t="s">
        <v>65</v>
      </c>
      <c r="GD64" t="s">
        <v>65</v>
      </c>
      <c r="GE64" t="s">
        <v>65</v>
      </c>
      <c r="GF64" t="s">
        <v>65</v>
      </c>
      <c r="GG64" t="s">
        <v>65</v>
      </c>
      <c r="GH64" t="s">
        <v>65</v>
      </c>
      <c r="GI64" t="s">
        <v>65</v>
      </c>
      <c r="GJ64" t="s">
        <v>65</v>
      </c>
      <c r="GK64" t="s">
        <v>65</v>
      </c>
      <c r="GL64" t="s">
        <v>65</v>
      </c>
      <c r="GM64" t="s">
        <v>65</v>
      </c>
      <c r="GN64" t="s">
        <v>65</v>
      </c>
      <c r="GO64" t="s">
        <v>65</v>
      </c>
      <c r="GP64" t="s">
        <v>65</v>
      </c>
      <c r="GQ64" t="s">
        <v>65</v>
      </c>
      <c r="GR64" t="s">
        <v>65</v>
      </c>
      <c r="GS64" t="s">
        <v>65</v>
      </c>
      <c r="GT64" t="s">
        <v>65</v>
      </c>
      <c r="GU64" t="s">
        <v>65</v>
      </c>
      <c r="GV64" t="s">
        <v>65</v>
      </c>
      <c r="GW64" t="s">
        <v>65</v>
      </c>
      <c r="GX64" t="s">
        <v>65</v>
      </c>
      <c r="GY64" t="s">
        <v>65</v>
      </c>
      <c r="GZ64" t="s">
        <v>65</v>
      </c>
      <c r="HA64" t="s">
        <v>65</v>
      </c>
      <c r="HB64" t="s">
        <v>65</v>
      </c>
      <c r="HC64" t="s">
        <v>65</v>
      </c>
      <c r="HD64" t="s">
        <v>65</v>
      </c>
      <c r="HE64" t="s">
        <v>65</v>
      </c>
      <c r="HF64" t="s">
        <v>65</v>
      </c>
      <c r="HG64" t="s">
        <v>65</v>
      </c>
      <c r="HH64" t="s">
        <v>65</v>
      </c>
      <c r="HI64" t="s">
        <v>65</v>
      </c>
      <c r="HJ64" t="s">
        <v>65</v>
      </c>
      <c r="HK64" t="s">
        <v>65</v>
      </c>
      <c r="HL64" t="s">
        <v>65</v>
      </c>
      <c r="HM64" t="s">
        <v>65</v>
      </c>
      <c r="HN64" t="s">
        <v>65</v>
      </c>
      <c r="HO64" t="s">
        <v>65</v>
      </c>
      <c r="HP64" t="s">
        <v>65</v>
      </c>
      <c r="HQ64" t="s">
        <v>65</v>
      </c>
      <c r="HR64" t="s">
        <v>65</v>
      </c>
      <c r="HS64" t="s">
        <v>65</v>
      </c>
      <c r="HT64" t="s">
        <v>65</v>
      </c>
      <c r="HU64" t="s">
        <v>65</v>
      </c>
      <c r="HV64" t="s">
        <v>65</v>
      </c>
      <c r="HW64" t="s">
        <v>65</v>
      </c>
      <c r="HX64" t="s">
        <v>65</v>
      </c>
      <c r="HY64" t="s">
        <v>65</v>
      </c>
      <c r="HZ64" t="s">
        <v>65</v>
      </c>
      <c r="IA64" t="s">
        <v>65</v>
      </c>
      <c r="IB64" t="s">
        <v>65</v>
      </c>
      <c r="IC64" t="s">
        <v>65</v>
      </c>
      <c r="ID64" t="s">
        <v>65</v>
      </c>
      <c r="IE64" t="s">
        <v>65</v>
      </c>
      <c r="IF64" t="s">
        <v>65</v>
      </c>
      <c r="IG64" t="s">
        <v>65</v>
      </c>
      <c r="IH64" t="s">
        <v>65</v>
      </c>
      <c r="II64" t="s">
        <v>65</v>
      </c>
      <c r="IJ64" t="s">
        <v>65</v>
      </c>
      <c r="IK64" t="s">
        <v>65</v>
      </c>
      <c r="IL64" t="s">
        <v>65</v>
      </c>
      <c r="IM64" t="s">
        <v>65</v>
      </c>
      <c r="IN64" t="s">
        <v>65</v>
      </c>
      <c r="IO64" t="s">
        <v>65</v>
      </c>
      <c r="IP64" t="s">
        <v>65</v>
      </c>
      <c r="IQ64" t="s">
        <v>65</v>
      </c>
      <c r="IR64" t="s">
        <v>65</v>
      </c>
      <c r="IS64" t="s">
        <v>65</v>
      </c>
      <c r="IT64" t="s">
        <v>65</v>
      </c>
      <c r="IU64" t="s">
        <v>65</v>
      </c>
      <c r="IV64" t="s">
        <v>65</v>
      </c>
      <c r="IW64" t="s">
        <v>65</v>
      </c>
      <c r="IX64" t="s">
        <v>65</v>
      </c>
      <c r="IY64" t="s">
        <v>65</v>
      </c>
      <c r="IZ64" t="s">
        <v>65</v>
      </c>
      <c r="JA64" t="s">
        <v>65</v>
      </c>
      <c r="JB64" t="s">
        <v>65</v>
      </c>
      <c r="JC64" t="s">
        <v>65</v>
      </c>
      <c r="JD64" t="s">
        <v>65</v>
      </c>
      <c r="JE64" t="s">
        <v>65</v>
      </c>
      <c r="JF64" t="s">
        <v>65</v>
      </c>
      <c r="JG64" t="s">
        <v>65</v>
      </c>
      <c r="JH64" t="s">
        <v>65</v>
      </c>
      <c r="JI64" t="s">
        <v>65</v>
      </c>
      <c r="JJ64" t="s">
        <v>65</v>
      </c>
      <c r="JK64" t="s">
        <v>65</v>
      </c>
      <c r="JL64" t="s">
        <v>65</v>
      </c>
      <c r="JM64" t="s">
        <v>65</v>
      </c>
      <c r="JN64" t="s">
        <v>65</v>
      </c>
      <c r="JO64" t="s">
        <v>65</v>
      </c>
      <c r="JP64" t="s">
        <v>65</v>
      </c>
      <c r="JQ64" t="s">
        <v>65</v>
      </c>
      <c r="JR64" t="s">
        <v>65</v>
      </c>
      <c r="JS64" t="s">
        <v>65</v>
      </c>
      <c r="JT64" t="s">
        <v>65</v>
      </c>
      <c r="JU64" t="s">
        <v>65</v>
      </c>
      <c r="JV64" t="s">
        <v>65</v>
      </c>
      <c r="JW64" t="s">
        <v>65</v>
      </c>
      <c r="JX64" t="s">
        <v>65</v>
      </c>
      <c r="JY64" t="s">
        <v>65</v>
      </c>
      <c r="JZ64" t="s">
        <v>65</v>
      </c>
      <c r="KA64" t="s">
        <v>65</v>
      </c>
      <c r="KB64" t="s">
        <v>65</v>
      </c>
      <c r="KC64" t="s">
        <v>65</v>
      </c>
      <c r="KD64" t="s">
        <v>65</v>
      </c>
      <c r="KE64" t="s">
        <v>65</v>
      </c>
      <c r="KF64" t="s">
        <v>65</v>
      </c>
      <c r="KG64" t="s">
        <v>65</v>
      </c>
      <c r="KH64" t="s">
        <v>65</v>
      </c>
      <c r="KI64" t="s">
        <v>65</v>
      </c>
      <c r="KJ64" t="s">
        <v>65</v>
      </c>
      <c r="KK64" t="s">
        <v>65</v>
      </c>
      <c r="KL64" t="s">
        <v>65</v>
      </c>
      <c r="KM64" t="s">
        <v>65</v>
      </c>
      <c r="KN64" t="s">
        <v>65</v>
      </c>
      <c r="KO64" t="s">
        <v>65</v>
      </c>
      <c r="KP64" t="s">
        <v>65</v>
      </c>
      <c r="KQ64" t="s">
        <v>65</v>
      </c>
      <c r="KR64" t="s">
        <v>65</v>
      </c>
      <c r="KS64" t="s">
        <v>65</v>
      </c>
      <c r="KT64" t="s">
        <v>65</v>
      </c>
      <c r="KU64" t="s">
        <v>65</v>
      </c>
      <c r="KV64" t="s">
        <v>65</v>
      </c>
      <c r="KW64" t="s">
        <v>65</v>
      </c>
      <c r="KX64" t="s">
        <v>65</v>
      </c>
      <c r="KY64" t="s">
        <v>65</v>
      </c>
      <c r="KZ64" t="s">
        <v>65</v>
      </c>
      <c r="LA64" t="s">
        <v>65</v>
      </c>
      <c r="LB64" t="s">
        <v>65</v>
      </c>
      <c r="LC64" t="s">
        <v>65</v>
      </c>
      <c r="LD64" t="s">
        <v>65</v>
      </c>
      <c r="LE64" t="s">
        <v>65</v>
      </c>
      <c r="LF64" t="s">
        <v>65</v>
      </c>
      <c r="LG64" t="s">
        <v>65</v>
      </c>
      <c r="LH64" t="s">
        <v>65</v>
      </c>
      <c r="LI64" t="s">
        <v>65</v>
      </c>
      <c r="LJ64" t="s">
        <v>65</v>
      </c>
      <c r="LK64" t="s">
        <v>65</v>
      </c>
      <c r="LL64" t="s">
        <v>65</v>
      </c>
      <c r="LM64" t="s">
        <v>65</v>
      </c>
      <c r="LN64" t="s">
        <v>65</v>
      </c>
      <c r="LO64" t="s">
        <v>65</v>
      </c>
    </row>
    <row r="65" spans="1:327" x14ac:dyDescent="0.2">
      <c r="A65" s="1">
        <f>Foglio3!A66</f>
        <v>6</v>
      </c>
      <c r="B65" s="1">
        <f>Foglio3!B66</f>
        <v>0</v>
      </c>
      <c r="C65" s="1" t="str">
        <f>Foglio3!C66</f>
        <v>-</v>
      </c>
      <c r="D65" s="1" t="str">
        <f>Foglio3!D66</f>
        <v>-</v>
      </c>
      <c r="E65" s="1" t="str">
        <f>Foglio3!E66</f>
        <v>-</v>
      </c>
      <c r="F65" s="1" t="str">
        <f>Foglio3!F66</f>
        <v>-</v>
      </c>
      <c r="G65" s="1" t="str">
        <f>Foglio1!H74</f>
        <v>-</v>
      </c>
      <c r="H65" s="1" t="str">
        <f>Foglio3!G66</f>
        <v>-</v>
      </c>
      <c r="I65" s="1" t="str">
        <f>Foglio3!H66</f>
        <v>-</v>
      </c>
      <c r="J65" s="1" t="str">
        <f>Foglio3!I66</f>
        <v>-</v>
      </c>
      <c r="K65" s="1" t="str">
        <f>Foglio3!J66</f>
        <v>-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 t="s">
        <v>65</v>
      </c>
      <c r="BG65" t="s">
        <v>65</v>
      </c>
      <c r="BH65" t="s">
        <v>65</v>
      </c>
      <c r="BI65" t="s">
        <v>65</v>
      </c>
      <c r="BJ65" t="s">
        <v>65</v>
      </c>
      <c r="BK65" t="s">
        <v>65</v>
      </c>
      <c r="BL65" t="s">
        <v>65</v>
      </c>
      <c r="BM65" t="s">
        <v>65</v>
      </c>
      <c r="BN65" t="s">
        <v>65</v>
      </c>
      <c r="BO65" t="s">
        <v>65</v>
      </c>
      <c r="BP65" t="s">
        <v>65</v>
      </c>
      <c r="BQ65" t="s">
        <v>65</v>
      </c>
      <c r="BR65" t="s">
        <v>65</v>
      </c>
      <c r="BS65" t="s">
        <v>65</v>
      </c>
      <c r="BT65" t="s">
        <v>65</v>
      </c>
      <c r="BU65" t="s">
        <v>65</v>
      </c>
      <c r="BV65" t="s">
        <v>65</v>
      </c>
      <c r="BW65" t="s">
        <v>65</v>
      </c>
      <c r="BX65" t="s">
        <v>65</v>
      </c>
      <c r="BY65" t="s">
        <v>65</v>
      </c>
      <c r="BZ65" t="s">
        <v>65</v>
      </c>
      <c r="CA65" t="s">
        <v>65</v>
      </c>
      <c r="CB65" t="s">
        <v>65</v>
      </c>
      <c r="CC65" t="s">
        <v>65</v>
      </c>
      <c r="CD65" t="s">
        <v>65</v>
      </c>
      <c r="CE65" t="s">
        <v>65</v>
      </c>
      <c r="CF65" t="s">
        <v>65</v>
      </c>
      <c r="CG65" t="s">
        <v>65</v>
      </c>
      <c r="CH65" t="s">
        <v>65</v>
      </c>
      <c r="CI65" t="s">
        <v>65</v>
      </c>
      <c r="CJ65" t="s">
        <v>65</v>
      </c>
      <c r="CK65" t="s">
        <v>65</v>
      </c>
      <c r="CL65" t="s">
        <v>65</v>
      </c>
      <c r="CM65" t="s">
        <v>65</v>
      </c>
      <c r="CN65" t="s">
        <v>65</v>
      </c>
      <c r="CO65" t="s">
        <v>65</v>
      </c>
      <c r="CP65" t="s">
        <v>65</v>
      </c>
      <c r="CQ65" t="s">
        <v>65</v>
      </c>
      <c r="CR65" t="s">
        <v>65</v>
      </c>
      <c r="CS65" t="s">
        <v>65</v>
      </c>
      <c r="CT65" t="s">
        <v>65</v>
      </c>
      <c r="CU65" t="s">
        <v>65</v>
      </c>
      <c r="CV65" t="s">
        <v>65</v>
      </c>
      <c r="CW65" t="s">
        <v>65</v>
      </c>
      <c r="CX65" t="s">
        <v>65</v>
      </c>
      <c r="CY65" t="s">
        <v>65</v>
      </c>
      <c r="CZ65" t="s">
        <v>65</v>
      </c>
      <c r="DA65" t="s">
        <v>65</v>
      </c>
      <c r="DB65" t="s">
        <v>65</v>
      </c>
      <c r="DC65" t="s">
        <v>65</v>
      </c>
      <c r="DD65" t="s">
        <v>65</v>
      </c>
      <c r="DE65" t="s">
        <v>65</v>
      </c>
      <c r="DF65" t="s">
        <v>65</v>
      </c>
      <c r="DG65" t="s">
        <v>65</v>
      </c>
      <c r="DH65" t="s">
        <v>65</v>
      </c>
      <c r="DI65" t="s">
        <v>65</v>
      </c>
      <c r="DJ65" t="s">
        <v>65</v>
      </c>
      <c r="DK65" t="s">
        <v>65</v>
      </c>
      <c r="DL65" t="s">
        <v>65</v>
      </c>
      <c r="DM65" t="s">
        <v>65</v>
      </c>
      <c r="DN65" t="s">
        <v>65</v>
      </c>
      <c r="DO65" t="s">
        <v>65</v>
      </c>
      <c r="DP65" t="s">
        <v>65</v>
      </c>
      <c r="DQ65" t="s">
        <v>65</v>
      </c>
      <c r="DR65" t="s">
        <v>65</v>
      </c>
      <c r="DS65" t="s">
        <v>65</v>
      </c>
      <c r="DT65" t="s">
        <v>65</v>
      </c>
      <c r="DU65" t="s">
        <v>65</v>
      </c>
      <c r="DV65" t="s">
        <v>65</v>
      </c>
      <c r="DW65" t="s">
        <v>65</v>
      </c>
      <c r="DX65" t="s">
        <v>65</v>
      </c>
      <c r="DY65" t="s">
        <v>65</v>
      </c>
      <c r="DZ65" t="s">
        <v>65</v>
      </c>
      <c r="EA65" t="s">
        <v>65</v>
      </c>
      <c r="EB65" t="s">
        <v>65</v>
      </c>
      <c r="EC65" t="s">
        <v>65</v>
      </c>
      <c r="ED65" t="s">
        <v>65</v>
      </c>
      <c r="EE65" t="s">
        <v>65</v>
      </c>
      <c r="EF65" t="s">
        <v>65</v>
      </c>
      <c r="EG65" t="s">
        <v>65</v>
      </c>
      <c r="EH65" t="s">
        <v>65</v>
      </c>
      <c r="EI65" t="s">
        <v>65</v>
      </c>
      <c r="EJ65" t="s">
        <v>65</v>
      </c>
      <c r="EK65" t="s">
        <v>65</v>
      </c>
      <c r="EL65" t="s">
        <v>65</v>
      </c>
      <c r="EM65" t="s">
        <v>65</v>
      </c>
      <c r="EN65" t="s">
        <v>65</v>
      </c>
      <c r="EO65" t="s">
        <v>65</v>
      </c>
      <c r="EP65" t="s">
        <v>65</v>
      </c>
      <c r="EQ65" t="s">
        <v>65</v>
      </c>
      <c r="ER65" t="s">
        <v>65</v>
      </c>
      <c r="ES65" t="s">
        <v>65</v>
      </c>
      <c r="ET65" t="s">
        <v>65</v>
      </c>
      <c r="EU65" t="s">
        <v>65</v>
      </c>
      <c r="EV65" t="s">
        <v>65</v>
      </c>
      <c r="EW65" t="s">
        <v>65</v>
      </c>
      <c r="EX65" t="s">
        <v>65</v>
      </c>
      <c r="EY65" t="s">
        <v>65</v>
      </c>
      <c r="EZ65" t="s">
        <v>65</v>
      </c>
      <c r="FA65" t="s">
        <v>65</v>
      </c>
      <c r="FB65" t="s">
        <v>65</v>
      </c>
      <c r="FC65" t="s">
        <v>65</v>
      </c>
      <c r="FD65" t="s">
        <v>65</v>
      </c>
      <c r="FE65" t="s">
        <v>65</v>
      </c>
      <c r="FF65" t="s">
        <v>65</v>
      </c>
      <c r="FG65" t="s">
        <v>65</v>
      </c>
      <c r="FH65" t="s">
        <v>65</v>
      </c>
      <c r="FI65" t="s">
        <v>65</v>
      </c>
      <c r="FJ65" t="s">
        <v>65</v>
      </c>
      <c r="FK65" t="s">
        <v>65</v>
      </c>
      <c r="FL65" t="s">
        <v>65</v>
      </c>
      <c r="FM65" t="s">
        <v>65</v>
      </c>
      <c r="FN65" t="s">
        <v>65</v>
      </c>
      <c r="FO65" t="s">
        <v>65</v>
      </c>
      <c r="FP65" t="s">
        <v>65</v>
      </c>
      <c r="FQ65" t="s">
        <v>65</v>
      </c>
      <c r="FR65" t="s">
        <v>65</v>
      </c>
      <c r="FS65" t="s">
        <v>65</v>
      </c>
      <c r="FT65" t="s">
        <v>65</v>
      </c>
      <c r="FU65" t="s">
        <v>65</v>
      </c>
      <c r="FV65" t="s">
        <v>65</v>
      </c>
      <c r="FW65" t="s">
        <v>65</v>
      </c>
      <c r="FX65" t="s">
        <v>65</v>
      </c>
      <c r="FY65" t="s">
        <v>65</v>
      </c>
      <c r="FZ65" t="s">
        <v>65</v>
      </c>
      <c r="GA65" t="s">
        <v>65</v>
      </c>
      <c r="GB65" t="s">
        <v>65</v>
      </c>
      <c r="GC65" t="s">
        <v>65</v>
      </c>
      <c r="GD65" t="s">
        <v>65</v>
      </c>
      <c r="GE65" t="s">
        <v>65</v>
      </c>
      <c r="GF65" t="s">
        <v>65</v>
      </c>
      <c r="GG65" t="s">
        <v>65</v>
      </c>
      <c r="GH65" t="s">
        <v>65</v>
      </c>
      <c r="GI65" t="s">
        <v>65</v>
      </c>
      <c r="GJ65" t="s">
        <v>65</v>
      </c>
      <c r="GK65" t="s">
        <v>65</v>
      </c>
      <c r="GL65" t="s">
        <v>65</v>
      </c>
      <c r="GM65" t="s">
        <v>65</v>
      </c>
      <c r="GN65" t="s">
        <v>65</v>
      </c>
      <c r="GO65" t="s">
        <v>65</v>
      </c>
      <c r="GP65" t="s">
        <v>65</v>
      </c>
      <c r="GQ65" t="s">
        <v>65</v>
      </c>
      <c r="GR65" t="s">
        <v>65</v>
      </c>
      <c r="GS65" t="s">
        <v>65</v>
      </c>
      <c r="GT65" t="s">
        <v>65</v>
      </c>
      <c r="GU65" t="s">
        <v>65</v>
      </c>
      <c r="GV65" t="s">
        <v>65</v>
      </c>
      <c r="GW65" t="s">
        <v>65</v>
      </c>
      <c r="GX65" t="s">
        <v>65</v>
      </c>
      <c r="GY65" t="s">
        <v>65</v>
      </c>
      <c r="GZ65" t="s">
        <v>65</v>
      </c>
      <c r="HA65" t="s">
        <v>65</v>
      </c>
      <c r="HB65" t="s">
        <v>65</v>
      </c>
      <c r="HC65" t="s">
        <v>65</v>
      </c>
      <c r="HD65" t="s">
        <v>65</v>
      </c>
      <c r="HE65" t="s">
        <v>65</v>
      </c>
      <c r="HF65" t="s">
        <v>65</v>
      </c>
      <c r="HG65" t="s">
        <v>65</v>
      </c>
      <c r="HH65" t="s">
        <v>65</v>
      </c>
      <c r="HI65" t="s">
        <v>65</v>
      </c>
      <c r="HJ65" t="s">
        <v>65</v>
      </c>
      <c r="HK65" t="s">
        <v>65</v>
      </c>
      <c r="HL65" t="s">
        <v>65</v>
      </c>
      <c r="HM65" t="s">
        <v>65</v>
      </c>
      <c r="HN65" t="s">
        <v>65</v>
      </c>
      <c r="HO65" t="s">
        <v>65</v>
      </c>
      <c r="HP65" t="s">
        <v>65</v>
      </c>
      <c r="HQ65" t="s">
        <v>65</v>
      </c>
      <c r="HR65" t="s">
        <v>65</v>
      </c>
      <c r="HS65" t="s">
        <v>65</v>
      </c>
      <c r="HT65" t="s">
        <v>65</v>
      </c>
      <c r="HU65" t="s">
        <v>65</v>
      </c>
      <c r="HV65" t="s">
        <v>65</v>
      </c>
      <c r="HW65" t="s">
        <v>65</v>
      </c>
      <c r="HX65" t="s">
        <v>65</v>
      </c>
      <c r="HY65" t="s">
        <v>65</v>
      </c>
      <c r="HZ65" t="s">
        <v>65</v>
      </c>
      <c r="IA65" t="s">
        <v>65</v>
      </c>
      <c r="IB65" t="s">
        <v>65</v>
      </c>
      <c r="IC65" t="s">
        <v>65</v>
      </c>
      <c r="ID65" t="s">
        <v>65</v>
      </c>
      <c r="IE65" t="s">
        <v>65</v>
      </c>
      <c r="IF65" t="s">
        <v>65</v>
      </c>
      <c r="IG65" t="s">
        <v>65</v>
      </c>
      <c r="IH65" t="s">
        <v>65</v>
      </c>
      <c r="II65" t="s">
        <v>65</v>
      </c>
      <c r="IJ65" t="s">
        <v>65</v>
      </c>
      <c r="IK65" t="s">
        <v>65</v>
      </c>
      <c r="IL65" t="s">
        <v>65</v>
      </c>
      <c r="IM65" t="s">
        <v>65</v>
      </c>
      <c r="IN65" t="s">
        <v>65</v>
      </c>
      <c r="IO65" t="s">
        <v>65</v>
      </c>
      <c r="IP65" t="s">
        <v>65</v>
      </c>
      <c r="IQ65" t="s">
        <v>65</v>
      </c>
      <c r="IR65" t="s">
        <v>65</v>
      </c>
      <c r="IS65" t="s">
        <v>65</v>
      </c>
      <c r="IT65" t="s">
        <v>65</v>
      </c>
      <c r="IU65" t="s">
        <v>65</v>
      </c>
      <c r="IV65" t="s">
        <v>65</v>
      </c>
      <c r="IW65" t="s">
        <v>65</v>
      </c>
      <c r="IX65" t="s">
        <v>65</v>
      </c>
      <c r="IY65" t="s">
        <v>65</v>
      </c>
      <c r="IZ65" t="s">
        <v>65</v>
      </c>
      <c r="JA65" t="s">
        <v>65</v>
      </c>
      <c r="JB65" t="s">
        <v>65</v>
      </c>
      <c r="JC65" t="s">
        <v>65</v>
      </c>
      <c r="JD65" t="s">
        <v>65</v>
      </c>
      <c r="JE65" t="s">
        <v>65</v>
      </c>
      <c r="JF65" t="s">
        <v>65</v>
      </c>
      <c r="JG65" t="s">
        <v>65</v>
      </c>
      <c r="JH65" t="s">
        <v>65</v>
      </c>
      <c r="JI65" t="s">
        <v>65</v>
      </c>
      <c r="JJ65" t="s">
        <v>65</v>
      </c>
      <c r="JK65" t="s">
        <v>65</v>
      </c>
      <c r="JL65" t="s">
        <v>65</v>
      </c>
      <c r="JM65" t="s">
        <v>65</v>
      </c>
      <c r="JN65" t="s">
        <v>65</v>
      </c>
      <c r="JO65" t="s">
        <v>65</v>
      </c>
      <c r="JP65" t="s">
        <v>65</v>
      </c>
      <c r="JQ65" t="s">
        <v>65</v>
      </c>
      <c r="JR65" t="s">
        <v>65</v>
      </c>
      <c r="JS65" t="s">
        <v>65</v>
      </c>
      <c r="JT65" t="s">
        <v>65</v>
      </c>
      <c r="JU65" t="s">
        <v>65</v>
      </c>
      <c r="JV65" t="s">
        <v>65</v>
      </c>
      <c r="JW65" t="s">
        <v>65</v>
      </c>
      <c r="JX65" t="s">
        <v>65</v>
      </c>
      <c r="JY65" t="s">
        <v>65</v>
      </c>
      <c r="JZ65" t="s">
        <v>65</v>
      </c>
      <c r="KA65" t="s">
        <v>65</v>
      </c>
      <c r="KB65" t="s">
        <v>65</v>
      </c>
      <c r="KC65" t="s">
        <v>65</v>
      </c>
      <c r="KD65" t="s">
        <v>65</v>
      </c>
      <c r="KE65" t="s">
        <v>65</v>
      </c>
      <c r="KF65" t="s">
        <v>65</v>
      </c>
      <c r="KG65" t="s">
        <v>65</v>
      </c>
      <c r="KH65" t="s">
        <v>65</v>
      </c>
      <c r="KI65" t="s">
        <v>65</v>
      </c>
      <c r="KJ65" t="s">
        <v>65</v>
      </c>
      <c r="KK65" t="s">
        <v>65</v>
      </c>
      <c r="KL65" t="s">
        <v>65</v>
      </c>
      <c r="KM65" t="s">
        <v>65</v>
      </c>
      <c r="KN65" t="s">
        <v>65</v>
      </c>
      <c r="KO65" t="s">
        <v>65</v>
      </c>
      <c r="KP65" t="s">
        <v>65</v>
      </c>
      <c r="KQ65" t="s">
        <v>65</v>
      </c>
      <c r="KR65" t="s">
        <v>65</v>
      </c>
      <c r="KS65" t="s">
        <v>65</v>
      </c>
      <c r="KT65" t="s">
        <v>65</v>
      </c>
      <c r="KU65" t="s">
        <v>65</v>
      </c>
      <c r="KV65" t="s">
        <v>65</v>
      </c>
      <c r="KW65" t="s">
        <v>65</v>
      </c>
      <c r="KX65" t="s">
        <v>65</v>
      </c>
      <c r="KY65" t="s">
        <v>65</v>
      </c>
      <c r="KZ65" t="s">
        <v>65</v>
      </c>
      <c r="LA65" t="s">
        <v>65</v>
      </c>
      <c r="LB65" t="s">
        <v>65</v>
      </c>
      <c r="LC65" t="s">
        <v>65</v>
      </c>
      <c r="LD65" t="s">
        <v>65</v>
      </c>
      <c r="LE65" t="s">
        <v>65</v>
      </c>
      <c r="LF65" t="s">
        <v>65</v>
      </c>
      <c r="LG65" t="s">
        <v>65</v>
      </c>
      <c r="LH65" t="s">
        <v>65</v>
      </c>
      <c r="LI65" t="s">
        <v>65</v>
      </c>
      <c r="LJ65" t="s">
        <v>65</v>
      </c>
      <c r="LK65" t="s">
        <v>65</v>
      </c>
      <c r="LL65" t="s">
        <v>65</v>
      </c>
      <c r="LM65" t="s">
        <v>65</v>
      </c>
      <c r="LN65" t="s">
        <v>65</v>
      </c>
      <c r="LO65" t="s">
        <v>65</v>
      </c>
    </row>
    <row r="66" spans="1:327" ht="15.75" thickBot="1" x14ac:dyDescent="0.25">
      <c r="A66" s="1">
        <f>Foglio3!A67</f>
        <v>7</v>
      </c>
      <c r="B66" s="1">
        <f>Foglio3!B67</f>
        <v>0</v>
      </c>
      <c r="C66" s="1" t="str">
        <f>Foglio3!C67</f>
        <v>-</v>
      </c>
      <c r="D66" s="1" t="str">
        <f>Foglio3!D67</f>
        <v>-</v>
      </c>
      <c r="E66" s="1" t="str">
        <f>Foglio3!E67</f>
        <v>-</v>
      </c>
      <c r="F66" s="1" t="str">
        <f>Foglio3!F67</f>
        <v>-</v>
      </c>
      <c r="G66" s="1" t="str">
        <f>Foglio1!H75</f>
        <v>-</v>
      </c>
      <c r="H66" s="1" t="str">
        <f>Foglio3!G67</f>
        <v>-</v>
      </c>
      <c r="I66" s="1" t="str">
        <f>Foglio3!H67</f>
        <v>-</v>
      </c>
      <c r="J66" s="1" t="str">
        <f>Foglio3!I67</f>
        <v>-</v>
      </c>
      <c r="K66" s="1" t="str">
        <f>Foglio3!J67</f>
        <v>-</v>
      </c>
      <c r="L66" s="1" t="s">
        <v>65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  <c r="BJ66" t="s">
        <v>65</v>
      </c>
      <c r="BK66" t="s">
        <v>65</v>
      </c>
      <c r="BL66" t="s">
        <v>65</v>
      </c>
      <c r="BM66" t="s">
        <v>65</v>
      </c>
      <c r="BN66" t="s">
        <v>65</v>
      </c>
      <c r="BO66" t="s">
        <v>65</v>
      </c>
      <c r="BP66" t="s">
        <v>65</v>
      </c>
      <c r="BQ66" t="s">
        <v>65</v>
      </c>
      <c r="BR66" t="s">
        <v>65</v>
      </c>
      <c r="BS66" t="s">
        <v>65</v>
      </c>
      <c r="BT66" t="s">
        <v>65</v>
      </c>
      <c r="BU66" t="s">
        <v>65</v>
      </c>
      <c r="BV66" t="s">
        <v>65</v>
      </c>
      <c r="BW66" t="s">
        <v>65</v>
      </c>
      <c r="BX66" t="s">
        <v>65</v>
      </c>
      <c r="BY66" t="s">
        <v>65</v>
      </c>
      <c r="BZ66" t="s">
        <v>65</v>
      </c>
      <c r="CA66" t="s">
        <v>65</v>
      </c>
      <c r="CB66" t="s">
        <v>65</v>
      </c>
      <c r="CC66" t="s">
        <v>65</v>
      </c>
      <c r="CD66" t="s">
        <v>65</v>
      </c>
      <c r="CE66" t="s">
        <v>65</v>
      </c>
      <c r="CF66" t="s">
        <v>65</v>
      </c>
      <c r="CG66" t="s">
        <v>65</v>
      </c>
      <c r="CH66" t="s">
        <v>65</v>
      </c>
      <c r="CI66" t="s">
        <v>65</v>
      </c>
      <c r="CJ66" t="s">
        <v>65</v>
      </c>
      <c r="CK66" t="s">
        <v>65</v>
      </c>
      <c r="CL66" t="s">
        <v>65</v>
      </c>
      <c r="CM66" t="s">
        <v>65</v>
      </c>
      <c r="CN66" t="s">
        <v>65</v>
      </c>
      <c r="CO66" t="s">
        <v>65</v>
      </c>
      <c r="CP66" t="s">
        <v>65</v>
      </c>
      <c r="CQ66" t="s">
        <v>65</v>
      </c>
      <c r="CR66" t="s">
        <v>65</v>
      </c>
      <c r="CS66" t="s">
        <v>65</v>
      </c>
      <c r="CT66" t="s">
        <v>65</v>
      </c>
      <c r="CU66" t="s">
        <v>65</v>
      </c>
      <c r="CV66" t="s">
        <v>65</v>
      </c>
      <c r="CW66" t="s">
        <v>65</v>
      </c>
      <c r="CX66" t="s">
        <v>65</v>
      </c>
      <c r="CY66" t="s">
        <v>65</v>
      </c>
      <c r="CZ66" t="s">
        <v>65</v>
      </c>
      <c r="DA66" t="s">
        <v>65</v>
      </c>
      <c r="DB66" t="s">
        <v>65</v>
      </c>
      <c r="DC66" t="s">
        <v>65</v>
      </c>
      <c r="DD66" t="s">
        <v>65</v>
      </c>
      <c r="DE66" t="s">
        <v>65</v>
      </c>
      <c r="DF66" t="s">
        <v>65</v>
      </c>
      <c r="DG66" t="s">
        <v>65</v>
      </c>
      <c r="DH66" t="s">
        <v>65</v>
      </c>
      <c r="DI66" t="s">
        <v>65</v>
      </c>
      <c r="DJ66" t="s">
        <v>65</v>
      </c>
      <c r="DK66" t="s">
        <v>65</v>
      </c>
      <c r="DL66" t="s">
        <v>65</v>
      </c>
      <c r="DM66" t="s">
        <v>65</v>
      </c>
      <c r="DN66" t="s">
        <v>65</v>
      </c>
      <c r="DO66" t="s">
        <v>65</v>
      </c>
      <c r="DP66" t="s">
        <v>65</v>
      </c>
      <c r="DQ66" t="s">
        <v>65</v>
      </c>
      <c r="DR66" t="s">
        <v>65</v>
      </c>
      <c r="DS66" t="s">
        <v>65</v>
      </c>
      <c r="DT66" t="s">
        <v>65</v>
      </c>
      <c r="DU66" t="s">
        <v>65</v>
      </c>
      <c r="DV66" t="s">
        <v>65</v>
      </c>
      <c r="DW66" t="s">
        <v>65</v>
      </c>
      <c r="DX66" t="s">
        <v>65</v>
      </c>
      <c r="DY66" t="s">
        <v>65</v>
      </c>
      <c r="DZ66" t="s">
        <v>65</v>
      </c>
      <c r="EA66" t="s">
        <v>65</v>
      </c>
      <c r="EB66" t="s">
        <v>65</v>
      </c>
      <c r="EC66" t="s">
        <v>65</v>
      </c>
      <c r="ED66" t="s">
        <v>65</v>
      </c>
      <c r="EE66" t="s">
        <v>65</v>
      </c>
      <c r="EF66" t="s">
        <v>65</v>
      </c>
      <c r="EG66" t="s">
        <v>65</v>
      </c>
      <c r="EH66" t="s">
        <v>65</v>
      </c>
      <c r="EI66" t="s">
        <v>65</v>
      </c>
      <c r="EJ66" t="s">
        <v>65</v>
      </c>
      <c r="EK66" t="s">
        <v>65</v>
      </c>
      <c r="EL66" t="s">
        <v>65</v>
      </c>
      <c r="EM66" t="s">
        <v>65</v>
      </c>
      <c r="EN66" t="s">
        <v>65</v>
      </c>
      <c r="EO66" t="s">
        <v>65</v>
      </c>
      <c r="EP66" t="s">
        <v>65</v>
      </c>
      <c r="EQ66" t="s">
        <v>65</v>
      </c>
      <c r="ER66" t="s">
        <v>65</v>
      </c>
      <c r="ES66" t="s">
        <v>65</v>
      </c>
      <c r="ET66" t="s">
        <v>65</v>
      </c>
      <c r="EU66" t="s">
        <v>65</v>
      </c>
      <c r="EV66" t="s">
        <v>65</v>
      </c>
      <c r="EW66" t="s">
        <v>65</v>
      </c>
      <c r="EX66" t="s">
        <v>65</v>
      </c>
      <c r="EY66" t="s">
        <v>65</v>
      </c>
      <c r="EZ66" t="s">
        <v>65</v>
      </c>
      <c r="FA66" t="s">
        <v>65</v>
      </c>
      <c r="FB66" t="s">
        <v>65</v>
      </c>
      <c r="FC66" t="s">
        <v>65</v>
      </c>
      <c r="FD66" t="s">
        <v>65</v>
      </c>
      <c r="FE66" t="s">
        <v>65</v>
      </c>
      <c r="FF66" t="s">
        <v>65</v>
      </c>
      <c r="FG66" t="s">
        <v>65</v>
      </c>
      <c r="FH66" t="s">
        <v>65</v>
      </c>
      <c r="FI66" t="s">
        <v>65</v>
      </c>
      <c r="FJ66" t="s">
        <v>65</v>
      </c>
      <c r="FK66" t="s">
        <v>65</v>
      </c>
      <c r="FL66" t="s">
        <v>65</v>
      </c>
      <c r="FM66" t="s">
        <v>65</v>
      </c>
      <c r="FN66" t="s">
        <v>65</v>
      </c>
      <c r="FO66" t="s">
        <v>65</v>
      </c>
      <c r="FP66" t="s">
        <v>65</v>
      </c>
      <c r="FQ66" t="s">
        <v>65</v>
      </c>
      <c r="FR66" t="s">
        <v>65</v>
      </c>
      <c r="FS66" t="s">
        <v>65</v>
      </c>
      <c r="FT66" t="s">
        <v>65</v>
      </c>
      <c r="FU66" t="s">
        <v>65</v>
      </c>
      <c r="FV66" t="s">
        <v>65</v>
      </c>
      <c r="FW66" t="s">
        <v>65</v>
      </c>
      <c r="FX66" t="s">
        <v>65</v>
      </c>
      <c r="FY66" t="s">
        <v>65</v>
      </c>
      <c r="FZ66" t="s">
        <v>65</v>
      </c>
      <c r="GA66" t="s">
        <v>65</v>
      </c>
      <c r="GB66" t="s">
        <v>65</v>
      </c>
      <c r="GC66" t="s">
        <v>65</v>
      </c>
      <c r="GD66" t="s">
        <v>65</v>
      </c>
      <c r="GE66" t="s">
        <v>65</v>
      </c>
      <c r="GF66" t="s">
        <v>65</v>
      </c>
      <c r="GG66" t="s">
        <v>65</v>
      </c>
      <c r="GH66" t="s">
        <v>65</v>
      </c>
      <c r="GI66" t="s">
        <v>65</v>
      </c>
      <c r="GJ66" t="s">
        <v>65</v>
      </c>
      <c r="GK66" t="s">
        <v>65</v>
      </c>
      <c r="GL66" t="s">
        <v>65</v>
      </c>
      <c r="GM66" t="s">
        <v>65</v>
      </c>
      <c r="GN66" t="s">
        <v>65</v>
      </c>
      <c r="GO66" t="s">
        <v>65</v>
      </c>
      <c r="GP66" t="s">
        <v>65</v>
      </c>
      <c r="GQ66" t="s">
        <v>65</v>
      </c>
      <c r="GR66" t="s">
        <v>65</v>
      </c>
      <c r="GS66" t="s">
        <v>65</v>
      </c>
      <c r="GT66" t="s">
        <v>65</v>
      </c>
      <c r="GU66" t="s">
        <v>65</v>
      </c>
      <c r="GV66" t="s">
        <v>65</v>
      </c>
      <c r="GW66" t="s">
        <v>65</v>
      </c>
      <c r="GX66" t="s">
        <v>65</v>
      </c>
      <c r="GY66" t="s">
        <v>65</v>
      </c>
      <c r="GZ66" t="s">
        <v>65</v>
      </c>
      <c r="HA66" t="s">
        <v>65</v>
      </c>
      <c r="HB66" t="s">
        <v>65</v>
      </c>
      <c r="HC66" t="s">
        <v>65</v>
      </c>
      <c r="HD66" t="s">
        <v>65</v>
      </c>
      <c r="HE66" t="s">
        <v>65</v>
      </c>
      <c r="HF66" t="s">
        <v>65</v>
      </c>
      <c r="HG66" t="s">
        <v>65</v>
      </c>
      <c r="HH66" t="s">
        <v>65</v>
      </c>
      <c r="HI66" t="s">
        <v>65</v>
      </c>
      <c r="HJ66" t="s">
        <v>65</v>
      </c>
      <c r="HK66" t="s">
        <v>65</v>
      </c>
      <c r="HL66" t="s">
        <v>65</v>
      </c>
      <c r="HM66" t="s">
        <v>65</v>
      </c>
      <c r="HN66" t="s">
        <v>65</v>
      </c>
      <c r="HO66" t="s">
        <v>65</v>
      </c>
      <c r="HP66" t="s">
        <v>65</v>
      </c>
      <c r="HQ66" t="s">
        <v>65</v>
      </c>
      <c r="HR66" t="s">
        <v>65</v>
      </c>
      <c r="HS66" t="s">
        <v>65</v>
      </c>
      <c r="HT66" t="s">
        <v>65</v>
      </c>
      <c r="HU66" t="s">
        <v>65</v>
      </c>
      <c r="HV66" t="s">
        <v>65</v>
      </c>
      <c r="HW66" t="s">
        <v>65</v>
      </c>
      <c r="HX66" t="s">
        <v>65</v>
      </c>
      <c r="HY66" t="s">
        <v>65</v>
      </c>
      <c r="HZ66" t="s">
        <v>65</v>
      </c>
      <c r="IA66" t="s">
        <v>65</v>
      </c>
      <c r="IB66" t="s">
        <v>65</v>
      </c>
      <c r="IC66" t="s">
        <v>65</v>
      </c>
      <c r="ID66" t="s">
        <v>65</v>
      </c>
      <c r="IE66" t="s">
        <v>65</v>
      </c>
      <c r="IF66" t="s">
        <v>65</v>
      </c>
      <c r="IG66" t="s">
        <v>65</v>
      </c>
      <c r="IH66" t="s">
        <v>65</v>
      </c>
      <c r="II66" t="s">
        <v>65</v>
      </c>
      <c r="IJ66" t="s">
        <v>65</v>
      </c>
      <c r="IK66" t="s">
        <v>65</v>
      </c>
      <c r="IL66" t="s">
        <v>65</v>
      </c>
      <c r="IM66" t="s">
        <v>65</v>
      </c>
      <c r="IN66" t="s">
        <v>65</v>
      </c>
      <c r="IO66" t="s">
        <v>65</v>
      </c>
      <c r="IP66" t="s">
        <v>65</v>
      </c>
      <c r="IQ66" t="s">
        <v>65</v>
      </c>
      <c r="IR66" t="s">
        <v>65</v>
      </c>
      <c r="IS66" t="s">
        <v>65</v>
      </c>
      <c r="IT66" t="s">
        <v>65</v>
      </c>
      <c r="IU66" t="s">
        <v>65</v>
      </c>
      <c r="IV66" t="s">
        <v>65</v>
      </c>
      <c r="IW66" t="s">
        <v>65</v>
      </c>
      <c r="IX66" t="s">
        <v>65</v>
      </c>
      <c r="IY66" t="s">
        <v>65</v>
      </c>
      <c r="IZ66" t="s">
        <v>65</v>
      </c>
      <c r="JA66" t="s">
        <v>65</v>
      </c>
      <c r="JB66" t="s">
        <v>65</v>
      </c>
      <c r="JC66" t="s">
        <v>65</v>
      </c>
      <c r="JD66" t="s">
        <v>65</v>
      </c>
      <c r="JE66" t="s">
        <v>65</v>
      </c>
      <c r="JF66" t="s">
        <v>65</v>
      </c>
      <c r="JG66" t="s">
        <v>65</v>
      </c>
      <c r="JH66" t="s">
        <v>65</v>
      </c>
      <c r="JI66" t="s">
        <v>65</v>
      </c>
      <c r="JJ66" t="s">
        <v>65</v>
      </c>
      <c r="JK66" t="s">
        <v>65</v>
      </c>
      <c r="JL66" t="s">
        <v>65</v>
      </c>
      <c r="JM66" t="s">
        <v>65</v>
      </c>
      <c r="JN66" t="s">
        <v>65</v>
      </c>
      <c r="JO66" t="s">
        <v>65</v>
      </c>
      <c r="JP66" t="s">
        <v>65</v>
      </c>
      <c r="JQ66" t="s">
        <v>65</v>
      </c>
      <c r="JR66" t="s">
        <v>65</v>
      </c>
      <c r="JS66" t="s">
        <v>65</v>
      </c>
      <c r="JT66" t="s">
        <v>65</v>
      </c>
      <c r="JU66" t="s">
        <v>65</v>
      </c>
      <c r="JV66" t="s">
        <v>65</v>
      </c>
      <c r="JW66" t="s">
        <v>65</v>
      </c>
      <c r="JX66" t="s">
        <v>65</v>
      </c>
      <c r="JY66" t="s">
        <v>65</v>
      </c>
      <c r="JZ66" t="s">
        <v>65</v>
      </c>
      <c r="KA66" t="s">
        <v>65</v>
      </c>
      <c r="KB66" t="s">
        <v>65</v>
      </c>
      <c r="KC66" t="s">
        <v>65</v>
      </c>
      <c r="KD66" t="s">
        <v>65</v>
      </c>
      <c r="KE66" t="s">
        <v>65</v>
      </c>
      <c r="KF66" t="s">
        <v>65</v>
      </c>
      <c r="KG66" t="s">
        <v>65</v>
      </c>
      <c r="KH66" t="s">
        <v>65</v>
      </c>
      <c r="KI66" t="s">
        <v>65</v>
      </c>
      <c r="KJ66" t="s">
        <v>65</v>
      </c>
      <c r="KK66" t="s">
        <v>65</v>
      </c>
      <c r="KL66" t="s">
        <v>65</v>
      </c>
      <c r="KM66" t="s">
        <v>65</v>
      </c>
      <c r="KN66" t="s">
        <v>65</v>
      </c>
      <c r="KO66" t="s">
        <v>65</v>
      </c>
      <c r="KP66" t="s">
        <v>65</v>
      </c>
      <c r="KQ66" t="s">
        <v>65</v>
      </c>
      <c r="KR66" t="s">
        <v>65</v>
      </c>
      <c r="KS66" t="s">
        <v>65</v>
      </c>
      <c r="KT66" t="s">
        <v>65</v>
      </c>
      <c r="KU66" t="s">
        <v>65</v>
      </c>
      <c r="KV66" t="s">
        <v>65</v>
      </c>
      <c r="KW66" t="s">
        <v>65</v>
      </c>
      <c r="KX66" t="s">
        <v>65</v>
      </c>
      <c r="KY66" t="s">
        <v>65</v>
      </c>
      <c r="KZ66" t="s">
        <v>65</v>
      </c>
      <c r="LA66" t="s">
        <v>65</v>
      </c>
      <c r="LB66" t="s">
        <v>65</v>
      </c>
      <c r="LC66" t="s">
        <v>65</v>
      </c>
      <c r="LD66" t="s">
        <v>65</v>
      </c>
      <c r="LE66" t="s">
        <v>65</v>
      </c>
      <c r="LF66" t="s">
        <v>65</v>
      </c>
      <c r="LG66" t="s">
        <v>65</v>
      </c>
      <c r="LH66" t="s">
        <v>65</v>
      </c>
      <c r="LI66" t="s">
        <v>65</v>
      </c>
      <c r="LJ66" t="s">
        <v>65</v>
      </c>
      <c r="LK66" t="s">
        <v>65</v>
      </c>
      <c r="LL66" t="s">
        <v>65</v>
      </c>
      <c r="LM66" t="s">
        <v>65</v>
      </c>
      <c r="LN66" t="s">
        <v>65</v>
      </c>
      <c r="LO66" t="s">
        <v>65</v>
      </c>
    </row>
    <row r="67" spans="1:327" x14ac:dyDescent="0.2">
      <c r="A67" s="1">
        <f>Foglio3!A68</f>
        <v>8</v>
      </c>
      <c r="B67" s="1">
        <f>Foglio3!B68</f>
        <v>8</v>
      </c>
      <c r="C67" s="1">
        <f>Foglio3!C68</f>
        <v>82.778585436827584</v>
      </c>
      <c r="D67" s="1">
        <f>Foglio3!D68</f>
        <v>0.12570403226991428</v>
      </c>
      <c r="E67" s="1">
        <f>Foglio3!E68</f>
        <v>0.99206778814307062</v>
      </c>
      <c r="F67" s="1">
        <f>Foglio3!F68</f>
        <v>7.892092005552235</v>
      </c>
      <c r="G67" s="1">
        <f>Foglio1!H76</f>
        <v>-82.610829607939635</v>
      </c>
      <c r="H67" s="1">
        <f>Foglio3!G68</f>
        <v>0.79452940785793424</v>
      </c>
      <c r="I67" s="1">
        <f>Foglio3!H68</f>
        <v>59.99</v>
      </c>
      <c r="J67" s="1">
        <f>Foglio3!I68</f>
        <v>41.27</v>
      </c>
      <c r="K67" s="1">
        <f>Foglio3!J68</f>
        <v>101.26</v>
      </c>
      <c r="L67" s="1">
        <f>IF(G67&lt;=Foglio1!$C$3,_xlfn.XLOOKUP(Q67,W67:LO67,$W$3:$LO$3),-_xlfn.XLOOKUP(Q67,W67:LO67,$W$3:$LO$3))</f>
        <v>60</v>
      </c>
      <c r="M67" s="1">
        <f>IF($G67&lt;=Foglio1!$C$3,_xlfn.XLOOKUP($L67,$W$3:$LO$3,$W67:$LO67),_xlfn.XLOOKUP(-$L67,$W$3:$LO$3,$W67:$LO67))</f>
        <v>5.9304115911585908</v>
      </c>
      <c r="N67" s="1">
        <f>I67*((1+COS(RADIANS(L67)))/2)</f>
        <v>44.9925</v>
      </c>
      <c r="O67" s="1">
        <f>M67*J67</f>
        <v>244.74808636711506</v>
      </c>
      <c r="P67" s="1">
        <f>K67*0.3*((1-COS(RADIANS(L67)))/2)</f>
        <v>7.5944999999999983</v>
      </c>
      <c r="Q67" s="1">
        <f>IF(K67=0,0,MAX(W67:LO67))</f>
        <v>297.33508636711503</v>
      </c>
      <c r="W67" s="19">
        <f>ABS(($D67*COS(RADIANS(ABS(W$3)))+$E67*ABS($H67)*SIN(RADIANS(ABS(W$3))))/$D67)</f>
        <v>5.9304115911585908</v>
      </c>
      <c r="X67" s="23">
        <f>$I67*((1+COS(RADIANS(X$3)))/2)</f>
        <v>44.9925</v>
      </c>
      <c r="Y67" s="23">
        <f>W67*$J67</f>
        <v>244.74808636711506</v>
      </c>
      <c r="Z67" s="23">
        <f>$K67*0.3*((1-COS(RADIANS(Z$3)))/2)</f>
        <v>7.5944999999999983</v>
      </c>
      <c r="AA67" s="24">
        <f>X67+Y67+Z67</f>
        <v>297.33508636711503</v>
      </c>
      <c r="AB67" s="19">
        <f t="shared" ref="AB67:CJ78" si="962">ABS(($D67*COS(RADIANS(ABS(AB$3)))+$E67*ABS($H67)*SIN(RADIANS(ABS(AB$3))))/$D67)</f>
        <v>5.8899049378843022</v>
      </c>
      <c r="AC67" s="23">
        <f t="shared" ref="AC67:CK78" si="963">$I67*((1+COS(RADIANS(AC$3)))/2)</f>
        <v>45.44356705692708</v>
      </c>
      <c r="AD67" s="23">
        <f t="shared" ref="AD67:AD78" si="964">AB67*$J67</f>
        <v>243.07637678648518</v>
      </c>
      <c r="AE67" s="23">
        <f t="shared" ref="AE67:CM78" si="965">$K67*0.3*((1-COS(RADIANS(AE$3)))/2)</f>
        <v>7.3660866801911871</v>
      </c>
      <c r="AF67" s="24">
        <f t="shared" ref="AF67:AF78" si="966">AC67+AD67+AE67</f>
        <v>295.88603052360344</v>
      </c>
      <c r="AG67" s="19">
        <f t="shared" ref="AG67" si="967">ABS(($D67*COS(RADIANS(ABS(AG$3)))+$E67*ABS($H67)*SIN(RADIANS(ABS(AG$3))))/$D67)</f>
        <v>5.8476041625091435</v>
      </c>
      <c r="AH67" s="23">
        <f t="shared" ref="AH67" si="968">$I67*((1+COS(RADIANS(AH$3)))/2)</f>
        <v>45.889928330674984</v>
      </c>
      <c r="AI67" s="23">
        <f t="shared" ref="AI67:AI78" si="969">AG67*$J67</f>
        <v>241.33062378675237</v>
      </c>
      <c r="AJ67" s="23">
        <f t="shared" ref="AJ67" si="970">$K67*0.3*((1-COS(RADIANS(AJ$3)))/2)</f>
        <v>7.140056295561851</v>
      </c>
      <c r="AK67" s="24">
        <f t="shared" ref="AK67:AK78" si="971">AH67+AI67+AJ67</f>
        <v>294.36060841298922</v>
      </c>
      <c r="AL67" s="19">
        <f t="shared" ref="AL67" si="972">ABS(($D67*COS(RADIANS(ABS(AL$3)))+$E67*ABS($H67)*SIN(RADIANS(ABS(AL$3))))/$D67)</f>
        <v>5.8035221502590719</v>
      </c>
      <c r="AM67" s="23">
        <f t="shared" ref="AM67" si="973">$I67*((1+COS(RADIANS(AM$3)))/2)</f>
        <v>46.331447855275734</v>
      </c>
      <c r="AN67" s="23">
        <f t="shared" ref="AN67:AN78" si="974">AL67*$J67</f>
        <v>239.51135914119192</v>
      </c>
      <c r="AO67" s="23">
        <f t="shared" ref="AO67" si="975">$K67*0.3*((1-COS(RADIANS(AO$3)))/2)</f>
        <v>6.9164776971567532</v>
      </c>
      <c r="AP67" s="24">
        <f t="shared" ref="AP67:AP78" si="976">AM67+AN67+AO67</f>
        <v>292.75928469362441</v>
      </c>
      <c r="AQ67" s="19">
        <f t="shared" ref="AQ67" si="977">ABS(($D67*COS(RADIANS(ABS(AQ$3)))+$E67*ABS($H67)*SIN(RADIANS(ABS(AQ$3))))/$D67)</f>
        <v>5.7576723289420482</v>
      </c>
      <c r="AR67" s="23">
        <f t="shared" ref="AR67" si="978">$I67*((1+COS(RADIANS(AR$3)))/2)</f>
        <v>46.767991139605051</v>
      </c>
      <c r="AS67" s="23">
        <f t="shared" ref="AS67:AS78" si="979">AQ67*$J67</f>
        <v>237.61913701543835</v>
      </c>
      <c r="AT67" s="23">
        <f t="shared" ref="AT67" si="980">$K67*0.3*((1-COS(RADIANS(AT$3)))/2)</f>
        <v>6.6954189891828273</v>
      </c>
      <c r="AU67" s="24">
        <f t="shared" ref="AU67:AU78" si="981">AR67+AS67+AT67</f>
        <v>291.08254714422623</v>
      </c>
      <c r="AV67" s="19">
        <f t="shared" ref="AV67" si="982">ABS(($D67*COS(RADIANS(ABS(AV$3)))+$E67*ABS($H67)*SIN(RADIANS(ABS(AV$3))))/$D67)</f>
        <v>5.710068664857805</v>
      </c>
      <c r="AW67" s="23">
        <f t="shared" ref="AW67" si="983">$I67*((1+COS(RADIANS(AW$3)))/2)</f>
        <v>47.199425208349631</v>
      </c>
      <c r="AX67" s="23">
        <f t="shared" ref="AX67:AX78" si="984">AV67*$J67</f>
        <v>235.65453379868163</v>
      </c>
      <c r="AY67" s="23">
        <f t="shared" ref="AY67" si="985">$K67*0.3*((1-COS(RADIANS(AY$3)))/2)</f>
        <v>6.4769475082639598</v>
      </c>
      <c r="AZ67" s="24">
        <f t="shared" ref="AZ67:AZ78" si="986">AW67+AX67+AY67</f>
        <v>289.33090651529523</v>
      </c>
      <c r="BA67" s="19">
        <f t="shared" ref="BA67" si="987">ABS(($D67*COS(RADIANS(ABS(BA$3)))+$E67*ABS($H67)*SIN(RADIANS(ABS(BA$3))))/$D67)</f>
        <v>5.6607256585435692</v>
      </c>
      <c r="BB67" s="23">
        <f t="shared" ref="BB67" si="988">$I67*((1+COS(RADIANS(BB$3)))/2)</f>
        <v>47.625618642512734</v>
      </c>
      <c r="BC67" s="23">
        <f t="shared" ref="BC67:BC78" si="989">BA67*$J67</f>
        <v>233.61814792809312</v>
      </c>
      <c r="BD67" s="23">
        <f t="shared" ref="BD67" si="990">$K67*0.3*((1-COS(RADIANS(BD$3)))/2)</f>
        <v>6.2611298029296254</v>
      </c>
      <c r="BE67" s="24">
        <f t="shared" ref="BE67:BE78" si="991">BB67+BC67+BD67</f>
        <v>287.50489637353553</v>
      </c>
      <c r="BF67" s="19">
        <f t="shared" ref="BF67" si="992">ABS(($D67*COS(RADIANS(ABS(BF$3)))+$E67*ABS($H67)*SIN(RADIANS(ABS(BF$3))))/$D67)</f>
        <v>5.6096583403570595</v>
      </c>
      <c r="BG67" s="23">
        <f t="shared" ref="BG67" si="993">$I67*((1+COS(RADIANS(BG$3)))/2)</f>
        <v>48.046441619445694</v>
      </c>
      <c r="BH67" s="23">
        <f t="shared" ref="BH67:BH78" si="994">BF67*$J67</f>
        <v>231.51059970653586</v>
      </c>
      <c r="BI67" s="23">
        <f t="shared" ref="BI67" si="995">$K67*0.3*((1-COS(RADIANS(BI$3)))/2)</f>
        <v>6.0480316133435368</v>
      </c>
      <c r="BJ67" s="24">
        <f t="shared" ref="BJ67:BJ78" si="996">BG67+BH67+BI67</f>
        <v>285.60507293932511</v>
      </c>
      <c r="BK67" s="19">
        <f t="shared" ref="BK67" si="997">ABS(($D67*COS(RADIANS(ABS(BK$3)))+$E67*ABS($H67)*SIN(RADIANS(ABS(BK$3))))/$D67)</f>
        <v>5.556882265898099</v>
      </c>
      <c r="BL67" s="23">
        <f t="shared" ref="BL67" si="998">$I67*((1+COS(RADIANS(BL$3)))/2)</f>
        <v>48.461765952393115</v>
      </c>
      <c r="BM67" s="23">
        <f t="shared" ref="BM67:BM78" si="999">BK67*$J67</f>
        <v>229.33253111361455</v>
      </c>
      <c r="BN67" s="23">
        <f t="shared" ref="BN67" si="1000">$K67*0.3*((1-COS(RADIANS(BN$3)))/2)</f>
        <v>5.8377178512785761</v>
      </c>
      <c r="BO67" s="24">
        <f t="shared" ref="BO67:BO78" si="1001">BL67+BM67+BN67</f>
        <v>283.63201491728626</v>
      </c>
      <c r="BP67" s="19">
        <f t="shared" ref="BP67" si="1002">ABS(($D67*COS(RADIANS(ABS(BP$3)))+$E67*ABS($H67)*SIN(RADIANS(ABS(BP$3))))/$D67)</f>
        <v>5.5024135112702153</v>
      </c>
      <c r="BQ67" s="23">
        <f t="shared" ref="BQ67" si="1003">$I67*((1+COS(RADIANS(BQ$3)))/2)</f>
        <v>48.871465129539878</v>
      </c>
      <c r="BR67" s="23">
        <f t="shared" ref="BR67:BR78" si="1004">BP67*$J67</f>
        <v>227.0846056101218</v>
      </c>
      <c r="BS67" s="23">
        <f t="shared" ref="BS67" si="1005">$K67*0.3*((1-COS(RADIANS(BS$3)))/2)</f>
        <v>5.6302525803440178</v>
      </c>
      <c r="BT67" s="24">
        <f t="shared" ref="BT67:BT78" si="1006">BQ67+BR67+BS67</f>
        <v>281.5863233200057</v>
      </c>
      <c r="BU67" s="19">
        <f t="shared" ref="BU67" si="1007">ABS(($D67*COS(RADIANS(ABS(BU$3)))+$E67*ABS($H67)*SIN(RADIANS(ABS(BU$3))))/$D67)</f>
        <v>5.4462686681837242</v>
      </c>
      <c r="BV67" s="23">
        <f t="shared" ref="BV67" si="1008">$I67*((1+COS(RADIANS(BV$3)))/2)</f>
        <v>49.275414352547749</v>
      </c>
      <c r="BW67" s="23">
        <f t="shared" ref="BW67:BW78" si="1009">BU67*$J67</f>
        <v>224.76750793594232</v>
      </c>
      <c r="BX67" s="23">
        <f t="shared" ref="BX67" si="1010">$K67*0.3*((1-COS(RADIANS(BX$3)))/2)</f>
        <v>5.4256989964711533</v>
      </c>
      <c r="BY67" s="24">
        <f t="shared" ref="BY67:BY78" si="1011">BV67+BW67+BX67</f>
        <v>279.46862128496122</v>
      </c>
      <c r="BZ67" s="19">
        <f t="shared" ref="BZ67" si="1012">ABS(($D67*COS(RADIANS(ABS(BZ$3)))+$E67*ABS($H67)*SIN(RADIANS(ABS(BZ$3))))/$D67)</f>
        <v>5.3884648389017133</v>
      </c>
      <c r="CA67" s="23">
        <f t="shared" ref="CA67" si="1013">$I67*((1+COS(RADIANS(CA$3)))/2)</f>
        <v>49.673490574570266</v>
      </c>
      <c r="CB67" s="23">
        <f t="shared" ref="CB67:CB78" si="1014">BZ67*$J67</f>
        <v>222.38194390147373</v>
      </c>
      <c r="CC67" s="23">
        <f t="shared" ref="CC67" si="1015">$K67*0.3*((1-COS(RADIANS(CC$3)))/2)</f>
        <v>5.224119408663185</v>
      </c>
      <c r="CD67" s="24">
        <f t="shared" ref="CD67:CD78" si="1016">CA67+CB67+CC67</f>
        <v>277.27955388470718</v>
      </c>
      <c r="CE67" s="19">
        <f t="shared" ref="CE67" si="1017">ABS(($D67*COS(RADIANS(ABS(CE$3)))+$E67*ABS($H67)*SIN(RADIANS(ABS(CE$3))))/$D67)</f>
        <v>5.3290196310305431</v>
      </c>
      <c r="CF67" s="23">
        <f t="shared" ref="CF67" si="1018">$I67*((1+COS(RADIANS(CF$3)))/2)</f>
        <v>50.065572537733956</v>
      </c>
      <c r="CG67" s="23">
        <f t="shared" ref="CG67:CG78" si="1019">CE67*$J67</f>
        <v>219.92864017263054</v>
      </c>
      <c r="CH67" s="23">
        <f t="shared" ref="CH67" si="1020">$K67*0.3*((1-COS(RADIANS(CH$3)))/2)</f>
        <v>5.0255752200153019</v>
      </c>
      <c r="CI67" s="24">
        <f t="shared" ref="CI67:CI78" si="1021">CF67+CG67+CH67</f>
        <v>275.01978793037978</v>
      </c>
      <c r="CJ67" s="19">
        <f t="shared" ref="CJ67" si="1022">ABS(($D67*COS(RADIANS(ABS(CJ$3)))+$E67*ABS($H67)*SIN(RADIANS(ABS(CJ$3))))/$D67)</f>
        <v>5.2679511521563889</v>
      </c>
      <c r="CK67" s="23">
        <f t="shared" ref="CK67" si="1023">$I67*((1+COS(RADIANS(CK$3)))/2)</f>
        <v>50.451540810074647</v>
      </c>
      <c r="CL67" s="23">
        <f t="shared" ref="CL67:CL78" si="1024">CJ67*$J67</f>
        <v>217.40834404949419</v>
      </c>
      <c r="CM67" s="23">
        <f t="shared" ref="CM67" si="1025">$K67*0.3*((1-COS(RADIANS(CM$3)))/2)</f>
        <v>4.8301269090107111</v>
      </c>
      <c r="CN67" s="24">
        <f t="shared" ref="CN67:CN78" si="1026">CK67+CL67+CM67</f>
        <v>272.69001176857955</v>
      </c>
      <c r="CO67" s="19">
        <f t="shared" ref="CO67:EW78" si="1027">ABS(($D67*COS(RADIANS(ABS(CO$3)))+$E67*ABS($H67)*SIN(RADIANS(ABS(CO$3))))/$D67)</f>
        <v>5.2052780043294984</v>
      </c>
      <c r="CP67" s="23">
        <f t="shared" ref="CP67:EX78" si="1028">$I67*((1+COS(RADIANS(CP$3)))/2)</f>
        <v>50.831277821917624</v>
      </c>
      <c r="CQ67" s="23">
        <f t="shared" ref="CQ67:CQ78" si="1029">CO67*$J67</f>
        <v>214.82182323867841</v>
      </c>
      <c r="CR67" s="23">
        <f t="shared" ref="CR67:EZ78" si="1030">$K67*0.3*((1-COS(RADIANS(CR$3)))/2)</f>
        <v>4.637834011098291</v>
      </c>
      <c r="CS67" s="24">
        <f t="shared" ref="CS67:CS78" si="1031">CP67+CQ67+CR67</f>
        <v>270.29093507169432</v>
      </c>
      <c r="CT67" s="19">
        <f t="shared" ref="CT67" si="1032">ABS(($D67*COS(RADIANS(ABS(CT$3)))+$E67*ABS($H67)*SIN(RADIANS(ABS(CT$3))))/$D67)</f>
        <v>5.1410192783978292</v>
      </c>
      <c r="CU67" s="23">
        <f t="shared" ref="CU67" si="1033">$I67*((1+COS(RADIANS(CU$3)))/2)</f>
        <v>51.204667901690492</v>
      </c>
      <c r="CV67" s="23">
        <f t="shared" ref="CV67:CV78" si="1034">CT67*$J67</f>
        <v>212.16986561947843</v>
      </c>
      <c r="CW67" s="23">
        <f t="shared" ref="CW67" si="1035">$K67*0.3*((1-COS(RADIANS(CW$3)))/2)</f>
        <v>4.4487551005575288</v>
      </c>
      <c r="CX67" s="24">
        <f t="shared" ref="CX67:CX78" si="1036">CU67+CV67+CW67</f>
        <v>267.82328862172648</v>
      </c>
      <c r="CY67" s="19">
        <f t="shared" ref="CY67" si="1037">ABS(($D67*COS(RADIANS(ABS(CY$3)))+$E67*ABS($H67)*SIN(RADIANS(ABS(CY$3))))/$D67)</f>
        <v>5.0751945481917886</v>
      </c>
      <c r="CZ67" s="23">
        <f t="shared" ref="CZ67" si="1038">$I67*((1+COS(RADIANS(CZ$3)))/2)</f>
        <v>51.571597311157838</v>
      </c>
      <c r="DA67" s="23">
        <f t="shared" ref="DA67:DA78" si="1039">CY67*$J67</f>
        <v>209.45327900387514</v>
      </c>
      <c r="DB67" s="23">
        <f t="shared" ref="DB67" si="1040">$K67*0.3*((1-COS(RADIANS(DB$3)))/2)</f>
        <v>4.2629477726562275</v>
      </c>
      <c r="DC67" s="24">
        <f t="shared" ref="DC67:DC78" si="1041">CZ67+DA67+DB67</f>
        <v>265.28782408768922</v>
      </c>
      <c r="DD67" s="19">
        <f t="shared" ref="DD67" si="1042">ABS(($D67*COS(RADIANS(ABS(DD$3)))+$E67*ABS($H67)*SIN(RADIANS(ABS(DD$3))))/$D67)</f>
        <v>5.0078238645618542</v>
      </c>
      <c r="DE67" s="23">
        <f t="shared" ref="DE67" si="1043">$I67*((1+COS(RADIANS(DE$3)))/2)</f>
        <v>51.931954280067018</v>
      </c>
      <c r="DF67" s="23">
        <f t="shared" ref="DF67:DF78" si="1044">DD67*$J67</f>
        <v>206.67289089046773</v>
      </c>
      <c r="DG67" s="23">
        <f t="shared" ref="DG67" si="1045">$K67*0.3*((1-COS(RADIANS(DG$3)))/2)</f>
        <v>4.0804686261064198</v>
      </c>
      <c r="DH67" s="24">
        <f t="shared" ref="DH67:DH78" si="1046">DE67+DF67+DG67</f>
        <v>262.6853137966412</v>
      </c>
      <c r="DI67" s="19">
        <f t="shared" ref="DI67" si="1047">ABS(($D67*COS(RADIANS(ABS(DI$3)))+$E67*ABS($H67)*SIN(RADIANS(ABS(DI$3))))/$D67)</f>
        <v>4.9389277492708965</v>
      </c>
      <c r="DJ67" s="23">
        <f t="shared" ref="DJ67" si="1048">$I67*((1+COS(RADIANS(DJ$3)))/2)</f>
        <v>52.285629040194443</v>
      </c>
      <c r="DK67" s="23">
        <f t="shared" ref="DK67:DK78" si="1049">DI67*$J67</f>
        <v>203.82954821240992</v>
      </c>
      <c r="DL67" s="23">
        <f t="shared" ref="DL67" si="1050">$K67*0.3*((1-COS(RADIANS(DL$3)))/2)</f>
        <v>3.901373245823859</v>
      </c>
      <c r="DM67" s="24">
        <f t="shared" ref="DM67:DM78" si="1051">DJ67+DK67+DL67</f>
        <v>260.01655049842822</v>
      </c>
      <c r="DN67" s="19">
        <f t="shared" ref="DN67" si="1052">ABS(($D67*COS(RADIANS(ABS(DN$3)))+$E67*ABS($H67)*SIN(RADIANS(ABS(DN$3))))/$D67)</f>
        <v>4.8685271887430428</v>
      </c>
      <c r="DO67" s="23">
        <f t="shared" ref="DO67" si="1053">$I67*((1+COS(RADIANS(DO$3)))/2)</f>
        <v>52.632513858782055</v>
      </c>
      <c r="DP67" s="23">
        <f t="shared" ref="DP67:DP78" si="1054">DN67*$J67</f>
        <v>200.9241170794254</v>
      </c>
      <c r="DQ67" s="23">
        <f t="shared" ref="DQ67" si="1055">$K67*0.3*((1-COS(RADIANS(DQ$3)))/2)</f>
        <v>3.7257161859963159</v>
      </c>
      <c r="DR67" s="24">
        <f t="shared" ref="DR67:DR78" si="1056">DO67+DP67+DQ67</f>
        <v>257.2823471242038</v>
      </c>
      <c r="DS67" s="19">
        <f t="shared" ref="DS67" si="1057">ABS(($D67*COS(RADIANS(ABS(DS$3)))+$E67*ABS($H67)*SIN(RADIANS(ABS(DS$3))))/$D67)</f>
        <v>4.796643627671016</v>
      </c>
      <c r="DT67" s="23">
        <f t="shared" ref="DT67" si="1058">$I67*((1+COS(RADIANS(DT$3)))/2)</f>
        <v>52.972503071353742</v>
      </c>
      <c r="DU67" s="23">
        <f t="shared" ref="DU67:DU78" si="1059">DS67*$J67</f>
        <v>197.95748251398285</v>
      </c>
      <c r="DV67" s="23">
        <f t="shared" ref="DV67" si="1060">$K67*0.3*((1-COS(RADIANS(DV$3)))/2)</f>
        <v>3.5535509534658432</v>
      </c>
      <c r="DW67" s="24">
        <f t="shared" ref="DW67:DW78" si="1061">DT67+DU67+DV67</f>
        <v>254.48353653880244</v>
      </c>
      <c r="DX67" s="19">
        <f t="shared" ref="DX67" si="1062">ABS(($D67*COS(RADIANS(ABS(DX$3)))+$E67*ABS($H67)*SIN(RADIANS(ABS(DX$3))))/$D67)</f>
        <v>4.7232989624838702</v>
      </c>
      <c r="DY67" s="23">
        <f t="shared" ref="DY67" si="1063">$I67*((1+COS(RADIANS(DY$3)))/2)</f>
        <v>53.305493113901846</v>
      </c>
      <c r="DZ67" s="23">
        <f t="shared" ref="DZ67:DZ78" si="1064">DX67*$J67</f>
        <v>194.93054818170933</v>
      </c>
      <c r="EA67" s="23">
        <f t="shared" ref="EA67" si="1065">$K67*0.3*((1-COS(RADIANS(EA$3)))/2)</f>
        <v>3.3849299914300688</v>
      </c>
      <c r="EB67" s="24">
        <f t="shared" ref="EB67:EB78" si="1066">DY67+DZ67+EA67</f>
        <v>251.62097128704124</v>
      </c>
      <c r="EC67" s="19">
        <f t="shared" ref="EC67" si="1067">ABS(($D67*COS(RADIANS(ABS(EC$3)))+$E67*ABS($H67)*SIN(RADIANS(ABS(EC$3))))/$D67)</f>
        <v>4.6485155346771272</v>
      </c>
      <c r="ED67" s="23">
        <f t="shared" ref="ED67" si="1068">$I67*((1+COS(RADIANS(ED$3)))/2)</f>
        <v>53.631382554433621</v>
      </c>
      <c r="EE67" s="23">
        <f t="shared" ref="EE67:EE78" si="1069">EC67*$J67</f>
        <v>191.84423611612505</v>
      </c>
      <c r="EF67" s="23">
        <f t="shared" ref="EF67" si="1070">$K67*0.3*((1-COS(RADIANS(EF$3)))/2)</f>
        <v>3.219904663467501</v>
      </c>
      <c r="EG67" s="24">
        <f t="shared" ref="EG67:EG78" si="1071">ED67+EE67+EF67</f>
        <v>248.69552333402618</v>
      </c>
      <c r="EH67" s="19">
        <f t="shared" ref="EH67" si="1072">ABS(($D67*COS(RADIANS(ABS(EH$3)))+$E67*ABS($H67)*SIN(RADIANS(ABS(EH$3))))/$D67)</f>
        <v>4.5723161240073402</v>
      </c>
      <c r="EI67" s="23">
        <f t="shared" ref="EI67" si="1073">$I67*((1+COS(RADIANS(EI$3)))/2)</f>
        <v>53.950072123868551</v>
      </c>
      <c r="EJ67" s="23">
        <f t="shared" ref="EJ67:EJ78" si="1074">EH67*$J67</f>
        <v>188.69948643778295</v>
      </c>
      <c r="EK67" s="23">
        <f t="shared" ref="EK67" si="1075">$K67*0.3*((1-COS(RADIANS(EK$3)))/2)</f>
        <v>3.0585252378916694</v>
      </c>
      <c r="EL67" s="24">
        <f t="shared" ref="EL67:EL78" si="1076">EI67+EJ67+EK67</f>
        <v>245.70808379954318</v>
      </c>
      <c r="EM67" s="19">
        <f t="shared" ref="EM67" si="1077">ABS(($D67*COS(RADIANS(ABS(EM$3)))+$E67*ABS($H67)*SIN(RADIANS(ABS(EM$3))))/$D67)</f>
        <v>4.4947239415531612</v>
      </c>
      <c r="EN67" s="23">
        <f t="shared" ref="EN67" si="1078">$I67*((1+COS(RADIANS(EN$3)))/2)</f>
        <v>54.261464746276552</v>
      </c>
      <c r="EO67" s="23">
        <f t="shared" ref="EO67:EO78" si="1079">EM67*$J67</f>
        <v>185.49725706789897</v>
      </c>
      <c r="EP67" s="23">
        <f t="shared" ref="EP67" si="1080">$K67*0.3*((1-COS(RADIANS(EP$3)))/2)</f>
        <v>2.900840872438923</v>
      </c>
      <c r="EQ67" s="24">
        <f t="shared" ref="EQ67:EQ78" si="1081">EN67+EO67+EP67</f>
        <v>242.65956268661444</v>
      </c>
      <c r="ER67" s="19">
        <f t="shared" ref="ER67" si="1082">ABS(($D67*COS(RADIANS(ABS(ER$3)))+$E67*ABS($H67)*SIN(RADIANS(ABS(ER$3))))/$D67)</f>
        <v>4.4157626226450146</v>
      </c>
      <c r="ES67" s="23">
        <f t="shared" ref="ES67" si="1083">$I67*((1+COS(RADIANS(ES$3)))/2)</f>
        <v>54.565465568448317</v>
      </c>
      <c r="ET67" s="23">
        <f t="shared" ref="ET67:ET78" si="1084">ER67*$J67</f>
        <v>182.23852343655977</v>
      </c>
      <c r="EU67" s="23">
        <f t="shared" ref="EU67" si="1085">$K67*0.3*((1-COS(RADIANS(EU$3)))/2)</f>
        <v>2.7468995992945038</v>
      </c>
      <c r="EV67" s="24">
        <f t="shared" ref="EV67:EV78" si="1086">ES67+ET67+EU67</f>
        <v>239.55088860430257</v>
      </c>
      <c r="EW67" s="19">
        <f t="shared" ref="EW67" si="1087">ABS(($D67*COS(RADIANS(ABS(EW$3)))+$E67*ABS($H67)*SIN(RADIANS(ABS(EW$3))))/$D67)</f>
        <v>4.3354562196655593</v>
      </c>
      <c r="EX67" s="23">
        <f t="shared" ref="EX67" si="1088">$I67*((1+COS(RADIANS(EX$3)))/2)</f>
        <v>54.861981988788479</v>
      </c>
      <c r="EY67" s="23">
        <f t="shared" ref="EY67:EY78" si="1089">EW67*$J67</f>
        <v>178.92427818559764</v>
      </c>
      <c r="EZ67" s="23">
        <f t="shared" ref="EZ67" si="1090">$K67*0.3*((1-COS(RADIANS(EZ$3)))/2)</f>
        <v>2.5967483104614728</v>
      </c>
      <c r="FA67" s="24">
        <f t="shared" ref="FA67:FA78" si="1091">EX67+EY67+EZ67</f>
        <v>236.38300848484758</v>
      </c>
      <c r="FB67" s="19">
        <f t="shared" ref="FB67:GF78" si="1092">ABS(($D67*COS(RADIANS(ABS(FB$3)))+$E67*ABS($H67)*SIN(RADIANS(ABS(FB$3))))/$D67)</f>
        <v>4.2538291947230853</v>
      </c>
      <c r="FC67" s="23">
        <f t="shared" ref="FC67:GG78" si="1093">$I67*((1+COS(RADIANS(FC$3)))/2)</f>
        <v>55.150923685522997</v>
      </c>
      <c r="FD67" s="23">
        <f t="shared" ref="FD67:FD78" si="1094">FB67*$J67</f>
        <v>175.55553086622174</v>
      </c>
      <c r="FE67" s="23">
        <f t="shared" ref="FE67:GI78" si="1095">$K67*0.3*((1-COS(RADIANS(FE$3)))/2)</f>
        <v>2.4504327434769539</v>
      </c>
      <c r="FF67" s="24">
        <f t="shared" ref="FF67:FF78" si="1096">FC67+FD67+FE67</f>
        <v>233.15688729522171</v>
      </c>
      <c r="FG67" s="19">
        <f t="shared" ref="FG67" si="1097">ABS(($D67*COS(RADIANS(ABS(FG$3)))+$E67*ABS($H67)*SIN(RADIANS(ABS(FG$3))))/$D67)</f>
        <v>4.1709064122001296</v>
      </c>
      <c r="FH67" s="23">
        <f t="shared" ref="FH67" si="1098">$I67*((1+COS(RADIANS(FH$3)))/2)</f>
        <v>55.432202644211998</v>
      </c>
      <c r="FI67" s="23">
        <f t="shared" ref="FI67:FI78" si="1099">FG67*$J67</f>
        <v>172.13330763149935</v>
      </c>
      <c r="FJ67" s="23">
        <f t="shared" ref="FJ67" si="1100">$K67*0.3*((1-COS(RADIANS(FJ$3)))/2)</f>
        <v>2.3079974674800461</v>
      </c>
      <c r="FK67" s="24">
        <f t="shared" ref="FK67:FK78" si="1101">FH67+FI67+FJ67</f>
        <v>229.8735077431914</v>
      </c>
      <c r="FL67" s="19">
        <f t="shared" ref="FL67" si="1102">ABS(($D67*COS(RADIANS(ABS(FL$3)))+$E67*ABS($H67)*SIN(RADIANS(ABS(FL$3))))/$D67)</f>
        <v>4.0867131311795406</v>
      </c>
      <c r="FM67" s="23">
        <f t="shared" ref="FM67" si="1103">$I67*((1+COS(RADIANS(FM$3)))/2)</f>
        <v>55.705733184559861</v>
      </c>
      <c r="FN67" s="23">
        <f t="shared" ref="FN67:FN78" si="1104">FL67*$J67</f>
        <v>168.65865092377965</v>
      </c>
      <c r="FO67" s="23">
        <f t="shared" ref="FO67" si="1105">$K67*0.3*((1-COS(RADIANS(FO$3)))/2)</f>
        <v>2.1694858696356158</v>
      </c>
      <c r="FP67" s="24">
        <f t="shared" ref="FP67:FP78" si="1106">FM67+FN67+FO67</f>
        <v>226.53386997797512</v>
      </c>
      <c r="FQ67" s="19">
        <f t="shared" ref="FQ67" si="1107">ABS(($D67*COS(RADIANS(ABS(FQ$3)))+$E67*ABS($H67)*SIN(RADIANS(ABS(FQ$3))))/$D67)</f>
        <v>4.0012749977503157</v>
      </c>
      <c r="FR67" s="23">
        <f t="shared" ref="FR67" si="1108">$I67*((1+COS(RADIANS(FR$3)))/2)</f>
        <v>55.971431986514247</v>
      </c>
      <c r="FS67" s="23">
        <f t="shared" ref="FS67:FS78" si="1109">FQ67*$J67</f>
        <v>165.13261915715555</v>
      </c>
      <c r="FT67" s="23">
        <f t="shared" ref="FT67" si="1110">$K67*0.3*((1-COS(RADIANS(FT$3)))/2)</f>
        <v>2.0349401419181605</v>
      </c>
      <c r="FU67" s="24">
        <f t="shared" ref="FU67:FU78" si="1111">FR67+FS67+FT67</f>
        <v>223.13899128558793</v>
      </c>
      <c r="FV67" s="19">
        <f t="shared" ref="FV67" si="1112">ABS(($D67*COS(RADIANS(ABS(FV$3)))+$E67*ABS($H67)*SIN(RADIANS(ABS(FV$3))))/$D67)</f>
        <v>3.9146180371955546</v>
      </c>
      <c r="FW67" s="23">
        <f t="shared" ref="FW67" si="1113">$I67*((1+COS(RADIANS(FW$3)))/2)</f>
        <v>56.229218115646177</v>
      </c>
      <c r="FX67" s="23">
        <f t="shared" ref="FX67:FX78" si="1114">FV67*$J67</f>
        <v>161.55628639506054</v>
      </c>
      <c r="FY67" s="23">
        <f t="shared" ref="FY67" si="1115">$K67*0.3*((1-COS(RADIANS(FY$3)))/2)</f>
        <v>1.904401268259718</v>
      </c>
      <c r="FZ67" s="24">
        <f t="shared" ref="FZ67:FZ78" si="1116">FW67+FX67+FY67</f>
        <v>219.68990577896642</v>
      </c>
      <c r="GA67" s="19">
        <f t="shared" ref="GA67" si="1117">ABS(($D67*COS(RADIANS(ABS(GA$3)))+$E67*ABS($H67)*SIN(RADIANS(ABS(GA$3))))/$D67)</f>
        <v>3.8267686460649064</v>
      </c>
      <c r="GB67" s="23">
        <f t="shared" ref="GB67" si="1118">$I67*((1+COS(RADIANS(GB$3)))/2)</f>
        <v>56.479013047803519</v>
      </c>
      <c r="GC67" s="23">
        <f t="shared" ref="GC67:GC78" si="1119">GA67*$J67</f>
        <v>157.9307420230987</v>
      </c>
      <c r="GD67" s="23">
        <f t="shared" ref="GD67" si="1120">$K67*0.3*((1-COS(RADIANS(GD$3)))/2)</f>
        <v>1.7779090120657579</v>
      </c>
      <c r="GE67" s="24">
        <f t="shared" ref="GE67:GE78" si="1121">GB67+GC67+GD67</f>
        <v>216.18766408296798</v>
      </c>
      <c r="GF67" s="19">
        <f t="shared" ref="GF67" si="1122">ABS(($D67*COS(RADIANS(ABS(GF$3)))+$E67*ABS($H67)*SIN(RADIANS(ABS(GF$3))))/$D67)</f>
        <v>3.7377535841339267</v>
      </c>
      <c r="GG67" s="23">
        <f t="shared" ref="GG67" si="1123">$I67*((1+COS(RADIANS(GG$3)))/2)</f>
        <v>56.720740693030095</v>
      </c>
      <c r="GH67" s="23">
        <f t="shared" ref="GH67:GH78" si="1124">GF67*$J67</f>
        <v>154.25709041720717</v>
      </c>
      <c r="GI67" s="23">
        <f t="shared" ref="GI67" si="1125">$K67*0.3*((1-COS(RADIANS(GI$3)))/2)</f>
        <v>1.65550190410288</v>
      </c>
      <c r="GJ67" s="24">
        <f t="shared" ref="GJ67:GJ78" si="1126">GG67+GH67+GI67</f>
        <v>212.63333301434017</v>
      </c>
      <c r="GK67" s="19">
        <f t="shared" ref="GK67:HO78" si="1127">ABS(($D67*COS(RADIANS(ABS(GK$3)))+$E67*ABS($H67)*SIN(RADIANS(ABS(GK$3))))/$D67)</f>
        <v>3.6475999662527885</v>
      </c>
      <c r="GL67" s="23">
        <f t="shared" ref="GL67:HP78" si="1128">$I67*((1+COS(RADIANS(GL$3)))/2)</f>
        <v>56.954327418743517</v>
      </c>
      <c r="GM67" s="23">
        <f t="shared" ref="GM67:GM78" si="1129">GK67*$J67</f>
        <v>150.53645060725259</v>
      </c>
      <c r="GN67" s="23">
        <f t="shared" ref="GN67:HR78" si="1130">$K67*0.3*((1-COS(RADIANS(GN$3)))/2)</f>
        <v>1.5372172307619518</v>
      </c>
      <c r="GO67" s="24">
        <f t="shared" ref="GO67:GO78" si="1131">GL67+GM67+GN67</f>
        <v>209.02799525675806</v>
      </c>
      <c r="GP67" s="19">
        <f t="shared" ref="GP67" si="1132">ABS(($D67*COS(RADIANS(ABS(GP$3)))+$E67*ABS($H67)*SIN(RADIANS(ABS(GP$3))))/$D67)</f>
        <v>3.5563352540868349</v>
      </c>
      <c r="GQ67" s="23">
        <f t="shared" ref="GQ67" si="1133">$I67*((1+COS(RADIANS(GQ$3)))/2)</f>
        <v>57.179702072164318</v>
      </c>
      <c r="GR67" s="23">
        <f t="shared" ref="GR67:GR78" si="1134">GP67*$J67</f>
        <v>146.76995593616368</v>
      </c>
      <c r="GS67" s="23">
        <f t="shared" ref="GS67" si="1135">$K67*0.3*((1-COS(RADIANS(GS$3)))/2)</f>
        <v>1.4230910227003242</v>
      </c>
      <c r="GT67" s="24">
        <f t="shared" ref="GT67:GT78" si="1136">GQ67+GR67+GS67</f>
        <v>205.37274903102835</v>
      </c>
      <c r="GU67" s="19">
        <f t="shared" ref="GU67" si="1137">ABS(($D67*COS(RADIANS(ABS(GU$3)))+$E67*ABS($H67)*SIN(RADIANS(ABS(GU$3))))/$D67)</f>
        <v>3.463987247751493</v>
      </c>
      <c r="GV67" s="23">
        <f t="shared" ref="GV67" si="1138">$I67*((1+COS(RADIANS(GV$3)))/2)</f>
        <v>57.396796001989813</v>
      </c>
      <c r="GW67" s="23">
        <f t="shared" ref="GW67:GW78" si="1139">GU67*$J67</f>
        <v>142.95875371470413</v>
      </c>
      <c r="GX67" s="23">
        <f t="shared" ref="GX67" si="1140">$K67*0.3*((1-COS(RADIANS(GX$3)))/2)</f>
        <v>1.3131580438665353</v>
      </c>
      <c r="GY67" s="24">
        <f t="shared" ref="GY67:GY78" si="1141">GV67+GW67+GX67</f>
        <v>201.66870776056047</v>
      </c>
      <c r="GZ67" s="19">
        <f t="shared" ref="GZ67" si="1142">ABS(($D67*COS(RADIANS(ABS(GZ$3)))+$E67*ABS($H67)*SIN(RADIANS(ABS(GZ$3))))/$D67)</f>
        <v>3.3705840773440889</v>
      </c>
      <c r="HA67" s="23">
        <f t="shared" ref="HA67" si="1143">$I67*((1+COS(RADIANS(HA$3)))/2)</f>
        <v>57.605543079305953</v>
      </c>
      <c r="HB67" s="23">
        <f t="shared" ref="HB67:HB78" si="1144">GZ67*$J67</f>
        <v>139.10400487199055</v>
      </c>
      <c r="HC67" s="23">
        <f t="shared" ref="HC67" si="1145">$K67*0.3*((1-COS(RADIANS(HC$3)))/2)</f>
        <v>1.2074517809108831</v>
      </c>
      <c r="HD67" s="24">
        <f t="shared" ref="HD67:HD78" si="1146">HA67+HB67+HC67</f>
        <v>197.91699973220739</v>
      </c>
      <c r="HE67" s="19">
        <f t="shared" ref="HE67" si="1147">ABS(($D67*COS(RADIANS(ABS(HE$3)))+$E67*ABS($H67)*SIN(RADIANS(ABS(HE$3))))/$D67)</f>
        <v>3.2761541943751444</v>
      </c>
      <c r="HF67" s="23">
        <f t="shared" ref="HF67" si="1148">$I67*((1+COS(RADIANS(HF$3)))/2)</f>
        <v>57.805879717730789</v>
      </c>
      <c r="HG67" s="23">
        <f t="shared" ref="HG67:HG78" si="1149">HE67*$J67</f>
        <v>135.20688360186222</v>
      </c>
      <c r="HH67" s="23">
        <f t="shared" ref="HH67" si="1150">$K67*0.3*((1-COS(RADIANS(HH$3)))/2)</f>
        <v>1.1060044329850658</v>
      </c>
      <c r="HI67" s="24">
        <f t="shared" ref="HI67:HI78" si="1151">HF67+HG67+HH67</f>
        <v>194.11876775257807</v>
      </c>
      <c r="HJ67" s="19">
        <f t="shared" ref="HJ67" si="1152">ABS(($D67*COS(RADIANS(ABS(HJ$3)))+$E67*ABS($H67)*SIN(RADIANS(ABS(HJ$3))))/$D67)</f>
        <v>3.1807263631017744</v>
      </c>
      <c r="HK67" s="23">
        <f t="shared" ref="HK67" si="1153">$I67*((1+COS(RADIANS(HK$3)))/2)</f>
        <v>57.997744892783565</v>
      </c>
      <c r="HL67" s="23">
        <f t="shared" ref="HL67:HL78" si="1154">HJ67*$J67</f>
        <v>131.26857700521023</v>
      </c>
      <c r="HM67" s="23">
        <f t="shared" ref="HM67" si="1155">$K67*0.3*((1-COS(RADIANS(HM$3)))/2)</f>
        <v>1.0088469019340027</v>
      </c>
      <c r="HN67" s="24">
        <f t="shared" ref="HN67:HN78" si="1156">HK67+HL67+HM67</f>
        <v>190.2751687999278</v>
      </c>
      <c r="HO67" s="19">
        <f t="shared" ref="HO67" si="1157">ABS(($D67*COS(RADIANS(ABS(HO$3)))+$E67*ABS($H67)*SIN(RADIANS(ABS(HO$3))))/$D67)</f>
        <v>3.0843296517658159</v>
      </c>
      <c r="HP67" s="23">
        <f t="shared" ref="HP67" si="1158">$I67*((1+COS(RADIANS(HP$3)))/2)</f>
        <v>58.181080160473329</v>
      </c>
      <c r="HQ67" s="23">
        <f t="shared" ref="HQ67:HQ78" si="1159">HO67*$J67</f>
        <v>127.29028472837523</v>
      </c>
      <c r="HR67" s="23">
        <f t="shared" ref="HR67" si="1160">$K67*0.3*((1-COS(RADIANS(HR$3)))/2)</f>
        <v>0.91600878288283694</v>
      </c>
      <c r="HS67" s="24">
        <f t="shared" ref="HS67:HS78" si="1161">HP67+HQ67+HR67</f>
        <v>186.38737367173138</v>
      </c>
      <c r="HT67" s="19">
        <f t="shared" ref="HT67:IX78" si="1162">ABS(($D67*COS(RADIANS(ABS(HT$3)))+$E67*ABS($H67)*SIN(RADIANS(ABS(HT$3))))/$D67)</f>
        <v>2.9869934237393574</v>
      </c>
      <c r="HU67" s="23">
        <f t="shared" ref="HU67:IY78" si="1163">$I67*((1+COS(RADIANS(HU$3)))/2)</f>
        <v>58.355829675101511</v>
      </c>
      <c r="HV67" s="23">
        <f t="shared" ref="HV67:HV78" si="1164">HT67*$J67</f>
        <v>123.27321859772329</v>
      </c>
      <c r="HW67" s="23">
        <f t="shared" ref="HW67:JA78" si="1165">$K67*0.3*((1-COS(RADIANS(HW$3)))/2)</f>
        <v>0.82751835522197648</v>
      </c>
      <c r="HX67" s="24">
        <f t="shared" ref="HX67:HX78" si="1166">HU67+HV67+HW67</f>
        <v>182.45656662804677</v>
      </c>
      <c r="HY67" s="19">
        <f t="shared" ref="HY67" si="1167">ABS(($D67*COS(RADIANS(ABS(HY$3)))+$E67*ABS($H67)*SIN(RADIANS(ABS(HY$3))))/$D67)</f>
        <v>2.8887473285803722</v>
      </c>
      <c r="HZ67" s="23">
        <f t="shared" ref="HZ67" si="1168">$I67*((1+COS(RADIANS(HZ$3)))/2)</f>
        <v>58.521940206273136</v>
      </c>
      <c r="IA67" s="23">
        <f t="shared" ref="IA67:IA78" si="1169">HY67*$J67</f>
        <v>119.21860225051196</v>
      </c>
      <c r="IB67" s="23">
        <f t="shared" ref="IB67" si="1170">$K67*0.3*((1-COS(RADIANS(IB$3)))/2)</f>
        <v>0.74340257399291299</v>
      </c>
      <c r="IC67" s="24">
        <f t="shared" ref="IC67:IC78" si="1171">HZ67+IA67+IB67</f>
        <v>178.48394503077802</v>
      </c>
      <c r="ID67" s="19">
        <f t="shared" ref="ID67" si="1172">ABS(($D67*COS(RADIANS(ABS(ID$3)))+$E67*ABS($H67)*SIN(RADIANS(ABS(ID$3))))/$D67)</f>
        <v>2.7896212930011788</v>
      </c>
      <c r="IE67" s="23">
        <f t="shared" ref="IE67" si="1173">$I67*((1+COS(RADIANS(IE$3)))/2)</f>
        <v>58.679361155111252</v>
      </c>
      <c r="IF67" s="23">
        <f t="shared" ref="IF67:IF78" si="1174">ID67*$J67</f>
        <v>115.12767076215866</v>
      </c>
      <c r="IG67" s="23">
        <f t="shared" ref="IG67" si="1175">$K67*0.3*((1-COS(RADIANS(IG$3)))/2)</f>
        <v>0.66368706167745473</v>
      </c>
      <c r="IH67" s="24">
        <f t="shared" ref="IH67:IH78" si="1176">IE67+IF67+IG67</f>
        <v>174.47071897894736</v>
      </c>
      <c r="II67" s="19">
        <f t="shared" ref="II67" si="1177">ABS(($D67*COS(RADIANS(ABS(II$3)))+$E67*ABS($H67)*SIN(RADIANS(ABS(II$3))))/$D67)</f>
        <v>2.689645511752468</v>
      </c>
      <c r="IJ67" s="23">
        <f t="shared" ref="IJ67" si="1178">$I67*((1+COS(RADIANS(IJ$3)))/2)</f>
        <v>58.828044569669878</v>
      </c>
      <c r="IK67" s="23">
        <f t="shared" ref="IK67:IK78" si="1179">II67*$J67</f>
        <v>111.00167027002436</v>
      </c>
      <c r="IL67" s="23">
        <f t="shared" ref="IL67" si="1180">$K67*0.3*((1-COS(RADIANS(IL$3)))/2)</f>
        <v>0.58839610039287427</v>
      </c>
      <c r="IM67" s="24">
        <f t="shared" ref="IM67:IM78" si="1181">IJ67+IK67+IL67</f>
        <v>170.41811094008713</v>
      </c>
      <c r="IN67" s="19">
        <f t="shared" ref="IN67" si="1182">ABS(($D67*COS(RADIANS(ABS(IN$3)))+$E67*ABS($H67)*SIN(RADIANS(ABS(IN$3))))/$D67)</f>
        <v>2.588850438425697</v>
      </c>
      <c r="IO67" s="23">
        <f t="shared" ref="IO67" si="1183">$I67*((1+COS(RADIANS(IO$3)))/2)</f>
        <v>58.967945159540605</v>
      </c>
      <c r="IP67" s="23">
        <f t="shared" ref="IP67:IP78" si="1184">IN67*$J67</f>
        <v>106.84185759382852</v>
      </c>
      <c r="IQ67" s="23">
        <f t="shared" ref="IQ67" si="1185">$K67*0.3*((1-COS(RADIANS(IQ$3)))/2)</f>
        <v>0.51755262449534145</v>
      </c>
      <c r="IR67" s="24">
        <f t="shared" ref="IR67:IR78" si="1186">IO67+IP67+IQ67</f>
        <v>166.32735537786448</v>
      </c>
      <c r="IS67" s="19">
        <f t="shared" ref="IS67" si="1187">ABS(($D67*COS(RADIANS(ABS(IS$3)))+$E67*ABS($H67)*SIN(RADIANS(ABS(IS$3))))/$D67)</f>
        <v>2.4872667761766234</v>
      </c>
      <c r="IT67" s="23">
        <f t="shared" ref="IT67" si="1188">$I67*((1+COS(RADIANS(IT$3)))/2)</f>
        <v>59.099020309648516</v>
      </c>
      <c r="IU67" s="23">
        <f t="shared" ref="IU67:IU78" si="1189">IS67*$J67</f>
        <v>102.64949985280926</v>
      </c>
      <c r="IV67" s="23">
        <f t="shared" ref="IV67" si="1190">$K67*0.3*((1-COS(RADIANS(IV$3)))/2)</f>
        <v>0.4511782135938896</v>
      </c>
      <c r="IW67" s="24">
        <f t="shared" ref="IW67:IW78" si="1191">IT67+IU67+IV67</f>
        <v>162.19969837605166</v>
      </c>
      <c r="IX67" s="19">
        <f t="shared" ref="IX67" si="1192">ABS(($D67*COS(RADIANS(ABS(IX$3)))+$E67*ABS($H67)*SIN(RADIANS(ABS(IX$3))))/$D67)</f>
        <v>2.3849254683728325</v>
      </c>
      <c r="IY67" s="23">
        <f t="shared" ref="IY67" si="1193">$I67*((1+COS(RADIANS(IY$3)))/2)</f>
        <v>59.221230093233139</v>
      </c>
      <c r="IZ67" s="23">
        <f t="shared" ref="IZ67:IZ78" si="1194">IX67*$J67</f>
        <v>98.425874079746805</v>
      </c>
      <c r="JA67" s="23">
        <f t="shared" ref="JA67" si="1195">$K67*0.3*((1-COS(RADIANS(JA$3)))/2)</f>
        <v>0.38929308597706186</v>
      </c>
      <c r="JB67" s="24">
        <f t="shared" ref="JB67:JB78" si="1196">IY67+IZ67+JA67</f>
        <v>158.03639725895701</v>
      </c>
      <c r="JC67" s="19">
        <f t="shared" ref="JC67:KG78" si="1197">ABS(($D67*COS(RADIANS(ABS(JC$3)))+$E67*ABS($H67)*SIN(RADIANS(ABS(JC$3))))/$D67)</f>
        <v>2.2818576891680835</v>
      </c>
      <c r="JD67" s="23">
        <f t="shared" ref="JD67:KH78" si="1198">$I67*((1+COS(RADIANS(JD$3)))/2)</f>
        <v>59.334537284010501</v>
      </c>
      <c r="JE67" s="23">
        <f t="shared" ref="JE67:JE78" si="1199">JC67*$J67</f>
        <v>94.172266831966809</v>
      </c>
      <c r="JF67" s="23">
        <f t="shared" ref="JF67:KJ78" si="1200">$K67*0.3*((1-COS(RADIANS(JF$3)))/2)</f>
        <v>0.33191609245422538</v>
      </c>
      <c r="JG67" s="24">
        <f t="shared" ref="JG67:JG78" si="1201">JD67+JE67+JF67</f>
        <v>153.83872020843154</v>
      </c>
      <c r="JH67" s="19">
        <f t="shared" ref="JH67" si="1202">ABS(($D67*COS(RADIANS(ABS(JH$3)))+$E67*ABS($H67)*SIN(RADIANS(ABS(JH$3))))/$D67)</f>
        <v>2.1780948340063619</v>
      </c>
      <c r="JI67" s="23">
        <f t="shared" ref="JI67" si="1203">$I67*((1+COS(RADIANS(JI$3)))/2)</f>
        <v>59.438907367512684</v>
      </c>
      <c r="JJ67" s="23">
        <f t="shared" ref="JJ67:JJ78" si="1204">JH67*$J67</f>
        <v>89.889973799442558</v>
      </c>
      <c r="JK67" s="23">
        <f t="shared" ref="JK67" si="1205">$K67*0.3*((1-COS(RADIANS(JK$3)))/2)</f>
        <v>0.27906471061343185</v>
      </c>
      <c r="JL67" s="24">
        <f t="shared" ref="JL67:JL78" si="1206">JI67+JJ67+JK67</f>
        <v>149.60794587756865</v>
      </c>
      <c r="JM67" s="19">
        <f t="shared" ref="JM67" si="1207">ABS(($D67*COS(RADIANS(ABS(JM$3)))+$E67*ABS($H67)*SIN(RADIANS(ABS(JM$3))))/$D67)</f>
        <v>2.0736685100585235</v>
      </c>
      <c r="JN67" s="23">
        <f t="shared" ref="JN67" si="1208">$I67*((1+COS(RADIANS(JN$3)))/2)</f>
        <v>59.534308551601185</v>
      </c>
      <c r="JO67" s="23">
        <f t="shared" ref="JO67:JO78" si="1209">JM67*$J67</f>
        <v>85.580299410115273</v>
      </c>
      <c r="JP67" s="23">
        <f t="shared" ref="JP67" si="1210">$K67*0.3*((1-COS(RADIANS(JP$3)))/2)</f>
        <v>0.23075503949757237</v>
      </c>
      <c r="JQ67" s="24">
        <f t="shared" ref="JQ67:JQ78" si="1211">JN67+JO67+JP67</f>
        <v>145.34536300121403</v>
      </c>
      <c r="JR67" s="19">
        <f t="shared" ref="JR67" si="1212">ABS(($D67*COS(RADIANS(ABS(JR$3)))+$E67*ABS($H67)*SIN(RADIANS(ABS(JR$3))))/$D67)</f>
        <v>1.9686105265944438</v>
      </c>
      <c r="JS67" s="23">
        <f t="shared" ref="JS67" si="1213">$I67*((1+COS(RADIANS(JS$3)))/2)</f>
        <v>59.620711776151161</v>
      </c>
      <c r="JT67" s="23">
        <f t="shared" ref="JT67:JT78" si="1214">JR67*$J67</f>
        <v>81.244556432552699</v>
      </c>
      <c r="JU67" s="23">
        <f t="shared" ref="JU67" si="1215">$K67*0.3*((1-COS(RADIANS(JU$3)))/2)</f>
        <v>0.18700179470045242</v>
      </c>
      <c r="JV67" s="24">
        <f t="shared" ref="JV67:JV78" si="1216">JS67+JT67+JU67</f>
        <v>141.05227000340432</v>
      </c>
      <c r="JW67" s="19">
        <f t="shared" ref="JW67" si="1217">ABS(($D67*COS(RADIANS(ABS(JW$3)))+$E67*ABS($H67)*SIN(RADIANS(ABS(JW$3))))/$D67)</f>
        <v>1.8629528852936048</v>
      </c>
      <c r="JX67" s="23">
        <f t="shared" ref="JX67" si="1218">$I67*((1+COS(RADIANS(JX$3)))/2)</f>
        <v>59.698090721903405</v>
      </c>
      <c r="JY67" s="23">
        <f t="shared" ref="JY67:JY78" si="1219">JW67*$J67</f>
        <v>76.884065576067073</v>
      </c>
      <c r="JZ67" s="23">
        <f t="shared" ref="JZ67" si="1220">$K67*0.3*((1-COS(RADIANS(JZ$3)))/2)</f>
        <v>0.14781830388428777</v>
      </c>
      <c r="KA67" s="24">
        <f t="shared" ref="KA67:KA78" si="1221">JX67+JY67+JZ67</f>
        <v>136.72997460185476</v>
      </c>
      <c r="KB67" s="19">
        <f t="shared" ref="KB67" si="1222">ABS(($D67*COS(RADIANS(ABS(KB$3)))+$E67*ABS($H67)*SIN(RADIANS(ABS(KB$3))))/$D67)</f>
        <v>1.7567277704970752</v>
      </c>
      <c r="KC67" s="23">
        <f t="shared" ref="KC67" si="1223">$I67*((1+COS(RADIANS(KC$3)))/2)</f>
        <v>59.766421818481462</v>
      </c>
      <c r="KD67" s="23">
        <f t="shared" ref="KD67:KD78" si="1224">KB67*$J67</f>
        <v>72.500155088414303</v>
      </c>
      <c r="KE67" s="23">
        <f t="shared" ref="KE67" si="1225">$K67*0.3*((1-COS(RADIANS(KE$3)))/2)</f>
        <v>0.11321650271996039</v>
      </c>
      <c r="KF67" s="24">
        <f t="shared" ref="KF67:KF78" si="1226">KC67+KD67+KE67</f>
        <v>132.3797934096157</v>
      </c>
      <c r="KG67" s="19">
        <f t="shared" ref="KG67" si="1227">ABS(($D67*COS(RADIANS(ABS(KG$3)))+$E67*ABS($H67)*SIN(RADIANS(ABS(KG$3))))/$D67)</f>
        <v>1.6499675394038487</v>
      </c>
      <c r="KH67" s="23">
        <f t="shared" ref="KH67" si="1228">$I67*((1+COS(RADIANS(KH$3)))/2)</f>
        <v>59.82568425157136</v>
      </c>
      <c r="KI67" s="23">
        <f t="shared" ref="KI67:KI78" si="1229">KG67*$J67</f>
        <v>68.094160351196834</v>
      </c>
      <c r="KJ67" s="23">
        <f t="shared" ref="KJ67" si="1230">$K67*0.3*((1-COS(RADIANS(KJ$3)))/2)</f>
        <v>8.3206931251296995E-2</v>
      </c>
      <c r="KK67" s="24">
        <f t="shared" ref="KK67:KK78" si="1231">KH67+KI67+KJ67</f>
        <v>128.00305153401948</v>
      </c>
      <c r="KL67" s="19">
        <f t="shared" ref="KL67:LK78" si="1232">ABS(($D67*COS(RADIANS(ABS(KL$3)))+$E67*ABS($H67)*SIN(RADIANS(ABS(KL$3))))/$D67)</f>
        <v>1.5427047122145248</v>
      </c>
      <c r="KM67" s="23">
        <f t="shared" ref="KM67:LL78" si="1233">$I67*((1+COS(RADIANS(KM$3)))/2)</f>
        <v>59.87585996926191</v>
      </c>
      <c r="KN67" s="23">
        <f t="shared" ref="KN67:KN78" si="1234">KL67*$J67</f>
        <v>63.667423473093443</v>
      </c>
      <c r="KO67" s="23">
        <f t="shared" ref="KO67:LN78" si="1235">$K67*0.3*((1-COS(RADIANS(KO$3)))/2)</f>
        <v>5.7798730684476912E-2</v>
      </c>
      <c r="KP67" s="24">
        <f t="shared" ref="KP67:KP78" si="1236">KM67+KN67+KO67</f>
        <v>123.60108217303983</v>
      </c>
      <c r="KQ67" s="19">
        <f t="shared" ref="KQ67" si="1237">ABS(($D67*COS(RADIANS(ABS(KQ$3)))+$E67*ABS($H67)*SIN(RADIANS(ABS(KQ$3))))/$D67)</f>
        <v>1.4349719622253445</v>
      </c>
      <c r="KR67" s="23">
        <f t="shared" ref="KR67" si="1238">$I67*((1+COS(RADIANS(KR$3)))/2)</f>
        <v>59.916933687543427</v>
      </c>
      <c r="KS67" s="23">
        <f t="shared" ref="KS67:KS78" si="1239">KQ67*$J67</f>
        <v>59.221292881039972</v>
      </c>
      <c r="KT67" s="23">
        <f t="shared" ref="KT67" si="1240">$K67*0.3*((1-COS(RADIANS(KT$3)))/2)</f>
        <v>3.6999640603530261E-2</v>
      </c>
      <c r="KU67" s="24">
        <f t="shared" ref="KU67:KU78" si="1241">KR67+KS67+KT67</f>
        <v>119.17522620918693</v>
      </c>
      <c r="KV67" s="19">
        <f t="shared" ref="KV67" si="1242">ABS(($D67*COS(RADIANS(ABS(KV$3)))+$E67*ABS($H67)*SIN(RADIANS(ABS(KV$3))))/$D67)</f>
        <v>1.3268021058755848</v>
      </c>
      <c r="KW67" s="23">
        <f t="shared" ref="KW67" si="1243">$I67*((1+COS(RADIANS(KW$3)))/2)</f>
        <v>59.948892894963443</v>
      </c>
      <c r="KX67" s="23">
        <f t="shared" ref="KX67:KX78" si="1244">KV67*$J67</f>
        <v>54.757122909485389</v>
      </c>
      <c r="KY67" s="23">
        <f t="shared" ref="KY67" si="1245">$K67*0.3*((1-COS(RADIANS(KY$3)))/2)</f>
        <v>2.0815996612778047E-2</v>
      </c>
      <c r="KZ67" s="24">
        <f t="shared" ref="KZ67:KZ78" si="1246">KW67+KX67+KY67</f>
        <v>114.72683180106162</v>
      </c>
      <c r="LA67" s="19">
        <f t="shared" ref="LA67" si="1247">ABS(($D67*COS(RADIANS(ABS(LA$3)))+$E67*ABS($H67)*SIN(RADIANS(ABS(LA$3))))/$D67)</f>
        <v>1.2182280927513549</v>
      </c>
      <c r="LB67" s="23">
        <f t="shared" ref="LB67" si="1248">$I67*((1+COS(RADIANS(LB$3)))/2)</f>
        <v>59.971727856437781</v>
      </c>
      <c r="LC67" s="23">
        <f t="shared" ref="LC67:LC78" si="1249">LA67*$J67</f>
        <v>50.27627338784842</v>
      </c>
      <c r="LD67" s="23">
        <f t="shared" ref="LD67" si="1250">$K67*0.3*((1-COS(RADIANS(LD$3)))/2)</f>
        <v>9.2527284069544684E-3</v>
      </c>
      <c r="LE67" s="24">
        <f t="shared" ref="LE67:LE78" si="1251">LB67+LC67+LD67</f>
        <v>110.25725397269315</v>
      </c>
      <c r="LF67" s="19">
        <f t="shared" ref="LF67" si="1252">ABS(($D67*COS(RADIANS(ABS(LF$3)))+$E67*ABS($H67)*SIN(RADIANS(ABS(LF$3))))/$D67)</f>
        <v>1.1092829955488324</v>
      </c>
      <c r="LG67" s="23">
        <f t="shared" ref="LG67" si="1253">$I67*((1+COS(RADIANS(LG$3)))/2)</f>
        <v>59.985431616215955</v>
      </c>
      <c r="LH67" s="23">
        <f t="shared" ref="LH67:LH78" si="1254">LF67*$J67</f>
        <v>45.780109226300318</v>
      </c>
      <c r="LI67" s="23">
        <f t="shared" ref="LI67" si="1255">$K67*0.3*((1-COS(RADIANS(LI$3)))/2)</f>
        <v>2.3133582695730064E-3</v>
      </c>
      <c r="LJ67" s="24">
        <f t="shared" ref="LJ67:LJ78" si="1256">LG67+LH67+LI67</f>
        <v>105.76785420078585</v>
      </c>
      <c r="LK67" s="19">
        <f t="shared" ref="LK67" si="1257">ABS(($D67*COS(RADIANS(ABS(LK$3)))+$E67*ABS($H67)*SIN(RADIANS(ABS(LK$3))))/$D67)</f>
        <v>1</v>
      </c>
      <c r="LL67" s="23">
        <f t="shared" ref="LL67" si="1258">$I67*((1+COS(RADIANS(LL$3)))/2)</f>
        <v>59.99</v>
      </c>
      <c r="LM67" s="23">
        <f t="shared" ref="LM67:LM78" si="1259">LK67*$J67</f>
        <v>41.27</v>
      </c>
      <c r="LN67" s="23">
        <f t="shared" ref="LN67" si="1260">$K67*0.3*((1-COS(RADIANS(LN$3)))/2)</f>
        <v>0</v>
      </c>
      <c r="LO67" s="24">
        <f t="shared" ref="LO67:LO78" si="1261">LL67+LM67+LN67</f>
        <v>101.26</v>
      </c>
    </row>
    <row r="68" spans="1:327" x14ac:dyDescent="0.2">
      <c r="A68" s="1">
        <f>Foglio3!A69</f>
        <v>9</v>
      </c>
      <c r="B68" s="1">
        <f>Foglio3!B69</f>
        <v>9</v>
      </c>
      <c r="C68" s="1">
        <f>Foglio3!C69</f>
        <v>72.327312710707389</v>
      </c>
      <c r="D68" s="1">
        <f>Foglio3!D69</f>
        <v>0.30357889578606534</v>
      </c>
      <c r="E68" s="1">
        <f>Foglio3!E69</f>
        <v>0.95280630457260995</v>
      </c>
      <c r="F68" s="1">
        <f>Foglio3!F69</f>
        <v>3.1385788597243622</v>
      </c>
      <c r="G68" s="1">
        <f>Foglio1!H77</f>
        <v>-71.573910993790761</v>
      </c>
      <c r="H68" s="1">
        <f>Foglio3!G69</f>
        <v>0.66358564215958682</v>
      </c>
      <c r="I68" s="1">
        <f>Foglio3!H69</f>
        <v>115.01</v>
      </c>
      <c r="J68" s="1">
        <f>Foglio3!I69</f>
        <v>125.79</v>
      </c>
      <c r="K68" s="1">
        <f>Foglio3!J69</f>
        <v>240.8</v>
      </c>
      <c r="L68" s="1">
        <f>IF(G68&lt;=Foglio1!$C$3,_xlfn.XLOOKUP(Q68,W68:LO68,$W$3:$LO$3),-_xlfn.XLOOKUP(Q68,W68:LO68,$W$3:$LO$3))</f>
        <v>60</v>
      </c>
      <c r="M68" s="1">
        <f>IF($G68&lt;=Foglio1!$C$3,_xlfn.XLOOKUP($L68,$W$3:$LO$3,$W68:$LO68),_xlfn.XLOOKUP(-$L68,$W$3:$LO$3,$W68:$LO68))</f>
        <v>2.30368485063843</v>
      </c>
      <c r="N68" s="1">
        <f t="shared" ref="N68:N78" si="1262">I68*((1+COS(RADIANS(L68)))/2)</f>
        <v>86.257500000000007</v>
      </c>
      <c r="O68" s="1">
        <f t="shared" ref="O68:O78" si="1263">M68*J68</f>
        <v>289.78051736180811</v>
      </c>
      <c r="P68" s="1">
        <f t="shared" ref="P68:P78" si="1264">K68*0.3*((1-COS(RADIANS(L68)))/2)</f>
        <v>18.059999999999995</v>
      </c>
      <c r="Q68" s="1">
        <f t="shared" ref="Q68:Q78" si="1265">IF(K68=0,0,MAX(W68:LO68))</f>
        <v>394.0980173618081</v>
      </c>
      <c r="W68" s="20">
        <f t="shared" ref="W68:W78" si="1266">ABS(($D68*COS(RADIANS(ABS(W$3)))+$E68*ABS($H68)*SIN(RADIANS(ABS(W$3))))/$D68)</f>
        <v>2.30368485063843</v>
      </c>
      <c r="X68" s="22">
        <f t="shared" ref="X68:X78" si="1267">$I68*((1+COS(RADIANS(X$3)))/2)</f>
        <v>86.257500000000007</v>
      </c>
      <c r="Y68" s="22">
        <f t="shared" ref="Y68:Y78" si="1268">W68*$J68</f>
        <v>289.78051736180811</v>
      </c>
      <c r="Z68" s="22">
        <f t="shared" ref="Z68:Z78" si="1269">$K68*0.3*((1-COS(RADIANS(Z$3)))/2)</f>
        <v>18.059999999999995</v>
      </c>
      <c r="AA68" s="25">
        <f t="shared" ref="AA68:AA78" si="1270">X68+Y68+Z68</f>
        <v>394.0980173618081</v>
      </c>
      <c r="AB68" s="20">
        <f t="shared" si="962"/>
        <v>2.3002740136976692</v>
      </c>
      <c r="AC68" s="22">
        <f t="shared" si="963"/>
        <v>87.122264497702673</v>
      </c>
      <c r="AD68" s="22">
        <f t="shared" si="964"/>
        <v>289.35146818302979</v>
      </c>
      <c r="AE68" s="22">
        <f t="shared" si="965"/>
        <v>17.516824734248843</v>
      </c>
      <c r="AF68" s="25">
        <f t="shared" si="966"/>
        <v>393.99055741498137</v>
      </c>
      <c r="AG68" s="20">
        <f t="shared" si="962"/>
        <v>2.2961624910090812</v>
      </c>
      <c r="AH68" s="22">
        <f t="shared" si="963"/>
        <v>87.978007289730456</v>
      </c>
      <c r="AI68" s="22">
        <f t="shared" si="969"/>
        <v>288.83427974403236</v>
      </c>
      <c r="AJ68" s="22">
        <f t="shared" si="965"/>
        <v>16.979316175896638</v>
      </c>
      <c r="AK68" s="25">
        <f t="shared" si="971"/>
        <v>393.79160320965946</v>
      </c>
      <c r="AL68" s="20">
        <f t="shared" si="962"/>
        <v>2.2913515349823061</v>
      </c>
      <c r="AM68" s="22">
        <f t="shared" si="963"/>
        <v>88.824467708539132</v>
      </c>
      <c r="AN68" s="22">
        <f t="shared" si="974"/>
        <v>288.22910958542428</v>
      </c>
      <c r="AO68" s="22">
        <f t="shared" si="965"/>
        <v>16.447638055257219</v>
      </c>
      <c r="AP68" s="25">
        <f t="shared" si="976"/>
        <v>393.50121534922067</v>
      </c>
      <c r="AQ68" s="20">
        <f t="shared" si="962"/>
        <v>2.2858426110811552</v>
      </c>
      <c r="AR68" s="22">
        <f t="shared" si="963"/>
        <v>89.661387914085296</v>
      </c>
      <c r="AS68" s="22">
        <f t="shared" si="979"/>
        <v>287.53614204789852</v>
      </c>
      <c r="AT68" s="22">
        <f t="shared" si="965"/>
        <v>15.921952326636625</v>
      </c>
      <c r="AU68" s="25">
        <f t="shared" si="981"/>
        <v>393.11948228862047</v>
      </c>
      <c r="AV68" s="20">
        <f t="shared" si="962"/>
        <v>2.2796373973772139</v>
      </c>
      <c r="AW68" s="22">
        <f t="shared" si="963"/>
        <v>90.488512972366905</v>
      </c>
      <c r="AX68" s="22">
        <f t="shared" si="984"/>
        <v>286.75558821607973</v>
      </c>
      <c r="AY68" s="22">
        <f t="shared" si="965"/>
        <v>15.402419119000212</v>
      </c>
      <c r="AZ68" s="25">
        <f t="shared" si="986"/>
        <v>392.64652030744685</v>
      </c>
      <c r="BA68" s="20">
        <f t="shared" si="962"/>
        <v>2.2727377840386884</v>
      </c>
      <c r="BB68" s="22">
        <f t="shared" si="963"/>
        <v>91.305590933078676</v>
      </c>
      <c r="BC68" s="22">
        <f t="shared" si="989"/>
        <v>285.88768585422662</v>
      </c>
      <c r="BD68" s="22">
        <f t="shared" si="965"/>
        <v>14.88919668719587</v>
      </c>
      <c r="BE68" s="25">
        <f t="shared" si="991"/>
        <v>392.08247347450117</v>
      </c>
      <c r="BF68" s="20">
        <f t="shared" si="962"/>
        <v>2.2651458727546396</v>
      </c>
      <c r="BG68" s="22">
        <f t="shared" si="963"/>
        <v>92.112372906358559</v>
      </c>
      <c r="BH68" s="22">
        <f t="shared" si="994"/>
        <v>284.93269933380611</v>
      </c>
      <c r="BI68" s="22">
        <f t="shared" si="965"/>
        <v>14.382441363748011</v>
      </c>
      <c r="BJ68" s="25">
        <f t="shared" si="996"/>
        <v>391.4275136039127</v>
      </c>
      <c r="BK68" s="20">
        <f t="shared" si="962"/>
        <v>2.2568639760947891</v>
      </c>
      <c r="BL68" s="22">
        <f t="shared" si="963"/>
        <v>92.908613138601979</v>
      </c>
      <c r="BM68" s="22">
        <f t="shared" si="999"/>
        <v>283.89091955296351</v>
      </c>
      <c r="BN68" s="22">
        <f t="shared" si="965"/>
        <v>13.882307511237222</v>
      </c>
      <c r="BO68" s="25">
        <f t="shared" si="1001"/>
        <v>390.68184020280273</v>
      </c>
      <c r="BP68" s="20">
        <f t="shared" si="962"/>
        <v>2.2478946168050871</v>
      </c>
      <c r="BQ68" s="22">
        <f t="shared" si="963"/>
        <v>93.694069087320912</v>
      </c>
      <c r="BR68" s="22">
        <f t="shared" si="1004"/>
        <v>282.76266384791194</v>
      </c>
      <c r="BS68" s="22">
        <f t="shared" si="965"/>
        <v>13.388947475279869</v>
      </c>
      <c r="BT68" s="25">
        <f t="shared" si="1006"/>
        <v>389.84568041051267</v>
      </c>
      <c r="BU68" s="20">
        <f t="shared" si="962"/>
        <v>2.2382405270392631</v>
      </c>
      <c r="BV68" s="22">
        <f t="shared" si="963"/>
        <v>94.468501495024441</v>
      </c>
      <c r="BW68" s="22">
        <f t="shared" si="1009"/>
        <v>281.54827589626893</v>
      </c>
      <c r="BX68" s="22">
        <f t="shared" si="965"/>
        <v>12.902511538122198</v>
      </c>
      <c r="BY68" s="25">
        <f t="shared" si="1011"/>
        <v>388.91928892941559</v>
      </c>
      <c r="BZ68" s="20">
        <f t="shared" si="962"/>
        <v>2.2279046475265791</v>
      </c>
      <c r="CA68" s="22">
        <f t="shared" si="963"/>
        <v>95.231674462099122</v>
      </c>
      <c r="CB68" s="22">
        <f t="shared" si="1014"/>
        <v>280.24812561236843</v>
      </c>
      <c r="CC68" s="22">
        <f t="shared" si="965"/>
        <v>12.423147872862875</v>
      </c>
      <c r="CD68" s="25">
        <f t="shared" si="1016"/>
        <v>387.90294794733046</v>
      </c>
      <c r="CE68" s="20">
        <f t="shared" si="962"/>
        <v>2.2168901266760623</v>
      </c>
      <c r="CF68" s="22">
        <f t="shared" si="963"/>
        <v>95.983355518666144</v>
      </c>
      <c r="CG68" s="22">
        <f t="shared" si="1019"/>
        <v>278.86260903458191</v>
      </c>
      <c r="CH68" s="22">
        <f t="shared" si="965"/>
        <v>11.95100249831804</v>
      </c>
      <c r="CI68" s="25">
        <f t="shared" si="1021"/>
        <v>386.79696705156607</v>
      </c>
      <c r="CJ68" s="20">
        <f t="shared" si="962"/>
        <v>2.2052003196174628</v>
      </c>
      <c r="CK68" s="22">
        <f t="shared" si="963"/>
        <v>96.723315695393993</v>
      </c>
      <c r="CL68" s="22">
        <f t="shared" si="1024"/>
        <v>277.39214820468067</v>
      </c>
      <c r="CM68" s="22">
        <f t="shared" si="965"/>
        <v>11.486219234542554</v>
      </c>
      <c r="CN68" s="25">
        <f t="shared" si="1026"/>
        <v>385.60168313461719</v>
      </c>
      <c r="CO68" s="20">
        <f t="shared" si="1027"/>
        <v>2.1928387871792525</v>
      </c>
      <c r="CP68" s="22">
        <f t="shared" si="1028"/>
        <v>97.451329593244637</v>
      </c>
      <c r="CQ68" s="22">
        <f t="shared" si="1029"/>
        <v>275.8371910392782</v>
      </c>
      <c r="CR68" s="22">
        <f t="shared" si="1030"/>
        <v>11.028939659021018</v>
      </c>
      <c r="CS68" s="25">
        <f t="shared" si="1031"/>
        <v>384.31746029154385</v>
      </c>
      <c r="CT68" s="20">
        <f t="shared" si="1027"/>
        <v>2.1798092948039618</v>
      </c>
      <c r="CU68" s="22">
        <f t="shared" si="1028"/>
        <v>98.167175452132412</v>
      </c>
      <c r="CV68" s="22">
        <f t="shared" si="1034"/>
        <v>274.19821119339036</v>
      </c>
      <c r="CW68" s="22">
        <f t="shared" si="1030"/>
        <v>10.5793030635419</v>
      </c>
      <c r="CX68" s="25">
        <f t="shared" si="1036"/>
        <v>382.94468970906468</v>
      </c>
      <c r="CY68" s="20">
        <f t="shared" si="1027"/>
        <v>2.1661158114011863</v>
      </c>
      <c r="CZ68" s="22">
        <f t="shared" si="1028"/>
        <v>98.870635218474135</v>
      </c>
      <c r="DA68" s="22">
        <f t="shared" si="1039"/>
        <v>272.47570791615522</v>
      </c>
      <c r="DB68" s="22">
        <f t="shared" si="1030"/>
        <v>10.137446411767918</v>
      </c>
      <c r="DC68" s="25">
        <f t="shared" si="1041"/>
        <v>381.4837895463973</v>
      </c>
      <c r="DD68" s="20">
        <f t="shared" si="1027"/>
        <v>2.1517625081386234</v>
      </c>
      <c r="DE68" s="22">
        <f t="shared" si="1028"/>
        <v>99.561494611610399</v>
      </c>
      <c r="DF68" s="22">
        <f t="shared" si="1044"/>
        <v>270.67020589875744</v>
      </c>
      <c r="DG68" s="22">
        <f t="shared" si="1030"/>
        <v>9.703504297515563</v>
      </c>
      <c r="DH68" s="25">
        <f t="shared" si="1046"/>
        <v>379.93520480788339</v>
      </c>
      <c r="DI68" s="20">
        <f t="shared" si="1027"/>
        <v>2.1367537571714896</v>
      </c>
      <c r="DJ68" s="22">
        <f t="shared" si="1028"/>
        <v>100.23954318907757</v>
      </c>
      <c r="DK68" s="22">
        <f t="shared" si="1049"/>
        <v>268.7822551146017</v>
      </c>
      <c r="DL68" s="22">
        <f t="shared" si="1030"/>
        <v>9.2776089037565193</v>
      </c>
      <c r="DM68" s="25">
        <f t="shared" si="1051"/>
        <v>378.29940720743576</v>
      </c>
      <c r="DN68" s="20">
        <f t="shared" si="1027"/>
        <v>2.1210941303107229</v>
      </c>
      <c r="DO68" s="22">
        <f t="shared" si="1028"/>
        <v>100.90457441071051</v>
      </c>
      <c r="DP68" s="22">
        <f t="shared" si="1054"/>
        <v>266.81243065178586</v>
      </c>
      <c r="DQ68" s="22">
        <f t="shared" si="1030"/>
        <v>8.8598899623534741</v>
      </c>
      <c r="DR68" s="25">
        <f t="shared" si="1056"/>
        <v>376.57689502484982</v>
      </c>
      <c r="DS68" s="20">
        <f t="shared" si="1027"/>
        <v>2.1047883976303634</v>
      </c>
      <c r="DT68" s="22">
        <f t="shared" si="1028"/>
        <v>101.55638570155683</v>
      </c>
      <c r="DU68" s="22">
        <f t="shared" si="1059"/>
        <v>264.76133253792341</v>
      </c>
      <c r="DV68" s="22">
        <f t="shared" si="1030"/>
        <v>8.4504747145425139</v>
      </c>
      <c r="DW68" s="25">
        <f t="shared" si="1061"/>
        <v>374.76819295402277</v>
      </c>
      <c r="DX68" s="20">
        <f t="shared" si="1027"/>
        <v>2.0878415260145431</v>
      </c>
      <c r="DY68" s="22">
        <f t="shared" si="1028"/>
        <v>102.19477851358312</v>
      </c>
      <c r="DZ68" s="22">
        <f t="shared" si="1064"/>
        <v>262.62958555736941</v>
      </c>
      <c r="EA68" s="22">
        <f t="shared" si="1030"/>
        <v>8.0494878721742111</v>
      </c>
      <c r="EB68" s="25">
        <f t="shared" si="1066"/>
        <v>372.87385194312674</v>
      </c>
      <c r="EC68" s="20">
        <f t="shared" si="1027"/>
        <v>2.0702586776445231</v>
      </c>
      <c r="ED68" s="22">
        <f t="shared" si="1028"/>
        <v>102.81955838615454</v>
      </c>
      <c r="EE68" s="22">
        <f t="shared" si="1069"/>
        <v>260.41783906090456</v>
      </c>
      <c r="EF68" s="22">
        <f t="shared" si="1030"/>
        <v>7.6570515797252039</v>
      </c>
      <c r="EG68" s="25">
        <f t="shared" si="1071"/>
        <v>370.89444902678429</v>
      </c>
      <c r="EH68" s="20">
        <f t="shared" si="1027"/>
        <v>2.052045208426247</v>
      </c>
      <c r="EI68" s="22">
        <f t="shared" si="1028"/>
        <v>103.43053500526958</v>
      </c>
      <c r="EJ68" s="22">
        <f t="shared" si="1074"/>
        <v>258.12676676793762</v>
      </c>
      <c r="EK68" s="22">
        <f t="shared" si="1030"/>
        <v>7.2732853770917822</v>
      </c>
      <c r="EL68" s="25">
        <f t="shared" si="1076"/>
        <v>368.83058715029898</v>
      </c>
      <c r="EM68" s="20">
        <f t="shared" si="1027"/>
        <v>2.0332066663588759</v>
      </c>
      <c r="EN68" s="22">
        <f t="shared" si="1028"/>
        <v>104.02752226153136</v>
      </c>
      <c r="EO68" s="22">
        <f t="shared" si="1079"/>
        <v>255.75706656128301</v>
      </c>
      <c r="EP68" s="22">
        <f t="shared" si="1030"/>
        <v>6.8983061631768976</v>
      </c>
      <c r="EQ68" s="25">
        <f t="shared" si="1081"/>
        <v>366.68289498599131</v>
      </c>
      <c r="ER68" s="20">
        <f t="shared" si="1027"/>
        <v>2.0137487898448163</v>
      </c>
      <c r="ES68" s="22">
        <f t="shared" si="1028"/>
        <v>104.61033830683849</v>
      </c>
      <c r="ET68" s="22">
        <f t="shared" si="1084"/>
        <v>253.30946027457946</v>
      </c>
      <c r="EU68" s="22">
        <f t="shared" si="1030"/>
        <v>6.5322281602816155</v>
      </c>
      <c r="EV68" s="25">
        <f t="shared" si="1086"/>
        <v>364.45202674169951</v>
      </c>
      <c r="EW68" s="20">
        <f t="shared" si="1027"/>
        <v>1.9936775059417478</v>
      </c>
      <c r="EX68" s="22">
        <f t="shared" si="1028"/>
        <v>105.17880560977767</v>
      </c>
      <c r="EY68" s="22">
        <f t="shared" si="1089"/>
        <v>250.78469347241247</v>
      </c>
      <c r="EZ68" s="22">
        <f t="shared" si="1030"/>
        <v>6.1751628793118964</v>
      </c>
      <c r="FA68" s="25">
        <f t="shared" si="1091"/>
        <v>362.13866196150201</v>
      </c>
      <c r="FB68" s="20">
        <f t="shared" si="1092"/>
        <v>1.9729989285571814</v>
      </c>
      <c r="FC68" s="22">
        <f t="shared" si="1093"/>
        <v>105.73275100970162</v>
      </c>
      <c r="FD68" s="22">
        <f t="shared" si="1094"/>
        <v>248.18353522320785</v>
      </c>
      <c r="FE68" s="22">
        <f t="shared" si="1095"/>
        <v>5.8272190858112829</v>
      </c>
      <c r="FF68" s="25">
        <f t="shared" si="1096"/>
        <v>359.74350531872074</v>
      </c>
      <c r="FG68" s="20">
        <f t="shared" si="1092"/>
        <v>1.9517193565861066</v>
      </c>
      <c r="FH68" s="22">
        <f t="shared" si="1093"/>
        <v>106.27200576947527</v>
      </c>
      <c r="FI68" s="22">
        <f t="shared" si="1099"/>
        <v>245.50677786496635</v>
      </c>
      <c r="FJ68" s="22">
        <f t="shared" si="1095"/>
        <v>5.4885027668298942</v>
      </c>
      <c r="FK68" s="25">
        <f t="shared" si="1101"/>
        <v>357.26728640127152</v>
      </c>
      <c r="FL68" s="20">
        <f t="shared" si="1092"/>
        <v>1.9298452719922861</v>
      </c>
      <c r="FM68" s="22">
        <f t="shared" si="1093"/>
        <v>106.79640562687497</v>
      </c>
      <c r="FN68" s="22">
        <f t="shared" si="1104"/>
        <v>242.75523676390966</v>
      </c>
      <c r="FO68" s="22">
        <f t="shared" si="1095"/>
        <v>5.1591170986397019</v>
      </c>
      <c r="FP68" s="25">
        <f t="shared" si="1106"/>
        <v>354.71075948942433</v>
      </c>
      <c r="FQ68" s="20">
        <f t="shared" si="1092"/>
        <v>1.9073833378337859</v>
      </c>
      <c r="FR68" s="22">
        <f t="shared" si="1093"/>
        <v>107.30579084462416</v>
      </c>
      <c r="FS68" s="22">
        <f t="shared" si="1109"/>
        <v>239.92975006611195</v>
      </c>
      <c r="FT68" s="22">
        <f t="shared" si="1095"/>
        <v>4.8391624153060739</v>
      </c>
      <c r="FU68" s="25">
        <f t="shared" si="1111"/>
        <v>352.0747033260422</v>
      </c>
      <c r="FV68" s="20">
        <f t="shared" si="1092"/>
        <v>1.8843403962333443</v>
      </c>
      <c r="FW68" s="22">
        <f t="shared" si="1093"/>
        <v>107.80000625905096</v>
      </c>
      <c r="FX68" s="22">
        <f t="shared" si="1114"/>
        <v>237.03117844219238</v>
      </c>
      <c r="FY68" s="22">
        <f t="shared" si="1095"/>
        <v>4.5287361781250253</v>
      </c>
      <c r="FZ68" s="25">
        <f t="shared" si="1116"/>
        <v>349.35992087936836</v>
      </c>
      <c r="GA68" s="20">
        <f t="shared" si="1092"/>
        <v>1.8607234662941943</v>
      </c>
      <c r="GB68" s="22">
        <f t="shared" si="1093"/>
        <v>108.2789013273526</v>
      </c>
      <c r="GC68" s="22">
        <f t="shared" si="1119"/>
        <v>234.06040482514672</v>
      </c>
      <c r="GD68" s="22">
        <f t="shared" si="1095"/>
        <v>4.2279329459355566</v>
      </c>
      <c r="GE68" s="25">
        <f t="shared" si="1121"/>
        <v>346.56723909843487</v>
      </c>
      <c r="GF68" s="20">
        <f t="shared" si="1092"/>
        <v>1.836539741961978</v>
      </c>
      <c r="GG68" s="22">
        <f t="shared" si="1093"/>
        <v>108.74233017345209</v>
      </c>
      <c r="GH68" s="22">
        <f t="shared" si="1124"/>
        <v>231.01833414139722</v>
      </c>
      <c r="GI68" s="22">
        <f t="shared" si="1095"/>
        <v>3.9368443463161511</v>
      </c>
      <c r="GJ68" s="25">
        <f t="shared" si="1126"/>
        <v>343.69750866116544</v>
      </c>
      <c r="GK68" s="20">
        <f t="shared" si="1127"/>
        <v>1.8117965898334005</v>
      </c>
      <c r="GL68" s="22">
        <f t="shared" si="1128"/>
        <v>109.19015163243361</v>
      </c>
      <c r="GM68" s="22">
        <f t="shared" si="1129"/>
        <v>227.90589303514346</v>
      </c>
      <c r="GN68" s="22">
        <f t="shared" si="1130"/>
        <v>3.6555590476740862</v>
      </c>
      <c r="GO68" s="25">
        <f t="shared" si="1131"/>
        <v>340.75160371525118</v>
      </c>
      <c r="GP68" s="20">
        <f t="shared" si="1127"/>
        <v>1.7865015469122922</v>
      </c>
      <c r="GQ68" s="22">
        <f t="shared" si="1128"/>
        <v>109.62222929354256</v>
      </c>
      <c r="GR68" s="22">
        <f t="shared" si="1134"/>
        <v>224.72402958609726</v>
      </c>
      <c r="GS68" s="22">
        <f t="shared" si="1130"/>
        <v>3.384162732236204</v>
      </c>
      <c r="GT68" s="25">
        <f t="shared" si="1136"/>
        <v>337.73042161187601</v>
      </c>
      <c r="GU68" s="20">
        <f t="shared" si="1127"/>
        <v>1.7606623183137651</v>
      </c>
      <c r="GV68" s="22">
        <f t="shared" si="1128"/>
        <v>110.03843154173776</v>
      </c>
      <c r="GW68" s="22">
        <f t="shared" si="1139"/>
        <v>221.47371302068851</v>
      </c>
      <c r="GX68" s="22">
        <f t="shared" si="1130"/>
        <v>3.1227380699492566</v>
      </c>
      <c r="GY68" s="25">
        <f t="shared" si="1141"/>
        <v>334.63488263237554</v>
      </c>
      <c r="GZ68" s="20">
        <f t="shared" si="1127"/>
        <v>1.7342867749171607</v>
      </c>
      <c r="HA68" s="22">
        <f t="shared" si="1128"/>
        <v>110.43863159778259</v>
      </c>
      <c r="HB68" s="22">
        <f t="shared" si="1144"/>
        <v>218.15593341682964</v>
      </c>
      <c r="HC68" s="22">
        <f t="shared" si="1130"/>
        <v>2.8713646932978536</v>
      </c>
      <c r="HD68" s="25">
        <f t="shared" si="1146"/>
        <v>331.46592970791005</v>
      </c>
      <c r="HE68" s="20">
        <f t="shared" si="1127"/>
        <v>1.7073829509685035</v>
      </c>
      <c r="HF68" s="22">
        <f t="shared" si="1128"/>
        <v>110.82270755686312</v>
      </c>
      <c r="HG68" s="22">
        <f t="shared" si="1149"/>
        <v>214.77170140232806</v>
      </c>
      <c r="HH68" s="22">
        <f t="shared" si="1130"/>
        <v>2.6301191730476381</v>
      </c>
      <c r="HI68" s="25">
        <f t="shared" si="1151"/>
        <v>328.22452813223885</v>
      </c>
      <c r="HJ68" s="20">
        <f t="shared" si="1127"/>
        <v>1.6799590416331909</v>
      </c>
      <c r="HK68" s="22">
        <f t="shared" si="1128"/>
        <v>111.19054242572159</v>
      </c>
      <c r="HL68" s="22">
        <f t="shared" si="1154"/>
        <v>211.3220478470391</v>
      </c>
      <c r="HM68" s="22">
        <f t="shared" si="1130"/>
        <v>2.3990749949210728</v>
      </c>
      <c r="HN68" s="25">
        <f t="shared" si="1156"/>
        <v>324.91166526768177</v>
      </c>
      <c r="HO68" s="20">
        <f t="shared" si="1127"/>
        <v>1.6520234004996683</v>
      </c>
      <c r="HP68" s="22">
        <f t="shared" si="1128"/>
        <v>111.54202415829367</v>
      </c>
      <c r="HQ68" s="22">
        <f t="shared" si="1159"/>
        <v>207.8080235488533</v>
      </c>
      <c r="HR68" s="22">
        <f t="shared" si="1130"/>
        <v>2.1783025372129874</v>
      </c>
      <c r="HS68" s="25">
        <f t="shared" si="1161"/>
        <v>321.52835024435996</v>
      </c>
      <c r="HT68" s="20">
        <f t="shared" si="1162"/>
        <v>1.6235845370348438</v>
      </c>
      <c r="HU68" s="22">
        <f t="shared" si="1163"/>
        <v>111.87704568983872</v>
      </c>
      <c r="HV68" s="22">
        <f t="shared" si="1164"/>
        <v>204.23069891361303</v>
      </c>
      <c r="HW68" s="22">
        <f t="shared" si="1165"/>
        <v>1.9678690493526754</v>
      </c>
      <c r="HX68" s="25">
        <f t="shared" si="1166"/>
        <v>318.07561365280441</v>
      </c>
      <c r="HY68" s="20">
        <f t="shared" si="1162"/>
        <v>1.5946511139920214</v>
      </c>
      <c r="HZ68" s="22">
        <f t="shared" si="1163"/>
        <v>112.19550496955281</v>
      </c>
      <c r="IA68" s="22">
        <f t="shared" si="1169"/>
        <v>200.59116362905638</v>
      </c>
      <c r="IB68" s="22">
        <f t="shared" si="1165"/>
        <v>1.7678386314190544</v>
      </c>
      <c r="IC68" s="25">
        <f t="shared" si="1171"/>
        <v>314.55450723002826</v>
      </c>
      <c r="ID68" s="20">
        <f t="shared" si="1162"/>
        <v>1.5652319447721454</v>
      </c>
      <c r="IE68" s="22">
        <f t="shared" si="1163"/>
        <v>112.49730499165436</v>
      </c>
      <c r="IF68" s="22">
        <f t="shared" si="1174"/>
        <v>196.89052633288819</v>
      </c>
      <c r="IG68" s="22">
        <f t="shared" si="1165"/>
        <v>1.57827221461516</v>
      </c>
      <c r="IH68" s="25">
        <f t="shared" si="1176"/>
        <v>310.9661035391577</v>
      </c>
      <c r="II68" s="20">
        <f t="shared" si="1162"/>
        <v>1.5353359907391491</v>
      </c>
      <c r="IJ68" s="22">
        <f t="shared" si="1163"/>
        <v>112.78235382493304</v>
      </c>
      <c r="IK68" s="22">
        <f t="shared" si="1179"/>
        <v>193.12991427507757</v>
      </c>
      <c r="IL68" s="22">
        <f t="shared" si="1165"/>
        <v>1.3992275427079215</v>
      </c>
      <c r="IM68" s="25">
        <f t="shared" si="1181"/>
        <v>307.31149564271851</v>
      </c>
      <c r="IN68" s="20">
        <f t="shared" si="1162"/>
        <v>1.5049723584902401</v>
      </c>
      <c r="IO68" s="22">
        <f t="shared" si="1163"/>
        <v>113.05056464075287</v>
      </c>
      <c r="IP68" s="22">
        <f t="shared" si="1184"/>
        <v>189.31047297448731</v>
      </c>
      <c r="IQ68" s="22">
        <f t="shared" si="1165"/>
        <v>1.2307591544388525</v>
      </c>
      <c r="IR68" s="25">
        <f t="shared" si="1186"/>
        <v>303.59179676967904</v>
      </c>
      <c r="IS68" s="20">
        <f t="shared" si="1162"/>
        <v>1.4741502970819402</v>
      </c>
      <c r="IT68" s="22">
        <f t="shared" si="1163"/>
        <v>113.30185573950118</v>
      </c>
      <c r="IU68" s="22">
        <f t="shared" si="1189"/>
        <v>185.43336586993726</v>
      </c>
      <c r="IV68" s="22">
        <f t="shared" si="1165"/>
        <v>1.0729183669110074</v>
      </c>
      <c r="IW68" s="25">
        <f t="shared" si="1191"/>
        <v>299.80813997634942</v>
      </c>
      <c r="IX68" s="20">
        <f t="shared" si="1162"/>
        <v>1.4428791952127347</v>
      </c>
      <c r="IY68" s="22">
        <f t="shared" si="1163"/>
        <v>113.53615057547496</v>
      </c>
      <c r="IZ68" s="22">
        <f t="shared" si="1194"/>
        <v>181.49977396580991</v>
      </c>
      <c r="JA68" s="22">
        <f t="shared" si="1165"/>
        <v>0.92575325995730284</v>
      </c>
      <c r="JB68" s="25">
        <f t="shared" si="1196"/>
        <v>295.96167780124216</v>
      </c>
      <c r="JC68" s="20">
        <f t="shared" si="1197"/>
        <v>1.4111685783631827</v>
      </c>
      <c r="JD68" s="22">
        <f t="shared" si="1198"/>
        <v>113.7533777801975</v>
      </c>
      <c r="JE68" s="22">
        <f t="shared" si="1199"/>
        <v>177.51089547230475</v>
      </c>
      <c r="JF68" s="22">
        <f t="shared" si="1200"/>
        <v>0.7893086614949385</v>
      </c>
      <c r="JG68" s="25">
        <f t="shared" si="1201"/>
        <v>292.05358191399716</v>
      </c>
      <c r="JH68" s="20">
        <f t="shared" si="1197"/>
        <v>1.3790281058943643</v>
      </c>
      <c r="JI68" s="22">
        <f t="shared" si="1198"/>
        <v>113.95347118415792</v>
      </c>
      <c r="JJ68" s="22">
        <f t="shared" si="1204"/>
        <v>173.4679454404521</v>
      </c>
      <c r="JK68" s="22">
        <f t="shared" si="1200"/>
        <v>0.66362613387037717</v>
      </c>
      <c r="JL68" s="25">
        <f t="shared" si="1206"/>
        <v>288.08504275848037</v>
      </c>
      <c r="JM68" s="20">
        <f t="shared" si="1197"/>
        <v>1.3464675681055451</v>
      </c>
      <c r="JN68" s="22">
        <f t="shared" si="1198"/>
        <v>114.13636983696703</v>
      </c>
      <c r="JO68" s="22">
        <f t="shared" si="1209"/>
        <v>169.37215539199653</v>
      </c>
      <c r="JP68" s="22">
        <f t="shared" si="1200"/>
        <v>0.54874396119904623</v>
      </c>
      <c r="JQ68" s="25">
        <f t="shared" si="1211"/>
        <v>284.05726919016257</v>
      </c>
      <c r="JR68" s="20">
        <f t="shared" si="1197"/>
        <v>1.3134968832519571</v>
      </c>
      <c r="JS68" s="22">
        <f t="shared" si="1198"/>
        <v>114.3020180259234</v>
      </c>
      <c r="JT68" s="22">
        <f t="shared" si="1214"/>
        <v>165.22477294426369</v>
      </c>
      <c r="JU68" s="22">
        <f t="shared" si="1200"/>
        <v>0.44469713770362368</v>
      </c>
      <c r="JV68" s="25">
        <f t="shared" si="1216"/>
        <v>279.97148810789071</v>
      </c>
      <c r="JW68" s="20">
        <f t="shared" si="1197"/>
        <v>1.2801260945236004</v>
      </c>
      <c r="JX68" s="22">
        <f t="shared" si="1198"/>
        <v>114.450365292984</v>
      </c>
      <c r="JY68" s="22">
        <f t="shared" si="1219"/>
        <v>161.02706143012369</v>
      </c>
      <c r="JZ68" s="22">
        <f t="shared" si="1200"/>
        <v>0.35151735705447851</v>
      </c>
      <c r="KA68" s="25">
        <f t="shared" si="1221"/>
        <v>275.82894408016216</v>
      </c>
      <c r="KB68" s="20">
        <f t="shared" si="1197"/>
        <v>1.2463653669859915</v>
      </c>
      <c r="KC68" s="22">
        <f t="shared" si="1198"/>
        <v>114.58136645013423</v>
      </c>
      <c r="KD68" s="22">
        <f t="shared" si="1224"/>
        <v>156.78029951316788</v>
      </c>
      <c r="KE68" s="22">
        <f t="shared" si="1200"/>
        <v>0.26923300271544998</v>
      </c>
      <c r="KF68" s="25">
        <f t="shared" si="1226"/>
        <v>271.63089896601758</v>
      </c>
      <c r="KG68" s="20">
        <f t="shared" si="1197"/>
        <v>1.2122249844837869</v>
      </c>
      <c r="KH68" s="22">
        <f t="shared" si="1198"/>
        <v>114.69498159315256</v>
      </c>
      <c r="KI68" s="22">
        <f t="shared" si="1229"/>
        <v>152.48578079821556</v>
      </c>
      <c r="KJ68" s="22">
        <f t="shared" si="1200"/>
        <v>0.19786913929796876</v>
      </c>
      <c r="KK68" s="25">
        <f t="shared" si="1231"/>
        <v>267.3786315306661</v>
      </c>
      <c r="KL68" s="20">
        <f t="shared" si="1232"/>
        <v>1.1777153465082209</v>
      </c>
      <c r="KM68" s="22">
        <f t="shared" si="1233"/>
        <v>114.79117611376583</v>
      </c>
      <c r="KN68" s="22">
        <f t="shared" si="1234"/>
        <v>148.14481343726911</v>
      </c>
      <c r="KO68" s="22">
        <f t="shared" si="1235"/>
        <v>0.1374475049261509</v>
      </c>
      <c r="KP68" s="25">
        <f t="shared" si="1236"/>
        <v>263.07343705596111</v>
      </c>
      <c r="KQ68" s="20">
        <f t="shared" si="1232"/>
        <v>1.142846965029324</v>
      </c>
      <c r="KR68" s="22">
        <f t="shared" si="1233"/>
        <v>114.8699207101912</v>
      </c>
      <c r="KS68" s="22">
        <f t="shared" si="1239"/>
        <v>143.75871973103867</v>
      </c>
      <c r="KT68" s="22">
        <f t="shared" si="1235"/>
        <v>8.798650461514998E-2</v>
      </c>
      <c r="KU68" s="25">
        <f t="shared" si="1241"/>
        <v>258.71662694584506</v>
      </c>
      <c r="KV68" s="20">
        <f t="shared" si="1232"/>
        <v>1.1076304612938719</v>
      </c>
      <c r="KW68" s="22">
        <f t="shared" si="1233"/>
        <v>114.93119139606176</v>
      </c>
      <c r="KX68" s="22">
        <f t="shared" si="1244"/>
        <v>139.32883572615614</v>
      </c>
      <c r="KY68" s="22">
        <f t="shared" si="1235"/>
        <v>4.9501204664793137E-2</v>
      </c>
      <c r="KZ68" s="25">
        <f t="shared" si="1246"/>
        <v>254.30952832688271</v>
      </c>
      <c r="LA68" s="20">
        <f t="shared" si="1232"/>
        <v>1.0720765625900526</v>
      </c>
      <c r="LB68" s="22">
        <f t="shared" si="1233"/>
        <v>114.97496950773311</v>
      </c>
      <c r="LC68" s="22">
        <f t="shared" si="1249"/>
        <v>134.85651080820273</v>
      </c>
      <c r="LD68" s="22">
        <f t="shared" si="1235"/>
        <v>2.200332807026107E-2</v>
      </c>
      <c r="LE68" s="25">
        <f t="shared" si="1251"/>
        <v>249.8534836440061</v>
      </c>
      <c r="LF68" s="20">
        <f t="shared" si="1232"/>
        <v>1.0361960989798296</v>
      </c>
      <c r="LG68" s="22">
        <f t="shared" si="1233"/>
        <v>115.00124170996828</v>
      </c>
      <c r="LH68" s="22">
        <f t="shared" si="1254"/>
        <v>130.34310729067278</v>
      </c>
      <c r="LI68" s="22">
        <f t="shared" si="1235"/>
        <v>5.5012509511473424E-3</v>
      </c>
      <c r="LJ68" s="25">
        <f t="shared" si="1256"/>
        <v>245.34985025159219</v>
      </c>
      <c r="LK68" s="20">
        <f t="shared" si="1232"/>
        <v>1</v>
      </c>
      <c r="LL68" s="22">
        <f t="shared" si="1233"/>
        <v>115.01</v>
      </c>
      <c r="LM68" s="22">
        <f t="shared" si="1259"/>
        <v>125.79</v>
      </c>
      <c r="LN68" s="22">
        <f t="shared" si="1235"/>
        <v>0</v>
      </c>
      <c r="LO68" s="25">
        <f t="shared" si="1261"/>
        <v>240.8</v>
      </c>
    </row>
    <row r="69" spans="1:327" x14ac:dyDescent="0.2">
      <c r="A69" s="1">
        <f>Foglio3!A70</f>
        <v>10</v>
      </c>
      <c r="B69" s="1">
        <f>Foglio3!B70</f>
        <v>10</v>
      </c>
      <c r="C69" s="1">
        <f>Foglio3!C70</f>
        <v>62.574317441269642</v>
      </c>
      <c r="D69" s="1">
        <f>Foglio3!D70</f>
        <v>0.46059769753190122</v>
      </c>
      <c r="E69" s="1">
        <f>Foglio3!E70</f>
        <v>0.88760901360244826</v>
      </c>
      <c r="F69" s="1">
        <f>Foglio3!F70</f>
        <v>1.9270808741743048</v>
      </c>
      <c r="G69" s="1">
        <f>Foglio1!H78</f>
        <v>-59.207952490237389</v>
      </c>
      <c r="H69" s="1">
        <f>Foglio3!G70</f>
        <v>0.48798081352547151</v>
      </c>
      <c r="I69" s="1">
        <f>Foglio3!H70</f>
        <v>153.22</v>
      </c>
      <c r="J69" s="1">
        <f>Foglio3!I70</f>
        <v>236.27</v>
      </c>
      <c r="K69" s="1">
        <f>Foglio3!J70</f>
        <v>389.49</v>
      </c>
      <c r="L69" s="1">
        <f>IF(G69&lt;=Foglio1!$C$3,_xlfn.XLOOKUP(Q69,W69:LO69,$W$3:$LO$3),-_xlfn.XLOOKUP(Q69,W69:LO69,$W$3:$LO$3))</f>
        <v>41</v>
      </c>
      <c r="M69" s="1">
        <f>IF($G69&lt;=Foglio1!$C$3,_xlfn.XLOOKUP($L69,$W$3:$LO$3,$W69:$LO69),_xlfn.XLOOKUP(-$L69,$W$3:$LO$3,$W69:$LO69))</f>
        <v>1.371653381032965</v>
      </c>
      <c r="N69" s="1">
        <f t="shared" si="1262"/>
        <v>134.42830094086656</v>
      </c>
      <c r="O69" s="1">
        <f t="shared" si="1263"/>
        <v>324.08054433665865</v>
      </c>
      <c r="P69" s="1">
        <f t="shared" si="1264"/>
        <v>14.330724839854879</v>
      </c>
      <c r="Q69" s="1">
        <f t="shared" si="1265"/>
        <v>472.83957011738011</v>
      </c>
      <c r="W69" s="20">
        <f t="shared" si="1266"/>
        <v>1.3143916638584738</v>
      </c>
      <c r="X69" s="22">
        <f t="shared" si="1267"/>
        <v>114.91499999999999</v>
      </c>
      <c r="Y69" s="22">
        <f t="shared" si="1268"/>
        <v>310.55131841984161</v>
      </c>
      <c r="Z69" s="22">
        <f t="shared" si="1269"/>
        <v>29.211749999999991</v>
      </c>
      <c r="AA69" s="25">
        <f t="shared" si="1270"/>
        <v>454.67806841984162</v>
      </c>
      <c r="AB69" s="20">
        <f t="shared" si="962"/>
        <v>1.3210997691437094</v>
      </c>
      <c r="AC69" s="22">
        <f t="shared" si="963"/>
        <v>116.06706691885925</v>
      </c>
      <c r="AD69" s="22">
        <f t="shared" si="964"/>
        <v>312.13624245558424</v>
      </c>
      <c r="AE69" s="22">
        <f t="shared" si="965"/>
        <v>28.33317303049245</v>
      </c>
      <c r="AF69" s="25">
        <f t="shared" si="966"/>
        <v>456.53648240493595</v>
      </c>
      <c r="AG69" s="20">
        <f t="shared" si="962"/>
        <v>1.3274054546414829</v>
      </c>
      <c r="AH69" s="22">
        <f t="shared" si="963"/>
        <v>117.20711483290583</v>
      </c>
      <c r="AI69" s="22">
        <f t="shared" si="969"/>
        <v>313.62608676814318</v>
      </c>
      <c r="AJ69" s="22">
        <f t="shared" si="965"/>
        <v>27.463761866071351</v>
      </c>
      <c r="AK69" s="25">
        <f t="shared" si="971"/>
        <v>458.29696346712041</v>
      </c>
      <c r="AL69" s="20">
        <f t="shared" si="962"/>
        <v>1.3333067995789074</v>
      </c>
      <c r="AM69" s="22">
        <f t="shared" si="963"/>
        <v>118.33479647250121</v>
      </c>
      <c r="AN69" s="22">
        <f t="shared" si="974"/>
        <v>315.02039753650848</v>
      </c>
      <c r="AO69" s="22">
        <f t="shared" si="965"/>
        <v>26.603781337799564</v>
      </c>
      <c r="AP69" s="25">
        <f t="shared" si="976"/>
        <v>459.95897534680921</v>
      </c>
      <c r="AQ69" s="20">
        <f t="shared" si="962"/>
        <v>1.338802006349147</v>
      </c>
      <c r="AR69" s="22">
        <f t="shared" si="963"/>
        <v>119.44976833489392</v>
      </c>
      <c r="AS69" s="22">
        <f t="shared" si="979"/>
        <v>316.318750040113</v>
      </c>
      <c r="AT69" s="22">
        <f t="shared" si="965"/>
        <v>25.753493404076824</v>
      </c>
      <c r="AU69" s="25">
        <f t="shared" si="981"/>
        <v>461.52201177908375</v>
      </c>
      <c r="AV69" s="20">
        <f t="shared" si="962"/>
        <v>1.3438894010589866</v>
      </c>
      <c r="AW69" s="22">
        <f t="shared" si="963"/>
        <v>120.55169078885363</v>
      </c>
      <c r="AX69" s="22">
        <f t="shared" si="984"/>
        <v>317.52074878820679</v>
      </c>
      <c r="AY69" s="22">
        <f t="shared" si="965"/>
        <v>24.913157070844655</v>
      </c>
      <c r="AZ69" s="25">
        <f t="shared" si="986"/>
        <v>462.98559664790508</v>
      </c>
      <c r="BA69" s="20">
        <f t="shared" si="962"/>
        <v>1.3485674340387146</v>
      </c>
      <c r="BB69" s="22">
        <f t="shared" si="963"/>
        <v>121.64022817812636</v>
      </c>
      <c r="BC69" s="22">
        <f t="shared" si="989"/>
        <v>318.6260276403271</v>
      </c>
      <c r="BD69" s="22">
        <f t="shared" si="965"/>
        <v>24.083028312690693</v>
      </c>
      <c r="BE69" s="25">
        <f t="shared" si="991"/>
        <v>464.3492841311442</v>
      </c>
      <c r="BF69" s="20">
        <f t="shared" si="962"/>
        <v>1.3528346803141682</v>
      </c>
      <c r="BG69" s="22">
        <f t="shared" si="963"/>
        <v>122.71504892367844</v>
      </c>
      <c r="BH69" s="22">
        <f t="shared" si="994"/>
        <v>319.63424991782853</v>
      </c>
      <c r="BI69" s="22">
        <f t="shared" si="965"/>
        <v>23.2633599948763</v>
      </c>
      <c r="BJ69" s="25">
        <f t="shared" si="996"/>
        <v>465.61265883638328</v>
      </c>
      <c r="BK69" s="20">
        <f t="shared" si="962"/>
        <v>1.3566898400407945</v>
      </c>
      <c r="BL69" s="22">
        <f t="shared" si="963"/>
        <v>123.77582562469867</v>
      </c>
      <c r="BM69" s="22">
        <f t="shared" si="999"/>
        <v>320.54510850643851</v>
      </c>
      <c r="BN69" s="22">
        <f t="shared" si="965"/>
        <v>22.454401796311402</v>
      </c>
      <c r="BO69" s="25">
        <f t="shared" si="1001"/>
        <v>466.77533592744857</v>
      </c>
      <c r="BP69" s="20">
        <f t="shared" si="962"/>
        <v>1.3601317388995948</v>
      </c>
      <c r="BQ69" s="22">
        <f t="shared" si="963"/>
        <v>124.82223515832806</v>
      </c>
      <c r="BR69" s="22">
        <f t="shared" si="1004"/>
        <v>321.35832594980729</v>
      </c>
      <c r="BS69" s="22">
        <f t="shared" si="965"/>
        <v>21.656400133499819</v>
      </c>
      <c r="BT69" s="25">
        <f t="shared" si="1006"/>
        <v>467.83696124163515</v>
      </c>
      <c r="BU69" s="20">
        <f t="shared" si="962"/>
        <v>1.3631593284548342</v>
      </c>
      <c r="BV69" s="22">
        <f t="shared" si="963"/>
        <v>125.85395877808577</v>
      </c>
      <c r="BW69" s="22">
        <f t="shared" si="1009"/>
        <v>322.07365453402372</v>
      </c>
      <c r="BX69" s="22">
        <f t="shared" si="965"/>
        <v>20.869598085478465</v>
      </c>
      <c r="BY69" s="25">
        <f t="shared" si="1011"/>
        <v>468.79721139758794</v>
      </c>
      <c r="BZ69" s="20">
        <f t="shared" si="962"/>
        <v>1.3657716864734051</v>
      </c>
      <c r="CA69" s="22">
        <f t="shared" si="963"/>
        <v>126.87068221096276</v>
      </c>
      <c r="CB69" s="22">
        <f t="shared" si="1014"/>
        <v>322.69087636307142</v>
      </c>
      <c r="CC69" s="22">
        <f t="shared" si="965"/>
        <v>20.094235319773098</v>
      </c>
      <c r="CD69" s="25">
        <f t="shared" si="1016"/>
        <v>469.65579389380724</v>
      </c>
      <c r="CE69" s="20">
        <f t="shared" si="962"/>
        <v>1.3679680172057487</v>
      </c>
      <c r="CF69" s="22">
        <f t="shared" si="963"/>
        <v>127.87209575315212</v>
      </c>
      <c r="CG69" s="22">
        <f t="shared" si="1019"/>
        <v>323.20980342520227</v>
      </c>
      <c r="CH69" s="22">
        <f t="shared" si="965"/>
        <v>19.330548019393245</v>
      </c>
      <c r="CI69" s="25">
        <f t="shared" si="1021"/>
        <v>470.41244719774761</v>
      </c>
      <c r="CJ69" s="20">
        <f t="shared" si="962"/>
        <v>1.3697476516282483</v>
      </c>
      <c r="CK69" s="22">
        <f t="shared" si="963"/>
        <v>128.85789436438802</v>
      </c>
      <c r="CL69" s="22">
        <f t="shared" si="1024"/>
        <v>323.63027765020627</v>
      </c>
      <c r="CM69" s="22">
        <f t="shared" si="965"/>
        <v>18.578768810888619</v>
      </c>
      <c r="CN69" s="25">
        <f t="shared" si="1026"/>
        <v>471.0669408254829</v>
      </c>
      <c r="CO69" s="20">
        <f t="shared" si="1027"/>
        <v>1.3711100476470177</v>
      </c>
      <c r="CP69" s="22">
        <f t="shared" si="1028"/>
        <v>129.82777776086377</v>
      </c>
      <c r="CQ69" s="22">
        <f t="shared" si="1029"/>
        <v>323.9521709575609</v>
      </c>
      <c r="CR69" s="22">
        <f t="shared" si="1030"/>
        <v>17.839126693488772</v>
      </c>
      <c r="CS69" s="25">
        <f t="shared" si="1031"/>
        <v>471.6190754119134</v>
      </c>
      <c r="CT69" s="20">
        <f t="shared" si="1027"/>
        <v>1.3720547902630333</v>
      </c>
      <c r="CU69" s="22">
        <f t="shared" si="1028"/>
        <v>130.78145050670139</v>
      </c>
      <c r="CV69" s="22">
        <f t="shared" si="1034"/>
        <v>324.17538529544692</v>
      </c>
      <c r="CW69" s="22">
        <f t="shared" si="1030"/>
        <v>17.111846969347738</v>
      </c>
      <c r="CX69" s="25">
        <f t="shared" si="1036"/>
        <v>472.06868277149601</v>
      </c>
      <c r="CY69" s="20">
        <f t="shared" si="1027"/>
        <v>1.3725815916985413</v>
      </c>
      <c r="CZ69" s="22">
        <f t="shared" si="1028"/>
        <v>131.71862210394406</v>
      </c>
      <c r="DA69" s="22">
        <f t="shared" si="1039"/>
        <v>324.29985267061437</v>
      </c>
      <c r="DB69" s="22">
        <f t="shared" si="1030"/>
        <v>16.397151174914811</v>
      </c>
      <c r="DC69" s="25">
        <f t="shared" si="1041"/>
        <v>472.41562594947322</v>
      </c>
      <c r="DD69" s="20">
        <f t="shared" si="1027"/>
        <v>1.3726902914847212</v>
      </c>
      <c r="DE69" s="22">
        <f t="shared" si="1028"/>
        <v>132.63900708104464</v>
      </c>
      <c r="DF69" s="22">
        <f t="shared" si="1044"/>
        <v>324.32553516909508</v>
      </c>
      <c r="DG69" s="22">
        <f t="shared" si="1030"/>
        <v>15.695257013452395</v>
      </c>
      <c r="DH69" s="25">
        <f t="shared" si="1046"/>
        <v>472.65979926359216</v>
      </c>
      <c r="DI69" s="20">
        <f t="shared" si="1027"/>
        <v>1.3723808565105657</v>
      </c>
      <c r="DJ69" s="22">
        <f t="shared" si="1028"/>
        <v>133.54232507982317</v>
      </c>
      <c r="DK69" s="22">
        <f t="shared" si="1049"/>
        <v>324.25242496775138</v>
      </c>
      <c r="DL69" s="22">
        <f t="shared" si="1030"/>
        <v>15.006378288721457</v>
      </c>
      <c r="DM69" s="25">
        <f t="shared" si="1051"/>
        <v>472.80112833629602</v>
      </c>
      <c r="DN69" s="20">
        <f t="shared" si="1027"/>
        <v>1.371653381032965</v>
      </c>
      <c r="DO69" s="22">
        <f t="shared" si="1028"/>
        <v>134.42830094086656</v>
      </c>
      <c r="DP69" s="22">
        <f t="shared" si="1054"/>
        <v>324.08054433665865</v>
      </c>
      <c r="DQ69" s="22">
        <f t="shared" si="1030"/>
        <v>14.330724839854879</v>
      </c>
      <c r="DR69" s="25">
        <f t="shared" si="1056"/>
        <v>472.83957011738011</v>
      </c>
      <c r="DS69" s="20">
        <f t="shared" si="1027"/>
        <v>1.3705080866479973</v>
      </c>
      <c r="DT69" s="22">
        <f t="shared" si="1028"/>
        <v>135.29666478734489</v>
      </c>
      <c r="DU69" s="22">
        <f t="shared" si="1059"/>
        <v>323.80994563232235</v>
      </c>
      <c r="DV69" s="22">
        <f t="shared" si="1030"/>
        <v>13.668502477438388</v>
      </c>
      <c r="DW69" s="25">
        <f t="shared" si="1061"/>
        <v>472.77511289710566</v>
      </c>
      <c r="DX69" s="20">
        <f t="shared" si="1027"/>
        <v>1.3689453222234265</v>
      </c>
      <c r="DY69" s="22">
        <f t="shared" si="1028"/>
        <v>136.14715210721855</v>
      </c>
      <c r="DZ69" s="22">
        <f t="shared" si="1064"/>
        <v>323.44071128172897</v>
      </c>
      <c r="EA69" s="22">
        <f t="shared" si="1030"/>
        <v>13.01991292081866</v>
      </c>
      <c r="EB69" s="25">
        <f t="shared" si="1066"/>
        <v>472.60777630976622</v>
      </c>
      <c r="EC69" s="20">
        <f t="shared" si="1027"/>
        <v>1.3669655637924356</v>
      </c>
      <c r="ED69" s="22">
        <f t="shared" si="1028"/>
        <v>136.97950383381095</v>
      </c>
      <c r="EE69" s="22">
        <f t="shared" si="1069"/>
        <v>322.97295375723877</v>
      </c>
      <c r="EF69" s="22">
        <f t="shared" si="1030"/>
        <v>12.385153736657683</v>
      </c>
      <c r="EG69" s="25">
        <f t="shared" si="1071"/>
        <v>472.33761132770741</v>
      </c>
      <c r="EH69" s="20">
        <f t="shared" si="1027"/>
        <v>1.3645694144086205</v>
      </c>
      <c r="EI69" s="22">
        <f t="shared" si="1028"/>
        <v>137.79346642472311</v>
      </c>
      <c r="EJ69" s="22">
        <f t="shared" si="1074"/>
        <v>322.40681554232475</v>
      </c>
      <c r="EK69" s="22">
        <f t="shared" si="1030"/>
        <v>11.764418278751986</v>
      </c>
      <c r="EL69" s="25">
        <f t="shared" si="1076"/>
        <v>471.96470024579986</v>
      </c>
      <c r="EM69" s="20">
        <f t="shared" si="1027"/>
        <v>1.3617576039622954</v>
      </c>
      <c r="EN69" s="22">
        <f t="shared" si="1028"/>
        <v>138.58879193906472</v>
      </c>
      <c r="EO69" s="22">
        <f t="shared" si="1079"/>
        <v>321.74246908817156</v>
      </c>
      <c r="EP69" s="22">
        <f t="shared" si="1030"/>
        <v>11.157895629135258</v>
      </c>
      <c r="EQ69" s="25">
        <f t="shared" si="1081"/>
        <v>471.48915665637156</v>
      </c>
      <c r="ER69" s="20">
        <f t="shared" si="1027"/>
        <v>1.3585309889581618</v>
      </c>
      <c r="ES69" s="22">
        <f t="shared" si="1028"/>
        <v>139.36523811297968</v>
      </c>
      <c r="ET69" s="22">
        <f t="shared" si="1084"/>
        <v>320.98011676114493</v>
      </c>
      <c r="EU69" s="22">
        <f t="shared" si="1030"/>
        <v>10.565770540482086</v>
      </c>
      <c r="EV69" s="25">
        <f t="shared" si="1086"/>
        <v>470.91112541460672</v>
      </c>
      <c r="EW69" s="20">
        <f t="shared" si="1027"/>
        <v>1.3548905522544064</v>
      </c>
      <c r="EX69" s="22">
        <f t="shared" si="1028"/>
        <v>140.12256843344173</v>
      </c>
      <c r="EY69" s="22">
        <f t="shared" si="1089"/>
        <v>320.1199907811486</v>
      </c>
      <c r="EZ69" s="22">
        <f t="shared" si="1030"/>
        <v>9.9882233798305258</v>
      </c>
      <c r="FA69" s="25">
        <f t="shared" si="1091"/>
        <v>470.23078259442082</v>
      </c>
      <c r="FB69" s="20">
        <f t="shared" si="1092"/>
        <v>1.3508374027633145</v>
      </c>
      <c r="FC69" s="22">
        <f t="shared" si="1093"/>
        <v>140.86055221029895</v>
      </c>
      <c r="FD69" s="22">
        <f t="shared" si="1094"/>
        <v>319.16235315088835</v>
      </c>
      <c r="FE69" s="22">
        <f t="shared" si="1095"/>
        <v>9.4254300736405181</v>
      </c>
      <c r="FF69" s="25">
        <f t="shared" si="1096"/>
        <v>469.44833543482787</v>
      </c>
      <c r="FG69" s="20">
        <f t="shared" si="1092"/>
        <v>1.3463727751134853</v>
      </c>
      <c r="FH69" s="22">
        <f t="shared" si="1093"/>
        <v>141.5789646465438</v>
      </c>
      <c r="FI69" s="22">
        <f t="shared" si="1099"/>
        <v>318.10749557606317</v>
      </c>
      <c r="FJ69" s="22">
        <f t="shared" si="1095"/>
        <v>8.8775620542050468</v>
      </c>
      <c r="FK69" s="25">
        <f t="shared" si="1101"/>
        <v>468.56402227681201</v>
      </c>
      <c r="FL69" s="20">
        <f t="shared" si="1092"/>
        <v>1.3414980292737504</v>
      </c>
      <c r="FM69" s="22">
        <f t="shared" si="1093"/>
        <v>142.27758690678883</v>
      </c>
      <c r="FN69" s="22">
        <f t="shared" si="1104"/>
        <v>316.95573937650903</v>
      </c>
      <c r="FO69" s="22">
        <f t="shared" si="1095"/>
        <v>8.3447862074301398</v>
      </c>
      <c r="FP69" s="25">
        <f t="shared" si="1106"/>
        <v>467.57811249072802</v>
      </c>
      <c r="FQ69" s="20">
        <f t="shared" si="1092"/>
        <v>1.3362146501389158</v>
      </c>
      <c r="FR69" s="22">
        <f t="shared" si="1093"/>
        <v>142.95620618392584</v>
      </c>
      <c r="FS69" s="22">
        <f t="shared" si="1109"/>
        <v>315.70743538832164</v>
      </c>
      <c r="FT69" s="22">
        <f t="shared" si="1095"/>
        <v>7.8272648219998446</v>
      </c>
      <c r="FU69" s="25">
        <f t="shared" si="1111"/>
        <v>466.4909063942473</v>
      </c>
      <c r="FV69" s="20">
        <f t="shared" si="1092"/>
        <v>1.3305242470774465</v>
      </c>
      <c r="FW69" s="22">
        <f t="shared" si="1093"/>
        <v>143.6146157639491</v>
      </c>
      <c r="FX69" s="22">
        <f t="shared" si="1114"/>
        <v>314.3629638569883</v>
      </c>
      <c r="FY69" s="22">
        <f t="shared" si="1095"/>
        <v>7.3251555399415125</v>
      </c>
      <c r="FZ69" s="25">
        <f t="shared" si="1116"/>
        <v>465.30273516087891</v>
      </c>
      <c r="GA69" s="20">
        <f t="shared" si="1092"/>
        <v>1.3244285534412399</v>
      </c>
      <c r="GB69" s="22">
        <f t="shared" si="1093"/>
        <v>144.2526150889224</v>
      </c>
      <c r="GC69" s="22">
        <f t="shared" si="1119"/>
        <v>312.92273432156173</v>
      </c>
      <c r="GD69" s="22">
        <f t="shared" si="1095"/>
        <v>6.8386113086064784</v>
      </c>
      <c r="GE69" s="25">
        <f t="shared" si="1121"/>
        <v>464.01396071909062</v>
      </c>
      <c r="GF69" s="20">
        <f t="shared" si="1092"/>
        <v>1.3179294260376277</v>
      </c>
      <c r="GG69" s="22">
        <f t="shared" si="1093"/>
        <v>144.87000981807086</v>
      </c>
      <c r="GH69" s="22">
        <f t="shared" si="1124"/>
        <v>311.38718548991034</v>
      </c>
      <c r="GI69" s="22">
        <f t="shared" si="1095"/>
        <v>6.3677803340808881</v>
      </c>
      <c r="GJ69" s="25">
        <f t="shared" si="1126"/>
        <v>462.62497564206205</v>
      </c>
      <c r="GK69" s="20">
        <f t="shared" si="1127"/>
        <v>1.3110288445637752</v>
      </c>
      <c r="GL69" s="22">
        <f t="shared" si="1128"/>
        <v>145.46661188697919</v>
      </c>
      <c r="GM69" s="22">
        <f t="shared" si="1129"/>
        <v>309.75678510508317</v>
      </c>
      <c r="GN69" s="22">
        <f t="shared" si="1130"/>
        <v>5.9128060360406147</v>
      </c>
      <c r="GO69" s="25">
        <f t="shared" si="1131"/>
        <v>461.13620302810295</v>
      </c>
      <c r="GP69" s="20">
        <f t="shared" si="1127"/>
        <v>1.303728911003647</v>
      </c>
      <c r="GQ69" s="22">
        <f t="shared" si="1128"/>
        <v>146.04223956487775</v>
      </c>
      <c r="GR69" s="22">
        <f t="shared" si="1134"/>
        <v>308.03202980283169</v>
      </c>
      <c r="GS69" s="22">
        <f t="shared" si="1130"/>
        <v>5.4738270040642822</v>
      </c>
      <c r="GT69" s="25">
        <f t="shared" si="1136"/>
        <v>459.54809637177374</v>
      </c>
      <c r="GU69" s="20">
        <f t="shared" si="1127"/>
        <v>1.2960318489877216</v>
      </c>
      <c r="GV69" s="22">
        <f t="shared" si="1128"/>
        <v>146.59671750999965</v>
      </c>
      <c r="GW69" s="22">
        <f t="shared" si="1139"/>
        <v>306.21344496032901</v>
      </c>
      <c r="GX69" s="22">
        <f t="shared" si="1130"/>
        <v>5.0509769554175081</v>
      </c>
      <c r="GY69" s="25">
        <f t="shared" si="1141"/>
        <v>457.86113942574622</v>
      </c>
      <c r="GZ69" s="20">
        <f t="shared" si="1127"/>
        <v>1.2879400031156523</v>
      </c>
      <c r="HA69" s="22">
        <f t="shared" si="1128"/>
        <v>147.12987682299146</v>
      </c>
      <c r="HB69" s="22">
        <f t="shared" si="1144"/>
        <v>304.30158453613518</v>
      </c>
      <c r="HC69" s="22">
        <f t="shared" si="1130"/>
        <v>4.6443846943213494</v>
      </c>
      <c r="HD69" s="25">
        <f t="shared" si="1146"/>
        <v>456.07584605344795</v>
      </c>
      <c r="HE69" s="20">
        <f t="shared" si="1127"/>
        <v>1.2794558382420786</v>
      </c>
      <c r="HF69" s="22">
        <f t="shared" si="1128"/>
        <v>147.64155509836158</v>
      </c>
      <c r="HG69" s="22">
        <f t="shared" si="1149"/>
        <v>302.29703090145591</v>
      </c>
      <c r="HH69" s="22">
        <f t="shared" si="1130"/>
        <v>4.2541740727172943</v>
      </c>
      <c r="HI69" s="25">
        <f t="shared" si="1151"/>
        <v>454.19276007253484</v>
      </c>
      <c r="HJ69" s="20">
        <f t="shared" si="1127"/>
        <v>1.2705819387258097</v>
      </c>
      <c r="HK69" s="22">
        <f t="shared" si="1128"/>
        <v>148.13159647395062</v>
      </c>
      <c r="HL69" s="22">
        <f t="shared" si="1154"/>
        <v>300.2003946627471</v>
      </c>
      <c r="HM69" s="22">
        <f t="shared" si="1130"/>
        <v>3.8804639525407336</v>
      </c>
      <c r="HN69" s="25">
        <f t="shared" si="1156"/>
        <v>452.21245508923846</v>
      </c>
      <c r="HO69" s="20">
        <f t="shared" si="1127"/>
        <v>1.2613210076426011</v>
      </c>
      <c r="HP69" s="22">
        <f t="shared" si="1128"/>
        <v>148.59985167840844</v>
      </c>
      <c r="HQ69" s="22">
        <f t="shared" si="1159"/>
        <v>298.0123144757174</v>
      </c>
      <c r="HR69" s="22">
        <f t="shared" si="1130"/>
        <v>3.523368169514479</v>
      </c>
      <c r="HS69" s="25">
        <f t="shared" si="1161"/>
        <v>450.13553432364029</v>
      </c>
      <c r="HT69" s="20">
        <f t="shared" si="1162"/>
        <v>1.2516758659617739</v>
      </c>
      <c r="HU69" s="22">
        <f t="shared" si="1163"/>
        <v>149.04617807666367</v>
      </c>
      <c r="HV69" s="22">
        <f t="shared" si="1164"/>
        <v>295.73345685078834</v>
      </c>
      <c r="HW69" s="22">
        <f t="shared" si="1165"/>
        <v>3.182995498473312</v>
      </c>
      <c r="HX69" s="25">
        <f t="shared" si="1166"/>
        <v>447.96263042592528</v>
      </c>
      <c r="HY69" s="20">
        <f t="shared" si="1162"/>
        <v>1.2416494516869181</v>
      </c>
      <c r="HZ69" s="22">
        <f t="shared" si="1163"/>
        <v>149.47043971337172</v>
      </c>
      <c r="IA69" s="22">
        <f t="shared" si="1169"/>
        <v>293.36451595006815</v>
      </c>
      <c r="IB69" s="22">
        <f t="shared" si="1165"/>
        <v>2.8594496202300976</v>
      </c>
      <c r="IC69" s="25">
        <f t="shared" si="1171"/>
        <v>445.69440528366999</v>
      </c>
      <c r="ID69" s="20">
        <f t="shared" si="1162"/>
        <v>1.2312448189609499</v>
      </c>
      <c r="IE69" s="22">
        <f t="shared" si="1163"/>
        <v>149.87250735432815</v>
      </c>
      <c r="IF69" s="22">
        <f t="shared" si="1174"/>
        <v>290.90621337590363</v>
      </c>
      <c r="IG69" s="22">
        <f t="shared" si="1165"/>
        <v>2.5528290899935993</v>
      </c>
      <c r="IH69" s="25">
        <f t="shared" si="1176"/>
        <v>443.3315498202254</v>
      </c>
      <c r="II69" s="20">
        <f t="shared" si="1162"/>
        <v>1.2204651371357902</v>
      </c>
      <c r="IJ69" s="22">
        <f t="shared" si="1163"/>
        <v>150.25225852583461</v>
      </c>
      <c r="IK69" s="22">
        <f t="shared" si="1179"/>
        <v>288.35929795107319</v>
      </c>
      <c r="IL69" s="22">
        <f t="shared" si="1165"/>
        <v>2.2632273073476261</v>
      </c>
      <c r="IM69" s="25">
        <f t="shared" si="1181"/>
        <v>440.87478378425544</v>
      </c>
      <c r="IN69" s="20">
        <f t="shared" si="1162"/>
        <v>1.2093136898069476</v>
      </c>
      <c r="IO69" s="22">
        <f t="shared" si="1163"/>
        <v>150.6095775520055</v>
      </c>
      <c r="IP69" s="22">
        <f t="shared" si="1184"/>
        <v>285.72454549068755</v>
      </c>
      <c r="IQ69" s="22">
        <f t="shared" si="1165"/>
        <v>1.9907324878006174</v>
      </c>
      <c r="IR69" s="25">
        <f t="shared" si="1186"/>
        <v>438.32485553049366</v>
      </c>
      <c r="IS69" s="20">
        <f t="shared" si="1162"/>
        <v>1.1977938738133049</v>
      </c>
      <c r="IT69" s="22">
        <f t="shared" si="1163"/>
        <v>150.94435559000408</v>
      </c>
      <c r="IU69" s="22">
        <f t="shared" si="1189"/>
        <v>283.00275856586956</v>
      </c>
      <c r="IV69" s="22">
        <f t="shared" si="1165"/>
        <v>1.7354276359143199</v>
      </c>
      <c r="IW69" s="25">
        <f t="shared" si="1191"/>
        <v>435.68254179178797</v>
      </c>
      <c r="IX69" s="20">
        <f t="shared" si="1162"/>
        <v>1.185909198202409</v>
      </c>
      <c r="IY69" s="22">
        <f t="shared" si="1163"/>
        <v>151.25649066319687</v>
      </c>
      <c r="IZ69" s="22">
        <f t="shared" si="1194"/>
        <v>280.1947662592832</v>
      </c>
      <c r="JA69" s="22">
        <f t="shared" si="1165"/>
        <v>1.4973905200198085</v>
      </c>
      <c r="JB69" s="25">
        <f t="shared" si="1196"/>
        <v>432.94864744249986</v>
      </c>
      <c r="JC69" s="20">
        <f t="shared" si="1197"/>
        <v>1.1736632831615803</v>
      </c>
      <c r="JD69" s="22">
        <f t="shared" si="1198"/>
        <v>151.54588769221687</v>
      </c>
      <c r="JE69" s="22">
        <f t="shared" si="1199"/>
        <v>277.30142391258659</v>
      </c>
      <c r="JF69" s="22">
        <f t="shared" si="1200"/>
        <v>1.2766936485285032</v>
      </c>
      <c r="JG69" s="25">
        <f t="shared" si="1201"/>
        <v>430.12400525333197</v>
      </c>
      <c r="JH69" s="20">
        <f t="shared" si="1197"/>
        <v>1.1610598589151691</v>
      </c>
      <c r="JI69" s="22">
        <f t="shared" si="1198"/>
        <v>151.81245852392553</v>
      </c>
      <c r="JJ69" s="22">
        <f t="shared" si="1204"/>
        <v>274.32361286588701</v>
      </c>
      <c r="JK69" s="22">
        <f t="shared" si="1200"/>
        <v>1.0734042478454036</v>
      </c>
      <c r="JL69" s="25">
        <f t="shared" si="1206"/>
        <v>427.20947563765793</v>
      </c>
      <c r="JM69" s="20">
        <f t="shared" si="1197"/>
        <v>1.1481027645882926</v>
      </c>
      <c r="JN69" s="22">
        <f t="shared" si="1198"/>
        <v>152.05612195826527</v>
      </c>
      <c r="JO69" s="22">
        <f t="shared" si="1209"/>
        <v>271.26224018927593</v>
      </c>
      <c r="JP69" s="22">
        <f t="shared" si="1200"/>
        <v>0.88758424189126472</v>
      </c>
      <c r="JQ69" s="25">
        <f t="shared" si="1211"/>
        <v>424.20594638943243</v>
      </c>
      <c r="JR69" s="20">
        <f t="shared" si="1197"/>
        <v>1.1347959470374018</v>
      </c>
      <c r="JS69" s="22">
        <f t="shared" si="1198"/>
        <v>152.2768037729935</v>
      </c>
      <c r="JT69" s="22">
        <f t="shared" si="1214"/>
        <v>268.11823840652693</v>
      </c>
      <c r="JU69" s="22">
        <f t="shared" si="1200"/>
        <v>0.71929023323996844</v>
      </c>
      <c r="JV69" s="25">
        <f t="shared" si="1216"/>
        <v>421.1143324127604</v>
      </c>
      <c r="JW69" s="20">
        <f t="shared" si="1197"/>
        <v>1.1211434596480276</v>
      </c>
      <c r="JX69" s="22">
        <f t="shared" si="1198"/>
        <v>152.4744367462917</v>
      </c>
      <c r="JY69" s="22">
        <f t="shared" si="1219"/>
        <v>264.89256521103948</v>
      </c>
      <c r="JZ69" s="22">
        <f t="shared" si="1200"/>
        <v>0.56857348587686396</v>
      </c>
      <c r="KA69" s="25">
        <f t="shared" si="1221"/>
        <v>417.93557544320805</v>
      </c>
      <c r="KB69" s="20">
        <f t="shared" si="1197"/>
        <v>1.1071494611000845</v>
      </c>
      <c r="KC69" s="22">
        <f t="shared" si="1198"/>
        <v>152.64896067724169</v>
      </c>
      <c r="KD69" s="22">
        <f t="shared" si="1224"/>
        <v>261.58620317411697</v>
      </c>
      <c r="KE69" s="22">
        <f t="shared" si="1200"/>
        <v>0.43547990958322508</v>
      </c>
      <c r="KF69" s="25">
        <f t="shared" si="1226"/>
        <v>414.67064376094191</v>
      </c>
      <c r="KG69" s="20">
        <f t="shared" si="1197"/>
        <v>1.0928182141010925</v>
      </c>
      <c r="KH69" s="22">
        <f t="shared" si="1198"/>
        <v>152.80032240416341</v>
      </c>
      <c r="KI69" s="22">
        <f t="shared" si="1229"/>
        <v>258.20015944566512</v>
      </c>
      <c r="KJ69" s="22">
        <f t="shared" si="1200"/>
        <v>0.32005004595168546</v>
      </c>
      <c r="KK69" s="25">
        <f t="shared" si="1231"/>
        <v>411.32053189578022</v>
      </c>
      <c r="KL69" s="20">
        <f t="shared" si="1232"/>
        <v>1.0781540840877177</v>
      </c>
      <c r="KM69" s="22">
        <f t="shared" si="1233"/>
        <v>152.92847582080861</v>
      </c>
      <c r="KN69" s="22">
        <f t="shared" si="1234"/>
        <v>254.73546544740509</v>
      </c>
      <c r="KO69" s="22">
        <f t="shared" si="1235"/>
        <v>0.22231905603690413</v>
      </c>
      <c r="KP69" s="25">
        <f t="shared" si="1236"/>
        <v>407.8862603242506</v>
      </c>
      <c r="KQ69" s="20">
        <f t="shared" si="1232"/>
        <v>1.0631615378960164</v>
      </c>
      <c r="KR69" s="22">
        <f t="shared" si="1233"/>
        <v>153.03338189040514</v>
      </c>
      <c r="KS69" s="22">
        <f t="shared" si="1239"/>
        <v>251.19317655869182</v>
      </c>
      <c r="KT69" s="22">
        <f t="shared" si="1235"/>
        <v>0.14231670964516099</v>
      </c>
      <c r="KU69" s="25">
        <f t="shared" si="1241"/>
        <v>404.36887515874213</v>
      </c>
      <c r="KV69" s="20">
        <f t="shared" si="1232"/>
        <v>1.0478451424007951</v>
      </c>
      <c r="KW69" s="22">
        <f t="shared" si="1233"/>
        <v>153.11500865754789</v>
      </c>
      <c r="KX69" s="22">
        <f t="shared" si="1244"/>
        <v>247.57437179503586</v>
      </c>
      <c r="KY69" s="22">
        <f t="shared" si="1235"/>
        <v>8.0067376266155649E-2</v>
      </c>
      <c r="KZ69" s="25">
        <f t="shared" si="1246"/>
        <v>400.76944782884988</v>
      </c>
      <c r="LA69" s="20">
        <f t="shared" si="1232"/>
        <v>1.0322095631244947</v>
      </c>
      <c r="LB69" s="22">
        <f t="shared" si="1233"/>
        <v>153.17333125793294</v>
      </c>
      <c r="LC69" s="22">
        <f t="shared" si="1249"/>
        <v>243.88015347942439</v>
      </c>
      <c r="LD69" s="22">
        <f t="shared" si="1235"/>
        <v>3.5590017649858738E-2</v>
      </c>
      <c r="LE69" s="25">
        <f t="shared" si="1251"/>
        <v>397.08907475500718</v>
      </c>
      <c r="LF69" s="20">
        <f t="shared" si="1232"/>
        <v>1.016259562816028</v>
      </c>
      <c r="LG69" s="22">
        <f t="shared" si="1233"/>
        <v>153.20833192593113</v>
      </c>
      <c r="LH69" s="22">
        <f t="shared" si="1254"/>
        <v>240.11164690654294</v>
      </c>
      <c r="LI69" s="22">
        <f t="shared" si="1235"/>
        <v>8.8981820305746619E-3</v>
      </c>
      <c r="LJ69" s="25">
        <f t="shared" si="1256"/>
        <v>393.32887701450466</v>
      </c>
      <c r="LK69" s="20">
        <f t="shared" si="1232"/>
        <v>1</v>
      </c>
      <c r="LL69" s="22">
        <f t="shared" si="1233"/>
        <v>153.22</v>
      </c>
      <c r="LM69" s="22">
        <f t="shared" si="1259"/>
        <v>236.27</v>
      </c>
      <c r="LN69" s="22">
        <f t="shared" si="1235"/>
        <v>0</v>
      </c>
      <c r="LO69" s="25">
        <f t="shared" si="1261"/>
        <v>389.49</v>
      </c>
    </row>
    <row r="70" spans="1:327" x14ac:dyDescent="0.2">
      <c r="A70" s="1">
        <f>Foglio3!A71</f>
        <v>11</v>
      </c>
      <c r="B70" s="1">
        <f>Foglio3!B71</f>
        <v>11</v>
      </c>
      <c r="C70" s="1">
        <f>Foglio3!C71</f>
        <v>54.122100001321314</v>
      </c>
      <c r="D70" s="1">
        <f>Foglio3!D71</f>
        <v>0.58605986565428225</v>
      </c>
      <c r="E70" s="1">
        <f>Foglio3!E71</f>
        <v>0.8102677544301542</v>
      </c>
      <c r="F70" s="1">
        <f>Foglio3!F71</f>
        <v>1.3825682356282225</v>
      </c>
      <c r="G70" s="1">
        <f>Foglio1!H79</f>
        <v>-44.611447683628541</v>
      </c>
      <c r="H70" s="1">
        <f>Foglio3!G71</f>
        <v>0.25226270128122957</v>
      </c>
      <c r="I70" s="1">
        <f>Foglio3!H71</f>
        <v>178.49</v>
      </c>
      <c r="J70" s="1">
        <f>Foglio3!I71</f>
        <v>319.48</v>
      </c>
      <c r="K70" s="1">
        <f>Foglio3!J71</f>
        <v>497.97</v>
      </c>
      <c r="L70" s="1">
        <f>IF(G70&lt;=Foglio1!$C$3,_xlfn.XLOOKUP(Q70,W70:LO70,$W$3:$LO$3),-_xlfn.XLOOKUP(Q70,W70:LO70,$W$3:$LO$3))</f>
        <v>18</v>
      </c>
      <c r="M70" s="1">
        <f>IF($G70&lt;=Foglio1!$C$3,_xlfn.XLOOKUP($L70,$W$3:$LO$3,$W70:$LO70),_xlfn.XLOOKUP(-$L70,$W$3:$LO$3,$W70:$LO70))</f>
        <v>1.0588324963580513</v>
      </c>
      <c r="N70" s="1">
        <f t="shared" si="1262"/>
        <v>174.12203879676099</v>
      </c>
      <c r="O70" s="1">
        <f t="shared" si="1263"/>
        <v>338.27580593647025</v>
      </c>
      <c r="P70" s="1">
        <f t="shared" si="1264"/>
        <v>3.6558579870753594</v>
      </c>
      <c r="Q70" s="1">
        <f t="shared" si="1265"/>
        <v>516.05370272030666</v>
      </c>
      <c r="W70" s="20">
        <f t="shared" si="1266"/>
        <v>0.80204402460462731</v>
      </c>
      <c r="X70" s="22">
        <f t="shared" si="1267"/>
        <v>133.86750000000001</v>
      </c>
      <c r="Y70" s="22">
        <f t="shared" si="1268"/>
        <v>256.23702498068633</v>
      </c>
      <c r="Z70" s="22">
        <f t="shared" si="1269"/>
        <v>37.347749999999991</v>
      </c>
      <c r="AA70" s="25">
        <f t="shared" si="1270"/>
        <v>427.4522749806863</v>
      </c>
      <c r="AB70" s="20">
        <f t="shared" si="962"/>
        <v>0.81399265537868171</v>
      </c>
      <c r="AC70" s="22">
        <f t="shared" si="963"/>
        <v>135.2095729953478</v>
      </c>
      <c r="AD70" s="22">
        <f t="shared" si="964"/>
        <v>260.05437354038122</v>
      </c>
      <c r="AE70" s="22">
        <f t="shared" si="965"/>
        <v>36.224473475556046</v>
      </c>
      <c r="AF70" s="25">
        <f t="shared" si="966"/>
        <v>431.48842001128509</v>
      </c>
      <c r="AG70" s="20">
        <f t="shared" si="962"/>
        <v>0.82569333610458417</v>
      </c>
      <c r="AH70" s="22">
        <f t="shared" si="963"/>
        <v>136.53764473649238</v>
      </c>
      <c r="AI70" s="22">
        <f t="shared" si="969"/>
        <v>263.79250701869256</v>
      </c>
      <c r="AJ70" s="22">
        <f t="shared" si="965"/>
        <v>35.112915598468639</v>
      </c>
      <c r="AK70" s="25">
        <f t="shared" si="971"/>
        <v>435.44306735365359</v>
      </c>
      <c r="AL70" s="20">
        <f t="shared" si="962"/>
        <v>0.83714250264163814</v>
      </c>
      <c r="AM70" s="22">
        <f t="shared" si="963"/>
        <v>137.85131067991608</v>
      </c>
      <c r="AN70" s="22">
        <f t="shared" si="974"/>
        <v>267.45028674395058</v>
      </c>
      <c r="AO70" s="22">
        <f t="shared" si="965"/>
        <v>34.013414960035043</v>
      </c>
      <c r="AP70" s="25">
        <f t="shared" si="976"/>
        <v>439.31501238390172</v>
      </c>
      <c r="AQ70" s="20">
        <f t="shared" si="962"/>
        <v>0.848336667462806</v>
      </c>
      <c r="AR70" s="22">
        <f t="shared" si="963"/>
        <v>139.15017067024681</v>
      </c>
      <c r="AS70" s="22">
        <f t="shared" si="979"/>
        <v>271.02659852101726</v>
      </c>
      <c r="AT70" s="22">
        <f t="shared" si="965"/>
        <v>32.926306478800832</v>
      </c>
      <c r="AU70" s="25">
        <f t="shared" si="981"/>
        <v>443.10307567006487</v>
      </c>
      <c r="AV70" s="20">
        <f t="shared" si="962"/>
        <v>0.85927242071704291</v>
      </c>
      <c r="AW70" s="22">
        <f t="shared" si="963"/>
        <v>140.4338290621491</v>
      </c>
      <c r="AX70" s="22">
        <f t="shared" si="984"/>
        <v>274.5203529706809</v>
      </c>
      <c r="AY70" s="22">
        <f t="shared" si="965"/>
        <v>31.851921298540429</v>
      </c>
      <c r="AZ70" s="25">
        <f t="shared" si="986"/>
        <v>446.80610333137042</v>
      </c>
      <c r="BA70" s="20">
        <f t="shared" si="962"/>
        <v>0.86994643126797022</v>
      </c>
      <c r="BB70" s="22">
        <f t="shared" si="963"/>
        <v>141.70189484084176</v>
      </c>
      <c r="BC70" s="22">
        <f t="shared" si="989"/>
        <v>277.93048586149115</v>
      </c>
      <c r="BD70" s="22">
        <f t="shared" si="965"/>
        <v>30.79058668738757</v>
      </c>
      <c r="BE70" s="25">
        <f t="shared" si="991"/>
        <v>450.4229673897205</v>
      </c>
      <c r="BF70" s="20">
        <f t="shared" si="962"/>
        <v>0.88035544770857344</v>
      </c>
      <c r="BG70" s="22">
        <f t="shared" si="963"/>
        <v>142.95398174120459</v>
      </c>
      <c r="BH70" s="22">
        <f t="shared" si="994"/>
        <v>281.25595843393506</v>
      </c>
      <c r="BI70" s="22">
        <f t="shared" si="965"/>
        <v>29.742625938146169</v>
      </c>
      <c r="BJ70" s="25">
        <f t="shared" si="996"/>
        <v>453.9525661132858</v>
      </c>
      <c r="BK70" s="20">
        <f t="shared" si="962"/>
        <v>0.89049629935160934</v>
      </c>
      <c r="BL70" s="22">
        <f t="shared" si="963"/>
        <v>144.18970836543838</v>
      </c>
      <c r="BM70" s="22">
        <f t="shared" si="999"/>
        <v>284.49575771685215</v>
      </c>
      <c r="BN70" s="22">
        <f t="shared" si="965"/>
        <v>28.70835826981229</v>
      </c>
      <c r="BO70" s="25">
        <f t="shared" si="1001"/>
        <v>457.3938243521028</v>
      </c>
      <c r="BP70" s="20">
        <f t="shared" si="962"/>
        <v>0.90036589719543203</v>
      </c>
      <c r="BQ70" s="22">
        <f t="shared" si="963"/>
        <v>145.40869829924276</v>
      </c>
      <c r="BR70" s="22">
        <f t="shared" si="1004"/>
        <v>287.64889683599665</v>
      </c>
      <c r="BS70" s="22">
        <f t="shared" si="965"/>
        <v>27.688098730336861</v>
      </c>
      <c r="BT70" s="25">
        <f t="shared" si="1006"/>
        <v>460.7456938655763</v>
      </c>
      <c r="BU70" s="20">
        <f t="shared" si="962"/>
        <v>0.90996123486492819</v>
      </c>
      <c r="BV70" s="22">
        <f t="shared" si="963"/>
        <v>146.61058022647521</v>
      </c>
      <c r="BW70" s="22">
        <f t="shared" si="1009"/>
        <v>290.71441531464728</v>
      </c>
      <c r="BX70" s="22">
        <f t="shared" si="965"/>
        <v>26.682158100659098</v>
      </c>
      <c r="BY70" s="25">
        <f t="shared" si="1011"/>
        <v>464.00715364178154</v>
      </c>
      <c r="BZ70" s="20">
        <f t="shared" si="962"/>
        <v>0.91927938952729238</v>
      </c>
      <c r="CA70" s="22">
        <f t="shared" si="963"/>
        <v>147.79498804225784</v>
      </c>
      <c r="CB70" s="22">
        <f t="shared" si="1014"/>
        <v>293.69137936617938</v>
      </c>
      <c r="CC70" s="22">
        <f t="shared" si="965"/>
        <v>25.690842800039562</v>
      </c>
      <c r="CD70" s="25">
        <f t="shared" si="1016"/>
        <v>467.17721020847677</v>
      </c>
      <c r="CE70" s="20">
        <f t="shared" si="962"/>
        <v>0.92831752278234714</v>
      </c>
      <c r="CF70" s="22">
        <f t="shared" si="963"/>
        <v>148.9615609644963</v>
      </c>
      <c r="CG70" s="22">
        <f t="shared" si="1019"/>
        <v>296.57888217850427</v>
      </c>
      <c r="CH70" s="22">
        <f t="shared" si="965"/>
        <v>24.714454792721902</v>
      </c>
      <c r="CI70" s="25">
        <f t="shared" si="1021"/>
        <v>470.25489793572245</v>
      </c>
      <c r="CJ70" s="20">
        <f t="shared" si="962"/>
        <v>0.9370728815271484</v>
      </c>
      <c r="CK70" s="22">
        <f t="shared" si="963"/>
        <v>150.10994364377768</v>
      </c>
      <c r="CL70" s="22">
        <f t="shared" si="1024"/>
        <v>299.37604419029338</v>
      </c>
      <c r="CM70" s="22">
        <f t="shared" si="965"/>
        <v>23.753291495951643</v>
      </c>
      <c r="CN70" s="25">
        <f t="shared" si="1026"/>
        <v>473.23927933002273</v>
      </c>
      <c r="CO70" s="20">
        <f t="shared" si="1027"/>
        <v>0.94554279879460779</v>
      </c>
      <c r="CP70" s="22">
        <f t="shared" si="1028"/>
        <v>151.23978627161321</v>
      </c>
      <c r="CQ70" s="22">
        <f t="shared" si="1029"/>
        <v>302.08201335890129</v>
      </c>
      <c r="CR70" s="22">
        <f t="shared" si="1030"/>
        <v>22.807645689379971</v>
      </c>
      <c r="CS70" s="25">
        <f t="shared" si="1031"/>
        <v>476.1294453198945</v>
      </c>
      <c r="CT70" s="20">
        <f t="shared" si="1027"/>
        <v>0.95372469456587561</v>
      </c>
      <c r="CU70" s="22">
        <f t="shared" si="1028"/>
        <v>152.35074468699344</v>
      </c>
      <c r="CV70" s="22">
        <f t="shared" si="1034"/>
        <v>304.69596541990597</v>
      </c>
      <c r="CW70" s="22">
        <f t="shared" si="1030"/>
        <v>21.877805425880233</v>
      </c>
      <c r="CX70" s="25">
        <f t="shared" si="1036"/>
        <v>478.92451553277965</v>
      </c>
      <c r="CY70" s="20">
        <f t="shared" si="1027"/>
        <v>0.96161607655623993</v>
      </c>
      <c r="CZ70" s="22">
        <f t="shared" si="1028"/>
        <v>153.44248048122293</v>
      </c>
      <c r="DA70" s="22">
        <f t="shared" si="1039"/>
        <v>307.21710413818755</v>
      </c>
      <c r="DB70" s="22">
        <f t="shared" si="1030"/>
        <v>20.964053943804277</v>
      </c>
      <c r="DC70" s="25">
        <f t="shared" si="1041"/>
        <v>481.62363856321474</v>
      </c>
      <c r="DD70" s="20">
        <f t="shared" si="1027"/>
        <v>0.96921454097430126</v>
      </c>
      <c r="DE70" s="22">
        <f t="shared" si="1028"/>
        <v>154.51466110100287</v>
      </c>
      <c r="DF70" s="22">
        <f t="shared" si="1044"/>
        <v>309.64466155046978</v>
      </c>
      <c r="DG70" s="22">
        <f t="shared" si="1030"/>
        <v>20.066669580705252</v>
      </c>
      <c r="DH70" s="25">
        <f t="shared" si="1046"/>
        <v>484.22599223217787</v>
      </c>
      <c r="DI70" s="20">
        <f t="shared" si="1027"/>
        <v>0.97651777325418976</v>
      </c>
      <c r="DJ70" s="22">
        <f t="shared" si="1028"/>
        <v>155.56695994973006</v>
      </c>
      <c r="DK70" s="22">
        <f t="shared" si="1049"/>
        <v>311.97789819924856</v>
      </c>
      <c r="DL70" s="22">
        <f t="shared" si="1030"/>
        <v>19.185925688553297</v>
      </c>
      <c r="DM70" s="25">
        <f t="shared" si="1051"/>
        <v>486.73078383753193</v>
      </c>
      <c r="DN70" s="20">
        <f t="shared" si="1027"/>
        <v>0.98352354876060499</v>
      </c>
      <c r="DO70" s="22">
        <f t="shared" si="1028"/>
        <v>156.59905648698131</v>
      </c>
      <c r="DP70" s="22">
        <f t="shared" si="1054"/>
        <v>314.21610335803808</v>
      </c>
      <c r="DQ70" s="22">
        <f t="shared" si="1030"/>
        <v>18.32209055046993</v>
      </c>
      <c r="DR70" s="25">
        <f t="shared" si="1056"/>
        <v>489.13725039548927</v>
      </c>
      <c r="DS70" s="20">
        <f t="shared" si="1027"/>
        <v>0.99022973346646104</v>
      </c>
      <c r="DT70" s="22">
        <f t="shared" si="1028"/>
        <v>157.61063632615318</v>
      </c>
      <c r="DU70" s="22">
        <f t="shared" si="1059"/>
        <v>316.35859524786497</v>
      </c>
      <c r="DV70" s="22">
        <f t="shared" si="1030"/>
        <v>17.475427299006377</v>
      </c>
      <c r="DW70" s="25">
        <f t="shared" si="1061"/>
        <v>491.44465887302454</v>
      </c>
      <c r="DX70" s="20">
        <f t="shared" si="1027"/>
        <v>0.99663428460293246</v>
      </c>
      <c r="DY70" s="22">
        <f t="shared" si="1028"/>
        <v>158.60139133022739</v>
      </c>
      <c r="DZ70" s="22">
        <f t="shared" si="1064"/>
        <v>318.40472124494488</v>
      </c>
      <c r="EA70" s="22">
        <f t="shared" si="1030"/>
        <v>16.646193835990829</v>
      </c>
      <c r="EB70" s="25">
        <f t="shared" si="1066"/>
        <v>493.65230641116307</v>
      </c>
      <c r="EC70" s="20">
        <f t="shared" si="1027"/>
        <v>1.0027352512817007</v>
      </c>
      <c r="ED70" s="22">
        <f t="shared" si="1028"/>
        <v>159.5710197056319</v>
      </c>
      <c r="EE70" s="22">
        <f t="shared" si="1069"/>
        <v>320.35385807947779</v>
      </c>
      <c r="EF70" s="22">
        <f t="shared" si="1030"/>
        <v>15.834642753969103</v>
      </c>
      <c r="EG70" s="25">
        <f t="shared" si="1071"/>
        <v>495.75952053907878</v>
      </c>
      <c r="EH70" s="20">
        <f t="shared" si="1027"/>
        <v>1.0085307750892141</v>
      </c>
      <c r="EI70" s="22">
        <f t="shared" si="1028"/>
        <v>160.51922609417065</v>
      </c>
      <c r="EJ70" s="22">
        <f t="shared" si="1074"/>
        <v>322.20541202550214</v>
      </c>
      <c r="EK70" s="22">
        <f t="shared" si="1030"/>
        <v>15.041021259262438</v>
      </c>
      <c r="EL70" s="25">
        <f t="shared" si="1076"/>
        <v>497.76565937893525</v>
      </c>
      <c r="EM70" s="20">
        <f t="shared" si="1027"/>
        <v>1.0140190906527782</v>
      </c>
      <c r="EN70" s="22">
        <f t="shared" si="1028"/>
        <v>161.44572166299218</v>
      </c>
      <c r="EO70" s="22">
        <f t="shared" si="1079"/>
        <v>323.9588190817496</v>
      </c>
      <c r="EP70" s="22">
        <f t="shared" si="1030"/>
        <v>14.265571096666111</v>
      </c>
      <c r="EQ70" s="25">
        <f t="shared" si="1081"/>
        <v>499.6701118414079</v>
      </c>
      <c r="ER70" s="20">
        <f t="shared" si="1027"/>
        <v>1.0191985261783059</v>
      </c>
      <c r="ES70" s="22">
        <f t="shared" si="1028"/>
        <v>162.35022419257109</v>
      </c>
      <c r="ET70" s="22">
        <f t="shared" si="1084"/>
        <v>325.61354514344515</v>
      </c>
      <c r="EU70" s="22">
        <f t="shared" si="1030"/>
        <v>13.508528475811612</v>
      </c>
      <c r="EV70" s="25">
        <f t="shared" si="1086"/>
        <v>501.47229781182784</v>
      </c>
      <c r="EW70" s="20">
        <f t="shared" si="1027"/>
        <v>1.0240675039595619</v>
      </c>
      <c r="EX70" s="22">
        <f t="shared" si="1028"/>
        <v>163.2324581626747</v>
      </c>
      <c r="EY70" s="22">
        <f t="shared" si="1089"/>
        <v>327.16908616500086</v>
      </c>
      <c r="EZ70" s="22">
        <f t="shared" si="1030"/>
        <v>12.770123999214887</v>
      </c>
      <c r="FA70" s="25">
        <f t="shared" si="1091"/>
        <v>503.17166832689043</v>
      </c>
      <c r="FB70" s="20">
        <f t="shared" si="1092"/>
        <v>1.0286245408587475</v>
      </c>
      <c r="FC70" s="22">
        <f t="shared" si="1093"/>
        <v>164.09215483628938</v>
      </c>
      <c r="FD70" s="22">
        <f t="shared" si="1094"/>
        <v>328.6249683135527</v>
      </c>
      <c r="FE70" s="22">
        <f t="shared" si="1095"/>
        <v>12.050582592032578</v>
      </c>
      <c r="FF70" s="25">
        <f t="shared" si="1096"/>
        <v>504.76770574187469</v>
      </c>
      <c r="FG70" s="20">
        <f t="shared" si="1092"/>
        <v>1.0328682487582777</v>
      </c>
      <c r="FH70" s="22">
        <f t="shared" si="1093"/>
        <v>164.92905234148023</v>
      </c>
      <c r="FI70" s="22">
        <f t="shared" si="1099"/>
        <v>329.98074811329457</v>
      </c>
      <c r="FJ70" s="22">
        <f t="shared" si="1095"/>
        <v>11.350123433547685</v>
      </c>
      <c r="FK70" s="25">
        <f t="shared" si="1101"/>
        <v>506.25992388832248</v>
      </c>
      <c r="FL70" s="20">
        <f t="shared" si="1092"/>
        <v>1.0367973349836166</v>
      </c>
      <c r="FM70" s="22">
        <f t="shared" si="1093"/>
        <v>165.74289575116003</v>
      </c>
      <c r="FN70" s="22">
        <f t="shared" si="1104"/>
        <v>331.23601258056584</v>
      </c>
      <c r="FO70" s="22">
        <f t="shared" si="1095"/>
        <v>10.668959890405368</v>
      </c>
      <c r="FP70" s="25">
        <f t="shared" si="1106"/>
        <v>507.64786822213119</v>
      </c>
      <c r="FQ70" s="20">
        <f t="shared" si="1092"/>
        <v>1.0404106026970381</v>
      </c>
      <c r="FR70" s="22">
        <f t="shared" si="1093"/>
        <v>166.53343716074224</v>
      </c>
      <c r="FS70" s="22">
        <f t="shared" si="1109"/>
        <v>332.39037934964978</v>
      </c>
      <c r="FT70" s="22">
        <f t="shared" si="1095"/>
        <v>10.007299451619458</v>
      </c>
      <c r="FU70" s="25">
        <f t="shared" si="1111"/>
        <v>508.93111596201152</v>
      </c>
      <c r="FV70" s="20">
        <f t="shared" si="1092"/>
        <v>1.0437069512621944</v>
      </c>
      <c r="FW70" s="22">
        <f t="shared" si="1093"/>
        <v>167.30043576365537</v>
      </c>
      <c r="FX70" s="22">
        <f t="shared" si="1114"/>
        <v>333.4434967892459</v>
      </c>
      <c r="FY70" s="22">
        <f t="shared" si="1095"/>
        <v>9.3653436653692648</v>
      </c>
      <c r="FZ70" s="25">
        <f t="shared" si="1116"/>
        <v>510.10927621827051</v>
      </c>
      <c r="GA70" s="20">
        <f t="shared" si="1092"/>
        <v>1.0466853765793798</v>
      </c>
      <c r="GB70" s="22">
        <f t="shared" si="1093"/>
        <v>168.04365792469494</v>
      </c>
      <c r="GC70" s="22">
        <f t="shared" si="1119"/>
        <v>334.39504410958028</v>
      </c>
      <c r="GD70" s="22">
        <f t="shared" si="1095"/>
        <v>8.7432880776060191</v>
      </c>
      <c r="GE70" s="25">
        <f t="shared" si="1121"/>
        <v>511.18199011188125</v>
      </c>
      <c r="GF70" s="20">
        <f t="shared" si="1092"/>
        <v>1.0493449713913905</v>
      </c>
      <c r="GG70" s="22">
        <f t="shared" si="1093"/>
        <v>168.7628772511909</v>
      </c>
      <c r="GH70" s="22">
        <f t="shared" si="1124"/>
        <v>335.24473146012144</v>
      </c>
      <c r="GI70" s="22">
        <f t="shared" si="1095"/>
        <v>8.1413221724877651</v>
      </c>
      <c r="GJ70" s="25">
        <f t="shared" si="1126"/>
        <v>512.14893088380006</v>
      </c>
      <c r="GK70" s="20">
        <f t="shared" si="1127"/>
        <v>1.0516849255598824</v>
      </c>
      <c r="GL70" s="22">
        <f t="shared" si="1128"/>
        <v>169.45787466196916</v>
      </c>
      <c r="GM70" s="22">
        <f t="shared" si="1129"/>
        <v>335.99230001787123</v>
      </c>
      <c r="GN70" s="22">
        <f t="shared" si="1130"/>
        <v>7.559629314660568</v>
      </c>
      <c r="GO70" s="25">
        <f t="shared" si="1131"/>
        <v>513.009803994501</v>
      </c>
      <c r="GP70" s="20">
        <f t="shared" si="1127"/>
        <v>1.0537045263121478</v>
      </c>
      <c r="GQ70" s="22">
        <f t="shared" si="1128"/>
        <v>170.12843845408585</v>
      </c>
      <c r="GR70" s="22">
        <f t="shared" si="1134"/>
        <v>336.63752206620501</v>
      </c>
      <c r="GS70" s="22">
        <f t="shared" si="1130"/>
        <v>6.9983866934039138</v>
      </c>
      <c r="GT70" s="25">
        <f t="shared" si="1136"/>
        <v>513.76434721369469</v>
      </c>
      <c r="GU70" s="20">
        <f t="shared" si="1127"/>
        <v>1.0554031584582337</v>
      </c>
      <c r="GV70" s="22">
        <f t="shared" si="1128"/>
        <v>170.77436436731392</v>
      </c>
      <c r="GW70" s="22">
        <f t="shared" si="1139"/>
        <v>337.18020106423654</v>
      </c>
      <c r="GX70" s="22">
        <f t="shared" si="1130"/>
        <v>6.4577652686571065</v>
      </c>
      <c r="GY70" s="25">
        <f t="shared" si="1141"/>
        <v>514.41233070020758</v>
      </c>
      <c r="GZ70" s="20">
        <f t="shared" si="1127"/>
        <v>1.0567803045783333</v>
      </c>
      <c r="HA70" s="22">
        <f t="shared" si="1128"/>
        <v>171.39545564636305</v>
      </c>
      <c r="HB70" s="22">
        <f t="shared" si="1144"/>
        <v>337.62017170668594</v>
      </c>
      <c r="HC70" s="22">
        <f t="shared" si="1130"/>
        <v>5.9379297189432396</v>
      </c>
      <c r="HD70" s="25">
        <f t="shared" si="1146"/>
        <v>514.95355707199224</v>
      </c>
      <c r="HE70" s="20">
        <f t="shared" si="1127"/>
        <v>1.0578355451803978</v>
      </c>
      <c r="HF70" s="22">
        <f t="shared" si="1128"/>
        <v>171.99152310081294</v>
      </c>
      <c r="HG70" s="22">
        <f t="shared" si="1149"/>
        <v>337.95729997423348</v>
      </c>
      <c r="HH70" s="22">
        <f t="shared" si="1130"/>
        <v>5.4390383912065294</v>
      </c>
      <c r="HI70" s="25">
        <f t="shared" si="1151"/>
        <v>515.38786146625296</v>
      </c>
      <c r="HJ70" s="20">
        <f t="shared" si="1127"/>
        <v>1.058568558827917</v>
      </c>
      <c r="HK70" s="22">
        <f t="shared" si="1128"/>
        <v>172.56238516274277</v>
      </c>
      <c r="HL70" s="22">
        <f t="shared" si="1154"/>
        <v>338.19148317434292</v>
      </c>
      <c r="HM70" s="22">
        <f t="shared" si="1130"/>
        <v>4.9612432525782673</v>
      </c>
      <c r="HN70" s="25">
        <f t="shared" si="1156"/>
        <v>515.71511158966393</v>
      </c>
      <c r="HO70" s="20">
        <f t="shared" si="1127"/>
        <v>1.0589791222378335</v>
      </c>
      <c r="HP70" s="22">
        <f t="shared" si="1128"/>
        <v>173.10786794203841</v>
      </c>
      <c r="HQ70" s="22">
        <f t="shared" si="1159"/>
        <v>338.32264997254305</v>
      </c>
      <c r="HR70" s="22">
        <f t="shared" si="1130"/>
        <v>4.5046898440861769</v>
      </c>
      <c r="HS70" s="25">
        <f t="shared" si="1161"/>
        <v>515.93520775866762</v>
      </c>
      <c r="HT70" s="20">
        <f t="shared" si="1162"/>
        <v>1.0590671103485552</v>
      </c>
      <c r="HU70" s="22">
        <f t="shared" si="1163"/>
        <v>173.62780527936104</v>
      </c>
      <c r="HV70" s="22">
        <f t="shared" si="1164"/>
        <v>338.35076041415641</v>
      </c>
      <c r="HW70" s="22">
        <f t="shared" si="1165"/>
        <v>4.0695172363212286</v>
      </c>
      <c r="HX70" s="25">
        <f t="shared" si="1166"/>
        <v>516.04808292983864</v>
      </c>
      <c r="HY70" s="20">
        <f t="shared" si="1162"/>
        <v>1.0588324963580513</v>
      </c>
      <c r="HZ70" s="22">
        <f t="shared" si="1163"/>
        <v>174.12203879676099</v>
      </c>
      <c r="IA70" s="22">
        <f t="shared" si="1169"/>
        <v>338.27580593647025</v>
      </c>
      <c r="IB70" s="22">
        <f t="shared" si="1165"/>
        <v>3.6558579870753594</v>
      </c>
      <c r="IC70" s="25">
        <f t="shared" si="1171"/>
        <v>516.05370272030666</v>
      </c>
      <c r="ID70" s="20">
        <f t="shared" si="1162"/>
        <v>1.058275351732016</v>
      </c>
      <c r="IE70" s="22">
        <f t="shared" si="1163"/>
        <v>174.5904179459211</v>
      </c>
      <c r="IF70" s="22">
        <f t="shared" si="1174"/>
        <v>338.09780937134451</v>
      </c>
      <c r="IG70" s="22">
        <f t="shared" si="1165"/>
        <v>3.2638381009630866</v>
      </c>
      <c r="IH70" s="25">
        <f t="shared" si="1176"/>
        <v>515.9520654182287</v>
      </c>
      <c r="II70" s="20">
        <f t="shared" si="1162"/>
        <v>1.0573958461820996</v>
      </c>
      <c r="IJ70" s="22">
        <f t="shared" si="1163"/>
        <v>175.03280005401527</v>
      </c>
      <c r="IK70" s="22">
        <f t="shared" si="1179"/>
        <v>337.81682493825718</v>
      </c>
      <c r="IL70" s="22">
        <f t="shared" si="1165"/>
        <v>2.8935769910393008</v>
      </c>
      <c r="IM70" s="25">
        <f t="shared" si="1181"/>
        <v>515.74320198331168</v>
      </c>
      <c r="IN70" s="20">
        <f t="shared" si="1162"/>
        <v>1.0561942476142125</v>
      </c>
      <c r="IO70" s="22">
        <f t="shared" si="1163"/>
        <v>175.4490503671679</v>
      </c>
      <c r="IP70" s="22">
        <f t="shared" si="1184"/>
        <v>337.43293822778867</v>
      </c>
      <c r="IQ70" s="22">
        <f t="shared" si="1165"/>
        <v>2.5451874424248979</v>
      </c>
      <c r="IR70" s="25">
        <f t="shared" si="1186"/>
        <v>515.4271760373814</v>
      </c>
      <c r="IS70" s="20">
        <f t="shared" si="1162"/>
        <v>1.054670922046919</v>
      </c>
      <c r="IT70" s="22">
        <f t="shared" si="1163"/>
        <v>175.83904209150131</v>
      </c>
      <c r="IU70" s="22">
        <f t="shared" si="1189"/>
        <v>336.94626617554974</v>
      </c>
      <c r="IV70" s="22">
        <f t="shared" si="1165"/>
        <v>2.2187755779513054</v>
      </c>
      <c r="IW70" s="25">
        <f t="shared" si="1191"/>
        <v>515.00408384500236</v>
      </c>
      <c r="IX70" s="20">
        <f t="shared" si="1162"/>
        <v>1.052826333499943</v>
      </c>
      <c r="IY70" s="22">
        <f t="shared" si="1163"/>
        <v>176.20265643175833</v>
      </c>
      <c r="IZ70" s="22">
        <f t="shared" si="1194"/>
        <v>336.35695702656182</v>
      </c>
      <c r="JA70" s="22">
        <f t="shared" si="1165"/>
        <v>1.9144408258344605</v>
      </c>
      <c r="JB70" s="25">
        <f t="shared" si="1196"/>
        <v>514.4740542841547</v>
      </c>
      <c r="JC70" s="20">
        <f t="shared" si="1197"/>
        <v>1.0506610438528254</v>
      </c>
      <c r="JD70" s="22">
        <f t="shared" si="1198"/>
        <v>176.53978262748851</v>
      </c>
      <c r="JE70" s="22">
        <f t="shared" si="1199"/>
        <v>335.66519029010067</v>
      </c>
      <c r="JF70" s="22">
        <f t="shared" si="1200"/>
        <v>1.6322758893880172</v>
      </c>
      <c r="JG70" s="25">
        <f t="shared" si="1201"/>
        <v>513.83724880697719</v>
      </c>
      <c r="JH70" s="20">
        <f t="shared" si="1197"/>
        <v>1.0481757126737681</v>
      </c>
      <c r="JI70" s="22">
        <f t="shared" si="1198"/>
        <v>176.85031798678679</v>
      </c>
      <c r="JJ70" s="22">
        <f t="shared" si="1204"/>
        <v>334.87117668501543</v>
      </c>
      <c r="JK70" s="22">
        <f t="shared" si="1200"/>
        <v>1.3723667187850155</v>
      </c>
      <c r="JL70" s="25">
        <f t="shared" si="1206"/>
        <v>513.09386139058722</v>
      </c>
      <c r="JM70" s="20">
        <f t="shared" si="1197"/>
        <v>1.045371097018724</v>
      </c>
      <c r="JN70" s="22">
        <f t="shared" si="1198"/>
        <v>177.13416791757453</v>
      </c>
      <c r="JO70" s="22">
        <f t="shared" si="1209"/>
        <v>333.97515807554197</v>
      </c>
      <c r="JP70" s="22">
        <f t="shared" si="1200"/>
        <v>1.1347924848766158</v>
      </c>
      <c r="JQ70" s="25">
        <f t="shared" si="1211"/>
        <v>512.24411847799308</v>
      </c>
      <c r="JR70" s="20">
        <f t="shared" si="1197"/>
        <v>1.0422480512007914</v>
      </c>
      <c r="JS70" s="22">
        <f t="shared" si="1198"/>
        <v>177.39124595641309</v>
      </c>
      <c r="JT70" s="22">
        <f t="shared" si="1214"/>
        <v>332.97740739762889</v>
      </c>
      <c r="JU70" s="22">
        <f t="shared" si="1200"/>
        <v>0.91962555507588661</v>
      </c>
      <c r="JV70" s="25">
        <f t="shared" si="1216"/>
        <v>511.28827890911782</v>
      </c>
      <c r="JW70" s="20">
        <f t="shared" si="1197"/>
        <v>1.038807526529979</v>
      </c>
      <c r="JX70" s="22">
        <f t="shared" si="1198"/>
        <v>177.62147379484145</v>
      </c>
      <c r="JY70" s="22">
        <f t="shared" si="1219"/>
        <v>331.87822857579772</v>
      </c>
      <c r="JZ70" s="22">
        <f t="shared" si="1200"/>
        <v>0.72693147131403102</v>
      </c>
      <c r="KA70" s="25">
        <f t="shared" si="1221"/>
        <v>510.22663384195317</v>
      </c>
      <c r="KB70" s="20">
        <f t="shared" si="1197"/>
        <v>1.035050571023431</v>
      </c>
      <c r="KC70" s="22">
        <f t="shared" si="1198"/>
        <v>177.8247813032298</v>
      </c>
      <c r="KD70" s="22">
        <f t="shared" si="1224"/>
        <v>330.67795643056576</v>
      </c>
      <c r="KE70" s="22">
        <f t="shared" si="1200"/>
        <v>0.55676893007563377</v>
      </c>
      <c r="KF70" s="25">
        <f t="shared" si="1226"/>
        <v>509.05950666387122</v>
      </c>
      <c r="KG70" s="20">
        <f t="shared" si="1197"/>
        <v>1.0309783290861896</v>
      </c>
      <c r="KH70" s="22">
        <f t="shared" si="1198"/>
        <v>178.00110655214155</v>
      </c>
      <c r="KI70" s="22">
        <f t="shared" si="1229"/>
        <v>329.37695657645588</v>
      </c>
      <c r="KJ70" s="22">
        <f t="shared" si="1200"/>
        <v>0.40918976451914246</v>
      </c>
      <c r="KK70" s="25">
        <f t="shared" si="1231"/>
        <v>507.7872528931166</v>
      </c>
      <c r="KL70" s="20">
        <f t="shared" si="1232"/>
        <v>1.0265920411625971</v>
      </c>
      <c r="KM70" s="22">
        <f t="shared" si="1233"/>
        <v>178.15039583119784</v>
      </c>
      <c r="KN70" s="22">
        <f t="shared" si="1234"/>
        <v>327.97562531062653</v>
      </c>
      <c r="KO70" s="22">
        <f t="shared" si="1235"/>
        <v>0.28423892868802059</v>
      </c>
      <c r="KP70" s="25">
        <f t="shared" si="1236"/>
        <v>506.41026007051238</v>
      </c>
      <c r="KQ70" s="20">
        <f t="shared" si="1232"/>
        <v>1.0218930433584457</v>
      </c>
      <c r="KR70" s="22">
        <f t="shared" si="1233"/>
        <v>178.27260366543803</v>
      </c>
      <c r="KS70" s="22">
        <f t="shared" si="1239"/>
        <v>326.47438949215626</v>
      </c>
      <c r="KT70" s="22">
        <f t="shared" si="1235"/>
        <v>0.18195448381730164</v>
      </c>
      <c r="KU70" s="25">
        <f t="shared" si="1241"/>
        <v>504.92894764141158</v>
      </c>
      <c r="KV70" s="20">
        <f t="shared" si="1232"/>
        <v>1.0168827670339875</v>
      </c>
      <c r="KW70" s="22">
        <f t="shared" si="1233"/>
        <v>178.36769282917194</v>
      </c>
      <c r="KX70" s="22">
        <f t="shared" si="1244"/>
        <v>324.87370641201835</v>
      </c>
      <c r="KY70" s="22">
        <f t="shared" si="1235"/>
        <v>0.10236758673973023</v>
      </c>
      <c r="KZ70" s="25">
        <f t="shared" si="1246"/>
        <v>503.34376682792998</v>
      </c>
      <c r="LA70" s="20">
        <f t="shared" si="1232"/>
        <v>1.0115627383679262</v>
      </c>
      <c r="LB70" s="22">
        <f t="shared" si="1233"/>
        <v>178.43563435731923</v>
      </c>
      <c r="LC70" s="22">
        <f t="shared" si="1249"/>
        <v>323.17406365378508</v>
      </c>
      <c r="LD70" s="22">
        <f t="shared" si="1235"/>
        <v>4.5502480395132501E-2</v>
      </c>
      <c r="LE70" s="25">
        <f t="shared" si="1251"/>
        <v>501.6552004914995</v>
      </c>
      <c r="LF70" s="20">
        <f t="shared" si="1232"/>
        <v>1.0059345778925297</v>
      </c>
      <c r="LG70" s="22">
        <f t="shared" si="1233"/>
        <v>178.47640755423214</v>
      </c>
      <c r="LH70" s="22">
        <f t="shared" si="1254"/>
        <v>321.37597894510543</v>
      </c>
      <c r="LI70" s="22">
        <f t="shared" si="1235"/>
        <v>1.1376486445775923E-2</v>
      </c>
      <c r="LJ70" s="25">
        <f t="shared" si="1256"/>
        <v>499.86376298578335</v>
      </c>
      <c r="LK70" s="20">
        <f t="shared" si="1232"/>
        <v>1</v>
      </c>
      <c r="LL70" s="22">
        <f t="shared" si="1233"/>
        <v>178.49</v>
      </c>
      <c r="LM70" s="22">
        <f t="shared" si="1259"/>
        <v>319.48</v>
      </c>
      <c r="LN70" s="22">
        <f t="shared" si="1235"/>
        <v>0</v>
      </c>
      <c r="LO70" s="25">
        <f t="shared" si="1261"/>
        <v>497.97</v>
      </c>
    </row>
    <row r="71" spans="1:327" x14ac:dyDescent="0.2">
      <c r="A71" s="1">
        <f>Foglio3!A72</f>
        <v>12</v>
      </c>
      <c r="B71" s="1">
        <f>Foglio3!B72</f>
        <v>12</v>
      </c>
      <c r="C71" s="1">
        <f>Foglio3!C72</f>
        <v>47.823602776029638</v>
      </c>
      <c r="D71" s="1">
        <f>Foglio3!D72</f>
        <v>0.67141536073170427</v>
      </c>
      <c r="E71" s="1">
        <f>Foglio3!E72</f>
        <v>0.74108124613534465</v>
      </c>
      <c r="F71" s="1">
        <f>Foglio3!F72</f>
        <v>1.1037597431904431</v>
      </c>
      <c r="G71" s="1">
        <f>Foglio1!H80</f>
        <v>-27.033618301972691</v>
      </c>
      <c r="H71" s="1">
        <f>Foglio3!G72</f>
        <v>-5.1750001329777619E-2</v>
      </c>
      <c r="I71" s="1">
        <f>Foglio3!H72</f>
        <v>197.92</v>
      </c>
      <c r="J71" s="1">
        <f>Foglio3!I72</f>
        <v>366.93</v>
      </c>
      <c r="K71" s="1">
        <f>Foglio3!J72</f>
        <v>564.85</v>
      </c>
      <c r="L71" s="1">
        <f>IF(G71&lt;=Foglio1!$C$3,_xlfn.XLOOKUP(Q71,W71:LO71,$W$3:$LO$3),-_xlfn.XLOOKUP(Q71,W71:LO71,$W$3:$LO$3))</f>
        <v>-3</v>
      </c>
      <c r="M71" s="1">
        <f>IF($G71&lt;=Foglio1!$C$3,_xlfn.XLOOKUP($L71,$W$3:$LO$3,$W71:$LO71),_xlfn.XLOOKUP(-$L71,$W$3:$LO$3,$W71:$LO71))</f>
        <v>1.0016189419753463</v>
      </c>
      <c r="N71" s="1">
        <f t="shared" si="1262"/>
        <v>197.7843787593126</v>
      </c>
      <c r="O71" s="1">
        <f t="shared" si="1263"/>
        <v>367.5240383790138</v>
      </c>
      <c r="P71" s="1">
        <f t="shared" si="1264"/>
        <v>0.11611609408184555</v>
      </c>
      <c r="Q71" s="1">
        <f t="shared" si="1265"/>
        <v>565.42453323240818</v>
      </c>
      <c r="W71" s="20">
        <f t="shared" si="1266"/>
        <v>0.54946699709522451</v>
      </c>
      <c r="X71" s="22">
        <f t="shared" si="1267"/>
        <v>148.44</v>
      </c>
      <c r="Y71" s="22">
        <f t="shared" si="1268"/>
        <v>201.61592524415073</v>
      </c>
      <c r="Z71" s="22">
        <f t="shared" si="1269"/>
        <v>42.363749999999996</v>
      </c>
      <c r="AA71" s="25">
        <f t="shared" si="1270"/>
        <v>392.41967524415071</v>
      </c>
      <c r="AB71" s="20">
        <f t="shared" si="962"/>
        <v>0.56399910098234107</v>
      </c>
      <c r="AC71" s="22">
        <f t="shared" si="963"/>
        <v>149.92816789309896</v>
      </c>
      <c r="AD71" s="22">
        <f t="shared" si="964"/>
        <v>206.94819012345042</v>
      </c>
      <c r="AE71" s="22">
        <f t="shared" si="965"/>
        <v>41.08961150805839</v>
      </c>
      <c r="AF71" s="25">
        <f t="shared" si="966"/>
        <v>397.96596952460777</v>
      </c>
      <c r="AG71" s="20">
        <f t="shared" si="962"/>
        <v>0.57835940527971663</v>
      </c>
      <c r="AH71" s="22">
        <f t="shared" si="963"/>
        <v>151.40081038851795</v>
      </c>
      <c r="AI71" s="22">
        <f t="shared" si="969"/>
        <v>212.21741657928644</v>
      </c>
      <c r="AJ71" s="22">
        <f t="shared" si="965"/>
        <v>39.828765539681136</v>
      </c>
      <c r="AK71" s="25">
        <f t="shared" si="971"/>
        <v>403.4469925074855</v>
      </c>
      <c r="AL71" s="20">
        <f t="shared" si="962"/>
        <v>0.59254353569955065</v>
      </c>
      <c r="AM71" s="22">
        <f t="shared" si="963"/>
        <v>152.85747890508705</v>
      </c>
      <c r="AN71" s="22">
        <f t="shared" si="974"/>
        <v>217.42199955423612</v>
      </c>
      <c r="AO71" s="22">
        <f t="shared" si="965"/>
        <v>38.581596160764299</v>
      </c>
      <c r="AP71" s="25">
        <f t="shared" si="976"/>
        <v>408.86107462008749</v>
      </c>
      <c r="AQ71" s="20">
        <f t="shared" si="962"/>
        <v>0.60654717161831251</v>
      </c>
      <c r="AR71" s="22">
        <f t="shared" si="963"/>
        <v>154.29772972746508</v>
      </c>
      <c r="AS71" s="22">
        <f t="shared" si="979"/>
        <v>222.5603536819074</v>
      </c>
      <c r="AT71" s="22">
        <f t="shared" si="965"/>
        <v>37.348483271182303</v>
      </c>
      <c r="AU71" s="25">
        <f t="shared" si="981"/>
        <v>414.20656668055483</v>
      </c>
      <c r="AV71" s="20">
        <f t="shared" si="962"/>
        <v>0.62036604739284495</v>
      </c>
      <c r="AW71" s="22">
        <f t="shared" si="963"/>
        <v>155.7211241412995</v>
      </c>
      <c r="AX71" s="22">
        <f t="shared" si="984"/>
        <v>227.63091376985659</v>
      </c>
      <c r="AY71" s="22">
        <f t="shared" si="965"/>
        <v>36.129802489066741</v>
      </c>
      <c r="AZ71" s="25">
        <f t="shared" si="986"/>
        <v>419.48184040022284</v>
      </c>
      <c r="BA71" s="20">
        <f t="shared" si="962"/>
        <v>0.63399595365972072</v>
      </c>
      <c r="BB71" s="22">
        <f t="shared" si="963"/>
        <v>157.12722856686312</v>
      </c>
      <c r="BC71" s="22">
        <f t="shared" si="989"/>
        <v>232.63213527636134</v>
      </c>
      <c r="BD71" s="22">
        <f t="shared" si="965"/>
        <v>34.925925036389486</v>
      </c>
      <c r="BE71" s="25">
        <f t="shared" si="991"/>
        <v>424.68528887961395</v>
      </c>
      <c r="BF71" s="20">
        <f t="shared" si="962"/>
        <v>0.64743273861745509</v>
      </c>
      <c r="BG71" s="22">
        <f t="shared" si="963"/>
        <v>158.5156146911267</v>
      </c>
      <c r="BH71" s="22">
        <f t="shared" si="994"/>
        <v>237.5624947809028</v>
      </c>
      <c r="BI71" s="22">
        <f t="shared" si="965"/>
        <v>33.737217625884824</v>
      </c>
      <c r="BJ71" s="25">
        <f t="shared" si="996"/>
        <v>429.81532709791429</v>
      </c>
      <c r="BK71" s="20">
        <f t="shared" si="962"/>
        <v>0.66067230929118459</v>
      </c>
      <c r="BL71" s="22">
        <f t="shared" si="963"/>
        <v>159.88585959822711</v>
      </c>
      <c r="BM71" s="22">
        <f t="shared" si="999"/>
        <v>242.42049044821437</v>
      </c>
      <c r="BN71" s="22">
        <f t="shared" si="965"/>
        <v>32.564042349345293</v>
      </c>
      <c r="BO71" s="25">
        <f t="shared" si="1001"/>
        <v>434.87039239578678</v>
      </c>
      <c r="BP71" s="20">
        <f t="shared" si="962"/>
        <v>0.67371063277942778</v>
      </c>
      <c r="BQ71" s="22">
        <f t="shared" si="963"/>
        <v>161.2375458982919</v>
      </c>
      <c r="BR71" s="22">
        <f t="shared" si="1004"/>
        <v>247.20464248575544</v>
      </c>
      <c r="BS71" s="22">
        <f t="shared" si="965"/>
        <v>31.406756567324894</v>
      </c>
      <c r="BT71" s="25">
        <f t="shared" si="1006"/>
        <v>439.84894495137223</v>
      </c>
      <c r="BU71" s="20">
        <f t="shared" si="962"/>
        <v>0.68654373748254494</v>
      </c>
      <c r="BV71" s="22">
        <f t="shared" si="963"/>
        <v>162.57026185457991</v>
      </c>
      <c r="BW71" s="22">
        <f t="shared" si="1009"/>
        <v>251.91349359447022</v>
      </c>
      <c r="BX71" s="22">
        <f t="shared" si="965"/>
        <v>30.265712800283737</v>
      </c>
      <c r="BY71" s="25">
        <f t="shared" si="1011"/>
        <v>444.74946824933386</v>
      </c>
      <c r="BZ71" s="20">
        <f t="shared" si="962"/>
        <v>0.69916771431252633</v>
      </c>
      <c r="CA71" s="22">
        <f t="shared" si="963"/>
        <v>163.8836015089006</v>
      </c>
      <c r="CB71" s="22">
        <f t="shared" si="1014"/>
        <v>256.54560941269528</v>
      </c>
      <c r="CC71" s="22">
        <f t="shared" si="965"/>
        <v>29.141258621206799</v>
      </c>
      <c r="CD71" s="25">
        <f t="shared" si="1016"/>
        <v>449.5704695428027</v>
      </c>
      <c r="CE71" s="20">
        <f t="shared" si="962"/>
        <v>0.7115787178837385</v>
      </c>
      <c r="CF71" s="22">
        <f t="shared" si="963"/>
        <v>165.17716480527261</v>
      </c>
      <c r="CG71" s="22">
        <f t="shared" si="1019"/>
        <v>261.0995789530802</v>
      </c>
      <c r="CH71" s="22">
        <f t="shared" si="965"/>
        <v>28.033736549729841</v>
      </c>
      <c r="CI71" s="25">
        <f t="shared" si="1021"/>
        <v>454.31048030808267</v>
      </c>
      <c r="CJ71" s="20">
        <f t="shared" si="962"/>
        <v>0.72377296768426524</v>
      </c>
      <c r="CK71" s="22">
        <f t="shared" si="963"/>
        <v>166.45055771178485</v>
      </c>
      <c r="CL71" s="22">
        <f t="shared" si="1024"/>
        <v>265.57401503238748</v>
      </c>
      <c r="CM71" s="22">
        <f t="shared" si="965"/>
        <v>26.943483947804662</v>
      </c>
      <c r="CN71" s="25">
        <f t="shared" si="1026"/>
        <v>458.96805669197704</v>
      </c>
      <c r="CO71" s="20">
        <f t="shared" si="1027"/>
        <v>0.73574674922748939</v>
      </c>
      <c r="CP71" s="22">
        <f t="shared" si="1028"/>
        <v>167.70339234062234</v>
      </c>
      <c r="CQ71" s="22">
        <f t="shared" si="1029"/>
        <v>269.96755469404269</v>
      </c>
      <c r="CR71" s="22">
        <f t="shared" si="1030"/>
        <v>25.870832916935314</v>
      </c>
      <c r="CS71" s="25">
        <f t="shared" si="1031"/>
        <v>463.54177995160035</v>
      </c>
      <c r="CT71" s="20">
        <f t="shared" si="1027"/>
        <v>0.74749641518356003</v>
      </c>
      <c r="CU71" s="22">
        <f t="shared" si="1028"/>
        <v>168.93528706622072</v>
      </c>
      <c r="CV71" s="22">
        <f t="shared" si="1034"/>
        <v>274.27885962330367</v>
      </c>
      <c r="CW71" s="22">
        <f t="shared" si="1030"/>
        <v>24.816110197016794</v>
      </c>
      <c r="CX71" s="25">
        <f t="shared" si="1036"/>
        <v>468.03025688654117</v>
      </c>
      <c r="CY71" s="20">
        <f t="shared" si="1027"/>
        <v>0.75901838649040521</v>
      </c>
      <c r="CZ71" s="22">
        <f t="shared" si="1028"/>
        <v>170.1458666415129</v>
      </c>
      <c r="DA71" s="22">
        <f t="shared" si="1039"/>
        <v>278.50661655492439</v>
      </c>
      <c r="DB71" s="22">
        <f t="shared" si="1030"/>
        <v>23.779637066806934</v>
      </c>
      <c r="DC71" s="25">
        <f t="shared" si="1041"/>
        <v>472.4321202632442</v>
      </c>
      <c r="DD71" s="20">
        <f t="shared" si="1027"/>
        <v>0.77030915344394946</v>
      </c>
      <c r="DE71" s="22">
        <f t="shared" si="1028"/>
        <v>171.3347623122331</v>
      </c>
      <c r="DF71" s="22">
        <f t="shared" si="1044"/>
        <v>282.64953767318838</v>
      </c>
      <c r="DG71" s="22">
        <f t="shared" si="1030"/>
        <v>22.761729246061737</v>
      </c>
      <c r="DH71" s="25">
        <f t="shared" si="1046"/>
        <v>476.74602923148319</v>
      </c>
      <c r="DI71" s="20">
        <f t="shared" si="1027"/>
        <v>0.78136527676720213</v>
      </c>
      <c r="DJ71" s="22">
        <f t="shared" si="1028"/>
        <v>172.50161192924293</v>
      </c>
      <c r="DK71" s="22">
        <f t="shared" si="1049"/>
        <v>286.70636100418949</v>
      </c>
      <c r="DL71" s="22">
        <f t="shared" si="1030"/>
        <v>21.762696799364083</v>
      </c>
      <c r="DM71" s="25">
        <f t="shared" si="1051"/>
        <v>480.97066973279652</v>
      </c>
      <c r="DN71" s="20">
        <f t="shared" si="1027"/>
        <v>0.79218338865789617</v>
      </c>
      <c r="DO71" s="22">
        <f t="shared" si="1028"/>
        <v>173.64606005884551</v>
      </c>
      <c r="DP71" s="22">
        <f t="shared" si="1054"/>
        <v>290.67585080024185</v>
      </c>
      <c r="DQ71" s="22">
        <f t="shared" si="1030"/>
        <v>20.782844041675087</v>
      </c>
      <c r="DR71" s="25">
        <f t="shared" si="1056"/>
        <v>485.10475490076243</v>
      </c>
      <c r="DS71" s="20">
        <f t="shared" si="1027"/>
        <v>0.80276019381435226</v>
      </c>
      <c r="DT71" s="22">
        <f t="shared" si="1028"/>
        <v>174.76775809105405</v>
      </c>
      <c r="DU71" s="22">
        <f t="shared" si="1059"/>
        <v>294.5567979163003</v>
      </c>
      <c r="DV71" s="22">
        <f t="shared" si="1030"/>
        <v>19.822469445636791</v>
      </c>
      <c r="DW71" s="25">
        <f t="shared" si="1061"/>
        <v>489.1470254529911</v>
      </c>
      <c r="DX71" s="20">
        <f t="shared" si="1027"/>
        <v>0.81309247043925981</v>
      </c>
      <c r="DY71" s="22">
        <f t="shared" si="1028"/>
        <v>175.86636434578182</v>
      </c>
      <c r="DZ71" s="22">
        <f t="shared" si="1064"/>
        <v>298.34802017827758</v>
      </c>
      <c r="EA71" s="22">
        <f t="shared" si="1030"/>
        <v>18.881865550654499</v>
      </c>
      <c r="EB71" s="25">
        <f t="shared" si="1066"/>
        <v>493.09625007471385</v>
      </c>
      <c r="EC71" s="20">
        <f t="shared" si="1027"/>
        <v>0.82317707122106798</v>
      </c>
      <c r="ED71" s="22">
        <f t="shared" si="1028"/>
        <v>176.94154417692118</v>
      </c>
      <c r="EE71" s="22">
        <f t="shared" si="1069"/>
        <v>302.04836274314647</v>
      </c>
      <c r="EF71" s="22">
        <f t="shared" si="1030"/>
        <v>17.961318873786471</v>
      </c>
      <c r="EG71" s="25">
        <f t="shared" si="1071"/>
        <v>496.95122579385412</v>
      </c>
      <c r="EH71" s="20">
        <f t="shared" si="1027"/>
        <v>0.83301092429268708</v>
      </c>
      <c r="EI71" s="22">
        <f t="shared" si="1028"/>
        <v>177.99297007428009</v>
      </c>
      <c r="EJ71" s="22">
        <f t="shared" si="1074"/>
        <v>305.65669845071568</v>
      </c>
      <c r="EK71" s="22">
        <f t="shared" si="1030"/>
        <v>17.061109822467998</v>
      </c>
      <c r="EL71" s="25">
        <f t="shared" si="1076"/>
        <v>500.71077834746376</v>
      </c>
      <c r="EM71" s="20">
        <f t="shared" si="1027"/>
        <v>0.84259103416720826</v>
      </c>
      <c r="EN71" s="22">
        <f t="shared" si="1028"/>
        <v>179.02032176334478</v>
      </c>
      <c r="EO71" s="22">
        <f t="shared" si="1079"/>
        <v>309.17192816697371</v>
      </c>
      <c r="EP71" s="22">
        <f t="shared" si="1030"/>
        <v>16.181512609096639</v>
      </c>
      <c r="EQ71" s="25">
        <f t="shared" si="1081"/>
        <v>504.37376253941511</v>
      </c>
      <c r="ER71" s="20">
        <f t="shared" si="1027"/>
        <v>0.85191448265035952</v>
      </c>
      <c r="ES71" s="22">
        <f t="shared" si="1028"/>
        <v>180.02328630283864</v>
      </c>
      <c r="ET71" s="22">
        <f t="shared" si="1084"/>
        <v>312.59298111889643</v>
      </c>
      <c r="EU71" s="22">
        <f t="shared" si="1030"/>
        <v>15.322795167504449</v>
      </c>
      <c r="EV71" s="25">
        <f t="shared" si="1086"/>
        <v>507.93906258923954</v>
      </c>
      <c r="EW71" s="20">
        <f t="shared" si="1027"/>
        <v>0.86097842972941474</v>
      </c>
      <c r="EX71" s="22">
        <f t="shared" si="1028"/>
        <v>181.00155818004691</v>
      </c>
      <c r="EY71" s="22">
        <f t="shared" si="1089"/>
        <v>315.91881522061414</v>
      </c>
      <c r="EZ71" s="22">
        <f t="shared" si="1030"/>
        <v>14.485219071342712</v>
      </c>
      <c r="FA71" s="25">
        <f t="shared" si="1091"/>
        <v>511.40559247200378</v>
      </c>
      <c r="FB71" s="20">
        <f t="shared" si="1092"/>
        <v>0.86978011443828918</v>
      </c>
      <c r="FC71" s="22">
        <f t="shared" si="1093"/>
        <v>181.95483940387916</v>
      </c>
      <c r="FD71" s="22">
        <f t="shared" si="1094"/>
        <v>319.14841739084147</v>
      </c>
      <c r="FE71" s="22">
        <f t="shared" si="1095"/>
        <v>13.669039454404086</v>
      </c>
      <c r="FF71" s="25">
        <f t="shared" si="1096"/>
        <v>514.77229624912479</v>
      </c>
      <c r="FG71" s="20">
        <f t="shared" si="1092"/>
        <v>0.87831685569855622</v>
      </c>
      <c r="FH71" s="22">
        <f t="shared" si="1093"/>
        <v>182.88283959563989</v>
      </c>
      <c r="FI71" s="22">
        <f t="shared" si="1099"/>
        <v>322.28080386147121</v>
      </c>
      <c r="FJ71" s="22">
        <f t="shared" si="1095"/>
        <v>12.874504932906421</v>
      </c>
      <c r="FK71" s="25">
        <f t="shared" si="1101"/>
        <v>518.03814839001757</v>
      </c>
      <c r="FL71" s="20">
        <f t="shared" si="1092"/>
        <v>0.88658605313613115</v>
      </c>
      <c r="FM71" s="22">
        <f t="shared" si="1093"/>
        <v>183.78527607748103</v>
      </c>
      <c r="FN71" s="22">
        <f t="shared" si="1104"/>
        <v>325.31502047724058</v>
      </c>
      <c r="FO71" s="22">
        <f t="shared" si="1095"/>
        <v>12.101857529761778</v>
      </c>
      <c r="FP71" s="25">
        <f t="shared" si="1106"/>
        <v>521.20215408448337</v>
      </c>
      <c r="FQ71" s="20">
        <f t="shared" si="1092"/>
        <v>0.89458518787336883</v>
      </c>
      <c r="FR71" s="22">
        <f t="shared" si="1093"/>
        <v>184.66187395850807</v>
      </c>
      <c r="FS71" s="22">
        <f t="shared" si="1109"/>
        <v>328.25014298637524</v>
      </c>
      <c r="FT71" s="22">
        <f t="shared" si="1095"/>
        <v>11.35133260085397</v>
      </c>
      <c r="FU71" s="25">
        <f t="shared" si="1111"/>
        <v>524.26334954573736</v>
      </c>
      <c r="FV71" s="20">
        <f t="shared" si="1092"/>
        <v>0.90231182329633897</v>
      </c>
      <c r="FW71" s="22">
        <f t="shared" si="1093"/>
        <v>185.51236621851459</v>
      </c>
      <c r="FX71" s="22">
        <f t="shared" si="1114"/>
        <v>331.08527732212565</v>
      </c>
      <c r="FY71" s="22">
        <f t="shared" si="1095"/>
        <v>10.623158763346849</v>
      </c>
      <c r="FZ71" s="25">
        <f t="shared" si="1116"/>
        <v>527.22080230398706</v>
      </c>
      <c r="GA71" s="20">
        <f t="shared" si="1092"/>
        <v>0.90976360579704241</v>
      </c>
      <c r="GB71" s="22">
        <f t="shared" si="1093"/>
        <v>186.33649378931941</v>
      </c>
      <c r="GC71" s="22">
        <f t="shared" si="1119"/>
        <v>333.81955987510878</v>
      </c>
      <c r="GD71" s="22">
        <f t="shared" si="1095"/>
        <v>9.9175578260452646</v>
      </c>
      <c r="GE71" s="25">
        <f t="shared" si="1121"/>
        <v>530.07361149047347</v>
      </c>
      <c r="GF71" s="20">
        <f t="shared" si="1092"/>
        <v>0.91693826549034196</v>
      </c>
      <c r="GG71" s="22">
        <f t="shared" si="1093"/>
        <v>187.13400563368086</v>
      </c>
      <c r="GH71" s="22">
        <f t="shared" si="1124"/>
        <v>336.45215775637121</v>
      </c>
      <c r="GI71" s="22">
        <f t="shared" si="1095"/>
        <v>9.2347447218300598</v>
      </c>
      <c r="GJ71" s="25">
        <f t="shared" si="1126"/>
        <v>532.8209081118822</v>
      </c>
      <c r="GK71" s="20">
        <f t="shared" si="1127"/>
        <v>0.92383361690539267</v>
      </c>
      <c r="GL71" s="22">
        <f t="shared" si="1128"/>
        <v>187.90465882176557</v>
      </c>
      <c r="GM71" s="22">
        <f t="shared" si="1129"/>
        <v>338.98226905109573</v>
      </c>
      <c r="GN71" s="22">
        <f t="shared" si="1130"/>
        <v>8.5749274421873256</v>
      </c>
      <c r="GO71" s="25">
        <f t="shared" si="1131"/>
        <v>535.46185531504864</v>
      </c>
      <c r="GP71" s="20">
        <f t="shared" si="1127"/>
        <v>0.93044755965135684</v>
      </c>
      <c r="GQ71" s="22">
        <f t="shared" si="1128"/>
        <v>188.64821860514687</v>
      </c>
      <c r="GR71" s="22">
        <f t="shared" si="1134"/>
        <v>341.40912306287237</v>
      </c>
      <c r="GS71" s="22">
        <f t="shared" si="1130"/>
        <v>7.9383069738522432</v>
      </c>
      <c r="GT71" s="25">
        <f t="shared" si="1136"/>
        <v>537.99564864187153</v>
      </c>
      <c r="GU71" s="20">
        <f t="shared" si="1127"/>
        <v>0.93677807905720312</v>
      </c>
      <c r="GV71" s="22">
        <f t="shared" si="1128"/>
        <v>189.36445848831175</v>
      </c>
      <c r="GW71" s="22">
        <f t="shared" si="1139"/>
        <v>343.73198054845955</v>
      </c>
      <c r="GX71" s="22">
        <f t="shared" si="1130"/>
        <v>7.3250772375865356</v>
      </c>
      <c r="GY71" s="25">
        <f t="shared" si="1141"/>
        <v>540.42151627435783</v>
      </c>
      <c r="GZ71" s="20">
        <f t="shared" si="1127"/>
        <v>0.94282324678539586</v>
      </c>
      <c r="HA71" s="22">
        <f t="shared" si="1128"/>
        <v>190.05316029765351</v>
      </c>
      <c r="HB71" s="22">
        <f t="shared" si="1144"/>
        <v>345.95013394296529</v>
      </c>
      <c r="HC71" s="22">
        <f t="shared" si="1130"/>
        <v>6.7354250291083586</v>
      </c>
      <c r="HD71" s="25">
        <f t="shared" si="1146"/>
        <v>542.73871926972708</v>
      </c>
      <c r="HE71" s="20">
        <f t="shared" si="1127"/>
        <v>0.94858122141928369</v>
      </c>
      <c r="HF71" s="22">
        <f t="shared" si="1128"/>
        <v>190.71411424792927</v>
      </c>
      <c r="HG71" s="22">
        <f t="shared" si="1149"/>
        <v>348.06290757537778</v>
      </c>
      <c r="HH71" s="22">
        <f t="shared" si="1130"/>
        <v>6.1695299621925193</v>
      </c>
      <c r="HI71" s="25">
        <f t="shared" si="1151"/>
        <v>544.94655178549954</v>
      </c>
      <c r="HJ71" s="20">
        <f t="shared" si="1127"/>
        <v>0.95405024902401447</v>
      </c>
      <c r="HK71" s="22">
        <f t="shared" si="1128"/>
        <v>191.34711900616307</v>
      </c>
      <c r="HL71" s="22">
        <f t="shared" si="1154"/>
        <v>350.06965787438162</v>
      </c>
      <c r="HM71" s="22">
        <f t="shared" si="1130"/>
        <v>5.6275644139583401</v>
      </c>
      <c r="HN71" s="25">
        <f t="shared" si="1156"/>
        <v>547.04434129450306</v>
      </c>
      <c r="HO71" s="20">
        <f t="shared" si="1127"/>
        <v>0.95922866368080051</v>
      </c>
      <c r="HP71" s="22">
        <f t="shared" si="1128"/>
        <v>191.9519817529735</v>
      </c>
      <c r="HQ71" s="22">
        <f t="shared" si="1159"/>
        <v>351.96977356439612</v>
      </c>
      <c r="HR71" s="22">
        <f t="shared" si="1130"/>
        <v>5.1096934723619443</v>
      </c>
      <c r="HS71" s="25">
        <f t="shared" si="1161"/>
        <v>549.0314487897316</v>
      </c>
      <c r="HT71" s="20">
        <f t="shared" si="1162"/>
        <v>0.96411488799437262</v>
      </c>
      <c r="HU71" s="22">
        <f t="shared" si="1163"/>
        <v>192.5285182413084</v>
      </c>
      <c r="HV71" s="22">
        <f t="shared" si="1164"/>
        <v>353.76267585177516</v>
      </c>
      <c r="HW71" s="22">
        <f t="shared" si="1165"/>
        <v>4.6160748859088825</v>
      </c>
      <c r="HX71" s="25">
        <f t="shared" si="1166"/>
        <v>550.90726897899242</v>
      </c>
      <c r="HY71" s="20">
        <f t="shared" si="1162"/>
        <v>0.96870743357347078</v>
      </c>
      <c r="HZ71" s="22">
        <f t="shared" si="1163"/>
        <v>193.0765528525684</v>
      </c>
      <c r="IA71" s="22">
        <f t="shared" si="1169"/>
        <v>355.44781860111362</v>
      </c>
      <c r="IB71" s="22">
        <f t="shared" si="1165"/>
        <v>4.1468590156023799</v>
      </c>
      <c r="IC71" s="25">
        <f t="shared" si="1171"/>
        <v>552.67123046928441</v>
      </c>
      <c r="ID71" s="20">
        <f t="shared" si="1162"/>
        <v>0.97300490148422303</v>
      </c>
      <c r="IE71" s="22">
        <f t="shared" si="1163"/>
        <v>193.59591865010199</v>
      </c>
      <c r="IF71" s="22">
        <f t="shared" si="1174"/>
        <v>357.02468850160597</v>
      </c>
      <c r="IG71" s="22">
        <f t="shared" si="1165"/>
        <v>3.7021887891419154</v>
      </c>
      <c r="IH71" s="25">
        <f t="shared" si="1176"/>
        <v>554.32279594084991</v>
      </c>
      <c r="II71" s="20">
        <f t="shared" si="1162"/>
        <v>0.97700598267627325</v>
      </c>
      <c r="IJ71" s="22">
        <f t="shared" si="1163"/>
        <v>194.08645743005602</v>
      </c>
      <c r="IK71" s="22">
        <f t="shared" si="1179"/>
        <v>358.49280522340496</v>
      </c>
      <c r="IL71" s="22">
        <f t="shared" si="1165"/>
        <v>3.2821996573860863</v>
      </c>
      <c r="IM71" s="25">
        <f t="shared" si="1181"/>
        <v>555.86146231084706</v>
      </c>
      <c r="IN71" s="20">
        <f t="shared" si="1162"/>
        <v>0.98070945838153045</v>
      </c>
      <c r="IO71" s="22">
        <f t="shared" si="1163"/>
        <v>194.54801976956617</v>
      </c>
      <c r="IP71" s="22">
        <f t="shared" si="1184"/>
        <v>359.85172156393497</v>
      </c>
      <c r="IQ71" s="22">
        <f t="shared" si="1165"/>
        <v>2.8870195530929648</v>
      </c>
      <c r="IR71" s="25">
        <f t="shared" si="1186"/>
        <v>557.28676088659415</v>
      </c>
      <c r="IS71" s="20">
        <f t="shared" si="1162"/>
        <v>0.98411420048541898</v>
      </c>
      <c r="IT71" s="22">
        <f t="shared" si="1163"/>
        <v>194.98046507227258</v>
      </c>
      <c r="IU71" s="22">
        <f t="shared" si="1189"/>
        <v>361.10102358411478</v>
      </c>
      <c r="IV71" s="22">
        <f t="shared" si="1165"/>
        <v>2.5167688519505091</v>
      </c>
      <c r="IW71" s="25">
        <f t="shared" si="1191"/>
        <v>558.59825750833784</v>
      </c>
      <c r="IX71" s="20">
        <f t="shared" si="1162"/>
        <v>0.98721917187051123</v>
      </c>
      <c r="IY71" s="22">
        <f t="shared" si="1163"/>
        <v>195.38366161114689</v>
      </c>
      <c r="IZ71" s="22">
        <f t="shared" si="1194"/>
        <v>362.24033073444667</v>
      </c>
      <c r="JA71" s="22">
        <f t="shared" si="1165"/>
        <v>2.171560335908981</v>
      </c>
      <c r="JB71" s="25">
        <f t="shared" si="1196"/>
        <v>559.79555268150261</v>
      </c>
      <c r="JC71" s="20">
        <f t="shared" si="1197"/>
        <v>0.99002342673244492</v>
      </c>
      <c r="JD71" s="22">
        <f t="shared" si="1198"/>
        <v>195.7574865686174</v>
      </c>
      <c r="JE71" s="22">
        <f t="shared" si="1199"/>
        <v>363.26929597093601</v>
      </c>
      <c r="JF71" s="22">
        <f t="shared" si="1200"/>
        <v>1.8514991588264786</v>
      </c>
      <c r="JG71" s="25">
        <f t="shared" si="1201"/>
        <v>560.87828169837996</v>
      </c>
      <c r="JH71" s="20">
        <f t="shared" si="1197"/>
        <v>0.99252611086802356</v>
      </c>
      <c r="JI71" s="22">
        <f t="shared" si="1198"/>
        <v>196.10182607398082</v>
      </c>
      <c r="JJ71" s="22">
        <f t="shared" si="1204"/>
        <v>364.1876058608039</v>
      </c>
      <c r="JK71" s="22">
        <f t="shared" si="1200"/>
        <v>1.5566828144380507</v>
      </c>
      <c r="JL71" s="25">
        <f t="shared" si="1206"/>
        <v>561.84611474922281</v>
      </c>
      <c r="JM71" s="20">
        <f t="shared" si="1197"/>
        <v>0.99472646193541536</v>
      </c>
      <c r="JN71" s="22">
        <f t="shared" si="1198"/>
        <v>196.41657523808811</v>
      </c>
      <c r="JO71" s="22">
        <f t="shared" si="1209"/>
        <v>364.99498067796196</v>
      </c>
      <c r="JP71" s="22">
        <f t="shared" si="1200"/>
        <v>1.287201106658145</v>
      </c>
      <c r="JQ71" s="25">
        <f t="shared" si="1211"/>
        <v>562.69875702270815</v>
      </c>
      <c r="JR71" s="20">
        <f t="shared" si="1197"/>
        <v>0.99662380968637032</v>
      </c>
      <c r="JS71" s="22">
        <f t="shared" si="1198"/>
        <v>196.70163818529483</v>
      </c>
      <c r="JT71" s="22">
        <f t="shared" si="1214"/>
        <v>365.69117448821987</v>
      </c>
      <c r="JU71" s="22">
        <f t="shared" si="1200"/>
        <v>1.0431361222254647</v>
      </c>
      <c r="JV71" s="25">
        <f t="shared" si="1216"/>
        <v>563.43594879574027</v>
      </c>
      <c r="JW71" s="20">
        <f t="shared" si="1197"/>
        <v>0.9982175761703832</v>
      </c>
      <c r="JX71" s="22">
        <f t="shared" si="1198"/>
        <v>196.9569280826658</v>
      </c>
      <c r="JY71" s="22">
        <f t="shared" si="1219"/>
        <v>366.2759752241987</v>
      </c>
      <c r="JZ71" s="22">
        <f t="shared" si="1200"/>
        <v>0.82456220569859717</v>
      </c>
      <c r="KA71" s="25">
        <f t="shared" si="1221"/>
        <v>564.05746551256311</v>
      </c>
      <c r="KB71" s="20">
        <f t="shared" si="1197"/>
        <v>0.99950727591074329</v>
      </c>
      <c r="KC71" s="22">
        <f t="shared" si="1198"/>
        <v>197.18236716642522</v>
      </c>
      <c r="KD71" s="22">
        <f t="shared" si="1224"/>
        <v>366.74920474992905</v>
      </c>
      <c r="KE71" s="22">
        <f t="shared" si="1200"/>
        <v>0.63154593680989168</v>
      </c>
      <c r="KF71" s="25">
        <f t="shared" si="1226"/>
        <v>564.56311785316416</v>
      </c>
      <c r="KG71" s="20">
        <f t="shared" si="1197"/>
        <v>1.000492516052417</v>
      </c>
      <c r="KH71" s="22">
        <f t="shared" si="1198"/>
        <v>197.37788676564432</v>
      </c>
      <c r="KI71" s="22">
        <f t="shared" si="1229"/>
        <v>367.11071891511335</v>
      </c>
      <c r="KJ71" s="22">
        <f t="shared" si="1200"/>
        <v>0.46414611018462487</v>
      </c>
      <c r="KK71" s="25">
        <f t="shared" si="1231"/>
        <v>564.95275179094233</v>
      </c>
      <c r="KL71" s="20">
        <f t="shared" si="1232"/>
        <v>1.0011729964817127</v>
      </c>
      <c r="KM71" s="22">
        <f t="shared" si="1233"/>
        <v>197.54342732315914</v>
      </c>
      <c r="KN71" s="22">
        <f t="shared" si="1234"/>
        <v>367.36040759903483</v>
      </c>
      <c r="KO71" s="22">
        <f t="shared" si="1235"/>
        <v>0.32241371743162933</v>
      </c>
      <c r="KP71" s="25">
        <f t="shared" si="1236"/>
        <v>565.22624863962551</v>
      </c>
      <c r="KQ71" s="20">
        <f t="shared" si="1232"/>
        <v>1.0015485099176988</v>
      </c>
      <c r="KR71" s="22">
        <f t="shared" si="1233"/>
        <v>197.67893841371219</v>
      </c>
      <c r="KS71" s="22">
        <f t="shared" si="1239"/>
        <v>367.49819474410123</v>
      </c>
      <c r="KT71" s="22">
        <f t="shared" si="1235"/>
        <v>0.20639193161074532</v>
      </c>
      <c r="KU71" s="25">
        <f t="shared" si="1241"/>
        <v>565.3835250894241</v>
      </c>
      <c r="KV71" s="20">
        <f t="shared" si="1232"/>
        <v>1.0016189419753463</v>
      </c>
      <c r="KW71" s="22">
        <f t="shared" si="1233"/>
        <v>197.7843787593126</v>
      </c>
      <c r="KX71" s="22">
        <f t="shared" si="1244"/>
        <v>367.5240383790138</v>
      </c>
      <c r="KY71" s="22">
        <f t="shared" si="1235"/>
        <v>0.11611609408184555</v>
      </c>
      <c r="KZ71" s="25">
        <f t="shared" si="1246"/>
        <v>565.42453323240818</v>
      </c>
      <c r="LA71" s="20">
        <f t="shared" si="1232"/>
        <v>1.0013842712003671</v>
      </c>
      <c r="LB71" s="22">
        <f t="shared" si="1233"/>
        <v>197.85971624180971</v>
      </c>
      <c r="LC71" s="22">
        <f t="shared" si="1249"/>
        <v>367.43793063155073</v>
      </c>
      <c r="LD71" s="22">
        <f t="shared" si="1235"/>
        <v>5.1613703739563817E-2</v>
      </c>
      <c r="LE71" s="25">
        <f t="shared" si="1251"/>
        <v>565.34926057710004</v>
      </c>
      <c r="LF71" s="20">
        <f t="shared" si="1232"/>
        <v>1.0008445690757535</v>
      </c>
      <c r="LG71" s="22">
        <f t="shared" si="1233"/>
        <v>197.90492791267647</v>
      </c>
      <c r="LH71" s="22">
        <f t="shared" si="1254"/>
        <v>367.23989773096622</v>
      </c>
      <c r="LI71" s="22">
        <f t="shared" si="1235"/>
        <v>1.2904408636858707E-2</v>
      </c>
      <c r="LJ71" s="25">
        <f t="shared" si="1256"/>
        <v>565.15773005227948</v>
      </c>
      <c r="LK71" s="20">
        <f t="shared" si="1232"/>
        <v>1</v>
      </c>
      <c r="LL71" s="22">
        <f t="shared" si="1233"/>
        <v>197.92</v>
      </c>
      <c r="LM71" s="22">
        <f t="shared" si="1259"/>
        <v>366.93</v>
      </c>
      <c r="LN71" s="22">
        <f t="shared" si="1235"/>
        <v>0</v>
      </c>
      <c r="LO71" s="25">
        <f t="shared" si="1261"/>
        <v>564.85</v>
      </c>
    </row>
    <row r="72" spans="1:327" x14ac:dyDescent="0.2">
      <c r="A72" s="1">
        <f>Foglio3!A73</f>
        <v>13</v>
      </c>
      <c r="B72" s="1">
        <f>Foglio3!B73</f>
        <v>13</v>
      </c>
      <c r="C72" s="1">
        <f>Foglio3!C73</f>
        <v>44.696100322075957</v>
      </c>
      <c r="D72" s="1">
        <f>Foglio3!D73</f>
        <v>0.71084734683126571</v>
      </c>
      <c r="E72" s="1">
        <f>Foglio3!E73</f>
        <v>0.70334632259147423</v>
      </c>
      <c r="F72" s="1">
        <f>Foglio3!F73</f>
        <v>0.98944777064551381</v>
      </c>
      <c r="G72" s="1">
        <f>Foglio1!H81</f>
        <v>-6.6672566938947009</v>
      </c>
      <c r="H72" s="1">
        <f>Foglio3!G73</f>
        <v>0.39607031030415907</v>
      </c>
      <c r="I72" s="1">
        <f>Foglio3!H73</f>
        <v>202.97</v>
      </c>
      <c r="J72" s="1">
        <f>Foglio3!I73</f>
        <v>404.42</v>
      </c>
      <c r="K72" s="1">
        <f>Foglio3!J73</f>
        <v>607.39</v>
      </c>
      <c r="L72" s="1">
        <f>IF(G72&lt;=Foglio1!$C$3,_xlfn.XLOOKUP(Q72,W72:LO72,$W$3:$LO$3),-_xlfn.XLOOKUP(Q72,W72:LO72,$W$3:$LO$3))</f>
        <v>-21</v>
      </c>
      <c r="M72" s="1">
        <f>IF($G72&lt;=Foglio1!$C$3,_xlfn.XLOOKUP($L72,$W$3:$LO$3,$W72:$LO72),_xlfn.XLOOKUP(-$L72,$W$3:$LO$3,$W72:$LO72))</f>
        <v>1.074021559597006</v>
      </c>
      <c r="N72" s="1">
        <f t="shared" si="1262"/>
        <v>196.2294095830685</v>
      </c>
      <c r="O72" s="1">
        <f t="shared" si="1263"/>
        <v>434.35579913222119</v>
      </c>
      <c r="P72" s="1">
        <f t="shared" si="1264"/>
        <v>6.0513877124796949</v>
      </c>
      <c r="Q72" s="1">
        <f t="shared" si="1265"/>
        <v>636.6365964277694</v>
      </c>
      <c r="W72" s="20">
        <f t="shared" si="1266"/>
        <v>0.83938746239729722</v>
      </c>
      <c r="X72" s="22">
        <f t="shared" si="1267"/>
        <v>152.22749999999999</v>
      </c>
      <c r="Y72" s="22">
        <f t="shared" si="1268"/>
        <v>339.46507754271494</v>
      </c>
      <c r="Z72" s="22">
        <f t="shared" si="1269"/>
        <v>45.554249999999989</v>
      </c>
      <c r="AA72" s="25">
        <f t="shared" si="1270"/>
        <v>537.24682754271498</v>
      </c>
      <c r="AB72" s="20">
        <f t="shared" si="962"/>
        <v>0.8509541274461313</v>
      </c>
      <c r="AC72" s="22">
        <f t="shared" si="963"/>
        <v>153.75363903224687</v>
      </c>
      <c r="AD72" s="22">
        <f t="shared" si="964"/>
        <v>344.14286822176445</v>
      </c>
      <c r="AE72" s="22">
        <f t="shared" si="965"/>
        <v>44.184153552057325</v>
      </c>
      <c r="AF72" s="25">
        <f t="shared" si="966"/>
        <v>542.08066080606864</v>
      </c>
      <c r="AG72" s="20">
        <f t="shared" si="962"/>
        <v>0.86226158362436756</v>
      </c>
      <c r="AH72" s="22">
        <f t="shared" si="963"/>
        <v>155.26385653070679</v>
      </c>
      <c r="AI72" s="22">
        <f t="shared" si="969"/>
        <v>348.71582964936675</v>
      </c>
      <c r="AJ72" s="22">
        <f t="shared" si="965"/>
        <v>42.828350714609044</v>
      </c>
      <c r="AK72" s="25">
        <f t="shared" si="971"/>
        <v>546.80803689468257</v>
      </c>
      <c r="AL72" s="20">
        <f t="shared" si="962"/>
        <v>0.87330638657131632</v>
      </c>
      <c r="AM72" s="22">
        <f t="shared" si="963"/>
        <v>156.75769246850001</v>
      </c>
      <c r="AN72" s="22">
        <f t="shared" si="974"/>
        <v>353.18256885717176</v>
      </c>
      <c r="AO72" s="22">
        <f t="shared" si="965"/>
        <v>41.487254478333398</v>
      </c>
      <c r="AP72" s="25">
        <f t="shared" si="976"/>
        <v>551.42751580400522</v>
      </c>
      <c r="AQ72" s="20">
        <f t="shared" si="962"/>
        <v>0.88408517193300662</v>
      </c>
      <c r="AR72" s="22">
        <f t="shared" si="963"/>
        <v>158.23469180872874</v>
      </c>
      <c r="AS72" s="22">
        <f t="shared" si="979"/>
        <v>357.54172523314656</v>
      </c>
      <c r="AT72" s="22">
        <f t="shared" si="965"/>
        <v>40.16127335413546</v>
      </c>
      <c r="AU72" s="25">
        <f t="shared" si="981"/>
        <v>555.93769039601079</v>
      </c>
      <c r="AV72" s="20">
        <f t="shared" si="962"/>
        <v>0.89459465638700075</v>
      </c>
      <c r="AW72" s="22">
        <f t="shared" si="963"/>
        <v>159.6944046430859</v>
      </c>
      <c r="AX72" s="22">
        <f t="shared" si="984"/>
        <v>361.79197093603085</v>
      </c>
      <c r="AY72" s="22">
        <f t="shared" si="965"/>
        <v>38.850811248710706</v>
      </c>
      <c r="AZ72" s="25">
        <f t="shared" si="986"/>
        <v>560.3371868278274</v>
      </c>
      <c r="BA72" s="20">
        <f t="shared" si="962"/>
        <v>0.90483163864252625</v>
      </c>
      <c r="BB72" s="22">
        <f t="shared" si="963"/>
        <v>161.13638632890164</v>
      </c>
      <c r="BC72" s="22">
        <f t="shared" si="989"/>
        <v>365.93201129981048</v>
      </c>
      <c r="BD72" s="22">
        <f t="shared" si="965"/>
        <v>37.556267341511209</v>
      </c>
      <c r="BE72" s="25">
        <f t="shared" si="991"/>
        <v>564.62466497022331</v>
      </c>
      <c r="BF72" s="20">
        <f t="shared" si="962"/>
        <v>0.91479300041562039</v>
      </c>
      <c r="BG72" s="22">
        <f t="shared" si="963"/>
        <v>162.56019762458564</v>
      </c>
      <c r="BH72" s="22">
        <f t="shared" si="994"/>
        <v>369.96058522808522</v>
      </c>
      <c r="BI72" s="22">
        <f t="shared" si="965"/>
        <v>36.278035963151595</v>
      </c>
      <c r="BJ72" s="25">
        <f t="shared" si="996"/>
        <v>568.79881881582253</v>
      </c>
      <c r="BK72" s="20">
        <f t="shared" si="962"/>
        <v>0.9244757073789891</v>
      </c>
      <c r="BL72" s="22">
        <f t="shared" si="963"/>
        <v>163.96540482342442</v>
      </c>
      <c r="BM72" s="22">
        <f t="shared" si="999"/>
        <v>373.8764655782108</v>
      </c>
      <c r="BN72" s="22">
        <f t="shared" si="965"/>
        <v>35.01650647529226</v>
      </c>
      <c r="BO72" s="25">
        <f t="shared" si="1001"/>
        <v>572.85837687692742</v>
      </c>
      <c r="BP72" s="20">
        <f t="shared" si="962"/>
        <v>0.93387681008629286</v>
      </c>
      <c r="BQ72" s="22">
        <f t="shared" si="963"/>
        <v>165.35157988569276</v>
      </c>
      <c r="BR72" s="22">
        <f t="shared" si="1004"/>
        <v>377.67845953509857</v>
      </c>
      <c r="BS72" s="22">
        <f t="shared" si="965"/>
        <v>33.772063152035876</v>
      </c>
      <c r="BT72" s="25">
        <f t="shared" si="1006"/>
        <v>576.80210257282727</v>
      </c>
      <c r="BU72" s="20">
        <f t="shared" si="962"/>
        <v>0.94299344487057668</v>
      </c>
      <c r="BV72" s="22">
        <f t="shared" si="963"/>
        <v>166.71830056903843</v>
      </c>
      <c r="BW72" s="22">
        <f t="shared" si="1009"/>
        <v>381.36540897455865</v>
      </c>
      <c r="BX72" s="22">
        <f t="shared" si="965"/>
        <v>32.545085062873923</v>
      </c>
      <c r="BY72" s="25">
        <f t="shared" si="1011"/>
        <v>580.62879460647093</v>
      </c>
      <c r="BZ72" s="20">
        <f t="shared" si="962"/>
        <v>0.95182283471657025</v>
      </c>
      <c r="CA72" s="22">
        <f t="shared" si="963"/>
        <v>168.06515055710162</v>
      </c>
      <c r="CB72" s="22">
        <f t="shared" si="1014"/>
        <v>384.93619081607534</v>
      </c>
      <c r="CC72" s="22">
        <f t="shared" si="965"/>
        <v>31.335945957218364</v>
      </c>
      <c r="CD72" s="25">
        <f t="shared" si="1016"/>
        <v>584.33728733039527</v>
      </c>
      <c r="CE72" s="20">
        <f t="shared" si="962"/>
        <v>0.96036229010659446</v>
      </c>
      <c r="CF72" s="22">
        <f t="shared" si="963"/>
        <v>169.39171958632872</v>
      </c>
      <c r="CG72" s="22">
        <f t="shared" si="1019"/>
        <v>388.38971736490896</v>
      </c>
      <c r="CH72" s="22">
        <f t="shared" si="965"/>
        <v>30.145014150553962</v>
      </c>
      <c r="CI72" s="25">
        <f t="shared" si="1021"/>
        <v>587.9264511017916</v>
      </c>
      <c r="CJ72" s="20">
        <f t="shared" si="962"/>
        <v>0.96860920983981358</v>
      </c>
      <c r="CK72" s="22">
        <f t="shared" si="963"/>
        <v>170.69760357094268</v>
      </c>
      <c r="CL72" s="22">
        <f t="shared" si="1024"/>
        <v>391.72493664341744</v>
      </c>
      <c r="CM72" s="22">
        <f t="shared" si="965"/>
        <v>28.972652412245854</v>
      </c>
      <c r="CN72" s="25">
        <f t="shared" si="1026"/>
        <v>591.39519262660599</v>
      </c>
      <c r="CO72" s="20">
        <f t="shared" si="1027"/>
        <v>0.97656108182458734</v>
      </c>
      <c r="CP72" s="22">
        <f t="shared" si="1028"/>
        <v>171.98240472603135</v>
      </c>
      <c r="CQ72" s="22">
        <f t="shared" si="1029"/>
        <v>394.94083271149964</v>
      </c>
      <c r="CR72" s="22">
        <f t="shared" si="1030"/>
        <v>27.819217855036445</v>
      </c>
      <c r="CS72" s="25">
        <f t="shared" si="1031"/>
        <v>594.74245529256746</v>
      </c>
      <c r="CT72" s="20">
        <f t="shared" si="1027"/>
        <v>0.98421548384367796</v>
      </c>
      <c r="CU72" s="22">
        <f t="shared" si="1028"/>
        <v>173.24573168871677</v>
      </c>
      <c r="CV72" s="22">
        <f t="shared" si="1034"/>
        <v>398.03642597606023</v>
      </c>
      <c r="CW72" s="22">
        <f t="shared" si="1030"/>
        <v>26.685061826265429</v>
      </c>
      <c r="CX72" s="25">
        <f t="shared" si="1036"/>
        <v>597.96721949104244</v>
      </c>
      <c r="CY72" s="20">
        <f t="shared" si="1027"/>
        <v>0.99157008429208005</v>
      </c>
      <c r="CZ72" s="22">
        <f t="shared" si="1028"/>
        <v>174.48719963736801</v>
      </c>
      <c r="DA72" s="22">
        <f t="shared" si="1039"/>
        <v>401.01077348940305</v>
      </c>
      <c r="DB72" s="22">
        <f t="shared" si="1030"/>
        <v>25.570529800845996</v>
      </c>
      <c r="DC72" s="25">
        <f t="shared" si="1041"/>
        <v>601.06850292761703</v>
      </c>
      <c r="DD72" s="20">
        <f t="shared" si="1027"/>
        <v>0.99862264288725167</v>
      </c>
      <c r="DE72" s="22">
        <f t="shared" si="1028"/>
        <v>175.70643040882152</v>
      </c>
      <c r="DF72" s="22">
        <f t="shared" si="1044"/>
        <v>403.86296923646233</v>
      </c>
      <c r="DG72" s="22">
        <f t="shared" si="1030"/>
        <v>24.475961276029807</v>
      </c>
      <c r="DH72" s="25">
        <f t="shared" si="1046"/>
        <v>604.04536092131366</v>
      </c>
      <c r="DI72" s="20">
        <f t="shared" si="1027"/>
        <v>1.0053710113515253</v>
      </c>
      <c r="DJ72" s="22">
        <f t="shared" si="1028"/>
        <v>176.90305261357335</v>
      </c>
      <c r="DK72" s="22">
        <f t="shared" si="1049"/>
        <v>406.59214441078387</v>
      </c>
      <c r="DL72" s="22">
        <f t="shared" si="1030"/>
        <v>23.401689667992823</v>
      </c>
      <c r="DM72" s="25">
        <f t="shared" si="1051"/>
        <v>606.89688669235011</v>
      </c>
      <c r="DN72" s="20">
        <f t="shared" si="1027"/>
        <v>1.0118131340664935</v>
      </c>
      <c r="DO72" s="22">
        <f t="shared" si="1028"/>
        <v>178.07670174890802</v>
      </c>
      <c r="DP72" s="22">
        <f t="shared" si="1054"/>
        <v>409.19746767917133</v>
      </c>
      <c r="DQ72" s="22">
        <f t="shared" si="1030"/>
        <v>22.348042210273572</v>
      </c>
      <c r="DR72" s="25">
        <f t="shared" si="1056"/>
        <v>609.62221163835295</v>
      </c>
      <c r="DS72" s="20">
        <f t="shared" si="1027"/>
        <v>1.0179470486991711</v>
      </c>
      <c r="DT72" s="22">
        <f t="shared" si="1028"/>
        <v>179.22702030992946</v>
      </c>
      <c r="DU72" s="22">
        <f t="shared" si="1059"/>
        <v>411.6781454349188</v>
      </c>
      <c r="DV72" s="22">
        <f t="shared" si="1030"/>
        <v>21.315339854094589</v>
      </c>
      <c r="DW72" s="25">
        <f t="shared" si="1061"/>
        <v>612.22050559894296</v>
      </c>
      <c r="DX72" s="20">
        <f t="shared" si="1027"/>
        <v>1.0237708867997404</v>
      </c>
      <c r="DY72" s="22">
        <f t="shared" si="1028"/>
        <v>180.35365789846068</v>
      </c>
      <c r="DZ72" s="22">
        <f t="shared" si="1064"/>
        <v>414.033422039551</v>
      </c>
      <c r="EA72" s="22">
        <f t="shared" si="1030"/>
        <v>20.303897170597565</v>
      </c>
      <c r="EB72" s="25">
        <f t="shared" si="1066"/>
        <v>614.69097710860922</v>
      </c>
      <c r="EC72" s="20">
        <f t="shared" si="1027"/>
        <v>1.0292828743706994</v>
      </c>
      <c r="ED72" s="22">
        <f t="shared" si="1028"/>
        <v>181.45627132977816</v>
      </c>
      <c r="EE72" s="22">
        <f t="shared" si="1069"/>
        <v>416.26258005299826</v>
      </c>
      <c r="EF72" s="22">
        <f t="shared" si="1030"/>
        <v>19.314022255021975</v>
      </c>
      <c r="EG72" s="25">
        <f t="shared" si="1071"/>
        <v>617.03287363779839</v>
      </c>
      <c r="EH72" s="20">
        <f t="shared" si="1027"/>
        <v>1.0344813324072377</v>
      </c>
      <c r="EI72" s="22">
        <f t="shared" si="1028"/>
        <v>182.53452473714952</v>
      </c>
      <c r="EJ72" s="22">
        <f t="shared" si="1074"/>
        <v>418.3649404521351</v>
      </c>
      <c r="EK72" s="22">
        <f t="shared" si="1030"/>
        <v>18.34601663285622</v>
      </c>
      <c r="EL72" s="25">
        <f t="shared" si="1076"/>
        <v>619.24548182214085</v>
      </c>
      <c r="EM72" s="20">
        <f t="shared" si="1027"/>
        <v>1.0393646774086793</v>
      </c>
      <c r="EN72" s="22">
        <f t="shared" si="1028"/>
        <v>183.58808967414154</v>
      </c>
      <c r="EO72" s="22">
        <f t="shared" si="1079"/>
        <v>420.33986283761811</v>
      </c>
      <c r="EP72" s="22">
        <f t="shared" si="1030"/>
        <v>17.400175167990099</v>
      </c>
      <c r="EQ72" s="25">
        <f t="shared" si="1081"/>
        <v>621.32812767974985</v>
      </c>
      <c r="ER72" s="20">
        <f t="shared" si="1027"/>
        <v>1.0439314218608304</v>
      </c>
      <c r="ES72" s="22">
        <f t="shared" si="1028"/>
        <v>184.61664521466835</v>
      </c>
      <c r="ET72" s="22">
        <f t="shared" si="1084"/>
        <v>422.18674562895706</v>
      </c>
      <c r="EU72" s="22">
        <f t="shared" si="1030"/>
        <v>16.476785972896391</v>
      </c>
      <c r="EV72" s="25">
        <f t="shared" si="1086"/>
        <v>623.28017681652182</v>
      </c>
      <c r="EW72" s="20">
        <f t="shared" si="1027"/>
        <v>1.048180174689092</v>
      </c>
      <c r="EX72" s="22">
        <f t="shared" si="1028"/>
        <v>185.61987805074841</v>
      </c>
      <c r="EY72" s="22">
        <f t="shared" si="1089"/>
        <v>423.90502624776258</v>
      </c>
      <c r="EZ72" s="22">
        <f t="shared" si="1030"/>
        <v>15.576130320868989</v>
      </c>
      <c r="FA72" s="25">
        <f t="shared" si="1091"/>
        <v>625.10103461938002</v>
      </c>
      <c r="FB72" s="20">
        <f t="shared" si="1092"/>
        <v>1.052109641682194</v>
      </c>
      <c r="FC72" s="22">
        <f t="shared" si="1093"/>
        <v>186.59748258794136</v>
      </c>
      <c r="FD72" s="22">
        <f t="shared" si="1094"/>
        <v>425.49418128911293</v>
      </c>
      <c r="FE72" s="22">
        <f t="shared" si="1095"/>
        <v>14.698482560344331</v>
      </c>
      <c r="FF72" s="25">
        <f t="shared" si="1096"/>
        <v>626.79014643739868</v>
      </c>
      <c r="FG72" s="20">
        <f t="shared" si="1092"/>
        <v>1.0557186258864244</v>
      </c>
      <c r="FH72" s="22">
        <f t="shared" si="1093"/>
        <v>187.54916103843487</v>
      </c>
      <c r="FI72" s="22">
        <f t="shared" si="1099"/>
        <v>426.95372668098776</v>
      </c>
      <c r="FJ72" s="22">
        <f t="shared" si="1095"/>
        <v>13.844110031332265</v>
      </c>
      <c r="FK72" s="25">
        <f t="shared" si="1101"/>
        <v>628.34699775075501</v>
      </c>
      <c r="FL72" s="20">
        <f t="shared" si="1092"/>
        <v>1.0590060279702342</v>
      </c>
      <c r="FM72" s="22">
        <f t="shared" si="1093"/>
        <v>188.47462351175386</v>
      </c>
      <c r="FN72" s="22">
        <f t="shared" si="1104"/>
        <v>428.28321783172214</v>
      </c>
      <c r="FO72" s="22">
        <f t="shared" si="1095"/>
        <v>13.013272983981597</v>
      </c>
      <c r="FP72" s="25">
        <f t="shared" si="1106"/>
        <v>629.77111432745755</v>
      </c>
      <c r="FQ72" s="20">
        <f t="shared" si="1092"/>
        <v>1.0619708465591022</v>
      </c>
      <c r="FR72" s="22">
        <f t="shared" si="1093"/>
        <v>189.37358810306378</v>
      </c>
      <c r="FS72" s="22">
        <f t="shared" si="1109"/>
        <v>429.48224976543213</v>
      </c>
      <c r="FT72" s="22">
        <f t="shared" si="1095"/>
        <v>12.206224499305465</v>
      </c>
      <c r="FU72" s="25">
        <f t="shared" si="1111"/>
        <v>631.06206236780133</v>
      </c>
      <c r="FV72" s="20">
        <f t="shared" si="1092"/>
        <v>1.0646121785405658</v>
      </c>
      <c r="FW72" s="22">
        <f t="shared" si="1093"/>
        <v>190.24578097904157</v>
      </c>
      <c r="FX72" s="22">
        <f t="shared" si="1114"/>
        <v>430.55045724537564</v>
      </c>
      <c r="FY72" s="22">
        <f t="shared" si="1095"/>
        <v>11.423210412090363</v>
      </c>
      <c r="FZ72" s="25">
        <f t="shared" si="1116"/>
        <v>632.21944863650765</v>
      </c>
      <c r="GA72" s="20">
        <f t="shared" si="1092"/>
        <v>1.0669292193393163</v>
      </c>
      <c r="GB72" s="22">
        <f t="shared" si="1093"/>
        <v>191.09093646128821</v>
      </c>
      <c r="GC72" s="22">
        <f t="shared" si="1119"/>
        <v>431.48751488520628</v>
      </c>
      <c r="GD72" s="22">
        <f t="shared" si="1095"/>
        <v>10.664469236012449</v>
      </c>
      <c r="GE72" s="25">
        <f t="shared" si="1121"/>
        <v>633.24292058250694</v>
      </c>
      <c r="GF72" s="20">
        <f t="shared" si="1092"/>
        <v>1.0689212631622804</v>
      </c>
      <c r="GG72" s="22">
        <f t="shared" si="1093"/>
        <v>191.9087971072565</v>
      </c>
      <c r="GH72" s="22">
        <f t="shared" si="1124"/>
        <v>432.29313724808947</v>
      </c>
      <c r="GI72" s="22">
        <f t="shared" si="1095"/>
        <v>9.9302320909840827</v>
      </c>
      <c r="GJ72" s="25">
        <f t="shared" si="1126"/>
        <v>634.13216644633007</v>
      </c>
      <c r="GK72" s="20">
        <f t="shared" si="1127"/>
        <v>1.0705877032136124</v>
      </c>
      <c r="GL72" s="22">
        <f t="shared" si="1128"/>
        <v>192.69911378867096</v>
      </c>
      <c r="GM72" s="22">
        <f t="shared" si="1129"/>
        <v>432.96707893364913</v>
      </c>
      <c r="GN72" s="22">
        <f t="shared" si="1130"/>
        <v>9.2207226327523397</v>
      </c>
      <c r="GO72" s="25">
        <f t="shared" si="1131"/>
        <v>634.88691535507246</v>
      </c>
      <c r="GP72" s="20">
        <f t="shared" si="1127"/>
        <v>1.0719280318795299</v>
      </c>
      <c r="GQ72" s="22">
        <f t="shared" si="1128"/>
        <v>193.46164576741444</v>
      </c>
      <c r="GR72" s="22">
        <f t="shared" si="1134"/>
        <v>433.50913465271952</v>
      </c>
      <c r="GS72" s="22">
        <f t="shared" si="1130"/>
        <v>8.5361569847713792</v>
      </c>
      <c r="GT72" s="25">
        <f t="shared" si="1136"/>
        <v>635.50693740490533</v>
      </c>
      <c r="GU72" s="20">
        <f t="shared" si="1127"/>
        <v>1.0729418408829368</v>
      </c>
      <c r="GV72" s="22">
        <f t="shared" si="1128"/>
        <v>194.19616076885933</v>
      </c>
      <c r="GW72" s="22">
        <f t="shared" si="1139"/>
        <v>433.91913928987731</v>
      </c>
      <c r="GX72" s="22">
        <f t="shared" si="1130"/>
        <v>7.8767436723690984</v>
      </c>
      <c r="GY72" s="25">
        <f t="shared" si="1141"/>
        <v>635.99204373110581</v>
      </c>
      <c r="GZ72" s="20">
        <f t="shared" si="1127"/>
        <v>1.0736288214077898</v>
      </c>
      <c r="HA72" s="22">
        <f t="shared" si="1128"/>
        <v>194.90243505262092</v>
      </c>
      <c r="HB72" s="22">
        <f t="shared" si="1144"/>
        <v>434.19696795373835</v>
      </c>
      <c r="HC72" s="22">
        <f t="shared" si="1130"/>
        <v>7.2426835592283352</v>
      </c>
      <c r="HD72" s="25">
        <f t="shared" si="1146"/>
        <v>636.34208656558758</v>
      </c>
      <c r="HE72" s="20">
        <f t="shared" si="1127"/>
        <v>1.073988764193166</v>
      </c>
      <c r="HF72" s="22">
        <f t="shared" si="1128"/>
        <v>195.58025348071041</v>
      </c>
      <c r="HG72" s="22">
        <f t="shared" si="1149"/>
        <v>434.34253601500023</v>
      </c>
      <c r="HH72" s="22">
        <f t="shared" si="1130"/>
        <v>6.6341697862018476</v>
      </c>
      <c r="HI72" s="25">
        <f t="shared" si="1151"/>
        <v>636.55695928191244</v>
      </c>
      <c r="HJ72" s="20">
        <f t="shared" si="1127"/>
        <v>1.074021559597006</v>
      </c>
      <c r="HK72" s="22">
        <f t="shared" si="1128"/>
        <v>196.2294095830685</v>
      </c>
      <c r="HL72" s="22">
        <f t="shared" si="1154"/>
        <v>434.35579913222119</v>
      </c>
      <c r="HM72" s="22">
        <f t="shared" si="1130"/>
        <v>6.0513877124796949</v>
      </c>
      <c r="HN72" s="25">
        <f t="shared" si="1156"/>
        <v>636.6365964277694</v>
      </c>
      <c r="HO72" s="20">
        <f t="shared" si="1127"/>
        <v>1.0737271976295126</v>
      </c>
      <c r="HP72" s="22">
        <f t="shared" si="1128"/>
        <v>196.84970562045791</v>
      </c>
      <c r="HQ72" s="22">
        <f t="shared" si="1159"/>
        <v>434.23675326532754</v>
      </c>
      <c r="HR72" s="22">
        <f t="shared" si="1130"/>
        <v>5.4945148591270616</v>
      </c>
      <c r="HS72" s="25">
        <f t="shared" si="1161"/>
        <v>636.58097374491251</v>
      </c>
      <c r="HT72" s="20">
        <f t="shared" si="1162"/>
        <v>1.0731057679561919</v>
      </c>
      <c r="HU72" s="22">
        <f t="shared" si="1163"/>
        <v>197.44095264469669</v>
      </c>
      <c r="HV72" s="22">
        <f t="shared" si="1164"/>
        <v>433.98543467684317</v>
      </c>
      <c r="HW72" s="22">
        <f t="shared" si="1165"/>
        <v>4.9637208550096403</v>
      </c>
      <c r="HX72" s="25">
        <f t="shared" si="1166"/>
        <v>636.39010817654957</v>
      </c>
      <c r="HY72" s="20">
        <f t="shared" si="1162"/>
        <v>1.072157459870543</v>
      </c>
      <c r="HZ72" s="22">
        <f t="shared" si="1163"/>
        <v>198.00297055621365</v>
      </c>
      <c r="IA72" s="22">
        <f t="shared" si="1169"/>
        <v>433.60191992084503</v>
      </c>
      <c r="IB72" s="22">
        <f t="shared" si="1165"/>
        <v>4.4591673851230045</v>
      </c>
      <c r="IC72" s="25">
        <f t="shared" si="1171"/>
        <v>636.0640578621817</v>
      </c>
      <c r="ID72" s="20">
        <f t="shared" si="1162"/>
        <v>1.0708825622363951</v>
      </c>
      <c r="IE72" s="22">
        <f t="shared" si="1163"/>
        <v>198.53558815890867</v>
      </c>
      <c r="IF72" s="22">
        <f t="shared" si="1174"/>
        <v>433.08632581964292</v>
      </c>
      <c r="IG72" s="22">
        <f t="shared" si="1165"/>
        <v>3.9810081413417855</v>
      </c>
      <c r="IH72" s="25">
        <f t="shared" si="1176"/>
        <v>635.60292211989338</v>
      </c>
      <c r="II72" s="20">
        <f t="shared" si="1162"/>
        <v>1.0692814633999177</v>
      </c>
      <c r="IJ72" s="22">
        <f t="shared" si="1163"/>
        <v>199.03864321230029</v>
      </c>
      <c r="IK72" s="22">
        <f t="shared" si="1179"/>
        <v>432.43880942819476</v>
      </c>
      <c r="IL72" s="22">
        <f t="shared" si="1165"/>
        <v>3.5293887756036728</v>
      </c>
      <c r="IM72" s="25">
        <f t="shared" si="1181"/>
        <v>635.00684141609872</v>
      </c>
      <c r="IN72" s="20">
        <f t="shared" si="1162"/>
        <v>1.0673546510713263</v>
      </c>
      <c r="IO72" s="22">
        <f t="shared" si="1163"/>
        <v>199.51198248094607</v>
      </c>
      <c r="IP72" s="22">
        <f t="shared" si="1184"/>
        <v>431.65956798626581</v>
      </c>
      <c r="IQ72" s="22">
        <f t="shared" si="1165"/>
        <v>3.1044468555424194</v>
      </c>
      <c r="IR72" s="25">
        <f t="shared" si="1186"/>
        <v>634.27599732275428</v>
      </c>
      <c r="IS72" s="20">
        <f t="shared" si="1162"/>
        <v>1.0651027121763221</v>
      </c>
      <c r="IT72" s="22">
        <f t="shared" si="1163"/>
        <v>199.95546178111948</v>
      </c>
      <c r="IU72" s="22">
        <f t="shared" si="1189"/>
        <v>430.74883885834822</v>
      </c>
      <c r="IV72" s="22">
        <f t="shared" si="1165"/>
        <v>2.7063118225833751</v>
      </c>
      <c r="IW72" s="25">
        <f t="shared" si="1191"/>
        <v>633.41061246205106</v>
      </c>
      <c r="IX72" s="20">
        <f t="shared" si="1162"/>
        <v>1.0625263326773073</v>
      </c>
      <c r="IY72" s="22">
        <f t="shared" si="1163"/>
        <v>200.36894602472961</v>
      </c>
      <c r="IZ72" s="22">
        <f t="shared" si="1194"/>
        <v>429.70689946135667</v>
      </c>
      <c r="JA72" s="22">
        <f t="shared" si="1165"/>
        <v>2.3351049525143943</v>
      </c>
      <c r="JB72" s="25">
        <f t="shared" si="1196"/>
        <v>632.41095043860071</v>
      </c>
      <c r="JC72" s="20">
        <f t="shared" si="1197"/>
        <v>1.0596262973644353</v>
      </c>
      <c r="JD72" s="22">
        <f t="shared" si="1198"/>
        <v>200.75230926047027</v>
      </c>
      <c r="JE72" s="22">
        <f t="shared" si="1199"/>
        <v>428.53406718012491</v>
      </c>
      <c r="JF72" s="22">
        <f t="shared" si="1200"/>
        <v>1.9909393185440643</v>
      </c>
      <c r="JG72" s="25">
        <f t="shared" si="1201"/>
        <v>631.27731575913924</v>
      </c>
      <c r="JH72" s="20">
        <f t="shared" si="1197"/>
        <v>1.0564034896165555</v>
      </c>
      <c r="JI72" s="22">
        <f t="shared" si="1198"/>
        <v>201.10543471218617</v>
      </c>
      <c r="JJ72" s="22">
        <f t="shared" si="1204"/>
        <v>427.23069927072737</v>
      </c>
      <c r="JK72" s="22">
        <f t="shared" si="1200"/>
        <v>1.6739197568585065</v>
      </c>
      <c r="JL72" s="25">
        <f t="shared" si="1206"/>
        <v>630.01005373977205</v>
      </c>
      <c r="JM72" s="20">
        <f t="shared" si="1197"/>
        <v>1.0528588911321282</v>
      </c>
      <c r="JN72" s="22">
        <f t="shared" si="1198"/>
        <v>201.42821481444395</v>
      </c>
      <c r="JO72" s="22">
        <f t="shared" si="1209"/>
        <v>425.7971927516553</v>
      </c>
      <c r="JP72" s="22">
        <f t="shared" si="1200"/>
        <v>1.3841428346872455</v>
      </c>
      <c r="JQ72" s="25">
        <f t="shared" si="1211"/>
        <v>628.60955040078647</v>
      </c>
      <c r="JR72" s="20">
        <f t="shared" si="1197"/>
        <v>1.0489935816301892</v>
      </c>
      <c r="JS72" s="22">
        <f t="shared" si="1198"/>
        <v>201.72055124529754</v>
      </c>
      <c r="JT72" s="22">
        <f t="shared" si="1214"/>
        <v>424.23398428288112</v>
      </c>
      <c r="JU72" s="22">
        <f t="shared" si="1200"/>
        <v>1.1216968208878904</v>
      </c>
      <c r="JV72" s="25">
        <f t="shared" si="1216"/>
        <v>627.07623234906657</v>
      </c>
      <c r="JW72" s="20">
        <f t="shared" si="1197"/>
        <v>1.0448087385214564</v>
      </c>
      <c r="JX72" s="22">
        <f t="shared" si="1198"/>
        <v>201.98235495623825</v>
      </c>
      <c r="JY72" s="22">
        <f t="shared" si="1219"/>
        <v>422.5415500328474</v>
      </c>
      <c r="JZ72" s="22">
        <f t="shared" si="1200"/>
        <v>0.88666165905863659</v>
      </c>
      <c r="KA72" s="25">
        <f t="shared" si="1221"/>
        <v>625.41056664814425</v>
      </c>
      <c r="KB72" s="20">
        <f t="shared" si="1197"/>
        <v>1.0403056365496803</v>
      </c>
      <c r="KC72" s="22">
        <f t="shared" si="1198"/>
        <v>202.21354619931958</v>
      </c>
      <c r="KD72" s="22">
        <f t="shared" si="1224"/>
        <v>420.72040553342174</v>
      </c>
      <c r="KE72" s="22">
        <f t="shared" si="1200"/>
        <v>0.67910894318661608</v>
      </c>
      <c r="KF72" s="25">
        <f t="shared" si="1226"/>
        <v>623.61306067592795</v>
      </c>
      <c r="KG72" s="20">
        <f t="shared" si="1197"/>
        <v>1.0354856474033445</v>
      </c>
      <c r="KH72" s="22">
        <f t="shared" si="1198"/>
        <v>202.41405455144923</v>
      </c>
      <c r="KI72" s="22">
        <f t="shared" si="1229"/>
        <v>418.77110552286058</v>
      </c>
      <c r="KJ72" s="22">
        <f t="shared" si="1200"/>
        <v>0.4991018958396729</v>
      </c>
      <c r="KK72" s="25">
        <f t="shared" si="1231"/>
        <v>621.68426197014946</v>
      </c>
      <c r="KL72" s="20">
        <f t="shared" si="1232"/>
        <v>1.0303502392978348</v>
      </c>
      <c r="KM72" s="22">
        <f t="shared" si="1233"/>
        <v>202.58381893584078</v>
      </c>
      <c r="KN72" s="22">
        <f t="shared" si="1234"/>
        <v>416.69424377683038</v>
      </c>
      <c r="KO72" s="22">
        <f t="shared" si="1235"/>
        <v>0.34669534890820097</v>
      </c>
      <c r="KP72" s="25">
        <f t="shared" si="1236"/>
        <v>619.62475806157931</v>
      </c>
      <c r="KQ72" s="20">
        <f t="shared" si="1232"/>
        <v>1.0249009765282078</v>
      </c>
      <c r="KR72" s="22">
        <f t="shared" si="1233"/>
        <v>202.72278764061826</v>
      </c>
      <c r="KS72" s="22">
        <f t="shared" si="1239"/>
        <v>414.49045292753783</v>
      </c>
      <c r="KT72" s="22">
        <f t="shared" si="1235"/>
        <v>0.22193572690280708</v>
      </c>
      <c r="KU72" s="25">
        <f t="shared" si="1241"/>
        <v>617.43517629505891</v>
      </c>
      <c r="KV72" s="20">
        <f t="shared" si="1232"/>
        <v>1.019139518992692</v>
      </c>
      <c r="KW72" s="22">
        <f t="shared" si="1233"/>
        <v>202.83091833456791</v>
      </c>
      <c r="KX72" s="22">
        <f t="shared" si="1244"/>
        <v>412.1604042710245</v>
      </c>
      <c r="KY72" s="22">
        <f t="shared" si="1235"/>
        <v>0.1248610328129099</v>
      </c>
      <c r="KZ72" s="25">
        <f t="shared" si="1246"/>
        <v>615.11618363840523</v>
      </c>
      <c r="LA72" s="20">
        <f t="shared" si="1232"/>
        <v>1.0130676216870647</v>
      </c>
      <c r="LB72" s="22">
        <f t="shared" si="1233"/>
        <v>202.90817808003294</v>
      </c>
      <c r="LC72" s="22">
        <f t="shared" si="1249"/>
        <v>409.70480756268273</v>
      </c>
      <c r="LD72" s="22">
        <f t="shared" si="1235"/>
        <v>5.5500836530713756E-2</v>
      </c>
      <c r="LE72" s="25">
        <f t="shared" si="1251"/>
        <v>612.66848647924644</v>
      </c>
      <c r="LF72" s="20">
        <f t="shared" si="1232"/>
        <v>1.0066871341700652</v>
      </c>
      <c r="LG72" s="22">
        <f t="shared" si="1233"/>
        <v>202.95454334294638</v>
      </c>
      <c r="LH72" s="22">
        <f t="shared" si="1254"/>
        <v>407.12441080105776</v>
      </c>
      <c r="LI72" s="22">
        <f t="shared" si="1235"/>
        <v>1.3876265843926015E-2</v>
      </c>
      <c r="LJ72" s="25">
        <f t="shared" si="1256"/>
        <v>610.09283040984803</v>
      </c>
      <c r="LK72" s="20">
        <f t="shared" si="1232"/>
        <v>1</v>
      </c>
      <c r="LL72" s="22">
        <f t="shared" si="1233"/>
        <v>202.97</v>
      </c>
      <c r="LM72" s="22">
        <f t="shared" si="1259"/>
        <v>404.42</v>
      </c>
      <c r="LN72" s="22">
        <f t="shared" si="1235"/>
        <v>0</v>
      </c>
      <c r="LO72" s="25">
        <f t="shared" si="1261"/>
        <v>607.39</v>
      </c>
    </row>
    <row r="73" spans="1:327" x14ac:dyDescent="0.2">
      <c r="A73" s="1">
        <f>Foglio3!A74</f>
        <v>14</v>
      </c>
      <c r="B73" s="1">
        <f>Foglio3!B74</f>
        <v>14</v>
      </c>
      <c r="C73" s="1">
        <f>Foglio3!C74</f>
        <v>45.438970274729442</v>
      </c>
      <c r="D73" s="1">
        <f>Foglio3!D74</f>
        <v>0.70166859926471969</v>
      </c>
      <c r="E73" s="1">
        <f>Foglio3!E74</f>
        <v>0.71250345739925092</v>
      </c>
      <c r="F73" s="1">
        <f>Foglio3!F74</f>
        <v>1.0154415605114511</v>
      </c>
      <c r="G73" s="1">
        <f>Foglio1!H82</f>
        <v>14.556339670179625</v>
      </c>
      <c r="H73" s="1">
        <f>Foglio3!G74</f>
        <v>0.70161027358729056</v>
      </c>
      <c r="I73" s="1">
        <f>Foglio3!H74</f>
        <v>198.65</v>
      </c>
      <c r="J73" s="1">
        <f>Foglio3!I74</f>
        <v>391.88</v>
      </c>
      <c r="K73" s="1">
        <f>Foglio3!J74</f>
        <v>590.53</v>
      </c>
      <c r="L73" s="1">
        <f>IF(G73&lt;=Foglio1!$C$3,_xlfn.XLOOKUP(Q73,W73:LO73,$W$3:$LO$3),-_xlfn.XLOOKUP(Q73,W73:LO73,$W$3:$LO$3))</f>
        <v>-35</v>
      </c>
      <c r="M73" s="1">
        <f>IF($G73&lt;=Foglio1!$C$3,_xlfn.XLOOKUP($L73,$W$3:$LO$3,$W73:$LO73),_xlfn.XLOOKUP(-$L73,$W$3:$LO$3,$W73:$LO73))</f>
        <v>1.227793267452064</v>
      </c>
      <c r="N73" s="1">
        <f t="shared" si="1262"/>
        <v>180.68727679900414</v>
      </c>
      <c r="O73" s="1">
        <f t="shared" si="1263"/>
        <v>481.14762564911484</v>
      </c>
      <c r="P73" s="1">
        <f t="shared" si="1264"/>
        <v>16.019421492903252</v>
      </c>
      <c r="Q73" s="1">
        <f t="shared" si="1265"/>
        <v>677.85432394102224</v>
      </c>
      <c r="W73" s="20">
        <f t="shared" si="1266"/>
        <v>1.1169948028969812</v>
      </c>
      <c r="X73" s="22">
        <f t="shared" si="1267"/>
        <v>148.98750000000001</v>
      </c>
      <c r="Y73" s="22">
        <f t="shared" si="1268"/>
        <v>437.72792335926897</v>
      </c>
      <c r="Z73" s="22">
        <f t="shared" si="1269"/>
        <v>44.289749999999991</v>
      </c>
      <c r="AA73" s="25">
        <f t="shared" si="1270"/>
        <v>631.00517335926895</v>
      </c>
      <c r="AB73" s="20">
        <f t="shared" si="962"/>
        <v>1.1257219733676991</v>
      </c>
      <c r="AC73" s="22">
        <f t="shared" si="963"/>
        <v>150.48115679044113</v>
      </c>
      <c r="AD73" s="22">
        <f t="shared" si="964"/>
        <v>441.1479269233339</v>
      </c>
      <c r="AE73" s="22">
        <f t="shared" si="965"/>
        <v>42.957684843504857</v>
      </c>
      <c r="AF73" s="25">
        <f t="shared" si="966"/>
        <v>634.58676855727981</v>
      </c>
      <c r="AG73" s="20">
        <f t="shared" si="962"/>
        <v>1.1341062380202158</v>
      </c>
      <c r="AH73" s="22">
        <f t="shared" si="963"/>
        <v>151.95923091996309</v>
      </c>
      <c r="AI73" s="22">
        <f t="shared" si="969"/>
        <v>444.43355255536216</v>
      </c>
      <c r="AJ73" s="22">
        <f t="shared" si="965"/>
        <v>41.639516533854824</v>
      </c>
      <c r="AK73" s="25">
        <f t="shared" si="971"/>
        <v>638.03230000918006</v>
      </c>
      <c r="AL73" s="20">
        <f t="shared" si="962"/>
        <v>1.1421450429262978</v>
      </c>
      <c r="AM73" s="22">
        <f t="shared" si="963"/>
        <v>153.42127215286754</v>
      </c>
      <c r="AN73" s="22">
        <f t="shared" si="974"/>
        <v>447.58379942195756</v>
      </c>
      <c r="AO73" s="22">
        <f t="shared" si="965"/>
        <v>40.335646597886409</v>
      </c>
      <c r="AP73" s="25">
        <f t="shared" si="976"/>
        <v>641.3407181727116</v>
      </c>
      <c r="AQ73" s="20">
        <f t="shared" si="962"/>
        <v>1.1498359393880968</v>
      </c>
      <c r="AR73" s="22">
        <f t="shared" si="963"/>
        <v>154.86683513723193</v>
      </c>
      <c r="AS73" s="22">
        <f t="shared" si="979"/>
        <v>450.59770792740738</v>
      </c>
      <c r="AT73" s="22">
        <f t="shared" si="965"/>
        <v>39.046472207012982</v>
      </c>
      <c r="AU73" s="25">
        <f t="shared" si="981"/>
        <v>644.51101527165224</v>
      </c>
      <c r="AV73" s="20">
        <f t="shared" si="962"/>
        <v>1.1571765846840474</v>
      </c>
      <c r="AW73" s="22">
        <f t="shared" si="963"/>
        <v>156.29547954056764</v>
      </c>
      <c r="AX73" s="22">
        <f t="shared" si="984"/>
        <v>453.47436000598447</v>
      </c>
      <c r="AY73" s="22">
        <f t="shared" si="965"/>
        <v>37.772386056242503</v>
      </c>
      <c r="AZ73" s="25">
        <f t="shared" si="986"/>
        <v>647.54222560279459</v>
      </c>
      <c r="BA73" s="20">
        <f t="shared" si="962"/>
        <v>1.1641647427824819</v>
      </c>
      <c r="BB73" s="22">
        <f t="shared" si="963"/>
        <v>157.70677018394989</v>
      </c>
      <c r="BC73" s="22">
        <f t="shared" si="989"/>
        <v>456.21287940159903</v>
      </c>
      <c r="BD73" s="22">
        <f t="shared" si="965"/>
        <v>36.513776244558876</v>
      </c>
      <c r="BE73" s="25">
        <f t="shared" si="991"/>
        <v>650.43342583010781</v>
      </c>
      <c r="BF73" s="20">
        <f t="shared" si="962"/>
        <v>1.1707982850227479</v>
      </c>
      <c r="BG73" s="22">
        <f t="shared" si="963"/>
        <v>159.10027717457723</v>
      </c>
      <c r="BH73" s="22">
        <f t="shared" si="994"/>
        <v>458.81243193471443</v>
      </c>
      <c r="BI73" s="22">
        <f t="shared" si="965"/>
        <v>35.27102615670313</v>
      </c>
      <c r="BJ73" s="25">
        <f t="shared" si="996"/>
        <v>653.18373526599476</v>
      </c>
      <c r="BK73" s="20">
        <f t="shared" si="962"/>
        <v>1.1770751907636181</v>
      </c>
      <c r="BL73" s="22">
        <f t="shared" si="963"/>
        <v>160.47557603672101</v>
      </c>
      <c r="BM73" s="22">
        <f t="shared" si="999"/>
        <v>461.27222575644663</v>
      </c>
      <c r="BN73" s="22">
        <f t="shared" si="965"/>
        <v>34.044514346390848</v>
      </c>
      <c r="BO73" s="25">
        <f t="shared" si="1001"/>
        <v>655.79231613955847</v>
      </c>
      <c r="BP73" s="20">
        <f t="shared" si="962"/>
        <v>1.1829935479987983</v>
      </c>
      <c r="BQ73" s="22">
        <f t="shared" si="963"/>
        <v>161.83224784102512</v>
      </c>
      <c r="BR73" s="22">
        <f t="shared" si="1004"/>
        <v>463.59151158976908</v>
      </c>
      <c r="BS73" s="22">
        <f t="shared" si="965"/>
        <v>32.834614421000914</v>
      </c>
      <c r="BT73" s="25">
        <f t="shared" si="1006"/>
        <v>658.25837385179511</v>
      </c>
      <c r="BU73" s="20">
        <f t="shared" si="962"/>
        <v>1.1885515539393425</v>
      </c>
      <c r="BV73" s="22">
        <f t="shared" si="963"/>
        <v>163.16987933211553</v>
      </c>
      <c r="BW73" s="22">
        <f t="shared" si="1009"/>
        <v>465.76958295774955</v>
      </c>
      <c r="BX73" s="22">
        <f t="shared" si="965"/>
        <v>31.641694927771184</v>
      </c>
      <c r="BY73" s="25">
        <f t="shared" si="1011"/>
        <v>660.58115721763625</v>
      </c>
      <c r="BZ73" s="20">
        <f t="shared" si="962"/>
        <v>1.193747515562799</v>
      </c>
      <c r="CA73" s="22">
        <f t="shared" si="963"/>
        <v>164.48806305448213</v>
      </c>
      <c r="CB73" s="22">
        <f t="shared" si="1014"/>
        <v>467.80577639874969</v>
      </c>
      <c r="CC73" s="22">
        <f t="shared" si="965"/>
        <v>30.46611924153536</v>
      </c>
      <c r="CD73" s="25">
        <f t="shared" si="1016"/>
        <v>662.75995869476719</v>
      </c>
      <c r="CE73" s="20">
        <f t="shared" si="962"/>
        <v>1.1985798501289233</v>
      </c>
      <c r="CF73" s="22">
        <f t="shared" si="963"/>
        <v>165.78639747659361</v>
      </c>
      <c r="CG73" s="22">
        <f t="shared" si="1019"/>
        <v>469.69947166852245</v>
      </c>
      <c r="CH73" s="22">
        <f t="shared" si="965"/>
        <v>29.308245454035514</v>
      </c>
      <c r="CI73" s="25">
        <f t="shared" si="1021"/>
        <v>664.79411459915161</v>
      </c>
      <c r="CJ73" s="20">
        <f t="shared" si="962"/>
        <v>1.2030470856617945</v>
      </c>
      <c r="CK73" s="22">
        <f t="shared" si="963"/>
        <v>167.06448711320769</v>
      </c>
      <c r="CL73" s="22">
        <f t="shared" si="1024"/>
        <v>471.45009192914404</v>
      </c>
      <c r="CM73" s="22">
        <f t="shared" si="965"/>
        <v>28.168426264843916</v>
      </c>
      <c r="CN73" s="25">
        <f t="shared" si="1026"/>
        <v>666.68300530719557</v>
      </c>
      <c r="CO73" s="20">
        <f t="shared" si="1027"/>
        <v>1.2071478613981945</v>
      </c>
      <c r="CP73" s="22">
        <f t="shared" si="1028"/>
        <v>168.3219426458399</v>
      </c>
      <c r="CQ73" s="22">
        <f t="shared" si="1029"/>
        <v>473.05710392472446</v>
      </c>
      <c r="CR73" s="22">
        <f t="shared" si="1030"/>
        <v>27.047008873927251</v>
      </c>
      <c r="CS73" s="25">
        <f t="shared" si="1031"/>
        <v>668.42605544449157</v>
      </c>
      <c r="CT73" s="20">
        <f t="shared" si="1027"/>
        <v>1.2108809282021089</v>
      </c>
      <c r="CU73" s="22">
        <f t="shared" si="1028"/>
        <v>169.55838104135384</v>
      </c>
      <c r="CV73" s="22">
        <f t="shared" si="1034"/>
        <v>474.52001814384244</v>
      </c>
      <c r="CW73" s="22">
        <f t="shared" si="1030"/>
        <v>25.944334875886209</v>
      </c>
      <c r="CX73" s="25">
        <f t="shared" si="1036"/>
        <v>670.02273406108247</v>
      </c>
      <c r="CY73" s="20">
        <f t="shared" si="1027"/>
        <v>1.2142451489452257</v>
      </c>
      <c r="CZ73" s="22">
        <f t="shared" si="1028"/>
        <v>170.77342566863652</v>
      </c>
      <c r="DA73" s="22">
        <f t="shared" si="1039"/>
        <v>475.83838896865507</v>
      </c>
      <c r="DB73" s="22">
        <f t="shared" si="1030"/>
        <v>24.860740155902445</v>
      </c>
      <c r="DC73" s="25">
        <f t="shared" si="1041"/>
        <v>671.47255479319404</v>
      </c>
      <c r="DD73" s="20">
        <f t="shared" si="1027"/>
        <v>1.2172394988533171</v>
      </c>
      <c r="DE73" s="22">
        <f t="shared" si="1028"/>
        <v>171.96670641332412</v>
      </c>
      <c r="DF73" s="22">
        <f t="shared" si="1044"/>
        <v>477.01181481063787</v>
      </c>
      <c r="DG73" s="22">
        <f t="shared" si="1030"/>
        <v>23.796554787424689</v>
      </c>
      <c r="DH73" s="25">
        <f t="shared" si="1046"/>
        <v>672.77507601138666</v>
      </c>
      <c r="DI73" s="20">
        <f t="shared" si="1027"/>
        <v>1.219863065818394</v>
      </c>
      <c r="DJ73" s="22">
        <f t="shared" si="1028"/>
        <v>173.13785979054219</v>
      </c>
      <c r="DK73" s="22">
        <f t="shared" si="1049"/>
        <v>478.03993823291222</v>
      </c>
      <c r="DL73" s="22">
        <f t="shared" si="1030"/>
        <v>22.752102931625156</v>
      </c>
      <c r="DM73" s="25">
        <f t="shared" si="1051"/>
        <v>673.92990095507957</v>
      </c>
      <c r="DN73" s="20">
        <f t="shared" si="1027"/>
        <v>1.2221150506765435</v>
      </c>
      <c r="DO73" s="22">
        <f t="shared" si="1028"/>
        <v>174.28652905562686</v>
      </c>
      <c r="DP73" s="22">
        <f t="shared" si="1054"/>
        <v>478.92244605912384</v>
      </c>
      <c r="DQ73" s="22">
        <f t="shared" si="1030"/>
        <v>21.727702738656966</v>
      </c>
      <c r="DR73" s="25">
        <f t="shared" si="1056"/>
        <v>674.93667785340767</v>
      </c>
      <c r="DS73" s="20">
        <f t="shared" si="1027"/>
        <v>1.2239947674513627</v>
      </c>
      <c r="DT73" s="22">
        <f t="shared" si="1028"/>
        <v>175.41236431279248</v>
      </c>
      <c r="DU73" s="22">
        <f t="shared" si="1059"/>
        <v>479.65906946884002</v>
      </c>
      <c r="DV73" s="22">
        <f t="shared" si="1030"/>
        <v>20.723666250742486</v>
      </c>
      <c r="DW73" s="25">
        <f t="shared" si="1061"/>
        <v>675.79510003237499</v>
      </c>
      <c r="DX73" s="20">
        <f t="shared" si="1027"/>
        <v>1.2255016435629127</v>
      </c>
      <c r="DY73" s="22">
        <f t="shared" si="1028"/>
        <v>176.51502262171363</v>
      </c>
      <c r="DZ73" s="22">
        <f t="shared" si="1064"/>
        <v>480.24958407943421</v>
      </c>
      <c r="EA73" s="22">
        <f t="shared" si="1030"/>
        <v>19.740299307122246</v>
      </c>
      <c r="EB73" s="25">
        <f t="shared" si="1066"/>
        <v>676.50490600827004</v>
      </c>
      <c r="EC73" s="20">
        <f t="shared" si="1027"/>
        <v>1.2266352200021322</v>
      </c>
      <c r="ED73" s="22">
        <f t="shared" si="1028"/>
        <v>177.59416810198763</v>
      </c>
      <c r="EE73" s="22">
        <f t="shared" si="1069"/>
        <v>480.69381001443554</v>
      </c>
      <c r="EF73" s="22">
        <f t="shared" si="1030"/>
        <v>18.777901450893378</v>
      </c>
      <c r="EG73" s="25">
        <f t="shared" si="1071"/>
        <v>677.06587956731653</v>
      </c>
      <c r="EH73" s="20">
        <f t="shared" si="1027"/>
        <v>1.2273951514706571</v>
      </c>
      <c r="EI73" s="22">
        <f t="shared" si="1028"/>
        <v>178.64947203544736</v>
      </c>
      <c r="EJ73" s="22">
        <f t="shared" si="1074"/>
        <v>480.99161195832113</v>
      </c>
      <c r="EK73" s="22">
        <f t="shared" si="1030"/>
        <v>17.836765837765824</v>
      </c>
      <c r="EL73" s="25">
        <f t="shared" si="1076"/>
        <v>677.47784983153429</v>
      </c>
      <c r="EM73" s="20">
        <f t="shared" si="1027"/>
        <v>1.2277812064860003</v>
      </c>
      <c r="EN73" s="22">
        <f t="shared" si="1028"/>
        <v>179.68061296629165</v>
      </c>
      <c r="EO73" s="22">
        <f t="shared" si="1079"/>
        <v>481.14289919773381</v>
      </c>
      <c r="EP73" s="22">
        <f t="shared" si="1030"/>
        <v>16.91717914676434</v>
      </c>
      <c r="EQ73" s="25">
        <f t="shared" si="1081"/>
        <v>677.74069131078977</v>
      </c>
      <c r="ER73" s="20">
        <f t="shared" si="1027"/>
        <v>1.227793267452064</v>
      </c>
      <c r="ES73" s="22">
        <f t="shared" si="1028"/>
        <v>180.68727679900414</v>
      </c>
      <c r="ET73" s="22">
        <f t="shared" si="1084"/>
        <v>481.14762564911484</v>
      </c>
      <c r="EU73" s="22">
        <f t="shared" si="1030"/>
        <v>16.019421492903252</v>
      </c>
      <c r="EV73" s="25">
        <f t="shared" si="1086"/>
        <v>677.85432394102224</v>
      </c>
      <c r="EW73" s="20">
        <f t="shared" si="1027"/>
        <v>1.2274313306949616</v>
      </c>
      <c r="EX73" s="22">
        <f t="shared" si="1028"/>
        <v>181.66915689402953</v>
      </c>
      <c r="EY73" s="22">
        <f t="shared" si="1089"/>
        <v>481.00578987274156</v>
      </c>
      <c r="EZ73" s="22">
        <f t="shared" si="1030"/>
        <v>15.14376634186069</v>
      </c>
      <c r="FA73" s="25">
        <f t="shared" si="1091"/>
        <v>677.81871310863175</v>
      </c>
      <c r="FB73" s="20">
        <f t="shared" si="1092"/>
        <v>1.2266955064641349</v>
      </c>
      <c r="FC73" s="22">
        <f t="shared" si="1093"/>
        <v>182.62595416117924</v>
      </c>
      <c r="FD73" s="22">
        <f t="shared" si="1094"/>
        <v>480.71743507316518</v>
      </c>
      <c r="FE73" s="22">
        <f t="shared" si="1095"/>
        <v>14.290480426678309</v>
      </c>
      <c r="FF73" s="25">
        <f t="shared" si="1096"/>
        <v>677.63386966102269</v>
      </c>
      <c r="FG73" s="20">
        <f t="shared" si="1092"/>
        <v>1.2255860188987733</v>
      </c>
      <c r="FH73" s="22">
        <f t="shared" si="1093"/>
        <v>183.55737715073701</v>
      </c>
      <c r="FI73" s="22">
        <f t="shared" si="1099"/>
        <v>480.28264908605126</v>
      </c>
      <c r="FJ73" s="22">
        <f t="shared" si="1095"/>
        <v>13.459823666511866</v>
      </c>
      <c r="FK73" s="25">
        <f t="shared" si="1101"/>
        <v>677.29984990330013</v>
      </c>
      <c r="FL73" s="20">
        <f t="shared" si="1092"/>
        <v>1.2241032059595367</v>
      </c>
      <c r="FM73" s="22">
        <f t="shared" si="1093"/>
        <v>184.4631421422373</v>
      </c>
      <c r="FN73" s="22">
        <f t="shared" si="1104"/>
        <v>479.70156435142326</v>
      </c>
      <c r="FO73" s="22">
        <f t="shared" si="1095"/>
        <v>12.65204908745724</v>
      </c>
      <c r="FP73" s="25">
        <f t="shared" si="1106"/>
        <v>676.81675558111783</v>
      </c>
      <c r="FQ73" s="20">
        <f t="shared" si="1092"/>
        <v>1.2222475193256108</v>
      </c>
      <c r="FR73" s="22">
        <f t="shared" si="1093"/>
        <v>185.34297323088938</v>
      </c>
      <c r="FS73" s="22">
        <f t="shared" si="1109"/>
        <v>478.97435787332034</v>
      </c>
      <c r="FT73" s="22">
        <f t="shared" si="1095"/>
        <v>11.86740274547631</v>
      </c>
      <c r="FU73" s="25">
        <f t="shared" si="1111"/>
        <v>676.18473384968604</v>
      </c>
      <c r="FV73" s="20">
        <f t="shared" si="1092"/>
        <v>1.2200195242571208</v>
      </c>
      <c r="FW73" s="22">
        <f t="shared" si="1093"/>
        <v>186.19660241162049</v>
      </c>
      <c r="FX73" s="22">
        <f t="shared" si="1114"/>
        <v>478.10125116588051</v>
      </c>
      <c r="FY73" s="22">
        <f t="shared" si="1095"/>
        <v>11.106123651445895</v>
      </c>
      <c r="FZ73" s="25">
        <f t="shared" si="1116"/>
        <v>675.40397722894681</v>
      </c>
      <c r="GA73" s="20">
        <f t="shared" si="1092"/>
        <v>1.2174198994229475</v>
      </c>
      <c r="GB73" s="22">
        <f t="shared" si="1093"/>
        <v>187.02376966071293</v>
      </c>
      <c r="GC73" s="22">
        <f t="shared" si="1119"/>
        <v>477.08251018586463</v>
      </c>
      <c r="GD73" s="22">
        <f t="shared" si="1095"/>
        <v>10.368443698352676</v>
      </c>
      <c r="GE73" s="25">
        <f t="shared" si="1121"/>
        <v>674.47472354493016</v>
      </c>
      <c r="GF73" s="20">
        <f t="shared" si="1092"/>
        <v>1.2144494366939986</v>
      </c>
      <c r="GG73" s="22">
        <f t="shared" si="1093"/>
        <v>187.82422301500964</v>
      </c>
      <c r="GH73" s="22">
        <f t="shared" si="1124"/>
        <v>475.91844525164419</v>
      </c>
      <c r="GI73" s="22">
        <f t="shared" si="1095"/>
        <v>9.6545875906564653</v>
      </c>
      <c r="GJ73" s="25">
        <f t="shared" si="1126"/>
        <v>673.39725585731026</v>
      </c>
      <c r="GK73" s="20">
        <f t="shared" si="1127"/>
        <v>1.2111090409019967</v>
      </c>
      <c r="GL73" s="22">
        <f t="shared" si="1128"/>
        <v>188.59771864866477</v>
      </c>
      <c r="GM73" s="22">
        <f t="shared" si="1129"/>
        <v>474.60941094867445</v>
      </c>
      <c r="GN73" s="22">
        <f t="shared" si="1130"/>
        <v>8.964772775842933</v>
      </c>
      <c r="GO73" s="25">
        <f t="shared" si="1131"/>
        <v>672.17190237318209</v>
      </c>
      <c r="GP73" s="20">
        <f t="shared" si="1127"/>
        <v>1.2073997295638597</v>
      </c>
      <c r="GQ73" s="22">
        <f t="shared" si="1128"/>
        <v>189.34402094741526</v>
      </c>
      <c r="GR73" s="22">
        <f t="shared" si="1134"/>
        <v>473.15580602148532</v>
      </c>
      <c r="GS73" s="22">
        <f t="shared" si="1130"/>
        <v>8.2992093781870668</v>
      </c>
      <c r="GT73" s="25">
        <f t="shared" si="1136"/>
        <v>670.79903634708762</v>
      </c>
      <c r="GU73" s="20">
        <f t="shared" si="1127"/>
        <v>1.2033226325717532</v>
      </c>
      <c r="GV73" s="22">
        <f t="shared" si="1128"/>
        <v>190.06290258035133</v>
      </c>
      <c r="GW73" s="22">
        <f t="shared" si="1139"/>
        <v>471.55807325221866</v>
      </c>
      <c r="GX73" s="22">
        <f t="shared" si="1130"/>
        <v>7.6581001347472366</v>
      </c>
      <c r="GY73" s="25">
        <f t="shared" si="1141"/>
        <v>669.27907596731723</v>
      </c>
      <c r="GZ73" s="20">
        <f t="shared" si="1127"/>
        <v>1.1988789918489178</v>
      </c>
      <c r="HA73" s="22">
        <f t="shared" si="1128"/>
        <v>190.75414456916366</v>
      </c>
      <c r="HB73" s="22">
        <f t="shared" si="1144"/>
        <v>469.81669932575392</v>
      </c>
      <c r="HC73" s="22">
        <f t="shared" si="1130"/>
        <v>7.0416403336095579</v>
      </c>
      <c r="HD73" s="25">
        <f t="shared" si="1146"/>
        <v>667.61248422852702</v>
      </c>
      <c r="HE73" s="20">
        <f t="shared" si="1127"/>
        <v>1.1940701609713633</v>
      </c>
      <c r="HF73" s="22">
        <f t="shared" si="1128"/>
        <v>191.41753635484616</v>
      </c>
      <c r="HG73" s="22">
        <f t="shared" si="1149"/>
        <v>467.93221468145788</v>
      </c>
      <c r="HH73" s="22">
        <f t="shared" si="1130"/>
        <v>6.4500177544012534</v>
      </c>
      <c r="HI73" s="25">
        <f t="shared" si="1151"/>
        <v>665.79976879070534</v>
      </c>
      <c r="HJ73" s="20">
        <f t="shared" si="1127"/>
        <v>1.1888976047555595</v>
      </c>
      <c r="HK73" s="22">
        <f t="shared" si="1128"/>
        <v>192.05287586183456</v>
      </c>
      <c r="HL73" s="22">
        <f t="shared" si="1154"/>
        <v>465.90519335160866</v>
      </c>
      <c r="HM73" s="22">
        <f t="shared" si="1130"/>
        <v>5.883412611091118</v>
      </c>
      <c r="HN73" s="25">
        <f t="shared" si="1156"/>
        <v>663.8414818245343</v>
      </c>
      <c r="HO73" s="20">
        <f t="shared" si="1127"/>
        <v>1.1833628988122378</v>
      </c>
      <c r="HP73" s="22">
        <f t="shared" si="1128"/>
        <v>192.65996955956035</v>
      </c>
      <c r="HQ73" s="22">
        <f t="shared" si="1159"/>
        <v>463.73625278653975</v>
      </c>
      <c r="HR73" s="22">
        <f t="shared" si="1130"/>
        <v>5.3419974970946242</v>
      </c>
      <c r="HS73" s="25">
        <f t="shared" si="1161"/>
        <v>661.73821984319477</v>
      </c>
      <c r="HT73" s="20">
        <f t="shared" si="1162"/>
        <v>1.1774677290664437</v>
      </c>
      <c r="HU73" s="22">
        <f t="shared" si="1163"/>
        <v>193.23863252140217</v>
      </c>
      <c r="HV73" s="22">
        <f t="shared" si="1164"/>
        <v>461.42605366655795</v>
      </c>
      <c r="HW73" s="22">
        <f t="shared" si="1165"/>
        <v>4.8259373327003132</v>
      </c>
      <c r="HX73" s="25">
        <f t="shared" si="1166"/>
        <v>659.49062352066039</v>
      </c>
      <c r="HY73" s="20">
        <f t="shared" si="1162"/>
        <v>1.17121389124399</v>
      </c>
      <c r="HZ73" s="22">
        <f t="shared" si="1163"/>
        <v>193.78868848101615</v>
      </c>
      <c r="IA73" s="22">
        <f t="shared" si="1169"/>
        <v>458.97529970069479</v>
      </c>
      <c r="IB73" s="22">
        <f t="shared" si="1165"/>
        <v>4.3353893148334475</v>
      </c>
      <c r="IC73" s="25">
        <f t="shared" si="1171"/>
        <v>657.09937749654443</v>
      </c>
      <c r="ID73" s="20">
        <f t="shared" si="1162"/>
        <v>1.1646032903244599</v>
      </c>
      <c r="IE73" s="22">
        <f t="shared" si="1163"/>
        <v>194.30996988602851</v>
      </c>
      <c r="IF73" s="22">
        <f t="shared" si="1174"/>
        <v>456.38473741234935</v>
      </c>
      <c r="IG73" s="22">
        <f t="shared" si="1165"/>
        <v>3.8705028691723022</v>
      </c>
      <c r="IH73" s="25">
        <f t="shared" si="1176"/>
        <v>654.56521016755016</v>
      </c>
      <c r="II73" s="20">
        <f t="shared" si="1162"/>
        <v>1.1576379399609316</v>
      </c>
      <c r="IJ73" s="22">
        <f t="shared" si="1163"/>
        <v>194.80231794907354</v>
      </c>
      <c r="IK73" s="22">
        <f t="shared" si="1179"/>
        <v>453.65515591188984</v>
      </c>
      <c r="IL73" s="22">
        <f t="shared" si="1165"/>
        <v>3.4314196046316812</v>
      </c>
      <c r="IM73" s="25">
        <f t="shared" si="1181"/>
        <v>651.88889346559495</v>
      </c>
      <c r="IN73" s="20">
        <f t="shared" si="1162"/>
        <v>1.1503199618666002</v>
      </c>
      <c r="IO73" s="22">
        <f t="shared" si="1163"/>
        <v>195.26558269616172</v>
      </c>
      <c r="IP73" s="22">
        <f t="shared" si="1184"/>
        <v>450.78738665628327</v>
      </c>
      <c r="IQ73" s="22">
        <f t="shared" si="1165"/>
        <v>3.0182732702274735</v>
      </c>
      <c r="IR73" s="25">
        <f t="shared" si="1186"/>
        <v>649.07124262267246</v>
      </c>
      <c r="IS73" s="20">
        <f t="shared" si="1162"/>
        <v>1.1426515851684849</v>
      </c>
      <c r="IT73" s="22">
        <f t="shared" si="1163"/>
        <v>195.69962301236333</v>
      </c>
      <c r="IU73" s="22">
        <f t="shared" si="1189"/>
        <v>447.78230319582582</v>
      </c>
      <c r="IV73" s="22">
        <f t="shared" si="1165"/>
        <v>2.6311897143353704</v>
      </c>
      <c r="IW73" s="25">
        <f t="shared" si="1191"/>
        <v>646.11311592252457</v>
      </c>
      <c r="IX73" s="20">
        <f t="shared" si="1162"/>
        <v>1.1346351457284127</v>
      </c>
      <c r="IY73" s="22">
        <f t="shared" si="1163"/>
        <v>196.1043066847935</v>
      </c>
      <c r="IZ73" s="22">
        <f t="shared" si="1194"/>
        <v>444.64082090805039</v>
      </c>
      <c r="JA73" s="22">
        <f t="shared" si="1165"/>
        <v>2.2702868463562544</v>
      </c>
      <c r="JB73" s="25">
        <f t="shared" si="1196"/>
        <v>643.01541443920019</v>
      </c>
      <c r="JC73" s="20">
        <f t="shared" si="1197"/>
        <v>1.1262730854314942</v>
      </c>
      <c r="JD73" s="22">
        <f t="shared" si="1198"/>
        <v>196.47951044288524</v>
      </c>
      <c r="JE73" s="22">
        <f t="shared" si="1199"/>
        <v>441.36389671889395</v>
      </c>
      <c r="JF73" s="22">
        <f t="shared" si="1200"/>
        <v>1.9356746007998589</v>
      </c>
      <c r="JG73" s="25">
        <f t="shared" si="1201"/>
        <v>639.77908176257904</v>
      </c>
      <c r="JH73" s="20">
        <f t="shared" si="1197"/>
        <v>1.1175679514423011</v>
      </c>
      <c r="JI73" s="22">
        <f t="shared" si="1198"/>
        <v>196.82511999593922</v>
      </c>
      <c r="JJ73" s="22">
        <f t="shared" si="1204"/>
        <v>437.95252881120899</v>
      </c>
      <c r="JK73" s="22">
        <f t="shared" si="1200"/>
        <v>1.6274549037976487</v>
      </c>
      <c r="JL73" s="25">
        <f t="shared" si="1206"/>
        <v>636.40510371094592</v>
      </c>
      <c r="JM73" s="20">
        <f t="shared" si="1197"/>
        <v>1.1085223954289745</v>
      </c>
      <c r="JN73" s="22">
        <f t="shared" si="1198"/>
        <v>197.14103006793758</v>
      </c>
      <c r="JO73" s="22">
        <f t="shared" si="1209"/>
        <v>434.40775632070648</v>
      </c>
      <c r="JP73" s="22">
        <f t="shared" si="1200"/>
        <v>1.3457216420551197</v>
      </c>
      <c r="JQ73" s="25">
        <f t="shared" si="1211"/>
        <v>632.89450803069917</v>
      </c>
      <c r="JR73" s="20">
        <f t="shared" si="1197"/>
        <v>1.0991391727555029</v>
      </c>
      <c r="JS73" s="22">
        <f t="shared" si="1198"/>
        <v>197.42714442961207</v>
      </c>
      <c r="JT73" s="22">
        <f t="shared" si="1214"/>
        <v>430.73065901942647</v>
      </c>
      <c r="JU73" s="22">
        <f t="shared" si="1200"/>
        <v>1.0905606342529939</v>
      </c>
      <c r="JV73" s="25">
        <f t="shared" si="1216"/>
        <v>629.24836408329145</v>
      </c>
      <c r="JW73" s="20">
        <f t="shared" si="1197"/>
        <v>1.0894211416424098</v>
      </c>
      <c r="JX73" s="22">
        <f t="shared" si="1198"/>
        <v>197.68337592775649</v>
      </c>
      <c r="JY73" s="22">
        <f t="shared" si="1219"/>
        <v>426.92235698682754</v>
      </c>
      <c r="JZ73" s="22">
        <f t="shared" si="1200"/>
        <v>0.86204960490606808</v>
      </c>
      <c r="KA73" s="25">
        <f t="shared" si="1221"/>
        <v>625.46778251949002</v>
      </c>
      <c r="KB73" s="20">
        <f t="shared" si="1197"/>
        <v>1.0793712622961122</v>
      </c>
      <c r="KC73" s="22">
        <f t="shared" si="1198"/>
        <v>197.90964651177433</v>
      </c>
      <c r="KD73" s="22">
        <f t="shared" si="1224"/>
        <v>422.98401026860046</v>
      </c>
      <c r="KE73" s="22">
        <f t="shared" si="1200"/>
        <v>0.66025816068751941</v>
      </c>
      <c r="KF73" s="25">
        <f t="shared" si="1226"/>
        <v>621.55391494106232</v>
      </c>
      <c r="KG73" s="20">
        <f t="shared" si="1197"/>
        <v>1.0689925960072157</v>
      </c>
      <c r="KH73" s="22">
        <f t="shared" si="1198"/>
        <v>198.10588725745376</v>
      </c>
      <c r="KI73" s="22">
        <f t="shared" si="1229"/>
        <v>418.91681852330771</v>
      </c>
      <c r="KJ73" s="22">
        <f t="shared" si="1200"/>
        <v>0.48524776922603607</v>
      </c>
      <c r="KK73" s="25">
        <f t="shared" si="1231"/>
        <v>617.50795354998752</v>
      </c>
      <c r="KL73" s="20">
        <f t="shared" si="1232"/>
        <v>1.0582883042180113</v>
      </c>
      <c r="KM73" s="22">
        <f t="shared" si="1233"/>
        <v>198.27203838796262</v>
      </c>
      <c r="KN73" s="22">
        <f t="shared" si="1234"/>
        <v>414.72202065695427</v>
      </c>
      <c r="KO73" s="22">
        <f t="shared" si="1235"/>
        <v>0.33707174038222548</v>
      </c>
      <c r="KP73" s="25">
        <f t="shared" si="1236"/>
        <v>613.33113078529914</v>
      </c>
      <c r="KQ73" s="20">
        <f t="shared" si="1232"/>
        <v>1.0472616475594734</v>
      </c>
      <c r="KR73" s="22">
        <f t="shared" si="1233"/>
        <v>198.40804929205706</v>
      </c>
      <c r="KS73" s="22">
        <f t="shared" si="1239"/>
        <v>410.40089444560641</v>
      </c>
      <c r="KT73" s="22">
        <f t="shared" si="1235"/>
        <v>0.21577521000990246</v>
      </c>
      <c r="KU73" s="25">
        <f t="shared" si="1241"/>
        <v>609.02471894767336</v>
      </c>
      <c r="KV73" s="20">
        <f t="shared" si="1232"/>
        <v>1.035915984858037</v>
      </c>
      <c r="KW73" s="22">
        <f t="shared" si="1233"/>
        <v>198.51387853949805</v>
      </c>
      <c r="KX73" s="22">
        <f t="shared" si="1244"/>
        <v>405.95475614616754</v>
      </c>
      <c r="KY73" s="22">
        <f t="shared" si="1235"/>
        <v>0.12139512620722713</v>
      </c>
      <c r="KZ73" s="25">
        <f t="shared" si="1246"/>
        <v>604.5900298118728</v>
      </c>
      <c r="LA73" s="20">
        <f t="shared" si="1232"/>
        <v>1.02425477211247</v>
      </c>
      <c r="LB73" s="22">
        <f t="shared" si="1233"/>
        <v>198.58949389367172</v>
      </c>
      <c r="LC73" s="22">
        <f t="shared" si="1249"/>
        <v>401.38496009543474</v>
      </c>
      <c r="LD73" s="22">
        <f t="shared" si="1235"/>
        <v>5.3960238062006935E-2</v>
      </c>
      <c r="LE73" s="25">
        <f t="shared" si="1251"/>
        <v>600.02841422716847</v>
      </c>
      <c r="LF73" s="20">
        <f t="shared" si="1232"/>
        <v>1.0122815614411382</v>
      </c>
      <c r="LG73" s="22">
        <f t="shared" si="1233"/>
        <v>198.63487232140858</v>
      </c>
      <c r="LH73" s="22">
        <f t="shared" si="1254"/>
        <v>396.69289829755326</v>
      </c>
      <c r="LI73" s="22">
        <f t="shared" si="1235"/>
        <v>1.3491086894439536E-2</v>
      </c>
      <c r="LJ73" s="25">
        <f t="shared" si="1256"/>
        <v>595.34126170585625</v>
      </c>
      <c r="LK73" s="20">
        <f t="shared" si="1232"/>
        <v>1</v>
      </c>
      <c r="LL73" s="22">
        <f t="shared" si="1233"/>
        <v>198.65</v>
      </c>
      <c r="LM73" s="22">
        <f t="shared" si="1259"/>
        <v>391.88</v>
      </c>
      <c r="LN73" s="22">
        <f t="shared" si="1235"/>
        <v>0</v>
      </c>
      <c r="LO73" s="25">
        <f t="shared" si="1261"/>
        <v>590.53</v>
      </c>
    </row>
    <row r="74" spans="1:327" x14ac:dyDescent="0.2">
      <c r="A74" s="1">
        <f>Foglio3!A75</f>
        <v>15</v>
      </c>
      <c r="B74" s="1">
        <f>Foglio3!B75</f>
        <v>15</v>
      </c>
      <c r="C74" s="1">
        <f>Foglio3!C75</f>
        <v>49.871455178250429</v>
      </c>
      <c r="D74" s="1">
        <f>Foglio3!D75</f>
        <v>0.64450463451012885</v>
      </c>
      <c r="E74" s="1">
        <f>Foglio3!E75</f>
        <v>0.76460040288700171</v>
      </c>
      <c r="F74" s="1">
        <f>Foglio3!F75</f>
        <v>1.186338098977604</v>
      </c>
      <c r="G74" s="1">
        <f>Foglio1!H83</f>
        <v>34.00430303436444</v>
      </c>
      <c r="H74" s="1">
        <f>Foglio3!G75</f>
        <v>0.89882696636575798</v>
      </c>
      <c r="I74" s="1">
        <f>Foglio3!H75</f>
        <v>190.86</v>
      </c>
      <c r="J74" s="1">
        <f>Foglio3!I75</f>
        <v>342.79</v>
      </c>
      <c r="K74" s="1">
        <f>Foglio3!J75</f>
        <v>533.65000000000009</v>
      </c>
      <c r="L74" s="1">
        <f>IF(G74&lt;=Foglio1!$C$3,_xlfn.XLOOKUP(Q74,W74:LO74,$W$3:$LO$3),-_xlfn.XLOOKUP(Q74,W74:LO74,$W$3:$LO$3))</f>
        <v>-46</v>
      </c>
      <c r="M74" s="1">
        <f>IF($G74&lt;=Foglio1!$C$3,_xlfn.XLOOKUP($L74,$W$3:$LO$3,$W74:$LO74),_xlfn.XLOOKUP(-$L74,$W$3:$LO$3,$W74:$LO74))</f>
        <v>1.4616995168958173</v>
      </c>
      <c r="N74" s="1">
        <f t="shared" si="1262"/>
        <v>161.72124829290212</v>
      </c>
      <c r="O74" s="1">
        <f t="shared" si="1263"/>
        <v>501.05597739671725</v>
      </c>
      <c r="P74" s="1">
        <f t="shared" si="1264"/>
        <v>24.441834090683422</v>
      </c>
      <c r="Q74" s="1">
        <f t="shared" si="1265"/>
        <v>687.21905978030281</v>
      </c>
      <c r="W74" s="20">
        <f t="shared" si="1266"/>
        <v>1.4234538645706762</v>
      </c>
      <c r="X74" s="22">
        <f t="shared" si="1267"/>
        <v>143.14500000000001</v>
      </c>
      <c r="Y74" s="22">
        <f t="shared" si="1268"/>
        <v>487.94575023618216</v>
      </c>
      <c r="Z74" s="22">
        <f t="shared" si="1269"/>
        <v>40.02375</v>
      </c>
      <c r="AA74" s="25">
        <f t="shared" si="1270"/>
        <v>671.11450023618215</v>
      </c>
      <c r="AB74" s="20">
        <f t="shared" si="962"/>
        <v>1.4290464318912373</v>
      </c>
      <c r="AC74" s="22">
        <f t="shared" si="963"/>
        <v>144.5800834886665</v>
      </c>
      <c r="AD74" s="22">
        <f t="shared" si="964"/>
        <v>489.86282638799725</v>
      </c>
      <c r="AE74" s="22">
        <f t="shared" si="965"/>
        <v>38.81998969863745</v>
      </c>
      <c r="AF74" s="25">
        <f t="shared" si="966"/>
        <v>673.26289957530116</v>
      </c>
      <c r="AG74" s="20">
        <f t="shared" si="962"/>
        <v>1.4342036978251607</v>
      </c>
      <c r="AH74" s="22">
        <f t="shared" si="963"/>
        <v>146.00019538577476</v>
      </c>
      <c r="AI74" s="22">
        <f t="shared" si="969"/>
        <v>491.63068557748687</v>
      </c>
      <c r="AJ74" s="22">
        <f t="shared" si="965"/>
        <v>37.628787696292534</v>
      </c>
      <c r="AK74" s="25">
        <f t="shared" si="971"/>
        <v>675.25966865955422</v>
      </c>
      <c r="AL74" s="20">
        <f t="shared" si="962"/>
        <v>1.4389240914192833</v>
      </c>
      <c r="AM74" s="22">
        <f t="shared" si="963"/>
        <v>147.40490311148403</v>
      </c>
      <c r="AN74" s="22">
        <f t="shared" si="974"/>
        <v>493.24878929761616</v>
      </c>
      <c r="AO74" s="22">
        <f t="shared" si="965"/>
        <v>36.450506844634624</v>
      </c>
      <c r="AP74" s="25">
        <f t="shared" si="976"/>
        <v>677.10419925373481</v>
      </c>
      <c r="AQ74" s="20">
        <f t="shared" si="962"/>
        <v>1.4432061747959892</v>
      </c>
      <c r="AR74" s="22">
        <f t="shared" si="963"/>
        <v>148.79377877821338</v>
      </c>
      <c r="AS74" s="22">
        <f t="shared" si="979"/>
        <v>494.71664465831719</v>
      </c>
      <c r="AT74" s="22">
        <f t="shared" si="965"/>
        <v>35.285506059425401</v>
      </c>
      <c r="AU74" s="25">
        <f t="shared" si="981"/>
        <v>678.79592949595599</v>
      </c>
      <c r="AV74" s="20">
        <f t="shared" si="962"/>
        <v>1.4470486435912</v>
      </c>
      <c r="AW74" s="22">
        <f t="shared" si="963"/>
        <v>150.16639932098033</v>
      </c>
      <c r="AX74" s="22">
        <f t="shared" si="984"/>
        <v>496.03380453662749</v>
      </c>
      <c r="AY74" s="22">
        <f t="shared" si="965"/>
        <v>34.134140211189639</v>
      </c>
      <c r="AZ74" s="25">
        <f t="shared" si="986"/>
        <v>680.33434406879746</v>
      </c>
      <c r="BA74" s="20">
        <f t="shared" si="962"/>
        <v>1.4504503273516978</v>
      </c>
      <c r="BB74" s="22">
        <f t="shared" si="963"/>
        <v>151.52234662627072</v>
      </c>
      <c r="BC74" s="22">
        <f t="shared" si="989"/>
        <v>497.19986771288853</v>
      </c>
      <c r="BD74" s="22">
        <f t="shared" si="965"/>
        <v>32.996760017118262</v>
      </c>
      <c r="BE74" s="25">
        <f t="shared" si="991"/>
        <v>681.7189743562775</v>
      </c>
      <c r="BF74" s="20">
        <f t="shared" si="962"/>
        <v>1.4534101898916567</v>
      </c>
      <c r="BG74" s="22">
        <f t="shared" si="963"/>
        <v>152.86120765940001</v>
      </c>
      <c r="BH74" s="22">
        <f t="shared" si="994"/>
        <v>498.21447899296106</v>
      </c>
      <c r="BI74" s="22">
        <f t="shared" si="965"/>
        <v>31.873711934236415</v>
      </c>
      <c r="BJ74" s="25">
        <f t="shared" si="996"/>
        <v>682.94939858659757</v>
      </c>
      <c r="BK74" s="20">
        <f t="shared" si="962"/>
        <v>1.4559273296082738</v>
      </c>
      <c r="BL74" s="22">
        <f t="shared" si="963"/>
        <v>154.18257459032756</v>
      </c>
      <c r="BM74" s="22">
        <f t="shared" si="999"/>
        <v>499.07732931642022</v>
      </c>
      <c r="BN74" s="22">
        <f t="shared" si="965"/>
        <v>30.765338053869375</v>
      </c>
      <c r="BO74" s="25">
        <f t="shared" si="1001"/>
        <v>684.02524196061722</v>
      </c>
      <c r="BP74" s="20">
        <f t="shared" si="962"/>
        <v>1.4580009797564075</v>
      </c>
      <c r="BQ74" s="22">
        <f t="shared" si="963"/>
        <v>155.48604491788601</v>
      </c>
      <c r="BR74" s="22">
        <f t="shared" si="1004"/>
        <v>499.78815585069896</v>
      </c>
      <c r="BS74" s="22">
        <f t="shared" si="965"/>
        <v>29.671975997438139</v>
      </c>
      <c r="BT74" s="25">
        <f t="shared" si="1006"/>
        <v>684.94617676602309</v>
      </c>
      <c r="BU74" s="20">
        <f t="shared" si="962"/>
        <v>1.4596305086821344</v>
      </c>
      <c r="BV74" s="22">
        <f t="shared" si="963"/>
        <v>156.77122159238644</v>
      </c>
      <c r="BW74" s="22">
        <f t="shared" si="1009"/>
        <v>500.34674207114887</v>
      </c>
      <c r="BX74" s="22">
        <f t="shared" si="965"/>
        <v>28.593958813616744</v>
      </c>
      <c r="BY74" s="25">
        <f t="shared" si="1011"/>
        <v>685.71192247715203</v>
      </c>
      <c r="BZ74" s="20">
        <f t="shared" si="962"/>
        <v>1.4608154200151591</v>
      </c>
      <c r="CA74" s="22">
        <f t="shared" si="963"/>
        <v>158.03771313656412</v>
      </c>
      <c r="CB74" s="22">
        <f t="shared" si="1014"/>
        <v>500.75291782699639</v>
      </c>
      <c r="CC74" s="22">
        <f t="shared" si="965"/>
        <v>27.531614876882372</v>
      </c>
      <c r="CD74" s="25">
        <f t="shared" si="1016"/>
        <v>686.32224584044286</v>
      </c>
      <c r="CE74" s="20">
        <f t="shared" si="962"/>
        <v>1.46155535282001</v>
      </c>
      <c r="CF74" s="22">
        <f t="shared" si="963"/>
        <v>159.28513376482584</v>
      </c>
      <c r="CG74" s="22">
        <f t="shared" si="1019"/>
        <v>501.00655939317124</v>
      </c>
      <c r="CH74" s="22">
        <f t="shared" si="965"/>
        <v>26.485267787489299</v>
      </c>
      <c r="CI74" s="25">
        <f t="shared" si="1021"/>
        <v>686.77696094548639</v>
      </c>
      <c r="CJ74" s="20">
        <f t="shared" si="962"/>
        <v>1.4618500817059874</v>
      </c>
      <c r="CK74" s="22">
        <f t="shared" si="963"/>
        <v>160.51310350076426</v>
      </c>
      <c r="CL74" s="22">
        <f t="shared" si="1024"/>
        <v>501.10758950799544</v>
      </c>
      <c r="CM74" s="22">
        <f t="shared" si="965"/>
        <v>25.455236272897157</v>
      </c>
      <c r="CN74" s="25">
        <f t="shared" si="1026"/>
        <v>687.07592928165684</v>
      </c>
      <c r="CO74" s="20">
        <f t="shared" si="1027"/>
        <v>1.4616995168958173</v>
      </c>
      <c r="CP74" s="22">
        <f t="shared" si="1028"/>
        <v>161.72124829290212</v>
      </c>
      <c r="CQ74" s="22">
        <f t="shared" si="1029"/>
        <v>501.05597739671725</v>
      </c>
      <c r="CR74" s="22">
        <f t="shared" si="1030"/>
        <v>24.441834090683422</v>
      </c>
      <c r="CS74" s="25">
        <f t="shared" si="1031"/>
        <v>687.21905978030281</v>
      </c>
      <c r="CT74" s="20">
        <f t="shared" si="1027"/>
        <v>1.461103704253</v>
      </c>
      <c r="CU74" s="22">
        <f t="shared" si="1028"/>
        <v>162.90920012863225</v>
      </c>
      <c r="CV74" s="22">
        <f t="shared" si="1034"/>
        <v>500.85173878088591</v>
      </c>
      <c r="CW74" s="22">
        <f t="shared" si="1030"/>
        <v>23.445369932969836</v>
      </c>
      <c r="CX74" s="25">
        <f t="shared" si="1036"/>
        <v>687.20630884248794</v>
      </c>
      <c r="CY74" s="20">
        <f t="shared" si="1027"/>
        <v>1.4600628252678376</v>
      </c>
      <c r="CZ74" s="22">
        <f t="shared" si="1028"/>
        <v>164.07659714631748</v>
      </c>
      <c r="DA74" s="22">
        <f t="shared" si="1039"/>
        <v>500.4949358735621</v>
      </c>
      <c r="DB74" s="22">
        <f t="shared" si="1030"/>
        <v>22.466147332391824</v>
      </c>
      <c r="DC74" s="25">
        <f t="shared" si="1041"/>
        <v>687.03768035227142</v>
      </c>
      <c r="DD74" s="20">
        <f t="shared" si="1027"/>
        <v>1.4585771970021524</v>
      </c>
      <c r="DE74" s="22">
        <f t="shared" si="1028"/>
        <v>165.22308374551744</v>
      </c>
      <c r="DF74" s="22">
        <f t="shared" si="1044"/>
        <v>499.98567736036784</v>
      </c>
      <c r="DG74" s="22">
        <f t="shared" si="1030"/>
        <v>21.504464569639456</v>
      </c>
      <c r="DH74" s="25">
        <f t="shared" si="1046"/>
        <v>686.71322567552477</v>
      </c>
      <c r="DI74" s="20">
        <f t="shared" si="1027"/>
        <v>1.4566472719927057</v>
      </c>
      <c r="DJ74" s="22">
        <f t="shared" si="1028"/>
        <v>166.34831069530773</v>
      </c>
      <c r="DK74" s="22">
        <f t="shared" si="1049"/>
        <v>499.32411836637965</v>
      </c>
      <c r="DL74" s="22">
        <f t="shared" si="1030"/>
        <v>20.560614582598287</v>
      </c>
      <c r="DM74" s="25">
        <f t="shared" si="1051"/>
        <v>686.23304364428566</v>
      </c>
      <c r="DN74" s="20">
        <f t="shared" si="1027"/>
        <v>1.4542736381133512</v>
      </c>
      <c r="DO74" s="22">
        <f t="shared" si="1028"/>
        <v>167.45193524065917</v>
      </c>
      <c r="DP74" s="22">
        <f t="shared" si="1054"/>
        <v>498.5104604088757</v>
      </c>
      <c r="DQ74" s="22">
        <f t="shared" si="1030"/>
        <v>19.63488487711766</v>
      </c>
      <c r="DR74" s="25">
        <f t="shared" si="1056"/>
        <v>685.59728052665253</v>
      </c>
      <c r="DS74" s="20">
        <f t="shared" si="1027"/>
        <v>1.4514570183959621</v>
      </c>
      <c r="DT74" s="22">
        <f t="shared" si="1028"/>
        <v>168.53362120684406</v>
      </c>
      <c r="DU74" s="22">
        <f t="shared" si="1059"/>
        <v>497.54495133595185</v>
      </c>
      <c r="DV74" s="22">
        <f t="shared" si="1030"/>
        <v>18.72755743943361</v>
      </c>
      <c r="DW74" s="25">
        <f t="shared" si="1061"/>
        <v>684.80612998222955</v>
      </c>
      <c r="DX74" s="20">
        <f t="shared" si="1027"/>
        <v>1.4481982708101899</v>
      </c>
      <c r="DY74" s="22">
        <f t="shared" si="1028"/>
        <v>169.59303910183874</v>
      </c>
      <c r="DZ74" s="22">
        <f t="shared" si="1064"/>
        <v>496.42788525102503</v>
      </c>
      <c r="EA74" s="22">
        <f t="shared" si="1030"/>
        <v>17.838908650273126</v>
      </c>
      <c r="EB74" s="25">
        <f t="shared" si="1066"/>
        <v>683.85983300313683</v>
      </c>
      <c r="EC74" s="20">
        <f t="shared" si="1027"/>
        <v>1.4444983880021172</v>
      </c>
      <c r="ED74" s="22">
        <f t="shared" si="1028"/>
        <v>170.62986621668946</v>
      </c>
      <c r="EE74" s="22">
        <f t="shared" si="1069"/>
        <v>495.15960242324576</v>
      </c>
      <c r="EF74" s="22">
        <f t="shared" si="1030"/>
        <v>16.969209200665933</v>
      </c>
      <c r="EG74" s="25">
        <f t="shared" si="1071"/>
        <v>682.75867784060108</v>
      </c>
      <c r="EH74" s="20">
        <f t="shared" si="1027"/>
        <v>1.440358496991889</v>
      </c>
      <c r="EI74" s="22">
        <f t="shared" si="1028"/>
        <v>171.64378672381318</v>
      </c>
      <c r="EJ74" s="22">
        <f t="shared" si="1074"/>
        <v>493.74048918384966</v>
      </c>
      <c r="EK74" s="22">
        <f t="shared" si="1030"/>
        <v>16.11872400948933</v>
      </c>
      <c r="EL74" s="25">
        <f t="shared" si="1076"/>
        <v>681.50299991715224</v>
      </c>
      <c r="EM74" s="20">
        <f t="shared" si="1027"/>
        <v>1.4357798588304109</v>
      </c>
      <c r="EN74" s="22">
        <f t="shared" si="1028"/>
        <v>172.63449177320126</v>
      </c>
      <c r="EO74" s="22">
        <f t="shared" si="1079"/>
        <v>492.17097780847661</v>
      </c>
      <c r="EP74" s="22">
        <f t="shared" si="1030"/>
        <v>15.287712142771397</v>
      </c>
      <c r="EQ74" s="25">
        <f t="shared" si="1081"/>
        <v>680.09318172444932</v>
      </c>
      <c r="ER74" s="20">
        <f t="shared" si="1027"/>
        <v>1.4307638682152213</v>
      </c>
      <c r="ES74" s="22">
        <f t="shared" si="1028"/>
        <v>173.60167958649851</v>
      </c>
      <c r="ET74" s="22">
        <f t="shared" si="1084"/>
        <v>490.4515463854957</v>
      </c>
      <c r="EU74" s="22">
        <f t="shared" si="1030"/>
        <v>14.476426734776931</v>
      </c>
      <c r="EV74" s="25">
        <f t="shared" si="1086"/>
        <v>678.52965270677112</v>
      </c>
      <c r="EW74" s="20">
        <f t="shared" si="1027"/>
        <v>1.4253120530656527</v>
      </c>
      <c r="EX74" s="22">
        <f t="shared" si="1028"/>
        <v>174.54505554892762</v>
      </c>
      <c r="EY74" s="22">
        <f t="shared" si="1089"/>
        <v>488.58271867037513</v>
      </c>
      <c r="EZ74" s="22">
        <f t="shared" si="1030"/>
        <v>13.685114910900309</v>
      </c>
      <c r="FA74" s="25">
        <f t="shared" si="1091"/>
        <v>676.81288913020308</v>
      </c>
      <c r="FB74" s="20">
        <f t="shared" si="1092"/>
        <v>1.4194260740574123</v>
      </c>
      <c r="FC74" s="22">
        <f t="shared" si="1093"/>
        <v>175.46433229903184</v>
      </c>
      <c r="FD74" s="22">
        <f t="shared" si="1094"/>
        <v>486.5650639261404</v>
      </c>
      <c r="FE74" s="22">
        <f t="shared" si="1095"/>
        <v>12.91401771238867</v>
      </c>
      <c r="FF74" s="25">
        <f t="shared" si="1096"/>
        <v>674.94341393756099</v>
      </c>
      <c r="FG74" s="20">
        <f t="shared" si="1092"/>
        <v>1.4131077241167247</v>
      </c>
      <c r="FH74" s="22">
        <f t="shared" si="1093"/>
        <v>176.35922981620774</v>
      </c>
      <c r="FI74" s="22">
        <f t="shared" si="1099"/>
        <v>484.39919674997208</v>
      </c>
      <c r="FJ74" s="22">
        <f t="shared" si="1095"/>
        <v>12.163370022918496</v>
      </c>
      <c r="FK74" s="25">
        <f t="shared" si="1101"/>
        <v>672.92179658909834</v>
      </c>
      <c r="FL74" s="20">
        <f t="shared" si="1092"/>
        <v>1.4063589278741895</v>
      </c>
      <c r="FM74" s="22">
        <f t="shared" si="1093"/>
        <v>177.22947550600259</v>
      </c>
      <c r="FN74" s="22">
        <f t="shared" si="1104"/>
        <v>482.08577688599343</v>
      </c>
      <c r="FO74" s="22">
        <f t="shared" si="1095"/>
        <v>11.433400497047664</v>
      </c>
      <c r="FP74" s="25">
        <f t="shared" si="1106"/>
        <v>670.74865288904357</v>
      </c>
      <c r="FQ74" s="20">
        <f t="shared" si="1092"/>
        <v>1.3991817410785186</v>
      </c>
      <c r="FR74" s="22">
        <f t="shared" si="1093"/>
        <v>178.07480428314901</v>
      </c>
      <c r="FS74" s="22">
        <f t="shared" si="1109"/>
        <v>479.62550902430542</v>
      </c>
      <c r="FT74" s="22">
        <f t="shared" si="1095"/>
        <v>10.724331490565145</v>
      </c>
      <c r="FU74" s="25">
        <f t="shared" si="1111"/>
        <v>668.42464479801959</v>
      </c>
      <c r="FV74" s="20">
        <f t="shared" si="1092"/>
        <v>1.3915783499703378</v>
      </c>
      <c r="FW74" s="22">
        <f t="shared" si="1093"/>
        <v>178.89495865231254</v>
      </c>
      <c r="FX74" s="22">
        <f t="shared" si="1114"/>
        <v>477.01914258633212</v>
      </c>
      <c r="FY74" s="22">
        <f t="shared" si="1095"/>
        <v>10.036378992759222</v>
      </c>
      <c r="FZ74" s="25">
        <f t="shared" si="1116"/>
        <v>665.95048023140384</v>
      </c>
      <c r="GA74" s="20">
        <f t="shared" si="1092"/>
        <v>1.3835510706162337</v>
      </c>
      <c r="GB74" s="22">
        <f t="shared" si="1093"/>
        <v>179.68968878652743</v>
      </c>
      <c r="GC74" s="22">
        <f t="shared" si="1119"/>
        <v>474.2674714965388</v>
      </c>
      <c r="GD74" s="22">
        <f t="shared" si="1095"/>
        <v>9.3697525606250434</v>
      </c>
      <c r="GE74" s="25">
        <f t="shared" si="1121"/>
        <v>663.32691284369128</v>
      </c>
      <c r="GF74" s="20">
        <f t="shared" si="1092"/>
        <v>1.3751023482032594</v>
      </c>
      <c r="GG74" s="22">
        <f t="shared" si="1093"/>
        <v>180.45875260329595</v>
      </c>
      <c r="GH74" s="22">
        <f t="shared" si="1124"/>
        <v>471.37133394059532</v>
      </c>
      <c r="GI74" s="22">
        <f t="shared" si="1095"/>
        <v>8.7246552550316228</v>
      </c>
      <c r="GJ74" s="25">
        <f t="shared" si="1126"/>
        <v>660.55474179892292</v>
      </c>
      <c r="GK74" s="20">
        <f t="shared" si="1127"/>
        <v>1.3662347562941071</v>
      </c>
      <c r="GL74" s="22">
        <f t="shared" si="1128"/>
        <v>181.20191583832951</v>
      </c>
      <c r="GM74" s="22">
        <f t="shared" si="1129"/>
        <v>468.33161211005699</v>
      </c>
      <c r="GN74" s="22">
        <f t="shared" si="1130"/>
        <v>8.1012835788674273</v>
      </c>
      <c r="GO74" s="25">
        <f t="shared" si="1131"/>
        <v>657.63481152725399</v>
      </c>
      <c r="GP74" s="20">
        <f t="shared" si="1127"/>
        <v>1.3569509960431743</v>
      </c>
      <c r="GQ74" s="22">
        <f t="shared" si="1128"/>
        <v>181.91895211690752</v>
      </c>
      <c r="GR74" s="22">
        <f t="shared" si="1134"/>
        <v>465.14923193363973</v>
      </c>
      <c r="GS74" s="22">
        <f t="shared" si="1130"/>
        <v>7.4998274171837656</v>
      </c>
      <c r="GT74" s="25">
        <f t="shared" si="1136"/>
        <v>654.56801146773091</v>
      </c>
      <c r="GU74" s="20">
        <f t="shared" si="1127"/>
        <v>1.3472538953737674</v>
      </c>
      <c r="GV74" s="22">
        <f t="shared" si="1128"/>
        <v>182.60964302283341</v>
      </c>
      <c r="GW74" s="22">
        <f t="shared" si="1139"/>
        <v>461.82516279517375</v>
      </c>
      <c r="GX74" s="22">
        <f t="shared" si="1130"/>
        <v>6.920469979353908</v>
      </c>
      <c r="GY74" s="25">
        <f t="shared" si="1141"/>
        <v>651.35527579736106</v>
      </c>
      <c r="GZ74" s="20">
        <f t="shared" si="1127"/>
        <v>1.3371464081166879</v>
      </c>
      <c r="HA74" s="22">
        <f t="shared" si="1128"/>
        <v>183.27377816496642</v>
      </c>
      <c r="HB74" s="22">
        <f t="shared" si="1144"/>
        <v>458.36041723831949</v>
      </c>
      <c r="HC74" s="22">
        <f t="shared" si="1130"/>
        <v>6.3633877432657799</v>
      </c>
      <c r="HD74" s="25">
        <f t="shared" si="1146"/>
        <v>647.99758314655173</v>
      </c>
      <c r="HE74" s="20">
        <f t="shared" si="1127"/>
        <v>1.3266316131104681</v>
      </c>
      <c r="HF74" s="22">
        <f t="shared" si="1128"/>
        <v>183.91115524130853</v>
      </c>
      <c r="HG74" s="22">
        <f t="shared" si="1149"/>
        <v>454.75605065813738</v>
      </c>
      <c r="HH74" s="22">
        <f t="shared" si="1130"/>
        <v>5.8287504015650846</v>
      </c>
      <c r="HI74" s="25">
        <f t="shared" si="1151"/>
        <v>644.49595630101101</v>
      </c>
      <c r="HJ74" s="20">
        <f t="shared" si="1127"/>
        <v>1.3157127132635258</v>
      </c>
      <c r="HK74" s="22">
        <f t="shared" si="1128"/>
        <v>184.52158010062797</v>
      </c>
      <c r="HL74" s="22">
        <f t="shared" si="1154"/>
        <v>451.01316097960404</v>
      </c>
      <c r="HM74" s="22">
        <f t="shared" si="1130"/>
        <v>5.3167208099652443</v>
      </c>
      <c r="HN74" s="25">
        <f t="shared" si="1156"/>
        <v>640.85146189019724</v>
      </c>
      <c r="HO74" s="20">
        <f t="shared" si="1127"/>
        <v>1.3043930345785282</v>
      </c>
      <c r="HP74" s="22">
        <f t="shared" si="1128"/>
        <v>185.10486680159926</v>
      </c>
      <c r="HQ74" s="22">
        <f t="shared" si="1159"/>
        <v>447.13288832317369</v>
      </c>
      <c r="HR74" s="22">
        <f t="shared" si="1130"/>
        <v>4.8274549376399962</v>
      </c>
      <c r="HS74" s="25">
        <f t="shared" si="1161"/>
        <v>637.06521006241303</v>
      </c>
      <c r="HT74" s="20">
        <f t="shared" si="1162"/>
        <v>1.2926760251392588</v>
      </c>
      <c r="HU74" s="22">
        <f t="shared" si="1163"/>
        <v>185.66083766944283</v>
      </c>
      <c r="HV74" s="22">
        <f t="shared" si="1164"/>
        <v>443.11641465748659</v>
      </c>
      <c r="HW74" s="22">
        <f t="shared" si="1165"/>
        <v>4.3611018197136859</v>
      </c>
      <c r="HX74" s="25">
        <f t="shared" si="1166"/>
        <v>633.13835414664311</v>
      </c>
      <c r="HY74" s="20">
        <f t="shared" si="1162"/>
        <v>1.2805652540602981</v>
      </c>
      <c r="HZ74" s="22">
        <f t="shared" si="1163"/>
        <v>186.18932335004652</v>
      </c>
      <c r="IA74" s="22">
        <f t="shared" si="1169"/>
        <v>438.96496343932961</v>
      </c>
      <c r="IB74" s="22">
        <f t="shared" si="1165"/>
        <v>3.9178035118636982</v>
      </c>
      <c r="IC74" s="25">
        <f t="shared" si="1171"/>
        <v>629.07209030123977</v>
      </c>
      <c r="ID74" s="20">
        <f t="shared" si="1162"/>
        <v>1.2680644103998366</v>
      </c>
      <c r="IE74" s="22">
        <f t="shared" si="1163"/>
        <v>186.69016286155249</v>
      </c>
      <c r="IF74" s="22">
        <f t="shared" si="1174"/>
        <v>434.67979924096005</v>
      </c>
      <c r="IG74" s="22">
        <f t="shared" si="1165"/>
        <v>3.4976950470489214</v>
      </c>
      <c r="IH74" s="25">
        <f t="shared" si="1176"/>
        <v>624.86765714956141</v>
      </c>
      <c r="II74" s="20">
        <f t="shared" si="1162"/>
        <v>1.2551773020359518</v>
      </c>
      <c r="IJ74" s="22">
        <f t="shared" si="1163"/>
        <v>187.16320364339379</v>
      </c>
      <c r="IK74" s="22">
        <f t="shared" si="1179"/>
        <v>430.26222736490394</v>
      </c>
      <c r="IL74" s="22">
        <f t="shared" si="1165"/>
        <v>3.100904394377419</v>
      </c>
      <c r="IM74" s="25">
        <f t="shared" si="1181"/>
        <v>620.52633540267504</v>
      </c>
      <c r="IN74" s="20">
        <f t="shared" si="1162"/>
        <v>1.2419078545066908</v>
      </c>
      <c r="IO74" s="22">
        <f t="shared" si="1163"/>
        <v>187.60830160276578</v>
      </c>
      <c r="IP74" s="22">
        <f t="shared" si="1184"/>
        <v>425.71359344634857</v>
      </c>
      <c r="IQ74" s="22">
        <f t="shared" si="1165"/>
        <v>2.7275524201258046</v>
      </c>
      <c r="IR74" s="25">
        <f t="shared" si="1186"/>
        <v>616.04944746924014</v>
      </c>
      <c r="IS74" s="20">
        <f t="shared" si="1162"/>
        <v>1.2282601098143158</v>
      </c>
      <c r="IT74" s="22">
        <f t="shared" si="1163"/>
        <v>188.02532115851835</v>
      </c>
      <c r="IU74" s="22">
        <f t="shared" si="1189"/>
        <v>421.03528304324931</v>
      </c>
      <c r="IV74" s="22">
        <f t="shared" si="1165"/>
        <v>2.3777528509221728</v>
      </c>
      <c r="IW74" s="25">
        <f t="shared" si="1191"/>
        <v>611.43835705268987</v>
      </c>
      <c r="IX74" s="20">
        <f t="shared" si="1162"/>
        <v>1.2142382251940684</v>
      </c>
      <c r="IY74" s="22">
        <f t="shared" si="1163"/>
        <v>188.41413528245502</v>
      </c>
      <c r="IZ74" s="22">
        <f t="shared" si="1194"/>
        <v>416.22872121427474</v>
      </c>
      <c r="JA74" s="22">
        <f t="shared" si="1165"/>
        <v>2.051612239103882</v>
      </c>
      <c r="JB74" s="25">
        <f t="shared" si="1196"/>
        <v>606.69446873583365</v>
      </c>
      <c r="JC74" s="20">
        <f t="shared" si="1197"/>
        <v>1.1998464718478374</v>
      </c>
      <c r="JD74" s="22">
        <f t="shared" si="1198"/>
        <v>188.7746255380271</v>
      </c>
      <c r="JE74" s="22">
        <f t="shared" si="1199"/>
        <v>411.29537208472021</v>
      </c>
      <c r="JF74" s="22">
        <f t="shared" si="1200"/>
        <v>1.7492299302606895</v>
      </c>
      <c r="JG74" s="25">
        <f t="shared" si="1201"/>
        <v>601.81922755300798</v>
      </c>
      <c r="JH74" s="20">
        <f t="shared" si="1197"/>
        <v>1.1850892336431071</v>
      </c>
      <c r="JI74" s="22">
        <f t="shared" si="1198"/>
        <v>189.10668211641058</v>
      </c>
      <c r="JJ74" s="22">
        <f t="shared" si="1204"/>
        <v>406.23673840052072</v>
      </c>
      <c r="JK74" s="22">
        <f t="shared" si="1200"/>
        <v>1.4706980329731181</v>
      </c>
      <c r="JL74" s="25">
        <f t="shared" si="1206"/>
        <v>596.81411854990438</v>
      </c>
      <c r="JM74" s="20">
        <f t="shared" si="1197"/>
        <v>1.1699710057775925</v>
      </c>
      <c r="JN74" s="22">
        <f t="shared" si="1198"/>
        <v>189.41020386995504</v>
      </c>
      <c r="JO74" s="22">
        <f t="shared" si="1209"/>
        <v>401.05436107050093</v>
      </c>
      <c r="JP74" s="22">
        <f t="shared" si="1200"/>
        <v>1.2161013907552787</v>
      </c>
      <c r="JQ74" s="25">
        <f t="shared" si="1211"/>
        <v>591.68066633121123</v>
      </c>
      <c r="JR74" s="20">
        <f t="shared" si="1197"/>
        <v>1.1544963934099546</v>
      </c>
      <c r="JS74" s="22">
        <f t="shared" si="1198"/>
        <v>189.68509834299402</v>
      </c>
      <c r="JT74" s="22">
        <f t="shared" si="1214"/>
        <v>395.74981869699837</v>
      </c>
      <c r="JU74" s="22">
        <f t="shared" si="1200"/>
        <v>0.98551755621070947</v>
      </c>
      <c r="JV74" s="25">
        <f t="shared" si="1216"/>
        <v>586.42043459620311</v>
      </c>
      <c r="JW74" s="20">
        <f t="shared" si="1197"/>
        <v>1.1386701102570258</v>
      </c>
      <c r="JX74" s="22">
        <f t="shared" si="1198"/>
        <v>189.93128180000807</v>
      </c>
      <c r="JY74" s="22">
        <f t="shared" si="1219"/>
        <v>390.32472709500593</v>
      </c>
      <c r="JZ74" s="22">
        <f t="shared" si="1200"/>
        <v>0.7790167674091466</v>
      </c>
      <c r="KA74" s="25">
        <f t="shared" si="1221"/>
        <v>581.03502566242321</v>
      </c>
      <c r="KB74" s="20">
        <f t="shared" si="1197"/>
        <v>1.1224969771579678</v>
      </c>
      <c r="KC74" s="22">
        <f t="shared" si="1198"/>
        <v>190.14867925113137</v>
      </c>
      <c r="KD74" s="22">
        <f t="shared" si="1224"/>
        <v>384.78073879997982</v>
      </c>
      <c r="KE74" s="22">
        <f t="shared" si="1200"/>
        <v>0.59666192649127869</v>
      </c>
      <c r="KF74" s="25">
        <f t="shared" si="1226"/>
        <v>575.52607997760242</v>
      </c>
      <c r="KG74" s="20">
        <f t="shared" si="1197"/>
        <v>1.1059819206057953</v>
      </c>
      <c r="KH74" s="22">
        <f t="shared" si="1198"/>
        <v>190.33722447499434</v>
      </c>
      <c r="KI74" s="22">
        <f t="shared" si="1229"/>
        <v>379.11954256446057</v>
      </c>
      <c r="KJ74" s="22">
        <f t="shared" si="1200"/>
        <v>0.4385085805081439</v>
      </c>
      <c r="KK74" s="25">
        <f t="shared" si="1231"/>
        <v>569.89527561996306</v>
      </c>
      <c r="KL74" s="20">
        <f t="shared" si="1232"/>
        <v>1.0891299712467186</v>
      </c>
      <c r="KM74" s="22">
        <f t="shared" si="1233"/>
        <v>190.49686003889528</v>
      </c>
      <c r="KN74" s="22">
        <f t="shared" si="1234"/>
        <v>373.34286284366272</v>
      </c>
      <c r="KO74" s="22">
        <f t="shared" si="1235"/>
        <v>0.30460490450099853</v>
      </c>
      <c r="KP74" s="25">
        <f t="shared" si="1236"/>
        <v>564.14432778705907</v>
      </c>
      <c r="KQ74" s="20">
        <f t="shared" si="1232"/>
        <v>1.0719462623477614</v>
      </c>
      <c r="KR74" s="22">
        <f t="shared" si="1233"/>
        <v>190.62753731629505</v>
      </c>
      <c r="KS74" s="22">
        <f t="shared" si="1239"/>
        <v>367.45245927018914</v>
      </c>
      <c r="KT74" s="22">
        <f t="shared" si="1235"/>
        <v>0.19499168682672258</v>
      </c>
      <c r="KU74" s="25">
        <f t="shared" si="1241"/>
        <v>558.2749882733109</v>
      </c>
      <c r="KV74" s="20">
        <f t="shared" si="1232"/>
        <v>1.0544360282331162</v>
      </c>
      <c r="KW74" s="22">
        <f t="shared" si="1233"/>
        <v>190.729216501629</v>
      </c>
      <c r="KX74" s="22">
        <f t="shared" si="1244"/>
        <v>361.45012611802991</v>
      </c>
      <c r="KY74" s="22">
        <f t="shared" si="1235"/>
        <v>0.10970231673325111</v>
      </c>
      <c r="KZ74" s="25">
        <f t="shared" si="1246"/>
        <v>552.28904493639209</v>
      </c>
      <c r="LA74" s="20">
        <f t="shared" si="1232"/>
        <v>1.0366046026897204</v>
      </c>
      <c r="LB74" s="22">
        <f t="shared" si="1233"/>
        <v>190.80186662243233</v>
      </c>
      <c r="LC74" s="22">
        <f t="shared" si="1249"/>
        <v>355.33769175600929</v>
      </c>
      <c r="LD74" s="22">
        <f t="shared" si="1235"/>
        <v>4.876277418893199E-2</v>
      </c>
      <c r="LE74" s="25">
        <f t="shared" si="1251"/>
        <v>546.18832115263058</v>
      </c>
      <c r="LF74" s="20">
        <f t="shared" si="1232"/>
        <v>1.0184574173425307</v>
      </c>
      <c r="LG74" s="22">
        <f t="shared" si="1233"/>
        <v>190.84546554877443</v>
      </c>
      <c r="LH74" s="22">
        <f t="shared" si="1254"/>
        <v>349.1170180908461</v>
      </c>
      <c r="LI74" s="22">
        <f t="shared" si="1235"/>
        <v>1.2191621968769851E-2</v>
      </c>
      <c r="LJ74" s="25">
        <f t="shared" si="1256"/>
        <v>539.97467526158937</v>
      </c>
      <c r="LK74" s="20">
        <f t="shared" si="1232"/>
        <v>1</v>
      </c>
      <c r="LL74" s="22">
        <f t="shared" si="1233"/>
        <v>190.86</v>
      </c>
      <c r="LM74" s="22">
        <f t="shared" si="1259"/>
        <v>342.79</v>
      </c>
      <c r="LN74" s="22">
        <f t="shared" si="1235"/>
        <v>0</v>
      </c>
      <c r="LO74" s="25">
        <f t="shared" si="1261"/>
        <v>533.65000000000009</v>
      </c>
    </row>
    <row r="75" spans="1:327" x14ac:dyDescent="0.2">
      <c r="A75" s="1">
        <f>Foglio3!A76</f>
        <v>16</v>
      </c>
      <c r="B75" s="1">
        <f>Foglio3!B76</f>
        <v>16</v>
      </c>
      <c r="C75" s="1">
        <f>Foglio3!C76</f>
        <v>57.09477044329455</v>
      </c>
      <c r="D75" s="1">
        <f>Foglio3!D76</f>
        <v>0.54325108229760011</v>
      </c>
      <c r="E75" s="1">
        <f>Foglio3!E76</f>
        <v>0.83957028388484911</v>
      </c>
      <c r="F75" s="1">
        <f>Foglio3!F76</f>
        <v>1.5454553359268255</v>
      </c>
      <c r="G75" s="1">
        <f>Foglio1!H84</f>
        <v>50.410483076357835</v>
      </c>
      <c r="H75" s="1">
        <f>Foglio3!G76</f>
        <v>0.98602653327680823</v>
      </c>
      <c r="I75" s="1">
        <f>Foglio3!H76</f>
        <v>161.79</v>
      </c>
      <c r="J75" s="1">
        <f>Foglio3!I76</f>
        <v>261.49</v>
      </c>
      <c r="K75" s="1">
        <f>Foglio3!J76</f>
        <v>423.28</v>
      </c>
      <c r="L75" s="1">
        <f>IF(G75&lt;=Foglio1!$C$3,_xlfn.XLOOKUP(Q75,W75:LO75,$W$3:$LO$3),-_xlfn.XLOOKUP(Q75,W75:LO75,$W$3:$LO$3))</f>
        <v>-55</v>
      </c>
      <c r="M75" s="1">
        <f>IF($G75&lt;=Foglio1!$C$3,_xlfn.XLOOKUP($L75,$W$3:$LO$3,$W75:$LO75),_xlfn.XLOOKUP(-$L75,$W$3:$LO$3,$W75:$LO75))</f>
        <v>1.8218494437078865</v>
      </c>
      <c r="N75" s="1">
        <f t="shared" si="1262"/>
        <v>127.29446581861787</v>
      </c>
      <c r="O75" s="1">
        <f t="shared" si="1263"/>
        <v>476.39541103517524</v>
      </c>
      <c r="P75" s="1">
        <f t="shared" si="1264"/>
        <v>27.074484903199373</v>
      </c>
      <c r="Q75" s="1">
        <f t="shared" si="1265"/>
        <v>630.76436175699246</v>
      </c>
      <c r="W75" s="20">
        <f t="shared" si="1266"/>
        <v>1.8197014434209731</v>
      </c>
      <c r="X75" s="22">
        <f t="shared" si="1267"/>
        <v>121.3425</v>
      </c>
      <c r="Y75" s="22">
        <f t="shared" si="1268"/>
        <v>475.83373044015025</v>
      </c>
      <c r="Z75" s="22">
        <f t="shared" si="1269"/>
        <v>31.745999999999988</v>
      </c>
      <c r="AA75" s="25">
        <f t="shared" si="1270"/>
        <v>628.9222304401502</v>
      </c>
      <c r="AB75" s="20">
        <f t="shared" si="962"/>
        <v>1.8212410096583789</v>
      </c>
      <c r="AC75" s="22">
        <f t="shared" si="963"/>
        <v>122.55900506984884</v>
      </c>
      <c r="AD75" s="22">
        <f t="shared" si="964"/>
        <v>476.23631161556949</v>
      </c>
      <c r="AE75" s="22">
        <f t="shared" si="965"/>
        <v>30.791202547810837</v>
      </c>
      <c r="AF75" s="25">
        <f t="shared" si="966"/>
        <v>629.58651923322918</v>
      </c>
      <c r="AG75" s="20">
        <f t="shared" si="962"/>
        <v>1.8222258082414855</v>
      </c>
      <c r="AH75" s="22">
        <f t="shared" si="963"/>
        <v>123.7628188801451</v>
      </c>
      <c r="AI75" s="22">
        <f t="shared" si="969"/>
        <v>476.49382659706606</v>
      </c>
      <c r="AJ75" s="22">
        <f t="shared" si="965"/>
        <v>29.846366075305351</v>
      </c>
      <c r="AK75" s="25">
        <f t="shared" si="971"/>
        <v>630.10301155251648</v>
      </c>
      <c r="AL75" s="20">
        <f t="shared" si="962"/>
        <v>1.8226555391911035</v>
      </c>
      <c r="AM75" s="22">
        <f t="shared" si="963"/>
        <v>124.95357473754061</v>
      </c>
      <c r="AN75" s="22">
        <f t="shared" si="974"/>
        <v>476.60619694308167</v>
      </c>
      <c r="AO75" s="22">
        <f t="shared" si="965"/>
        <v>28.911778388825898</v>
      </c>
      <c r="AP75" s="25">
        <f t="shared" si="976"/>
        <v>630.4715500694482</v>
      </c>
      <c r="AQ75" s="20">
        <f t="shared" si="962"/>
        <v>1.8225300716070234</v>
      </c>
      <c r="AR75" s="22">
        <f t="shared" si="963"/>
        <v>126.13090992626606</v>
      </c>
      <c r="AS75" s="22">
        <f t="shared" si="979"/>
        <v>476.57338842452054</v>
      </c>
      <c r="AT75" s="22">
        <f t="shared" si="965"/>
        <v>27.987724172835339</v>
      </c>
      <c r="AU75" s="25">
        <f t="shared" si="981"/>
        <v>630.69202252362197</v>
      </c>
      <c r="AV75" s="20">
        <f t="shared" si="962"/>
        <v>1.8218494437078865</v>
      </c>
      <c r="AW75" s="22">
        <f t="shared" si="963"/>
        <v>127.29446581861787</v>
      </c>
      <c r="AX75" s="22">
        <f t="shared" si="984"/>
        <v>476.39541103517524</v>
      </c>
      <c r="AY75" s="22">
        <f t="shared" si="965"/>
        <v>27.074484903199373</v>
      </c>
      <c r="AZ75" s="25">
        <f t="shared" si="986"/>
        <v>630.76436175699246</v>
      </c>
      <c r="BA75" s="20">
        <f t="shared" si="962"/>
        <v>1.8206138628195445</v>
      </c>
      <c r="BB75" s="22">
        <f t="shared" si="963"/>
        <v>128.44388798419962</v>
      </c>
      <c r="BC75" s="22">
        <f t="shared" si="989"/>
        <v>476.0723189886827</v>
      </c>
      <c r="BD75" s="22">
        <f t="shared" si="965"/>
        <v>26.172338761446291</v>
      </c>
      <c r="BE75" s="25">
        <f t="shared" si="991"/>
        <v>630.68854573432861</v>
      </c>
      <c r="BF75" s="20">
        <f t="shared" si="962"/>
        <v>1.818823705311905</v>
      </c>
      <c r="BG75" s="22">
        <f t="shared" si="963"/>
        <v>129.57882629788494</v>
      </c>
      <c r="BH75" s="22">
        <f t="shared" si="994"/>
        <v>475.60421070201005</v>
      </c>
      <c r="BI75" s="22">
        <f t="shared" si="965"/>
        <v>25.281560550030139</v>
      </c>
      <c r="BJ75" s="25">
        <f t="shared" si="996"/>
        <v>630.46459754992509</v>
      </c>
      <c r="BK75" s="20">
        <f t="shared" si="962"/>
        <v>1.8164795164842866</v>
      </c>
      <c r="BL75" s="22">
        <f t="shared" si="963"/>
        <v>130.6989350464691</v>
      </c>
      <c r="BM75" s="22">
        <f t="shared" si="999"/>
        <v>474.99122876547614</v>
      </c>
      <c r="BN75" s="22">
        <f t="shared" si="965"/>
        <v>24.4024216086233</v>
      </c>
      <c r="BO75" s="25">
        <f t="shared" si="1001"/>
        <v>630.09258542056853</v>
      </c>
      <c r="BP75" s="20">
        <f t="shared" si="962"/>
        <v>1.813582010399315</v>
      </c>
      <c r="BQ75" s="22">
        <f t="shared" si="963"/>
        <v>131.8038730339766</v>
      </c>
      <c r="BR75" s="22">
        <f t="shared" si="1004"/>
        <v>474.2335598993169</v>
      </c>
      <c r="BS75" s="22">
        <f t="shared" si="965"/>
        <v>23.535189731463714</v>
      </c>
      <c r="BT75" s="25">
        <f t="shared" si="1006"/>
        <v>629.5726226647572</v>
      </c>
      <c r="BU75" s="20">
        <f t="shared" si="962"/>
        <v>1.810132069665412</v>
      </c>
      <c r="BV75" s="22">
        <f t="shared" si="963"/>
        <v>132.8933036855926</v>
      </c>
      <c r="BW75" s="22">
        <f t="shared" si="1009"/>
        <v>473.33143489680862</v>
      </c>
      <c r="BX75" s="22">
        <f t="shared" si="965"/>
        <v>22.680129085782241</v>
      </c>
      <c r="BY75" s="25">
        <f t="shared" si="1011"/>
        <v>628.90486766818344</v>
      </c>
      <c r="BZ75" s="20">
        <f t="shared" si="962"/>
        <v>1.8061307451679462</v>
      </c>
      <c r="CA75" s="22">
        <f t="shared" si="963"/>
        <v>133.96689515018707</v>
      </c>
      <c r="CB75" s="22">
        <f t="shared" si="1014"/>
        <v>472.28512855396627</v>
      </c>
      <c r="CC75" s="22">
        <f t="shared" si="965"/>
        <v>21.837500131334707</v>
      </c>
      <c r="CD75" s="25">
        <f t="shared" si="1016"/>
        <v>628.08952383548808</v>
      </c>
      <c r="CE75" s="20">
        <f t="shared" si="962"/>
        <v>1.8015792557491206</v>
      </c>
      <c r="CF75" s="22">
        <f t="shared" si="963"/>
        <v>135.02432040139982</v>
      </c>
      <c r="CG75" s="22">
        <f t="shared" si="1019"/>
        <v>471.09495958583756</v>
      </c>
      <c r="CH75" s="22">
        <f t="shared" si="965"/>
        <v>21.007559541063369</v>
      </c>
      <c r="CI75" s="25">
        <f t="shared" si="1021"/>
        <v>627.12683952830082</v>
      </c>
      <c r="CJ75" s="20">
        <f t="shared" si="962"/>
        <v>1.7964789878367038</v>
      </c>
      <c r="CK75" s="22">
        <f t="shared" si="963"/>
        <v>136.06525733725582</v>
      </c>
      <c r="CL75" s="22">
        <f t="shared" si="1024"/>
        <v>469.76129052941968</v>
      </c>
      <c r="CM75" s="22">
        <f t="shared" si="965"/>
        <v>20.190560122911844</v>
      </c>
      <c r="CN75" s="25">
        <f t="shared" si="1026"/>
        <v>626.01710798958732</v>
      </c>
      <c r="CO75" s="20">
        <f t="shared" si="1027"/>
        <v>1.7908314950217092</v>
      </c>
      <c r="CP75" s="22">
        <f t="shared" si="1028"/>
        <v>137.08938887828057</v>
      </c>
      <c r="CQ75" s="22">
        <f t="shared" si="1029"/>
        <v>468.28452763322679</v>
      </c>
      <c r="CR75" s="22">
        <f t="shared" si="1030"/>
        <v>19.386750742817345</v>
      </c>
      <c r="CS75" s="25">
        <f t="shared" si="1031"/>
        <v>624.76066725432463</v>
      </c>
      <c r="CT75" s="20">
        <f t="shared" si="1027"/>
        <v>1.7846384975851566</v>
      </c>
      <c r="CU75" s="22">
        <f t="shared" si="1028"/>
        <v>138.09640306408576</v>
      </c>
      <c r="CV75" s="22">
        <f t="shared" si="1034"/>
        <v>466.66512073354261</v>
      </c>
      <c r="CW75" s="22">
        <f t="shared" si="1030"/>
        <v>18.59637624890372</v>
      </c>
      <c r="CX75" s="25">
        <f t="shared" si="1036"/>
        <v>623.35790004653211</v>
      </c>
      <c r="CY75" s="20">
        <f t="shared" si="1027"/>
        <v>1.7779018819740589</v>
      </c>
      <c r="CZ75" s="22">
        <f t="shared" si="1028"/>
        <v>139.08599314839518</v>
      </c>
      <c r="DA75" s="22">
        <f t="shared" si="1039"/>
        <v>464.90356311739669</v>
      </c>
      <c r="DB75" s="22">
        <f t="shared" si="1030"/>
        <v>17.819677396898356</v>
      </c>
      <c r="DC75" s="25">
        <f t="shared" si="1041"/>
        <v>621.80923366269019</v>
      </c>
      <c r="DD75" s="20">
        <f t="shared" si="1027"/>
        <v>1.7706237002267888</v>
      </c>
      <c r="DE75" s="22">
        <f t="shared" si="1028"/>
        <v>140.0578576924828</v>
      </c>
      <c r="DF75" s="22">
        <f t="shared" si="1044"/>
        <v>463.000391372303</v>
      </c>
      <c r="DG75" s="22">
        <f t="shared" si="1030"/>
        <v>17.056890776795626</v>
      </c>
      <c r="DH75" s="25">
        <f t="shared" si="1046"/>
        <v>620.11513984158137</v>
      </c>
      <c r="DI75" s="20">
        <f t="shared" si="1027"/>
        <v>1.7628061693480133</v>
      </c>
      <c r="DJ75" s="22">
        <f t="shared" si="1028"/>
        <v>141.01170065699381</v>
      </c>
      <c r="DK75" s="22">
        <f t="shared" si="1049"/>
        <v>460.956185222812</v>
      </c>
      <c r="DL75" s="22">
        <f t="shared" si="1030"/>
        <v>16.308248740789281</v>
      </c>
      <c r="DM75" s="25">
        <f t="shared" si="1051"/>
        <v>618.27613462059514</v>
      </c>
      <c r="DN75" s="20">
        <f t="shared" si="1027"/>
        <v>1.754451670633367</v>
      </c>
      <c r="DO75" s="22">
        <f t="shared" si="1028"/>
        <v>141.94723149212115</v>
      </c>
      <c r="DP75" s="22">
        <f t="shared" si="1054"/>
        <v>458.77156735391918</v>
      </c>
      <c r="DQ75" s="22">
        <f t="shared" si="1030"/>
        <v>15.573979332495757</v>
      </c>
      <c r="DR75" s="25">
        <f t="shared" si="1056"/>
        <v>616.29277817853608</v>
      </c>
      <c r="DS75" s="20">
        <f t="shared" si="1027"/>
        <v>1.745562748944091</v>
      </c>
      <c r="DT75" s="22">
        <f t="shared" si="1028"/>
        <v>142.86416522610972</v>
      </c>
      <c r="DU75" s="22">
        <f t="shared" si="1059"/>
        <v>456.4472032213904</v>
      </c>
      <c r="DV75" s="22">
        <f t="shared" si="1030"/>
        <v>14.854306217489846</v>
      </c>
      <c r="DW75" s="25">
        <f t="shared" si="1061"/>
        <v>614.16567466498998</v>
      </c>
      <c r="DX75" s="20">
        <f t="shared" si="1027"/>
        <v>1.736142111931841</v>
      </c>
      <c r="DY75" s="22">
        <f t="shared" si="1028"/>
        <v>143.76222255206164</v>
      </c>
      <c r="DZ75" s="22">
        <f t="shared" si="1064"/>
        <v>453.9838008490571</v>
      </c>
      <c r="EA75" s="22">
        <f t="shared" si="1030"/>
        <v>14.149448615174002</v>
      </c>
      <c r="EB75" s="25">
        <f t="shared" si="1066"/>
        <v>611.89547201629273</v>
      </c>
      <c r="EC75" s="20">
        <f t="shared" si="1027"/>
        <v>1.7261926292139098</v>
      </c>
      <c r="ED75" s="22">
        <f t="shared" si="1028"/>
        <v>144.64112991301576</v>
      </c>
      <c r="EE75" s="22">
        <f t="shared" si="1069"/>
        <v>451.3821106131453</v>
      </c>
      <c r="EF75" s="22">
        <f t="shared" si="1030"/>
        <v>13.459621232002011</v>
      </c>
      <c r="EG75" s="25">
        <f t="shared" si="1071"/>
        <v>609.48286175816315</v>
      </c>
      <c r="EH75" s="20">
        <f t="shared" si="1027"/>
        <v>1.715717331499117</v>
      </c>
      <c r="EI75" s="22">
        <f t="shared" si="1028"/>
        <v>145.50061958527576</v>
      </c>
      <c r="EJ75" s="22">
        <f t="shared" si="1074"/>
        <v>448.64292501370414</v>
      </c>
      <c r="EK75" s="22">
        <f t="shared" si="1030"/>
        <v>12.785034196077282</v>
      </c>
      <c r="EL75" s="25">
        <f t="shared" si="1076"/>
        <v>606.92857879505721</v>
      </c>
      <c r="EM75" s="20">
        <f t="shared" si="1027"/>
        <v>1.7047194096646223</v>
      </c>
      <c r="EN75" s="22">
        <f t="shared" si="1028"/>
        <v>146.34042975996135</v>
      </c>
      <c r="EO75" s="22">
        <f t="shared" si="1079"/>
        <v>445.76707843320213</v>
      </c>
      <c r="EP75" s="22">
        <f t="shared" si="1030"/>
        <v>12.125892993145834</v>
      </c>
      <c r="EQ75" s="25">
        <f t="shared" si="1081"/>
        <v>604.23340118630938</v>
      </c>
      <c r="ER75" s="20">
        <f t="shared" si="1027"/>
        <v>1.693202213783956</v>
      </c>
      <c r="ES75" s="22">
        <f t="shared" si="1028"/>
        <v>147.16030462275799</v>
      </c>
      <c r="ET75" s="22">
        <f t="shared" si="1084"/>
        <v>442.75544688236664</v>
      </c>
      <c r="EU75" s="22">
        <f t="shared" si="1030"/>
        <v>11.48239840400333</v>
      </c>
      <c r="EV75" s="25">
        <f t="shared" si="1086"/>
        <v>601.39814990912794</v>
      </c>
      <c r="EW75" s="20">
        <f t="shared" si="1027"/>
        <v>1.6811692521065531</v>
      </c>
      <c r="EX75" s="22">
        <f t="shared" si="1028"/>
        <v>147.95999443184007</v>
      </c>
      <c r="EY75" s="22">
        <f t="shared" si="1089"/>
        <v>439.60894773334257</v>
      </c>
      <c r="EZ75" s="22">
        <f t="shared" si="1030"/>
        <v>10.854746443335296</v>
      </c>
      <c r="FA75" s="25">
        <f t="shared" si="1091"/>
        <v>598.42368860851798</v>
      </c>
      <c r="FB75" s="20">
        <f t="shared" si="1092"/>
        <v>1.6686241899891061</v>
      </c>
      <c r="FC75" s="22">
        <f t="shared" si="1093"/>
        <v>148.73925559394507</v>
      </c>
      <c r="FD75" s="22">
        <f t="shared" si="1094"/>
        <v>436.32853944025135</v>
      </c>
      <c r="FE75" s="22">
        <f t="shared" si="1095"/>
        <v>10.243128300009134</v>
      </c>
      <c r="FF75" s="25">
        <f t="shared" si="1096"/>
        <v>595.31092333420565</v>
      </c>
      <c r="FG75" s="20">
        <f t="shared" si="1092"/>
        <v>1.6555708487790628</v>
      </c>
      <c r="FH75" s="22">
        <f t="shared" si="1093"/>
        <v>149.49785073857407</v>
      </c>
      <c r="FI75" s="22">
        <f t="shared" si="1099"/>
        <v>432.91522124723713</v>
      </c>
      <c r="FJ75" s="22">
        <f t="shared" si="1095"/>
        <v>9.6477302788362014</v>
      </c>
      <c r="FK75" s="25">
        <f t="shared" si="1101"/>
        <v>592.06080226464746</v>
      </c>
      <c r="FL75" s="20">
        <f t="shared" si="1092"/>
        <v>1.6420132046506069</v>
      </c>
      <c r="FM75" s="22">
        <f t="shared" si="1093"/>
        <v>150.23554879029737</v>
      </c>
      <c r="FN75" s="22">
        <f t="shared" si="1104"/>
        <v>429.37003288408721</v>
      </c>
      <c r="FO75" s="22">
        <f t="shared" si="1095"/>
        <v>9.0687337438214826</v>
      </c>
      <c r="FP75" s="25">
        <f t="shared" si="1106"/>
        <v>588.67431541820599</v>
      </c>
      <c r="FQ75" s="20">
        <f t="shared" si="1092"/>
        <v>1.6279553873934749</v>
      </c>
      <c r="FR75" s="22">
        <f t="shared" si="1093"/>
        <v>150.95212503914217</v>
      </c>
      <c r="FS75" s="22">
        <f t="shared" si="1109"/>
        <v>425.69405424951975</v>
      </c>
      <c r="FT75" s="22">
        <f t="shared" si="1095"/>
        <v>8.5063150629184161</v>
      </c>
      <c r="FU75" s="25">
        <f t="shared" si="1111"/>
        <v>585.15249435158023</v>
      </c>
      <c r="FV75" s="20">
        <f t="shared" si="1092"/>
        <v>1.6134016791549852</v>
      </c>
      <c r="FW75" s="22">
        <f t="shared" si="1093"/>
        <v>151.64736120904141</v>
      </c>
      <c r="FX75" s="22">
        <f t="shared" si="1114"/>
        <v>421.88840508223711</v>
      </c>
      <c r="FY75" s="22">
        <f t="shared" si="1095"/>
        <v>7.9606455543054846</v>
      </c>
      <c r="FZ75" s="25">
        <f t="shared" si="1116"/>
        <v>581.49641184558402</v>
      </c>
      <c r="GA75" s="20">
        <f t="shared" si="1092"/>
        <v>1.5983565131356521</v>
      </c>
      <c r="GB75" s="22">
        <f t="shared" si="1093"/>
        <v>152.3210455243229</v>
      </c>
      <c r="GC75" s="22">
        <f t="shared" si="1119"/>
        <v>417.95424461984169</v>
      </c>
      <c r="GD75" s="22">
        <f t="shared" si="1095"/>
        <v>7.4318914342010061</v>
      </c>
      <c r="GE75" s="25">
        <f t="shared" si="1121"/>
        <v>577.70718157836563</v>
      </c>
      <c r="GF75" s="20">
        <f t="shared" si="1092"/>
        <v>1.5828244722387903</v>
      </c>
      <c r="GG75" s="22">
        <f t="shared" si="1093"/>
        <v>152.97297277421799</v>
      </c>
      <c r="GH75" s="22">
        <f t="shared" si="1124"/>
        <v>413.89277124572129</v>
      </c>
      <c r="GI75" s="22">
        <f t="shared" si="1095"/>
        <v>6.9202137662321439</v>
      </c>
      <c r="GJ75" s="25">
        <f t="shared" si="1126"/>
        <v>573.78595778617137</v>
      </c>
      <c r="GK75" s="20">
        <f t="shared" si="1127"/>
        <v>1.5668102876745196</v>
      </c>
      <c r="GL75" s="22">
        <f t="shared" si="1128"/>
        <v>153.60294437537112</v>
      </c>
      <c r="GM75" s="22">
        <f t="shared" si="1129"/>
        <v>409.70522212401016</v>
      </c>
      <c r="GN75" s="22">
        <f t="shared" si="1130"/>
        <v>6.4257684123732854</v>
      </c>
      <c r="GO75" s="25">
        <f t="shared" si="1131"/>
        <v>569.73393491175455</v>
      </c>
      <c r="GP75" s="20">
        <f t="shared" si="1127"/>
        <v>1.5503188375185912</v>
      </c>
      <c r="GQ75" s="22">
        <f t="shared" si="1128"/>
        <v>154.21076843232979</v>
      </c>
      <c r="GR75" s="22">
        <f t="shared" si="1134"/>
        <v>405.39287282273642</v>
      </c>
      <c r="GS75" s="22">
        <f t="shared" si="1130"/>
        <v>5.9487059854690214</v>
      </c>
      <c r="GT75" s="25">
        <f t="shared" si="1136"/>
        <v>565.55234724053525</v>
      </c>
      <c r="GU75" s="20">
        <f t="shared" si="1127"/>
        <v>1.5333551452264789</v>
      </c>
      <c r="GV75" s="22">
        <f t="shared" si="1128"/>
        <v>154.79625979599817</v>
      </c>
      <c r="GW75" s="22">
        <f t="shared" si="1139"/>
        <v>400.95703692527195</v>
      </c>
      <c r="GX75" s="22">
        <f t="shared" si="1130"/>
        <v>5.4891718033559851</v>
      </c>
      <c r="GY75" s="25">
        <f t="shared" si="1141"/>
        <v>561.24246852462602</v>
      </c>
      <c r="GZ75" s="20">
        <f t="shared" si="1127"/>
        <v>1.5159243781031857</v>
      </c>
      <c r="HA75" s="22">
        <f t="shared" si="1128"/>
        <v>155.35924012003517</v>
      </c>
      <c r="HB75" s="22">
        <f t="shared" si="1144"/>
        <v>396.39906563020202</v>
      </c>
      <c r="HC75" s="22">
        <f t="shared" si="1130"/>
        <v>5.0473058445976546</v>
      </c>
      <c r="HD75" s="25">
        <f t="shared" si="1146"/>
        <v>556.80561159483489</v>
      </c>
      <c r="HE75" s="20">
        <f t="shared" si="1127"/>
        <v>1.4980318457292332</v>
      </c>
      <c r="HF75" s="22">
        <f t="shared" si="1128"/>
        <v>155.89953791518028</v>
      </c>
      <c r="HG75" s="22">
        <f t="shared" si="1149"/>
        <v>391.7203473397372</v>
      </c>
      <c r="HH75" s="22">
        <f t="shared" si="1130"/>
        <v>4.6232427058455325</v>
      </c>
      <c r="HI75" s="25">
        <f t="shared" si="1151"/>
        <v>552.24312796076299</v>
      </c>
      <c r="HJ75" s="20">
        <f t="shared" si="1127"/>
        <v>1.4796829983433111</v>
      </c>
      <c r="HK75" s="22">
        <f t="shared" si="1128"/>
        <v>156.41698860149111</v>
      </c>
      <c r="HL75" s="22">
        <f t="shared" si="1154"/>
        <v>386.92230723679245</v>
      </c>
      <c r="HM75" s="22">
        <f t="shared" si="1130"/>
        <v>4.2171115608396663</v>
      </c>
      <c r="HN75" s="25">
        <f t="shared" si="1156"/>
        <v>547.55640739912315</v>
      </c>
      <c r="HO75" s="20">
        <f t="shared" si="1127"/>
        <v>1.4608834251820826</v>
      </c>
      <c r="HP75" s="22">
        <f t="shared" si="1128"/>
        <v>156.91143455847606</v>
      </c>
      <c r="HQ75" s="22">
        <f t="shared" si="1159"/>
        <v>382.00640685086279</v>
      </c>
      <c r="HR75" s="22">
        <f t="shared" si="1130"/>
        <v>3.8290361210611015</v>
      </c>
      <c r="HS75" s="25">
        <f t="shared" si="1161"/>
        <v>542.74687753039996</v>
      </c>
      <c r="HT75" s="20">
        <f t="shared" si="1162"/>
        <v>1.441638852777648</v>
      </c>
      <c r="HU75" s="22">
        <f t="shared" si="1163"/>
        <v>157.38272517310673</v>
      </c>
      <c r="HV75" s="22">
        <f t="shared" si="1164"/>
        <v>376.97414361282722</v>
      </c>
      <c r="HW75" s="22">
        <f t="shared" si="1165"/>
        <v>3.4591345980481742</v>
      </c>
      <c r="HX75" s="25">
        <f t="shared" si="1166"/>
        <v>537.81600338398221</v>
      </c>
      <c r="HY75" s="20">
        <f t="shared" si="1162"/>
        <v>1.4219551432131883</v>
      </c>
      <c r="HZ75" s="22">
        <f t="shared" si="1163"/>
        <v>157.83071688569643</v>
      </c>
      <c r="IA75" s="22">
        <f t="shared" si="1169"/>
        <v>371.8270503988166</v>
      </c>
      <c r="IB75" s="22">
        <f t="shared" si="1165"/>
        <v>3.1075196673881114</v>
      </c>
      <c r="IC75" s="25">
        <f t="shared" si="1171"/>
        <v>532.7652869519012</v>
      </c>
      <c r="ID75" s="20">
        <f t="shared" si="1162"/>
        <v>1.4018382923373172</v>
      </c>
      <c r="IE75" s="22">
        <f t="shared" si="1163"/>
        <v>158.25527323362977</v>
      </c>
      <c r="IF75" s="22">
        <f t="shared" si="1174"/>
        <v>366.56669506328507</v>
      </c>
      <c r="IG75" s="22">
        <f t="shared" si="1165"/>
        <v>2.7742984343949537</v>
      </c>
      <c r="IH75" s="25">
        <f t="shared" si="1176"/>
        <v>527.59626673130981</v>
      </c>
      <c r="II75" s="20">
        <f t="shared" si="1162"/>
        <v>1.3812944279376875</v>
      </c>
      <c r="IJ75" s="22">
        <f t="shared" si="1163"/>
        <v>158.6562648929303</v>
      </c>
      <c r="IK75" s="22">
        <f t="shared" si="1179"/>
        <v>361.19467996142595</v>
      </c>
      <c r="IL75" s="22">
        <f t="shared" si="1165"/>
        <v>2.4595724014842566</v>
      </c>
      <c r="IM75" s="25">
        <f t="shared" si="1181"/>
        <v>522.31051725584052</v>
      </c>
      <c r="IN75" s="20">
        <f t="shared" si="1162"/>
        <v>1.3603298078744084</v>
      </c>
      <c r="IO75" s="22">
        <f t="shared" si="1163"/>
        <v>159.03356971765416</v>
      </c>
      <c r="IP75" s="22">
        <f t="shared" si="1184"/>
        <v>355.71264146107904</v>
      </c>
      <c r="IQ75" s="22">
        <f t="shared" si="1165"/>
        <v>2.1634374372544745</v>
      </c>
      <c r="IR75" s="25">
        <f t="shared" si="1186"/>
        <v>516.90964861598775</v>
      </c>
      <c r="IS75" s="20">
        <f t="shared" si="1162"/>
        <v>1.3389508181738401</v>
      </c>
      <c r="IT75" s="22">
        <f t="shared" si="1163"/>
        <v>159.38707277709671</v>
      </c>
      <c r="IU75" s="22">
        <f t="shared" si="1189"/>
        <v>350.12224944427749</v>
      </c>
      <c r="IV75" s="22">
        <f t="shared" si="1165"/>
        <v>1.8859837472844316</v>
      </c>
      <c r="IW75" s="25">
        <f t="shared" si="1191"/>
        <v>511.39530596865865</v>
      </c>
      <c r="IX75" s="20">
        <f t="shared" si="1162"/>
        <v>1.3171639710833483</v>
      </c>
      <c r="IY75" s="22">
        <f t="shared" si="1163"/>
        <v>159.71666639080161</v>
      </c>
      <c r="IZ75" s="22">
        <f t="shared" si="1194"/>
        <v>344.42520679858472</v>
      </c>
      <c r="JA75" s="22">
        <f t="shared" si="1165"/>
        <v>1.6272958466558436</v>
      </c>
      <c r="JB75" s="25">
        <f t="shared" si="1196"/>
        <v>505.76916903604217</v>
      </c>
      <c r="JC75" s="20">
        <f t="shared" si="1197"/>
        <v>1.2949759030876105</v>
      </c>
      <c r="JD75" s="22">
        <f t="shared" si="1198"/>
        <v>160.0222501613612</v>
      </c>
      <c r="JE75" s="22">
        <f t="shared" si="1199"/>
        <v>338.62324889837925</v>
      </c>
      <c r="JF75" s="22">
        <f t="shared" si="1200"/>
        <v>1.387452534209209</v>
      </c>
      <c r="JG75" s="25">
        <f t="shared" si="1201"/>
        <v>500.03295159394969</v>
      </c>
      <c r="JH75" s="20">
        <f t="shared" si="1197"/>
        <v>1.2723933728870791</v>
      </c>
      <c r="JI75" s="22">
        <f t="shared" si="1198"/>
        <v>160.30373100499878</v>
      </c>
      <c r="JJ75" s="22">
        <f t="shared" si="1204"/>
        <v>332.71814307624231</v>
      </c>
      <c r="JK75" s="22">
        <f t="shared" si="1200"/>
        <v>1.1665268685409187</v>
      </c>
      <c r="JL75" s="25">
        <f t="shared" si="1206"/>
        <v>494.18840094978202</v>
      </c>
      <c r="JM75" s="20">
        <f t="shared" si="1197"/>
        <v>1.2494232593392147</v>
      </c>
      <c r="JN75" s="22">
        <f t="shared" si="1198"/>
        <v>160.56102317992256</v>
      </c>
      <c r="JO75" s="22">
        <f t="shared" si="1209"/>
        <v>326.7116880846113</v>
      </c>
      <c r="JP75" s="22">
        <f t="shared" si="1200"/>
        <v>0.96458614574888824</v>
      </c>
      <c r="JQ75" s="25">
        <f t="shared" si="1211"/>
        <v>488.23729741028279</v>
      </c>
      <c r="JR75" s="20">
        <f t="shared" si="1197"/>
        <v>1.226072559363121</v>
      </c>
      <c r="JS75" s="22">
        <f t="shared" si="1198"/>
        <v>160.79404831244366</v>
      </c>
      <c r="JT75" s="22">
        <f t="shared" si="1214"/>
        <v>320.60571354786254</v>
      </c>
      <c r="JU75" s="22">
        <f t="shared" si="1200"/>
        <v>0.78169187893351255</v>
      </c>
      <c r="JV75" s="25">
        <f t="shared" si="1216"/>
        <v>482.18145373923966</v>
      </c>
      <c r="JW75" s="20">
        <f t="shared" si="1197"/>
        <v>1.2023483858082133</v>
      </c>
      <c r="JX75" s="22">
        <f t="shared" si="1198"/>
        <v>161.00273542084932</v>
      </c>
      <c r="JY75" s="22">
        <f t="shared" si="1219"/>
        <v>314.40207940498971</v>
      </c>
      <c r="JZ75" s="22">
        <f t="shared" si="1200"/>
        <v>0.61789977946021446</v>
      </c>
      <c r="KA75" s="25">
        <f t="shared" si="1221"/>
        <v>476.02271460529926</v>
      </c>
      <c r="KB75" s="20">
        <f t="shared" si="1197"/>
        <v>1.1782579652875782</v>
      </c>
      <c r="KC75" s="22">
        <f t="shared" si="1198"/>
        <v>161.18702093702476</v>
      </c>
      <c r="KD75" s="22">
        <f t="shared" si="1224"/>
        <v>308.10267534304882</v>
      </c>
      <c r="KE75" s="22">
        <f t="shared" si="1200"/>
        <v>0.47325973998918458</v>
      </c>
      <c r="KF75" s="25">
        <f t="shared" si="1226"/>
        <v>469.7629560200628</v>
      </c>
      <c r="KG75" s="20">
        <f t="shared" si="1197"/>
        <v>1.1538086359766753</v>
      </c>
      <c r="KH75" s="22">
        <f t="shared" si="1198"/>
        <v>161.34684872581647</v>
      </c>
      <c r="KI75" s="22">
        <f t="shared" si="1229"/>
        <v>301.70942022154082</v>
      </c>
      <c r="KJ75" s="22">
        <f t="shared" si="1200"/>
        <v>0.34781581927759225</v>
      </c>
      <c r="KK75" s="25">
        <f t="shared" si="1231"/>
        <v>463.40408476663487</v>
      </c>
      <c r="KL75" s="20">
        <f t="shared" si="1232"/>
        <v>1.1290078453780588</v>
      </c>
      <c r="KM75" s="22">
        <f t="shared" si="1233"/>
        <v>161.48217010213176</v>
      </c>
      <c r="KN75" s="22">
        <f t="shared" si="1234"/>
        <v>295.22426148790862</v>
      </c>
      <c r="KO75" s="22">
        <f t="shared" si="1235"/>
        <v>0.24160622875889182</v>
      </c>
      <c r="KP75" s="25">
        <f t="shared" si="1236"/>
        <v>456.94803781879926</v>
      </c>
      <c r="KQ75" s="20">
        <f t="shared" si="1232"/>
        <v>1.1038631480527954</v>
      </c>
      <c r="KR75" s="22">
        <f t="shared" si="1233"/>
        <v>161.59294384576847</v>
      </c>
      <c r="KS75" s="22">
        <f t="shared" si="1239"/>
        <v>288.64917458432546</v>
      </c>
      <c r="KT75" s="22">
        <f t="shared" si="1235"/>
        <v>0.15466332090324203</v>
      </c>
      <c r="KU75" s="25">
        <f t="shared" si="1241"/>
        <v>450.39678175099715</v>
      </c>
      <c r="KV75" s="20">
        <f t="shared" si="1232"/>
        <v>1.0783822033192727</v>
      </c>
      <c r="KW75" s="22">
        <f t="shared" si="1233"/>
        <v>161.67913621397122</v>
      </c>
      <c r="KX75" s="22">
        <f t="shared" si="1244"/>
        <v>281.98616234595664</v>
      </c>
      <c r="KY75" s="22">
        <f t="shared" si="1235"/>
        <v>8.7013579362598167E-2</v>
      </c>
      <c r="KZ75" s="25">
        <f t="shared" si="1246"/>
        <v>443.75231213929044</v>
      </c>
      <c r="LA75" s="20">
        <f t="shared" si="1232"/>
        <v>1.0525727729200962</v>
      </c>
      <c r="LB75" s="22">
        <f t="shared" si="1233"/>
        <v>161.74072095170976</v>
      </c>
      <c r="LC75" s="22">
        <f t="shared" si="1249"/>
        <v>275.23725439087599</v>
      </c>
      <c r="LD75" s="22">
        <f t="shared" si="1235"/>
        <v>3.8677610903571864E-2</v>
      </c>
      <c r="LE75" s="25">
        <f t="shared" si="1251"/>
        <v>437.01665295348931</v>
      </c>
      <c r="LF75" s="20">
        <f t="shared" si="1232"/>
        <v>1.0264427186577867</v>
      </c>
      <c r="LG75" s="22">
        <f t="shared" si="1233"/>
        <v>161.77767929967627</v>
      </c>
      <c r="LH75" s="22">
        <f t="shared" si="1254"/>
        <v>268.40450650182464</v>
      </c>
      <c r="LI75" s="22">
        <f t="shared" si="1235"/>
        <v>9.6701391304055105E-3</v>
      </c>
      <c r="LJ75" s="25">
        <f t="shared" si="1256"/>
        <v>430.19185594063129</v>
      </c>
      <c r="LK75" s="20">
        <f t="shared" si="1232"/>
        <v>1</v>
      </c>
      <c r="LL75" s="22">
        <f t="shared" si="1233"/>
        <v>161.79</v>
      </c>
      <c r="LM75" s="22">
        <f t="shared" si="1259"/>
        <v>261.49</v>
      </c>
      <c r="LN75" s="22">
        <f t="shared" si="1235"/>
        <v>0</v>
      </c>
      <c r="LO75" s="25">
        <f t="shared" si="1261"/>
        <v>423.28</v>
      </c>
    </row>
    <row r="76" spans="1:327" x14ac:dyDescent="0.2">
      <c r="A76" s="1">
        <f>Foglio3!A77</f>
        <v>17</v>
      </c>
      <c r="B76" s="1">
        <f>Foglio3!B77</f>
        <v>17</v>
      </c>
      <c r="C76" s="1">
        <f>Foglio3!C77</f>
        <v>66.120891168187342</v>
      </c>
      <c r="D76" s="1">
        <f>Foglio3!D77</f>
        <v>0.40480820488101071</v>
      </c>
      <c r="E76" s="1">
        <f>Foglio3!E77</f>
        <v>0.91440161704855571</v>
      </c>
      <c r="F76" s="1">
        <f>Foglio3!F77</f>
        <v>2.2588514907135711</v>
      </c>
      <c r="G76" s="1">
        <f>Foglio1!H85</f>
        <v>64.062756866722509</v>
      </c>
      <c r="H76" s="1">
        <f>Foglio3!G77</f>
        <v>0.9974870466410819</v>
      </c>
      <c r="I76" s="1">
        <f>Foglio3!H77</f>
        <v>130.83000000000001</v>
      </c>
      <c r="J76" s="1">
        <f>Foglio3!I77</f>
        <v>170.21</v>
      </c>
      <c r="K76" s="1">
        <f>Foglio3!J77</f>
        <v>301.04000000000002</v>
      </c>
      <c r="L76" s="1">
        <f>IF(G76&lt;=Foglio1!$C$3,_xlfn.XLOOKUP(Q76,W76:LO76,$W$3:$LO$3),-_xlfn.XLOOKUP(Q76,W76:LO76,$W$3:$LO$3))</f>
        <v>-60</v>
      </c>
      <c r="M76" s="1">
        <f>IF($G76&lt;=Foglio1!$C$3,_xlfn.XLOOKUP($L76,$W$3:$LO$3,$W76:$LO76),_xlfn.XLOOKUP(-$L76,$W$3:$LO$3,$W76:$LO76))</f>
        <v>2.4513068777427462</v>
      </c>
      <c r="N76" s="1">
        <f t="shared" si="1262"/>
        <v>98.122500000000002</v>
      </c>
      <c r="O76" s="1">
        <f t="shared" si="1263"/>
        <v>417.23694366059289</v>
      </c>
      <c r="P76" s="1">
        <f t="shared" si="1264"/>
        <v>22.577999999999996</v>
      </c>
      <c r="Q76" s="1">
        <f t="shared" si="1265"/>
        <v>537.93744366059286</v>
      </c>
      <c r="W76" s="20">
        <f t="shared" si="1266"/>
        <v>2.4513068777427462</v>
      </c>
      <c r="X76" s="22">
        <f t="shared" si="1267"/>
        <v>98.122500000000002</v>
      </c>
      <c r="Y76" s="22">
        <f t="shared" si="1268"/>
        <v>417.23694366059289</v>
      </c>
      <c r="Z76" s="22">
        <f t="shared" si="1269"/>
        <v>22.577999999999996</v>
      </c>
      <c r="AA76" s="25">
        <f t="shared" si="1270"/>
        <v>537.93744366059286</v>
      </c>
      <c r="AB76" s="20">
        <f t="shared" si="962"/>
        <v>2.4463860953343377</v>
      </c>
      <c r="AC76" s="22">
        <f t="shared" si="963"/>
        <v>99.106215670241212</v>
      </c>
      <c r="AD76" s="22">
        <f t="shared" si="964"/>
        <v>416.39937728685766</v>
      </c>
      <c r="AE76" s="22">
        <f t="shared" si="965"/>
        <v>21.898940689361595</v>
      </c>
      <c r="AF76" s="25">
        <f t="shared" si="966"/>
        <v>537.40453364646044</v>
      </c>
      <c r="AG76" s="20">
        <f t="shared" si="962"/>
        <v>2.4407201200226161</v>
      </c>
      <c r="AH76" s="22">
        <f t="shared" si="963"/>
        <v>100.07966866981511</v>
      </c>
      <c r="AI76" s="22">
        <f t="shared" si="969"/>
        <v>415.43497162904953</v>
      </c>
      <c r="AJ76" s="22">
        <f t="shared" si="965"/>
        <v>21.226965704285398</v>
      </c>
      <c r="AK76" s="25">
        <f t="shared" si="971"/>
        <v>536.74160600314997</v>
      </c>
      <c r="AL76" s="20">
        <f t="shared" si="962"/>
        <v>2.4343106777185488</v>
      </c>
      <c r="AM76" s="22">
        <f t="shared" si="963"/>
        <v>101.04256247550799</v>
      </c>
      <c r="AN76" s="22">
        <f t="shared" si="974"/>
        <v>414.34402045447422</v>
      </c>
      <c r="AO76" s="22">
        <f t="shared" si="965"/>
        <v>20.562279734861438</v>
      </c>
      <c r="AP76" s="25">
        <f t="shared" si="976"/>
        <v>535.94886266484366</v>
      </c>
      <c r="AQ76" s="20">
        <f t="shared" si="962"/>
        <v>2.4271597208003519</v>
      </c>
      <c r="AR76" s="22">
        <f t="shared" si="963"/>
        <v>101.99460378053891</v>
      </c>
      <c r="AS76" s="22">
        <f t="shared" si="979"/>
        <v>413.12685607742793</v>
      </c>
      <c r="AT76" s="22">
        <f t="shared" si="965"/>
        <v>19.905085250874958</v>
      </c>
      <c r="AU76" s="25">
        <f t="shared" si="981"/>
        <v>535.02654510884179</v>
      </c>
      <c r="AV76" s="20">
        <f t="shared" si="962"/>
        <v>2.4192694275187745</v>
      </c>
      <c r="AW76" s="22">
        <f t="shared" si="963"/>
        <v>102.93550258390368</v>
      </c>
      <c r="AX76" s="22">
        <f t="shared" si="984"/>
        <v>411.78384925797064</v>
      </c>
      <c r="AY76" s="22">
        <f t="shared" si="965"/>
        <v>19.255582440132159</v>
      </c>
      <c r="AZ76" s="25">
        <f t="shared" si="986"/>
        <v>533.97493428200642</v>
      </c>
      <c r="BA76" s="20">
        <f t="shared" si="962"/>
        <v>2.4106422013335855</v>
      </c>
      <c r="BB76" s="22">
        <f t="shared" si="963"/>
        <v>103.86497227871214</v>
      </c>
      <c r="BC76" s="22">
        <f t="shared" si="989"/>
        <v>410.31540908898961</v>
      </c>
      <c r="BD76" s="22">
        <f t="shared" si="965"/>
        <v>18.613969147481082</v>
      </c>
      <c r="BE76" s="25">
        <f t="shared" si="991"/>
        <v>532.79435051518283</v>
      </c>
      <c r="BF76" s="20">
        <f t="shared" si="962"/>
        <v>2.4012806701814555</v>
      </c>
      <c r="BG76" s="22">
        <f t="shared" si="963"/>
        <v>104.78272973949126</v>
      </c>
      <c r="BH76" s="22">
        <f t="shared" si="994"/>
        <v>408.72198287158557</v>
      </c>
      <c r="BI76" s="22">
        <f t="shared" si="965"/>
        <v>17.980440814546103</v>
      </c>
      <c r="BJ76" s="25">
        <f t="shared" si="996"/>
        <v>531.48515342562291</v>
      </c>
      <c r="BK76" s="20">
        <f t="shared" si="962"/>
        <v>2.3911876856754599</v>
      </c>
      <c r="BL76" s="22">
        <f t="shared" si="963"/>
        <v>105.68849540842794</v>
      </c>
      <c r="BM76" s="22">
        <f t="shared" si="999"/>
        <v>407.00405597882008</v>
      </c>
      <c r="BN76" s="22">
        <f t="shared" si="965"/>
        <v>17.355190420194575</v>
      </c>
      <c r="BO76" s="25">
        <f t="shared" si="1001"/>
        <v>530.04774180744266</v>
      </c>
      <c r="BP76" s="20">
        <f t="shared" si="962"/>
        <v>2.3803663222364522</v>
      </c>
      <c r="BQ76" s="22">
        <f t="shared" si="963"/>
        <v>106.58199338052513</v>
      </c>
      <c r="BR76" s="22">
        <f t="shared" si="1004"/>
        <v>405.16215170786654</v>
      </c>
      <c r="BS76" s="22">
        <f t="shared" si="965"/>
        <v>16.738408421753537</v>
      </c>
      <c r="BT76" s="25">
        <f t="shared" si="1006"/>
        <v>528.48255351014518</v>
      </c>
      <c r="BU76" s="20">
        <f t="shared" si="962"/>
        <v>2.3688198761565649</v>
      </c>
      <c r="BV76" s="22">
        <f t="shared" si="963"/>
        <v>107.46295148764497</v>
      </c>
      <c r="BW76" s="22">
        <f t="shared" si="1009"/>
        <v>403.19683112060892</v>
      </c>
      <c r="BX76" s="22">
        <f t="shared" si="965"/>
        <v>16.130282696994627</v>
      </c>
      <c r="BY76" s="25">
        <f t="shared" si="1011"/>
        <v>526.7900653052485</v>
      </c>
      <c r="BZ76" s="20">
        <f t="shared" si="962"/>
        <v>2.3565518645951271</v>
      </c>
      <c r="CA76" s="22">
        <f t="shared" si="963"/>
        <v>108.33110138141404</v>
      </c>
      <c r="CB76" s="22">
        <f t="shared" si="1014"/>
        <v>401.10869287273658</v>
      </c>
      <c r="CC76" s="22">
        <f t="shared" si="965"/>
        <v>15.530998486904654</v>
      </c>
      <c r="CD76" s="25">
        <f t="shared" si="1016"/>
        <v>524.97079274105533</v>
      </c>
      <c r="CE76" s="20">
        <f t="shared" si="962"/>
        <v>2.3435660245073029</v>
      </c>
      <c r="CF76" s="22">
        <f t="shared" si="963"/>
        <v>109.18617861496472</v>
      </c>
      <c r="CG76" s="22">
        <f t="shared" si="1019"/>
        <v>398.89837303138802</v>
      </c>
      <c r="CH76" s="22">
        <f t="shared" si="965"/>
        <v>14.940738339259397</v>
      </c>
      <c r="CI76" s="25">
        <f t="shared" si="1021"/>
        <v>523.02528998561218</v>
      </c>
      <c r="CJ76" s="20">
        <f t="shared" si="962"/>
        <v>2.3298663115057794</v>
      </c>
      <c r="CK76" s="22">
        <f t="shared" si="963"/>
        <v>110.02792272348836</v>
      </c>
      <c r="CL76" s="22">
        <f t="shared" si="1024"/>
        <v>396.56654488139873</v>
      </c>
      <c r="CM76" s="22">
        <f t="shared" si="965"/>
        <v>14.359682053017819</v>
      </c>
      <c r="CN76" s="25">
        <f t="shared" si="1026"/>
        <v>520.95414965790485</v>
      </c>
      <c r="CO76" s="20">
        <f t="shared" si="1027"/>
        <v>2.3154568986558504</v>
      </c>
      <c r="CP76" s="22">
        <f t="shared" si="1028"/>
        <v>110.85607730357532</v>
      </c>
      <c r="CQ76" s="22">
        <f t="shared" si="1029"/>
        <v>394.11391872021233</v>
      </c>
      <c r="CR76" s="22">
        <f t="shared" si="1030"/>
        <v>13.788006623553519</v>
      </c>
      <c r="CS76" s="25">
        <f t="shared" si="1031"/>
        <v>518.75800264734119</v>
      </c>
      <c r="CT76" s="20">
        <f t="shared" si="1027"/>
        <v>2.3003421752042561</v>
      </c>
      <c r="CU76" s="22">
        <f t="shared" si="1028"/>
        <v>111.67039009131801</v>
      </c>
      <c r="CV76" s="22">
        <f t="shared" si="1034"/>
        <v>391.54124164151642</v>
      </c>
      <c r="CW76" s="22">
        <f t="shared" si="1030"/>
        <v>13.225886188740258</v>
      </c>
      <c r="CX76" s="25">
        <f t="shared" si="1036"/>
        <v>516.43751792157468</v>
      </c>
      <c r="CY76" s="20">
        <f t="shared" si="1027"/>
        <v>2.2845267452421791</v>
      </c>
      <c r="CZ76" s="22">
        <f t="shared" si="1028"/>
        <v>112.47061303915287</v>
      </c>
      <c r="DA76" s="22">
        <f t="shared" si="1039"/>
        <v>388.84929730767135</v>
      </c>
      <c r="DB76" s="22">
        <f t="shared" si="1030"/>
        <v>12.673491975907867</v>
      </c>
      <c r="DC76" s="25">
        <f t="shared" si="1041"/>
        <v>513.99340232273209</v>
      </c>
      <c r="DD76" s="20">
        <f t="shared" si="1027"/>
        <v>2.2680154263027941</v>
      </c>
      <c r="DE76" s="22">
        <f t="shared" si="1028"/>
        <v>113.25650239141805</v>
      </c>
      <c r="DF76" s="22">
        <f t="shared" si="1044"/>
        <v>386.03890571099862</v>
      </c>
      <c r="DG76" s="22">
        <f t="shared" si="1030"/>
        <v>12.130992249684738</v>
      </c>
      <c r="DH76" s="25">
        <f t="shared" si="1046"/>
        <v>511.42640035210138</v>
      </c>
      <c r="DI76" s="20">
        <f t="shared" si="1027"/>
        <v>2.2508132478937983</v>
      </c>
      <c r="DJ76" s="22">
        <f t="shared" si="1028"/>
        <v>114.02781875860376</v>
      </c>
      <c r="DK76" s="22">
        <f t="shared" si="1049"/>
        <v>383.11092292400343</v>
      </c>
      <c r="DL76" s="22">
        <f t="shared" si="1030"/>
        <v>11.598552260742785</v>
      </c>
      <c r="DM76" s="25">
        <f t="shared" si="1051"/>
        <v>508.73729394334998</v>
      </c>
      <c r="DN76" s="20">
        <f t="shared" si="1027"/>
        <v>2.2329254499653768</v>
      </c>
      <c r="DO76" s="22">
        <f t="shared" si="1028"/>
        <v>114.78432719027265</v>
      </c>
      <c r="DP76" s="22">
        <f t="shared" si="1054"/>
        <v>380.0662408386068</v>
      </c>
      <c r="DQ76" s="22">
        <f t="shared" si="1030"/>
        <v>11.076334195460507</v>
      </c>
      <c r="DR76" s="25">
        <f t="shared" si="1056"/>
        <v>505.92690222433998</v>
      </c>
      <c r="DS76" s="20">
        <f t="shared" si="1027"/>
        <v>2.2143574813140612</v>
      </c>
      <c r="DT76" s="22">
        <f t="shared" si="1028"/>
        <v>115.52579724662795</v>
      </c>
      <c r="DU76" s="22">
        <f t="shared" si="1059"/>
        <v>376.90578689446636</v>
      </c>
      <c r="DV76" s="22">
        <f t="shared" si="1030"/>
        <v>10.564497126519429</v>
      </c>
      <c r="DW76" s="25">
        <f t="shared" si="1061"/>
        <v>502.9960812676137</v>
      </c>
      <c r="DX76" s="20">
        <f t="shared" si="1027"/>
        <v>2.1951149979229747</v>
      </c>
      <c r="DY76" s="22">
        <f t="shared" si="1028"/>
        <v>116.25200306870777</v>
      </c>
      <c r="DZ76" s="22">
        <f t="shared" si="1064"/>
        <v>373.63052379646956</v>
      </c>
      <c r="EA76" s="22">
        <f t="shared" si="1030"/>
        <v>10.063196964449022</v>
      </c>
      <c r="EB76" s="25">
        <f t="shared" si="1066"/>
        <v>499.94572382962639</v>
      </c>
      <c r="EC76" s="20">
        <f t="shared" si="1027"/>
        <v>2.1752038612389644</v>
      </c>
      <c r="ED76" s="22">
        <f t="shared" si="1028"/>
        <v>116.96272344718372</v>
      </c>
      <c r="EE76" s="22">
        <f t="shared" si="1069"/>
        <v>370.24144922148412</v>
      </c>
      <c r="EF76" s="22">
        <f t="shared" si="1030"/>
        <v>9.5725864101348659</v>
      </c>
      <c r="EG76" s="25">
        <f t="shared" si="1071"/>
        <v>496.77675907880274</v>
      </c>
      <c r="EH76" s="20">
        <f t="shared" si="1027"/>
        <v>2.1546301363871474</v>
      </c>
      <c r="EI76" s="22">
        <f t="shared" si="1028"/>
        <v>117.65774188974368</v>
      </c>
      <c r="EJ76" s="22">
        <f t="shared" si="1074"/>
        <v>366.73959551445637</v>
      </c>
      <c r="EK76" s="22">
        <f t="shared" si="1030"/>
        <v>9.0928149083044456</v>
      </c>
      <c r="EL76" s="25">
        <f t="shared" si="1076"/>
        <v>493.49015231250445</v>
      </c>
      <c r="EM76" s="20">
        <f t="shared" si="1027"/>
        <v>2.1334000903234167</v>
      </c>
      <c r="EN76" s="22">
        <f t="shared" si="1028"/>
        <v>118.33684668703719</v>
      </c>
      <c r="EO76" s="22">
        <f t="shared" si="1079"/>
        <v>363.12602937394877</v>
      </c>
      <c r="EP76" s="22">
        <f t="shared" si="1030"/>
        <v>8.6240286020048735</v>
      </c>
      <c r="EQ76" s="25">
        <f t="shared" si="1081"/>
        <v>490.08690466299089</v>
      </c>
      <c r="ER76" s="20">
        <f t="shared" si="1027"/>
        <v>2.1115201899254621</v>
      </c>
      <c r="ES76" s="22">
        <f t="shared" si="1028"/>
        <v>118.99983097716442</v>
      </c>
      <c r="ET76" s="22">
        <f t="shared" si="1084"/>
        <v>359.4018515272129</v>
      </c>
      <c r="EU76" s="22">
        <f t="shared" si="1030"/>
        <v>8.1663702880862861</v>
      </c>
      <c r="EV76" s="25">
        <f t="shared" si="1086"/>
        <v>486.56805279246362</v>
      </c>
      <c r="EW76" s="20">
        <f t="shared" si="1027"/>
        <v>2.0889971000229015</v>
      </c>
      <c r="EX76" s="22">
        <f t="shared" si="1028"/>
        <v>119.64649280868807</v>
      </c>
      <c r="EY76" s="22">
        <f t="shared" si="1089"/>
        <v>355.56819639489811</v>
      </c>
      <c r="EZ76" s="22">
        <f t="shared" si="1030"/>
        <v>7.7199793737045406</v>
      </c>
      <c r="FA76" s="25">
        <f t="shared" si="1091"/>
        <v>482.93466857729072</v>
      </c>
      <c r="FB76" s="20">
        <f t="shared" si="1092"/>
        <v>2.0658376813671042</v>
      </c>
      <c r="FC76" s="22">
        <f t="shared" si="1093"/>
        <v>120.27663520214992</v>
      </c>
      <c r="FD76" s="22">
        <f t="shared" si="1094"/>
        <v>351.62623174549481</v>
      </c>
      <c r="FE76" s="22">
        <f t="shared" si="1095"/>
        <v>7.2849918338564317</v>
      </c>
      <c r="FF76" s="25">
        <f t="shared" si="1096"/>
        <v>479.18785878150118</v>
      </c>
      <c r="FG76" s="20">
        <f t="shared" si="1092"/>
        <v>2.0420489885413438</v>
      </c>
      <c r="FH76" s="22">
        <f t="shared" si="1093"/>
        <v>120.8900662100726</v>
      </c>
      <c r="FI76" s="22">
        <f t="shared" si="1099"/>
        <v>347.57715833962214</v>
      </c>
      <c r="FJ76" s="22">
        <f t="shared" si="1095"/>
        <v>6.8615401699604295</v>
      </c>
      <c r="FK76" s="25">
        <f t="shared" si="1101"/>
        <v>475.32876471965517</v>
      </c>
      <c r="FL76" s="20">
        <f t="shared" si="1092"/>
        <v>2.0176382678119005</v>
      </c>
      <c r="FM76" s="22">
        <f t="shared" si="1093"/>
        <v>121.48659897542869</v>
      </c>
      <c r="FN76" s="22">
        <f t="shared" si="1104"/>
        <v>343.4222095642636</v>
      </c>
      <c r="FO76" s="22">
        <f t="shared" si="1095"/>
        <v>6.449753369495415</v>
      </c>
      <c r="FP76" s="25">
        <f t="shared" si="1106"/>
        <v>471.3585619091877</v>
      </c>
      <c r="FQ76" s="20">
        <f t="shared" si="1092"/>
        <v>1.9926129549207812</v>
      </c>
      <c r="FR76" s="22">
        <f t="shared" si="1093"/>
        <v>122.06605178855908</v>
      </c>
      <c r="FS76" s="22">
        <f t="shared" si="1109"/>
        <v>339.16265105706617</v>
      </c>
      <c r="FT76" s="22">
        <f t="shared" si="1095"/>
        <v>6.0497568667098855</v>
      </c>
      <c r="FU76" s="25">
        <f t="shared" si="1111"/>
        <v>467.27845971233518</v>
      </c>
      <c r="FV76" s="20">
        <f t="shared" si="1092"/>
        <v>1.966980672820718</v>
      </c>
      <c r="FW76" s="22">
        <f t="shared" si="1093"/>
        <v>122.62824814252359</v>
      </c>
      <c r="FX76" s="22">
        <f t="shared" si="1114"/>
        <v>334.79978032081442</v>
      </c>
      <c r="FY76" s="22">
        <f t="shared" si="1095"/>
        <v>5.6616725044134455</v>
      </c>
      <c r="FZ76" s="25">
        <f t="shared" si="1116"/>
        <v>463.08970096775147</v>
      </c>
      <c r="GA76" s="20">
        <f t="shared" si="1092"/>
        <v>1.9407492293531439</v>
      </c>
      <c r="GB76" s="22">
        <f t="shared" si="1093"/>
        <v>123.17301678686673</v>
      </c>
      <c r="GC76" s="22">
        <f t="shared" si="1119"/>
        <v>330.33492632819861</v>
      </c>
      <c r="GD76" s="22">
        <f t="shared" si="1095"/>
        <v>5.285618496862293</v>
      </c>
      <c r="GE76" s="25">
        <f t="shared" si="1121"/>
        <v>458.79356161192766</v>
      </c>
      <c r="GF76" s="20">
        <f t="shared" si="1092"/>
        <v>1.9139266148698486</v>
      </c>
      <c r="GG76" s="22">
        <f t="shared" si="1093"/>
        <v>123.70019177978209</v>
      </c>
      <c r="GH76" s="22">
        <f t="shared" si="1124"/>
        <v>325.76944911699695</v>
      </c>
      <c r="GI76" s="22">
        <f t="shared" si="1095"/>
        <v>4.9217093937500591</v>
      </c>
      <c r="GJ76" s="25">
        <f t="shared" si="1126"/>
        <v>454.39135029052909</v>
      </c>
      <c r="GK76" s="20">
        <f t="shared" si="1127"/>
        <v>1.8865209997990406</v>
      </c>
      <c r="GL76" s="22">
        <f t="shared" si="1128"/>
        <v>124.20961253866002</v>
      </c>
      <c r="GM76" s="22">
        <f t="shared" si="1129"/>
        <v>321.10473937579474</v>
      </c>
      <c r="GN76" s="22">
        <f t="shared" si="1130"/>
        <v>4.5700560453148134</v>
      </c>
      <c r="GO76" s="25">
        <f t="shared" si="1131"/>
        <v>449.88440795976953</v>
      </c>
      <c r="GP76" s="20">
        <f t="shared" si="1127"/>
        <v>1.8585407321565548</v>
      </c>
      <c r="GQ76" s="22">
        <f t="shared" si="1128"/>
        <v>124.70112388900247</v>
      </c>
      <c r="GR76" s="22">
        <f t="shared" si="1134"/>
        <v>316.34221802036723</v>
      </c>
      <c r="GS76" s="22">
        <f t="shared" si="1130"/>
        <v>4.2307655685730357</v>
      </c>
      <c r="GT76" s="25">
        <f t="shared" si="1136"/>
        <v>445.27410747794272</v>
      </c>
      <c r="GU76" s="20">
        <f t="shared" si="1127"/>
        <v>1.8299943350029657</v>
      </c>
      <c r="GV76" s="22">
        <f t="shared" si="1128"/>
        <v>125.17457611169074</v>
      </c>
      <c r="GW76" s="22">
        <f t="shared" si="1139"/>
        <v>311.4833357608548</v>
      </c>
      <c r="GX76" s="22">
        <f t="shared" si="1130"/>
        <v>3.9039413146907154</v>
      </c>
      <c r="GY76" s="25">
        <f t="shared" si="1141"/>
        <v>440.56185318723624</v>
      </c>
      <c r="GZ76" s="20">
        <f t="shared" si="1127"/>
        <v>1.8008905038473817</v>
      </c>
      <c r="HA76" s="22">
        <f t="shared" si="1128"/>
        <v>125.62982498859141</v>
      </c>
      <c r="HB76" s="22">
        <f t="shared" si="1144"/>
        <v>306.52957265986288</v>
      </c>
      <c r="HC76" s="22">
        <f t="shared" si="1130"/>
        <v>3.5896828375016026</v>
      </c>
      <c r="HD76" s="25">
        <f t="shared" si="1146"/>
        <v>435.74908048595586</v>
      </c>
      <c r="HE76" s="20">
        <f t="shared" si="1127"/>
        <v>1.7712381039987071</v>
      </c>
      <c r="HF76" s="22">
        <f t="shared" si="1128"/>
        <v>126.06673184648641</v>
      </c>
      <c r="HG76" s="22">
        <f t="shared" si="1149"/>
        <v>301.48243768161996</v>
      </c>
      <c r="HH76" s="22">
        <f t="shared" si="1130"/>
        <v>3.2880858631821468</v>
      </c>
      <c r="HI76" s="25">
        <f t="shared" si="1151"/>
        <v>430.83725539128852</v>
      </c>
      <c r="HJ76" s="20">
        <f t="shared" si="1127"/>
        <v>1.7410461678651861</v>
      </c>
      <c r="HK76" s="22">
        <f t="shared" si="1128"/>
        <v>126.48516359931446</v>
      </c>
      <c r="HL76" s="22">
        <f t="shared" si="1154"/>
        <v>296.34346823233335</v>
      </c>
      <c r="HM76" s="22">
        <f t="shared" si="1130"/>
        <v>2.9992422610923581</v>
      </c>
      <c r="HN76" s="25">
        <f t="shared" si="1156"/>
        <v>425.82787409274022</v>
      </c>
      <c r="HO76" s="20">
        <f t="shared" si="1127"/>
        <v>1.7103238922030406</v>
      </c>
      <c r="HP76" s="22">
        <f t="shared" si="1128"/>
        <v>126.88499278871021</v>
      </c>
      <c r="HQ76" s="22">
        <f t="shared" si="1159"/>
        <v>291.11422969187953</v>
      </c>
      <c r="HR76" s="22">
        <f t="shared" si="1130"/>
        <v>2.7232400157915189</v>
      </c>
      <c r="HS76" s="25">
        <f t="shared" si="1161"/>
        <v>420.7224624963813</v>
      </c>
      <c r="HT76" s="20">
        <f t="shared" si="1162"/>
        <v>1.6790806353150503</v>
      </c>
      <c r="HU76" s="22">
        <f t="shared" si="1163"/>
        <v>127.26609762282934</v>
      </c>
      <c r="HV76" s="22">
        <f t="shared" si="1164"/>
        <v>285.79631493697474</v>
      </c>
      <c r="HW76" s="22">
        <f t="shared" si="1165"/>
        <v>2.4601632002372482</v>
      </c>
      <c r="HX76" s="25">
        <f t="shared" si="1166"/>
        <v>415.52257576004138</v>
      </c>
      <c r="HY76" s="20">
        <f t="shared" si="1162"/>
        <v>1.6473259141999235</v>
      </c>
      <c r="HZ76" s="22">
        <f t="shared" si="1163"/>
        <v>127.62836201344749</v>
      </c>
      <c r="IA76" s="22">
        <f t="shared" si="1169"/>
        <v>280.39134385596901</v>
      </c>
      <c r="IB76" s="22">
        <f t="shared" si="1165"/>
        <v>2.210091950176047</v>
      </c>
      <c r="IC76" s="25">
        <f t="shared" si="1171"/>
        <v>410.22979781959253</v>
      </c>
      <c r="ID76" s="20">
        <f t="shared" si="1162"/>
        <v>1.6150694016533271</v>
      </c>
      <c r="IE76" s="22">
        <f t="shared" si="1163"/>
        <v>127.97167561132198</v>
      </c>
      <c r="IF76" s="22">
        <f t="shared" si="1174"/>
        <v>274.90096285541284</v>
      </c>
      <c r="IG76" s="22">
        <f t="shared" si="1165"/>
        <v>1.9731024397331718</v>
      </c>
      <c r="IH76" s="25">
        <f t="shared" si="1176"/>
        <v>404.845740906468</v>
      </c>
      <c r="II76" s="20">
        <f t="shared" si="1162"/>
        <v>1.5823209233214588</v>
      </c>
      <c r="IJ76" s="22">
        <f t="shared" si="1163"/>
        <v>128.29593383980514</v>
      </c>
      <c r="IK76" s="22">
        <f t="shared" si="1179"/>
        <v>269.32684435854549</v>
      </c>
      <c r="IL76" s="22">
        <f t="shared" si="1165"/>
        <v>1.7492668582092721</v>
      </c>
      <c r="IM76" s="25">
        <f t="shared" si="1181"/>
        <v>399.3720450565599</v>
      </c>
      <c r="IN76" s="20">
        <f t="shared" si="1162"/>
        <v>1.5490904547080591</v>
      </c>
      <c r="IO76" s="22">
        <f t="shared" si="1163"/>
        <v>128.60103792669941</v>
      </c>
      <c r="IP76" s="22">
        <f t="shared" si="1184"/>
        <v>263.67068629585873</v>
      </c>
      <c r="IQ76" s="22">
        <f t="shared" si="1165"/>
        <v>1.5386533880908313</v>
      </c>
      <c r="IR76" s="25">
        <f t="shared" si="1186"/>
        <v>393.81037761064897</v>
      </c>
      <c r="IS76" s="20">
        <f t="shared" si="1162"/>
        <v>1.5153881181357798</v>
      </c>
      <c r="IT76" s="22">
        <f t="shared" si="1163"/>
        <v>128.88689493434433</v>
      </c>
      <c r="IU76" s="22">
        <f t="shared" si="1189"/>
        <v>257.93421158789107</v>
      </c>
      <c r="IV76" s="22">
        <f t="shared" si="1165"/>
        <v>1.3413261842811033</v>
      </c>
      <c r="IW76" s="25">
        <f t="shared" si="1191"/>
        <v>388.16243270651648</v>
      </c>
      <c r="IX76" s="20">
        <f t="shared" si="1162"/>
        <v>1.4812241796628216</v>
      </c>
      <c r="IY76" s="22">
        <f t="shared" si="1163"/>
        <v>129.15341778792617</v>
      </c>
      <c r="IZ76" s="22">
        <f t="shared" si="1194"/>
        <v>252.11916762040889</v>
      </c>
      <c r="JA76" s="22">
        <f t="shared" si="1165"/>
        <v>1.1573453545579173</v>
      </c>
      <c r="JB76" s="25">
        <f t="shared" si="1196"/>
        <v>382.42993076289298</v>
      </c>
      <c r="JC76" s="20">
        <f t="shared" si="1197"/>
        <v>1.4466090459557976</v>
      </c>
      <c r="JD76" s="22">
        <f t="shared" si="1198"/>
        <v>129.40052530200191</v>
      </c>
      <c r="JE76" s="22">
        <f t="shared" si="1199"/>
        <v>246.22732571213632</v>
      </c>
      <c r="JF76" s="22">
        <f t="shared" si="1200"/>
        <v>0.98676694126427034</v>
      </c>
      <c r="JG76" s="25">
        <f t="shared" si="1201"/>
        <v>376.61461795540248</v>
      </c>
      <c r="JH76" s="20">
        <f t="shared" si="1197"/>
        <v>1.4115532611197585</v>
      </c>
      <c r="JI76" s="22">
        <f t="shared" si="1198"/>
        <v>129.62814220522895</v>
      </c>
      <c r="JJ76" s="22">
        <f t="shared" si="1204"/>
        <v>240.26048057519412</v>
      </c>
      <c r="JK76" s="22">
        <f t="shared" si="1200"/>
        <v>0.82964290423728548</v>
      </c>
      <c r="JL76" s="25">
        <f t="shared" si="1206"/>
        <v>370.71826568466037</v>
      </c>
      <c r="JM76" s="20">
        <f t="shared" si="1197"/>
        <v>1.3760675034863592</v>
      </c>
      <c r="JN76" s="22">
        <f t="shared" si="1198"/>
        <v>129.8361991632936</v>
      </c>
      <c r="JO76" s="22">
        <f t="shared" si="1209"/>
        <v>234.2204497684132</v>
      </c>
      <c r="JP76" s="22">
        <f t="shared" si="1200"/>
        <v>0.68602110498073465</v>
      </c>
      <c r="JQ76" s="25">
        <f t="shared" si="1211"/>
        <v>364.74267003668757</v>
      </c>
      <c r="JR76" s="20">
        <f t="shared" si="1197"/>
        <v>1.3401625823611329</v>
      </c>
      <c r="JS76" s="22">
        <f t="shared" si="1198"/>
        <v>130.02463280003096</v>
      </c>
      <c r="JT76" s="22">
        <f t="shared" si="1214"/>
        <v>228.10907314368845</v>
      </c>
      <c r="JU76" s="22">
        <f t="shared" si="1200"/>
        <v>0.55594529208595878</v>
      </c>
      <c r="JV76" s="25">
        <f t="shared" si="1216"/>
        <v>358.68965123580534</v>
      </c>
      <c r="JW76" s="20">
        <f t="shared" si="1197"/>
        <v>1.3038494347308724</v>
      </c>
      <c r="JX76" s="22">
        <f t="shared" si="1198"/>
        <v>130.19338571672984</v>
      </c>
      <c r="JY76" s="22">
        <f t="shared" si="1219"/>
        <v>221.9282122855418</v>
      </c>
      <c r="JZ76" s="22">
        <f t="shared" si="1200"/>
        <v>0.43945508790564874</v>
      </c>
      <c r="KA76" s="25">
        <f t="shared" si="1221"/>
        <v>352.56105309017727</v>
      </c>
      <c r="KB76" s="20">
        <f t="shared" si="1197"/>
        <v>1.2671391219321202</v>
      </c>
      <c r="KC76" s="22">
        <f t="shared" si="1198"/>
        <v>130.34240650961709</v>
      </c>
      <c r="KD76" s="22">
        <f t="shared" si="1224"/>
        <v>215.6797499440662</v>
      </c>
      <c r="KE76" s="22">
        <f t="shared" si="1200"/>
        <v>0.33658597648446453</v>
      </c>
      <c r="KF76" s="25">
        <f t="shared" si="1226"/>
        <v>346.35874243016775</v>
      </c>
      <c r="KG76" s="20">
        <f t="shared" si="1197"/>
        <v>1.2300428262817749</v>
      </c>
      <c r="KH76" s="22">
        <f t="shared" si="1198"/>
        <v>130.47164978551561</v>
      </c>
      <c r="KI76" s="22">
        <f t="shared" si="1229"/>
        <v>209.36558946142091</v>
      </c>
      <c r="KJ76" s="22">
        <f t="shared" si="1200"/>
        <v>0.24736929275025132</v>
      </c>
      <c r="KK76" s="25">
        <f t="shared" si="1231"/>
        <v>340.08460853968677</v>
      </c>
      <c r="KL76" s="20">
        <f t="shared" si="1232"/>
        <v>1.192571847670852</v>
      </c>
      <c r="KM76" s="22">
        <f t="shared" si="1233"/>
        <v>130.58107617567154</v>
      </c>
      <c r="KN76" s="22">
        <f t="shared" si="1234"/>
        <v>202.98765419205574</v>
      </c>
      <c r="KO76" s="22">
        <f t="shared" si="1235"/>
        <v>0.17183221296913814</v>
      </c>
      <c r="KP76" s="25">
        <f t="shared" si="1236"/>
        <v>333.74056258069646</v>
      </c>
      <c r="KQ76" s="20">
        <f t="shared" si="1232"/>
        <v>1.1547376001224257</v>
      </c>
      <c r="KR76" s="22">
        <f t="shared" si="1233"/>
        <v>130.67065234774643</v>
      </c>
      <c r="KS76" s="22">
        <f t="shared" si="1239"/>
        <v>196.54788691683808</v>
      </c>
      <c r="KT76" s="22">
        <f t="shared" si="1235"/>
        <v>0.10999774646737853</v>
      </c>
      <c r="KU76" s="25">
        <f t="shared" si="1241"/>
        <v>327.32853701105188</v>
      </c>
      <c r="KV76" s="20">
        <f t="shared" si="1232"/>
        <v>1.1165516083148077</v>
      </c>
      <c r="KW76" s="22">
        <f t="shared" si="1233"/>
        <v>130.74035101597045</v>
      </c>
      <c r="KX76" s="22">
        <f t="shared" si="1244"/>
        <v>190.04824925126343</v>
      </c>
      <c r="KY76" s="22">
        <f t="shared" si="1235"/>
        <v>6.1884728622463983E-2</v>
      </c>
      <c r="KZ76" s="25">
        <f t="shared" si="1246"/>
        <v>320.85048499585633</v>
      </c>
      <c r="LA76" s="20">
        <f t="shared" si="1232"/>
        <v>1.0780255040710185</v>
      </c>
      <c r="LB76" s="22">
        <f t="shared" si="1233"/>
        <v>130.79015094945416</v>
      </c>
      <c r="LC76" s="22">
        <f t="shared" si="1249"/>
        <v>183.49072104792808</v>
      </c>
      <c r="LD76" s="22">
        <f t="shared" si="1235"/>
        <v>2.7507815125711765E-2</v>
      </c>
      <c r="LE76" s="25">
        <f t="shared" si="1251"/>
        <v>314.30837981250795</v>
      </c>
      <c r="LF76" s="20">
        <f t="shared" si="1232"/>
        <v>1.0391710228156221</v>
      </c>
      <c r="LG76" s="22">
        <f t="shared" si="1233"/>
        <v>130.82003697865534</v>
      </c>
      <c r="LH76" s="22">
        <f t="shared" si="1254"/>
        <v>176.87729979344704</v>
      </c>
      <c r="LI76" s="22">
        <f t="shared" si="1235"/>
        <v>6.877477517995831E-3</v>
      </c>
      <c r="LJ76" s="25">
        <f t="shared" si="1256"/>
        <v>307.70421424962041</v>
      </c>
      <c r="LK76" s="20">
        <f t="shared" si="1232"/>
        <v>1</v>
      </c>
      <c r="LL76" s="22">
        <f t="shared" si="1233"/>
        <v>130.83000000000001</v>
      </c>
      <c r="LM76" s="22">
        <f t="shared" si="1259"/>
        <v>170.21</v>
      </c>
      <c r="LN76" s="22">
        <f t="shared" si="1235"/>
        <v>0</v>
      </c>
      <c r="LO76" s="25">
        <f t="shared" si="1261"/>
        <v>301.04000000000002</v>
      </c>
    </row>
    <row r="77" spans="1:327" x14ac:dyDescent="0.2">
      <c r="A77" s="1">
        <f>Foglio3!A78</f>
        <v>18</v>
      </c>
      <c r="B77" s="1">
        <f>Foglio3!B78</f>
        <v>18</v>
      </c>
      <c r="C77" s="1">
        <f>Foglio3!C78</f>
        <v>76.195445364976933</v>
      </c>
      <c r="D77" s="1">
        <f>Foglio3!D78</f>
        <v>0.23861065556862843</v>
      </c>
      <c r="E77" s="1">
        <f>Foglio3!E78</f>
        <v>0.97111531501110071</v>
      </c>
      <c r="F77" s="1">
        <f>Foglio3!F78</f>
        <v>4.0698740494084582</v>
      </c>
      <c r="G77" s="1">
        <f>Foglio1!H86</f>
        <v>75.827739895373497</v>
      </c>
      <c r="H77" s="1">
        <f>Foglio3!G78</f>
        <v>0.96208605559613236</v>
      </c>
      <c r="I77" s="1">
        <f>Foglio3!H78</f>
        <v>83.4</v>
      </c>
      <c r="J77" s="1">
        <f>Foglio3!I78</f>
        <v>82.07</v>
      </c>
      <c r="K77" s="1">
        <f>Foglio3!J78</f>
        <v>165.47</v>
      </c>
      <c r="L77" s="1">
        <f>IF(G77&lt;=Foglio1!$C$3,_xlfn.XLOOKUP(Q77,W77:LO77,$W$3:$LO$3),-_xlfn.XLOOKUP(Q77,W77:LO77,$W$3:$LO$3))</f>
        <v>-60</v>
      </c>
      <c r="M77" s="1">
        <f>IF($G77&lt;=Foglio1!$C$3,_xlfn.XLOOKUP($L77,$W$3:$LO$3,$W77:$LO77),_xlfn.XLOOKUP(-$L77,$W$3:$LO$3,$W77:$LO77))</f>
        <v>3.890982285731305</v>
      </c>
      <c r="N77" s="1">
        <f t="shared" si="1262"/>
        <v>62.550000000000004</v>
      </c>
      <c r="O77" s="1">
        <f t="shared" si="1263"/>
        <v>319.33291618996816</v>
      </c>
      <c r="P77" s="1">
        <f t="shared" si="1264"/>
        <v>12.410249999999996</v>
      </c>
      <c r="Q77" s="1">
        <f t="shared" si="1265"/>
        <v>394.29316618996819</v>
      </c>
      <c r="W77" s="20">
        <f t="shared" si="1266"/>
        <v>3.890982285731305</v>
      </c>
      <c r="X77" s="22">
        <f t="shared" si="1267"/>
        <v>62.550000000000004</v>
      </c>
      <c r="Y77" s="22">
        <f t="shared" si="1268"/>
        <v>319.33291618996816</v>
      </c>
      <c r="Z77" s="22">
        <f t="shared" si="1269"/>
        <v>12.410249999999996</v>
      </c>
      <c r="AA77" s="25">
        <f t="shared" si="1270"/>
        <v>394.29316618996819</v>
      </c>
      <c r="AB77" s="20">
        <f t="shared" si="962"/>
        <v>3.8713358461847518</v>
      </c>
      <c r="AC77" s="22">
        <f t="shared" si="963"/>
        <v>63.177087723749267</v>
      </c>
      <c r="AD77" s="22">
        <f t="shared" si="964"/>
        <v>317.72053289638257</v>
      </c>
      <c r="AE77" s="22">
        <f t="shared" si="965"/>
        <v>12.036997461695</v>
      </c>
      <c r="AF77" s="25">
        <f t="shared" si="966"/>
        <v>392.93461808182684</v>
      </c>
      <c r="AG77" s="20">
        <f t="shared" si="962"/>
        <v>3.8505101602369782</v>
      </c>
      <c r="AH77" s="22">
        <f t="shared" si="963"/>
        <v>63.797633318524646</v>
      </c>
      <c r="AI77" s="22">
        <f t="shared" si="969"/>
        <v>316.01136885064875</v>
      </c>
      <c r="AJ77" s="22">
        <f t="shared" si="965"/>
        <v>11.667638902099737</v>
      </c>
      <c r="AK77" s="25">
        <f t="shared" si="971"/>
        <v>391.47664107127309</v>
      </c>
      <c r="AL77" s="20">
        <f t="shared" si="962"/>
        <v>3.8285115715936677</v>
      </c>
      <c r="AM77" s="22">
        <f t="shared" si="963"/>
        <v>64.411447760126634</v>
      </c>
      <c r="AN77" s="22">
        <f t="shared" si="974"/>
        <v>314.20594468069231</v>
      </c>
      <c r="AO77" s="22">
        <f t="shared" si="965"/>
        <v>11.30228683140952</v>
      </c>
      <c r="AP77" s="25">
        <f t="shared" si="976"/>
        <v>389.91967927222845</v>
      </c>
      <c r="AQ77" s="20">
        <f t="shared" si="962"/>
        <v>3.8053467812380246</v>
      </c>
      <c r="AR77" s="22">
        <f t="shared" si="963"/>
        <v>65.018344074730152</v>
      </c>
      <c r="AS77" s="22">
        <f t="shared" si="979"/>
        <v>312.30481033620464</v>
      </c>
      <c r="AT77" s="22">
        <f t="shared" si="965"/>
        <v>10.941052539404328</v>
      </c>
      <c r="AU77" s="25">
        <f t="shared" si="981"/>
        <v>388.26420695033909</v>
      </c>
      <c r="AV77" s="20">
        <f t="shared" si="962"/>
        <v>3.7810228453895949</v>
      </c>
      <c r="AW77" s="22">
        <f t="shared" si="963"/>
        <v>65.61813739583863</v>
      </c>
      <c r="AX77" s="22">
        <f t="shared" si="984"/>
        <v>310.30854492112405</v>
      </c>
      <c r="AY77" s="22">
        <f t="shared" si="965"/>
        <v>10.584046061548859</v>
      </c>
      <c r="AZ77" s="25">
        <f t="shared" si="986"/>
        <v>386.51072837851154</v>
      </c>
      <c r="BA77" s="20">
        <f t="shared" si="962"/>
        <v>3.7555471733548678</v>
      </c>
      <c r="BB77" s="22">
        <f t="shared" si="963"/>
        <v>66.210645020596132</v>
      </c>
      <c r="BC77" s="22">
        <f t="shared" si="989"/>
        <v>308.21775651723397</v>
      </c>
      <c r="BD77" s="22">
        <f t="shared" si="965"/>
        <v>10.23137614547467</v>
      </c>
      <c r="BE77" s="25">
        <f t="shared" si="991"/>
        <v>384.65977768330475</v>
      </c>
      <c r="BF77" s="20">
        <f t="shared" si="962"/>
        <v>3.7289275252703349</v>
      </c>
      <c r="BG77" s="22">
        <f t="shared" si="963"/>
        <v>66.795686465440426</v>
      </c>
      <c r="BH77" s="22">
        <f t="shared" si="994"/>
        <v>306.03308199893638</v>
      </c>
      <c r="BI77" s="22">
        <f t="shared" si="965"/>
        <v>9.8831502178545829</v>
      </c>
      <c r="BJ77" s="25">
        <f t="shared" si="996"/>
        <v>382.71191868223138</v>
      </c>
      <c r="BK77" s="20">
        <f t="shared" si="962"/>
        <v>3.7011720097386731</v>
      </c>
      <c r="BL77" s="22">
        <f t="shared" si="963"/>
        <v>67.373083521079948</v>
      </c>
      <c r="BM77" s="22">
        <f t="shared" si="999"/>
        <v>303.75518683925287</v>
      </c>
      <c r="BN77" s="22">
        <f t="shared" si="965"/>
        <v>9.5394743516794982</v>
      </c>
      <c r="BO77" s="25">
        <f t="shared" si="1001"/>
        <v>380.66774471201228</v>
      </c>
      <c r="BP77" s="20">
        <f t="shared" si="962"/>
        <v>3.6722890813587861</v>
      </c>
      <c r="BQ77" s="22">
        <f t="shared" si="963"/>
        <v>67.942660306778222</v>
      </c>
      <c r="BR77" s="22">
        <f t="shared" si="1004"/>
        <v>301.38476490711554</v>
      </c>
      <c r="BS77" s="22">
        <f t="shared" si="965"/>
        <v>9.200453233947508</v>
      </c>
      <c r="BT77" s="25">
        <f t="shared" si="1006"/>
        <v>378.52787844784126</v>
      </c>
      <c r="BU77" s="20">
        <f t="shared" si="962"/>
        <v>3.6422875381504545</v>
      </c>
      <c r="BV77" s="22">
        <f t="shared" si="963"/>
        <v>68.504243323928691</v>
      </c>
      <c r="BW77" s="22">
        <f t="shared" si="1009"/>
        <v>298.92253825600778</v>
      </c>
      <c r="BX77" s="22">
        <f t="shared" si="965"/>
        <v>8.86619013377525</v>
      </c>
      <c r="BY77" s="25">
        <f t="shared" si="1011"/>
        <v>376.29297171371172</v>
      </c>
      <c r="BZ77" s="20">
        <f t="shared" si="962"/>
        <v>3.6111765188743701</v>
      </c>
      <c r="CA77" s="22">
        <f t="shared" si="963"/>
        <v>69.057661508904161</v>
      </c>
      <c r="CB77" s="22">
        <f t="shared" si="1014"/>
        <v>296.36925690401955</v>
      </c>
      <c r="CC77" s="22">
        <f t="shared" si="965"/>
        <v>8.5367868709411141</v>
      </c>
      <c r="CD77" s="25">
        <f t="shared" si="1016"/>
        <v>373.96370528386484</v>
      </c>
      <c r="CE77" s="20">
        <f t="shared" si="962"/>
        <v>3.5789655002483842</v>
      </c>
      <c r="CF77" s="22">
        <f t="shared" si="963"/>
        <v>69.6027462851644</v>
      </c>
      <c r="CG77" s="22">
        <f t="shared" si="1019"/>
        <v>293.72569860538488</v>
      </c>
      <c r="CH77" s="22">
        <f t="shared" si="965"/>
        <v>8.2123437848699581</v>
      </c>
      <c r="CI77" s="25">
        <f t="shared" si="1021"/>
        <v>371.54078867541926</v>
      </c>
      <c r="CJ77" s="20">
        <f t="shared" si="962"/>
        <v>3.5456642940608054</v>
      </c>
      <c r="CK77" s="22">
        <f t="shared" si="963"/>
        <v>70.139331614606192</v>
      </c>
      <c r="CL77" s="22">
        <f t="shared" si="1024"/>
        <v>290.99266861357029</v>
      </c>
      <c r="CM77" s="22">
        <f t="shared" si="965"/>
        <v>7.8929597040687565</v>
      </c>
      <c r="CN77" s="25">
        <f t="shared" si="1026"/>
        <v>369.02495993224522</v>
      </c>
      <c r="CO77" s="20">
        <f t="shared" si="1027"/>
        <v>3.5112830441816345</v>
      </c>
      <c r="CP77" s="22">
        <f t="shared" si="1028"/>
        <v>70.667254048140194</v>
      </c>
      <c r="CQ77" s="22">
        <f t="shared" si="1029"/>
        <v>288.17099943598674</v>
      </c>
      <c r="CR77" s="22">
        <f t="shared" si="1030"/>
        <v>7.5787319160224582</v>
      </c>
      <c r="CS77" s="25">
        <f t="shared" si="1031"/>
        <v>366.41698540014937</v>
      </c>
      <c r="CT77" s="20">
        <f t="shared" si="1027"/>
        <v>3.4758322234726426</v>
      </c>
      <c r="CU77" s="22">
        <f t="shared" si="1028"/>
        <v>71.186352775479037</v>
      </c>
      <c r="CV77" s="22">
        <f t="shared" si="1034"/>
        <v>285.26155058039978</v>
      </c>
      <c r="CW77" s="22">
        <f t="shared" si="1030"/>
        <v>7.2697561375592956</v>
      </c>
      <c r="CX77" s="25">
        <f t="shared" si="1036"/>
        <v>363.71765949343808</v>
      </c>
      <c r="CY77" s="20">
        <f t="shared" si="1027"/>
        <v>3.4393226305972395</v>
      </c>
      <c r="CZ77" s="22">
        <f t="shared" si="1028"/>
        <v>71.696469674121758</v>
      </c>
      <c r="DA77" s="22">
        <f t="shared" si="1039"/>
        <v>282.26520829311545</v>
      </c>
      <c r="DB77" s="22">
        <f t="shared" si="1030"/>
        <v>6.9661264856945078</v>
      </c>
      <c r="DC77" s="25">
        <f t="shared" si="1041"/>
        <v>360.92780445293175</v>
      </c>
      <c r="DD77" s="20">
        <f t="shared" si="1027"/>
        <v>3.4017653867310886</v>
      </c>
      <c r="DE77" s="22">
        <f t="shared" si="1028"/>
        <v>72.197449357519417</v>
      </c>
      <c r="DF77" s="22">
        <f t="shared" si="1044"/>
        <v>279.18288528902042</v>
      </c>
      <c r="DG77" s="22">
        <f t="shared" si="1030"/>
        <v>6.6679354489613791</v>
      </c>
      <c r="DH77" s="25">
        <f t="shared" si="1046"/>
        <v>358.04827009550121</v>
      </c>
      <c r="DI77" s="20">
        <f t="shared" si="1027"/>
        <v>3.3631719321744997</v>
      </c>
      <c r="DJ77" s="22">
        <f t="shared" si="1028"/>
        <v>72.689139222407348</v>
      </c>
      <c r="DK77" s="22">
        <f t="shared" si="1049"/>
        <v>276.0155204735612</v>
      </c>
      <c r="DL77" s="22">
        <f t="shared" si="1030"/>
        <v>6.3752738592383356</v>
      </c>
      <c r="DM77" s="25">
        <f t="shared" si="1051"/>
        <v>355.07993355520688</v>
      </c>
      <c r="DN77" s="20">
        <f t="shared" si="1027"/>
        <v>3.3235540228675915</v>
      </c>
      <c r="DO77" s="22">
        <f t="shared" si="1028"/>
        <v>73.171389495289603</v>
      </c>
      <c r="DP77" s="22">
        <f t="shared" si="1054"/>
        <v>272.76407865674321</v>
      </c>
      <c r="DQ77" s="22">
        <f t="shared" si="1030"/>
        <v>6.0882308640806873</v>
      </c>
      <c r="DR77" s="25">
        <f t="shared" si="1056"/>
        <v>352.02369901611348</v>
      </c>
      <c r="DS77" s="20">
        <f t="shared" si="1027"/>
        <v>3.2829237268093263</v>
      </c>
      <c r="DT77" s="22">
        <f t="shared" si="1028"/>
        <v>73.644053278061378</v>
      </c>
      <c r="DU77" s="22">
        <f t="shared" si="1059"/>
        <v>269.42955025924141</v>
      </c>
      <c r="DV77" s="22">
        <f t="shared" si="1030"/>
        <v>5.8068938995654058</v>
      </c>
      <c r="DW77" s="25">
        <f t="shared" si="1061"/>
        <v>348.88049743686821</v>
      </c>
      <c r="DX77" s="20">
        <f t="shared" si="1027"/>
        <v>3.2412934203814796</v>
      </c>
      <c r="DY77" s="22">
        <f t="shared" si="1028"/>
        <v>74.106986592755689</v>
      </c>
      <c r="DZ77" s="22">
        <f t="shared" si="1064"/>
        <v>266.01295101070804</v>
      </c>
      <c r="EA77" s="22">
        <f t="shared" si="1030"/>
        <v>5.531348663657254</v>
      </c>
      <c r="EB77" s="25">
        <f t="shared" si="1066"/>
        <v>345.65128626712095</v>
      </c>
      <c r="EC77" s="20">
        <f t="shared" si="1027"/>
        <v>3.1986757845786706</v>
      </c>
      <c r="ED77" s="22">
        <f t="shared" si="1028"/>
        <v>74.560048425400311</v>
      </c>
      <c r="EE77" s="22">
        <f t="shared" si="1069"/>
        <v>262.5153216403715</v>
      </c>
      <c r="EF77" s="22">
        <f t="shared" si="1030"/>
        <v>5.2616790901043586</v>
      </c>
      <c r="EG77" s="25">
        <f t="shared" si="1071"/>
        <v>342.33704915587617</v>
      </c>
      <c r="EH77" s="20">
        <f t="shared" si="1027"/>
        <v>3.1550838011456106</v>
      </c>
      <c r="EI77" s="22">
        <f t="shared" si="1028"/>
        <v>75.003100768972118</v>
      </c>
      <c r="EJ77" s="22">
        <f t="shared" si="1074"/>
        <v>258.93772756002022</v>
      </c>
      <c r="EK77" s="22">
        <f t="shared" si="1030"/>
        <v>4.9979673228711681</v>
      </c>
      <c r="EL77" s="25">
        <f t="shared" si="1076"/>
        <v>338.93879565186347</v>
      </c>
      <c r="EM77" s="20">
        <f t="shared" si="1027"/>
        <v>3.1105307486227383</v>
      </c>
      <c r="EN77" s="22">
        <f t="shared" si="1028"/>
        <v>75.43600866543531</v>
      </c>
      <c r="EO77" s="22">
        <f t="shared" si="1079"/>
        <v>255.2812585394681</v>
      </c>
      <c r="EP77" s="22">
        <f t="shared" si="1030"/>
        <v>4.7402936911166167</v>
      </c>
      <c r="EQ77" s="25">
        <f t="shared" si="1081"/>
        <v>335.45756089602003</v>
      </c>
      <c r="ER77" s="20">
        <f t="shared" si="1027"/>
        <v>3.065030198301447</v>
      </c>
      <c r="ES77" s="22">
        <f t="shared" si="1028"/>
        <v>75.858640246850968</v>
      </c>
      <c r="ET77" s="22">
        <f t="shared" si="1084"/>
        <v>251.54702837459973</v>
      </c>
      <c r="EU77" s="22">
        <f t="shared" si="1030"/>
        <v>4.4887366847250787</v>
      </c>
      <c r="EV77" s="25">
        <f t="shared" si="1086"/>
        <v>331.89440530617577</v>
      </c>
      <c r="EW77" s="20">
        <f t="shared" si="1027"/>
        <v>3.0185960100901403</v>
      </c>
      <c r="EX77" s="22">
        <f t="shared" si="1028"/>
        <v>76.270866775545244</v>
      </c>
      <c r="EY77" s="22">
        <f t="shared" si="1089"/>
        <v>247.73617454809781</v>
      </c>
      <c r="EZ77" s="22">
        <f t="shared" si="1030"/>
        <v>4.2433729303975891</v>
      </c>
      <c r="FA77" s="25">
        <f t="shared" si="1091"/>
        <v>328.25041425404066</v>
      </c>
      <c r="FB77" s="20">
        <f t="shared" si="1092"/>
        <v>2.9712423282923623</v>
      </c>
      <c r="FC77" s="22">
        <f t="shared" si="1093"/>
        <v>76.672562683324188</v>
      </c>
      <c r="FD77" s="22">
        <f t="shared" si="1094"/>
        <v>243.84985788295415</v>
      </c>
      <c r="FE77" s="22">
        <f t="shared" si="1095"/>
        <v>4.004277168310602</v>
      </c>
      <c r="FF77" s="25">
        <f t="shared" si="1096"/>
        <v>324.52669773458894</v>
      </c>
      <c r="FG77" s="20">
        <f t="shared" si="1092"/>
        <v>2.9229835772983166</v>
      </c>
      <c r="FH77" s="22">
        <f t="shared" si="1093"/>
        <v>77.06360560972297</v>
      </c>
      <c r="FI77" s="22">
        <f t="shared" si="1099"/>
        <v>239.88926218887283</v>
      </c>
      <c r="FJ77" s="22">
        <f t="shared" si="1095"/>
        <v>3.7715222293494293</v>
      </c>
      <c r="FK77" s="25">
        <f t="shared" si="1101"/>
        <v>320.72439002794522</v>
      </c>
      <c r="FL77" s="20">
        <f t="shared" si="1092"/>
        <v>2.8738344571910486</v>
      </c>
      <c r="FM77" s="22">
        <f t="shared" si="1093"/>
        <v>77.443876439278085</v>
      </c>
      <c r="FN77" s="22">
        <f t="shared" si="1104"/>
        <v>235.85559390166932</v>
      </c>
      <c r="FO77" s="22">
        <f t="shared" si="1095"/>
        <v>3.5451790129232208</v>
      </c>
      <c r="FP77" s="25">
        <f t="shared" si="1106"/>
        <v>316.84464935387064</v>
      </c>
      <c r="FQ77" s="20">
        <f t="shared" si="1092"/>
        <v>2.8238099392686595</v>
      </c>
      <c r="FR77" s="22">
        <f t="shared" si="1093"/>
        <v>77.813259337811104</v>
      </c>
      <c r="FS77" s="22">
        <f t="shared" si="1109"/>
        <v>231.75008171577886</v>
      </c>
      <c r="FT77" s="22">
        <f t="shared" si="1095"/>
        <v>3.3253164653683389</v>
      </c>
      <c r="FU77" s="25">
        <f t="shared" si="1111"/>
        <v>312.88865751895833</v>
      </c>
      <c r="FV77" s="20">
        <f t="shared" si="1092"/>
        <v>2.7729252614839095</v>
      </c>
      <c r="FW77" s="22">
        <f t="shared" si="1093"/>
        <v>78.171641787712801</v>
      </c>
      <c r="FX77" s="22">
        <f t="shared" si="1114"/>
        <v>227.57397620998444</v>
      </c>
      <c r="FY77" s="22">
        <f t="shared" si="1095"/>
        <v>3.1120015589466279</v>
      </c>
      <c r="FZ77" s="25">
        <f t="shared" si="1116"/>
        <v>308.8576195566439</v>
      </c>
      <c r="GA77" s="20">
        <f t="shared" si="1092"/>
        <v>2.72119592380258</v>
      </c>
      <c r="GB77" s="22">
        <f t="shared" si="1093"/>
        <v>78.518914622217267</v>
      </c>
      <c r="GC77" s="22">
        <f t="shared" si="1119"/>
        <v>223.32854946647771</v>
      </c>
      <c r="GD77" s="22">
        <f t="shared" si="1095"/>
        <v>2.9052992714450028</v>
      </c>
      <c r="GE77" s="25">
        <f t="shared" si="1121"/>
        <v>304.75276336014002</v>
      </c>
      <c r="GF77" s="20">
        <f t="shared" si="1092"/>
        <v>2.6686376834820438</v>
      </c>
      <c r="GG77" s="22">
        <f t="shared" si="1093"/>
        <v>78.854972058654937</v>
      </c>
      <c r="GH77" s="22">
        <f t="shared" si="1124"/>
        <v>219.0150946833713</v>
      </c>
      <c r="GI77" s="22">
        <f t="shared" si="1095"/>
        <v>2.7052725663826145</v>
      </c>
      <c r="GJ77" s="25">
        <f t="shared" si="1126"/>
        <v>300.57533930840884</v>
      </c>
      <c r="GK77" s="20">
        <f t="shared" si="1127"/>
        <v>2.6152665502714458</v>
      </c>
      <c r="GL77" s="22">
        <f t="shared" si="1128"/>
        <v>79.179711730675265</v>
      </c>
      <c r="GM77" s="22">
        <f t="shared" si="1129"/>
        <v>214.63492578077754</v>
      </c>
      <c r="GN77" s="22">
        <f t="shared" si="1130"/>
        <v>2.5119823738315246</v>
      </c>
      <c r="GO77" s="25">
        <f t="shared" si="1131"/>
        <v>296.32661988528434</v>
      </c>
      <c r="GP77" s="20">
        <f t="shared" si="1127"/>
        <v>2.5610987815349784</v>
      </c>
      <c r="GQ77" s="22">
        <f t="shared" si="1128"/>
        <v>79.493034719428309</v>
      </c>
      <c r="GR77" s="22">
        <f t="shared" si="1134"/>
        <v>210.18937700057566</v>
      </c>
      <c r="GS77" s="22">
        <f t="shared" si="1130"/>
        <v>2.3254875718568302</v>
      </c>
      <c r="GT77" s="25">
        <f t="shared" si="1136"/>
        <v>292.00789929186084</v>
      </c>
      <c r="GU77" s="20">
        <f t="shared" si="1127"/>
        <v>2.5061508772997345</v>
      </c>
      <c r="GV77" s="22">
        <f t="shared" si="1128"/>
        <v>79.794845583696457</v>
      </c>
      <c r="GW77" s="22">
        <f t="shared" si="1139"/>
        <v>205.67980249998919</v>
      </c>
      <c r="GX77" s="22">
        <f t="shared" si="1130"/>
        <v>2.1458449685818253</v>
      </c>
      <c r="GY77" s="25">
        <f t="shared" si="1141"/>
        <v>287.62049305226748</v>
      </c>
      <c r="GZ77" s="20">
        <f t="shared" si="1127"/>
        <v>2.4504395752296371</v>
      </c>
      <c r="HA77" s="22">
        <f t="shared" si="1128"/>
        <v>80.085052388966773</v>
      </c>
      <c r="HB77" s="22">
        <f t="shared" si="1144"/>
        <v>201.10757593909631</v>
      </c>
      <c r="HC77" s="22">
        <f t="shared" si="1130"/>
        <v>1.9731092848837035</v>
      </c>
      <c r="HD77" s="25">
        <f t="shared" si="1146"/>
        <v>283.16573761294677</v>
      </c>
      <c r="HE77" s="20">
        <f t="shared" si="1127"/>
        <v>2.3939818455269832</v>
      </c>
      <c r="HF77" s="22">
        <f t="shared" si="1128"/>
        <v>80.363566735435043</v>
      </c>
      <c r="HG77" s="22">
        <f t="shared" si="1149"/>
        <v>196.47409006239951</v>
      </c>
      <c r="HH77" s="22">
        <f t="shared" si="1130"/>
        <v>1.8073331377250528</v>
      </c>
      <c r="HI77" s="25">
        <f t="shared" si="1151"/>
        <v>278.64498993555958</v>
      </c>
      <c r="HJ77" s="20">
        <f t="shared" si="1127"/>
        <v>2.3367948857631591</v>
      </c>
      <c r="HK77" s="22">
        <f t="shared" si="1128"/>
        <v>80.630303784933318</v>
      </c>
      <c r="HL77" s="22">
        <f t="shared" si="1154"/>
        <v>191.78075627458244</v>
      </c>
      <c r="HM77" s="22">
        <f t="shared" si="1130"/>
        <v>1.648567024126204</v>
      </c>
      <c r="HN77" s="25">
        <f t="shared" si="1156"/>
        <v>274.05962708364194</v>
      </c>
      <c r="HO77" s="20">
        <f t="shared" si="1127"/>
        <v>2.2788961156400909</v>
      </c>
      <c r="HP77" s="22">
        <f t="shared" si="1128"/>
        <v>80.885182286772391</v>
      </c>
      <c r="HQ77" s="22">
        <f t="shared" si="1159"/>
        <v>187.02900421058223</v>
      </c>
      <c r="HR77" s="22">
        <f t="shared" si="1130"/>
        <v>1.4968593057833599</v>
      </c>
      <c r="HS77" s="25">
        <f t="shared" si="1161"/>
        <v>269.41104580313799</v>
      </c>
      <c r="HT77" s="20">
        <f t="shared" si="1162"/>
        <v>2.2203031716840367</v>
      </c>
      <c r="HU77" s="22">
        <f t="shared" si="1163"/>
        <v>81.128124602491525</v>
      </c>
      <c r="HV77" s="22">
        <f t="shared" si="1164"/>
        <v>182.22028130010887</v>
      </c>
      <c r="HW77" s="22">
        <f t="shared" si="1165"/>
        <v>1.3522561943371563</v>
      </c>
      <c r="HX77" s="25">
        <f t="shared" si="1166"/>
        <v>264.70066209693755</v>
      </c>
      <c r="HY77" s="20">
        <f t="shared" si="1162"/>
        <v>2.1610339018733269</v>
      </c>
      <c r="HZ77" s="22">
        <f t="shared" si="1163"/>
        <v>81.359056729507913</v>
      </c>
      <c r="IA77" s="22">
        <f t="shared" si="1169"/>
        <v>177.35605232674394</v>
      </c>
      <c r="IB77" s="22">
        <f t="shared" si="1165"/>
        <v>1.2148017372961417</v>
      </c>
      <c r="IC77" s="25">
        <f t="shared" si="1171"/>
        <v>259.92991079354795</v>
      </c>
      <c r="ID77" s="20">
        <f t="shared" si="1162"/>
        <v>2.1011063602017015</v>
      </c>
      <c r="IE77" s="22">
        <f t="shared" si="1163"/>
        <v>81.57790832365859</v>
      </c>
      <c r="IF77" s="22">
        <f t="shared" si="1174"/>
        <v>172.43779898175362</v>
      </c>
      <c r="IG77" s="22">
        <f t="shared" si="1165"/>
        <v>1.0845378046194789</v>
      </c>
      <c r="IH77" s="25">
        <f t="shared" si="1176"/>
        <v>255.10024511003169</v>
      </c>
      <c r="II77" s="20">
        <f t="shared" si="1162"/>
        <v>2.0405388011788843</v>
      </c>
      <c r="IJ77" s="22">
        <f t="shared" si="1163"/>
        <v>81.784612720627905</v>
      </c>
      <c r="IK77" s="22">
        <f t="shared" si="1179"/>
        <v>167.46701941275103</v>
      </c>
      <c r="IL77" s="22">
        <f t="shared" si="1165"/>
        <v>0.96150407596295584</v>
      </c>
      <c r="IM77" s="25">
        <f t="shared" si="1181"/>
        <v>250.21313620934188</v>
      </c>
      <c r="IN77" s="20">
        <f t="shared" si="1162"/>
        <v>1.9793496742700847</v>
      </c>
      <c r="IO77" s="22">
        <f t="shared" si="1163"/>
        <v>81.979106956254157</v>
      </c>
      <c r="IP77" s="22">
        <f t="shared" si="1184"/>
        <v>162.44522776734584</v>
      </c>
      <c r="IQ77" s="22">
        <f t="shared" si="1165"/>
        <v>0.84573802859217995</v>
      </c>
      <c r="IR77" s="25">
        <f t="shared" si="1186"/>
        <v>245.27007275219216</v>
      </c>
      <c r="IS77" s="20">
        <f t="shared" si="1162"/>
        <v>1.9175576182761118</v>
      </c>
      <c r="IT77" s="22">
        <f t="shared" si="1163"/>
        <v>82.161331785709052</v>
      </c>
      <c r="IU77" s="22">
        <f t="shared" si="1189"/>
        <v>157.37395373192049</v>
      </c>
      <c r="IV77" s="22">
        <f t="shared" si="1165"/>
        <v>0.73727492596662947</v>
      </c>
      <c r="IW77" s="25">
        <f t="shared" si="1191"/>
        <v>240.27256044359618</v>
      </c>
      <c r="IX77" s="20">
        <f t="shared" si="1162"/>
        <v>1.8551814556558144</v>
      </c>
      <c r="IY77" s="22">
        <f t="shared" si="1163"/>
        <v>82.331231701544326</v>
      </c>
      <c r="IZ77" s="22">
        <f t="shared" si="1194"/>
        <v>152.25474206567267</v>
      </c>
      <c r="JA77" s="22">
        <f t="shared" si="1165"/>
        <v>0.63614780699806861</v>
      </c>
      <c r="JB77" s="25">
        <f t="shared" si="1196"/>
        <v>235.22212157421509</v>
      </c>
      <c r="JC77" s="20">
        <f t="shared" si="1197"/>
        <v>1.7922401867925777</v>
      </c>
      <c r="JD77" s="22">
        <f t="shared" si="1198"/>
        <v>82.488754950599699</v>
      </c>
      <c r="JE77" s="22">
        <f t="shared" si="1199"/>
        <v>147.08915213006685</v>
      </c>
      <c r="JF77" s="22">
        <f t="shared" si="1200"/>
        <v>0.54238747598657588</v>
      </c>
      <c r="JG77" s="25">
        <f t="shared" si="1201"/>
        <v>230.12029455665311</v>
      </c>
      <c r="JH77" s="20">
        <f t="shared" si="1197"/>
        <v>1.7287529842066234</v>
      </c>
      <c r="JI77" s="22">
        <f t="shared" si="1198"/>
        <v>82.633853549767593</v>
      </c>
      <c r="JJ77" s="22">
        <f t="shared" si="1204"/>
        <v>141.87875741383758</v>
      </c>
      <c r="JK77" s="22">
        <f t="shared" si="1200"/>
        <v>0.4560224932372563</v>
      </c>
      <c r="JL77" s="25">
        <f t="shared" si="1206"/>
        <v>224.96863345684244</v>
      </c>
      <c r="JM77" s="20">
        <f t="shared" si="1197"/>
        <v>1.6647391867148735</v>
      </c>
      <c r="JN77" s="22">
        <f t="shared" si="1198"/>
        <v>82.766483300609082</v>
      </c>
      <c r="JO77" s="22">
        <f t="shared" si="1209"/>
        <v>136.62514505368966</v>
      </c>
      <c r="JP77" s="22">
        <f t="shared" si="1200"/>
        <v>0.37707916636049083</v>
      </c>
      <c r="JQ77" s="25">
        <f t="shared" si="1211"/>
        <v>219.76870752065923</v>
      </c>
      <c r="JR77" s="20">
        <f t="shared" si="1197"/>
        <v>1.6002182935401597</v>
      </c>
      <c r="JS77" s="22">
        <f t="shared" si="1198"/>
        <v>82.886603802817248</v>
      </c>
      <c r="JT77" s="22">
        <f t="shared" si="1214"/>
        <v>131.32991535084088</v>
      </c>
      <c r="JU77" s="22">
        <f t="shared" si="1200"/>
        <v>0.30558154225838297</v>
      </c>
      <c r="JV77" s="25">
        <f t="shared" si="1216"/>
        <v>214.52210069591649</v>
      </c>
      <c r="JW77" s="20">
        <f t="shared" si="1197"/>
        <v>1.5352099583715708</v>
      </c>
      <c r="JX77" s="22">
        <f t="shared" si="1198"/>
        <v>82.994178466523493</v>
      </c>
      <c r="JY77" s="22">
        <f t="shared" si="1219"/>
        <v>125.99468128355481</v>
      </c>
      <c r="JZ77" s="22">
        <f t="shared" si="1200"/>
        <v>0.24155139979985282</v>
      </c>
      <c r="KA77" s="25">
        <f t="shared" si="1221"/>
        <v>209.23041114987814</v>
      </c>
      <c r="KB77" s="20">
        <f t="shared" si="1197"/>
        <v>1.4697339833777494</v>
      </c>
      <c r="KC77" s="22">
        <f t="shared" si="1198"/>
        <v>83.089174523443134</v>
      </c>
      <c r="KD77" s="22">
        <f t="shared" si="1224"/>
        <v>120.62106801581189</v>
      </c>
      <c r="KE77" s="22">
        <f t="shared" si="1200"/>
        <v>0.18500824318656772</v>
      </c>
      <c r="KF77" s="25">
        <f t="shared" si="1226"/>
        <v>203.89525078244159</v>
      </c>
      <c r="KG77" s="20">
        <f t="shared" si="1197"/>
        <v>1.4038103131749582</v>
      </c>
      <c r="KH77" s="22">
        <f t="shared" si="1198"/>
        <v>83.171563036857009</v>
      </c>
      <c r="KI77" s="22">
        <f t="shared" si="1229"/>
        <v>115.21071240226881</v>
      </c>
      <c r="KJ77" s="22">
        <f t="shared" si="1200"/>
        <v>0.13596929601177279</v>
      </c>
      <c r="KK77" s="25">
        <f t="shared" si="1231"/>
        <v>198.51824473513759</v>
      </c>
      <c r="KL77" s="20">
        <f t="shared" si="1232"/>
        <v>1.337459028751758</v>
      </c>
      <c r="KM77" s="22">
        <f t="shared" si="1233"/>
        <v>83.24131891042579</v>
      </c>
      <c r="KN77" s="22">
        <f t="shared" si="1234"/>
        <v>109.76526248965678</v>
      </c>
      <c r="KO77" s="22">
        <f t="shared" si="1235"/>
        <v>9.4449496013829695E-2</v>
      </c>
      <c r="KP77" s="25">
        <f t="shared" si="1236"/>
        <v>193.10103089609638</v>
      </c>
      <c r="KQ77" s="20">
        <f t="shared" si="1232"/>
        <v>1.2707003413521434</v>
      </c>
      <c r="KR77" s="22">
        <f t="shared" si="1233"/>
        <v>83.298420895834681</v>
      </c>
      <c r="KS77" s="22">
        <f t="shared" si="1239"/>
        <v>104.28637701477039</v>
      </c>
      <c r="KT77" s="22">
        <f t="shared" si="1235"/>
        <v>6.0461490526033501E-2</v>
      </c>
      <c r="KU77" s="25">
        <f t="shared" si="1241"/>
        <v>187.64525940113109</v>
      </c>
      <c r="KV77" s="20">
        <f t="shared" si="1232"/>
        <v>1.2035545863190025</v>
      </c>
      <c r="KW77" s="22">
        <f t="shared" si="1233"/>
        <v>83.342851599265728</v>
      </c>
      <c r="KX77" s="22">
        <f t="shared" si="1244"/>
        <v>98.775724899200526</v>
      </c>
      <c r="KY77" s="22">
        <f t="shared" si="1235"/>
        <v>3.4015632624100171E-2</v>
      </c>
      <c r="KZ77" s="25">
        <f t="shared" si="1246"/>
        <v>182.15259213109036</v>
      </c>
      <c r="LA77" s="20">
        <f t="shared" si="1232"/>
        <v>1.1360422168997737</v>
      </c>
      <c r="LB77" s="22">
        <f t="shared" si="1233"/>
        <v>83.374597486696302</v>
      </c>
      <c r="LC77" s="22">
        <f t="shared" si="1249"/>
        <v>93.234984740964421</v>
      </c>
      <c r="LD77" s="22">
        <f t="shared" si="1235"/>
        <v>1.5119977972533635E-2</v>
      </c>
      <c r="LE77" s="25">
        <f t="shared" si="1251"/>
        <v>176.62470220563327</v>
      </c>
      <c r="LF77" s="20">
        <f t="shared" si="1232"/>
        <v>1.0681837980161892</v>
      </c>
      <c r="LG77" s="22">
        <f t="shared" si="1233"/>
        <v>83.393648888021517</v>
      </c>
      <c r="LH77" s="22">
        <f t="shared" si="1254"/>
        <v>87.665844303188649</v>
      </c>
      <c r="LI77" s="22">
        <f t="shared" si="1235"/>
        <v>3.7802823707904932E-3</v>
      </c>
      <c r="LJ77" s="25">
        <f t="shared" si="1256"/>
        <v>171.06327347358095</v>
      </c>
      <c r="LK77" s="20">
        <f t="shared" si="1232"/>
        <v>1</v>
      </c>
      <c r="LL77" s="22">
        <f t="shared" si="1233"/>
        <v>83.4</v>
      </c>
      <c r="LM77" s="22">
        <f t="shared" si="1259"/>
        <v>82.07</v>
      </c>
      <c r="LN77" s="22">
        <f t="shared" si="1235"/>
        <v>0</v>
      </c>
      <c r="LO77" s="25">
        <f t="shared" si="1261"/>
        <v>165.47</v>
      </c>
    </row>
    <row r="78" spans="1:327" ht="15.75" thickBot="1" x14ac:dyDescent="0.25">
      <c r="A78" s="1">
        <f>Foglio3!A79</f>
        <v>19</v>
      </c>
      <c r="B78" s="1">
        <f>Foglio3!B79</f>
        <v>19</v>
      </c>
      <c r="C78" s="1">
        <f>Foglio3!C79</f>
        <v>86.790645144792862</v>
      </c>
      <c r="D78" s="1">
        <f>Foglio3!D79</f>
        <v>5.5984522691656533E-2</v>
      </c>
      <c r="E78" s="1">
        <f>Foglio3!E79</f>
        <v>0.99843163672781687</v>
      </c>
      <c r="F78" s="1">
        <f>Foglio3!F79</f>
        <v>17.834065358149687</v>
      </c>
      <c r="G78" s="1">
        <f>Foglio1!H87</f>
        <v>86.580448137689189</v>
      </c>
      <c r="H78" s="1">
        <f>Foglio3!G79</f>
        <v>0.8943069800441269</v>
      </c>
      <c r="I78" s="1">
        <f>Foglio3!H79</f>
        <v>21.32</v>
      </c>
      <c r="J78" s="1">
        <f>Foglio3!I79</f>
        <v>11.18</v>
      </c>
      <c r="K78" s="1">
        <f>Foglio3!J79</f>
        <v>32.5</v>
      </c>
      <c r="L78" s="1">
        <f>IF(G78&lt;=Foglio1!$C$3,_xlfn.XLOOKUP(Q78,W78:LO78,$W$3:$LO$3),-_xlfn.XLOOKUP(Q78,W78:LO78,$W$3:$LO$3))</f>
        <v>-60</v>
      </c>
      <c r="M78" s="1">
        <f>IF($G78&lt;=Foglio1!$C$3,_xlfn.XLOOKUP($L78,$W$3:$LO$3,$W78:$LO78),_xlfn.XLOOKUP(-$L78,$W$3:$LO$3,$W78:$LO78))</f>
        <v>14.312350996859129</v>
      </c>
      <c r="N78" s="1">
        <f t="shared" si="1262"/>
        <v>15.99</v>
      </c>
      <c r="O78" s="1">
        <f t="shared" si="1263"/>
        <v>160.01208414488505</v>
      </c>
      <c r="P78" s="1">
        <f t="shared" si="1264"/>
        <v>2.4374999999999996</v>
      </c>
      <c r="Q78" s="1">
        <f t="shared" si="1265"/>
        <v>178.43958414488506</v>
      </c>
      <c r="W78" s="21">
        <f t="shared" si="1266"/>
        <v>14.312350996859129</v>
      </c>
      <c r="X78" s="26">
        <f t="shared" si="1267"/>
        <v>15.99</v>
      </c>
      <c r="Y78" s="26">
        <f t="shared" si="1268"/>
        <v>160.01208414488505</v>
      </c>
      <c r="Z78" s="26">
        <f t="shared" si="1269"/>
        <v>2.4374999999999996</v>
      </c>
      <c r="AA78" s="27">
        <f t="shared" si="1270"/>
        <v>178.43958414488506</v>
      </c>
      <c r="AB78" s="21">
        <f t="shared" si="962"/>
        <v>14.186110041841438</v>
      </c>
      <c r="AC78" s="26">
        <f t="shared" si="963"/>
        <v>16.150305878541179</v>
      </c>
      <c r="AD78" s="26">
        <f t="shared" si="964"/>
        <v>158.60071026778726</v>
      </c>
      <c r="AE78" s="26">
        <f t="shared" si="965"/>
        <v>2.3641893848134861</v>
      </c>
      <c r="AF78" s="27">
        <f t="shared" si="966"/>
        <v>177.11520553114195</v>
      </c>
      <c r="AG78" s="21">
        <f t="shared" si="962"/>
        <v>14.055547860281065</v>
      </c>
      <c r="AH78" s="26">
        <f t="shared" si="963"/>
        <v>16.308939356725965</v>
      </c>
      <c r="AI78" s="26">
        <f t="shared" si="969"/>
        <v>157.14102507794229</v>
      </c>
      <c r="AJ78" s="26">
        <f t="shared" si="965"/>
        <v>2.2916435868631262</v>
      </c>
      <c r="AK78" s="27">
        <f t="shared" si="971"/>
        <v>175.74160802153139</v>
      </c>
      <c r="AL78" s="21">
        <f t="shared" si="962"/>
        <v>13.9207042226833</v>
      </c>
      <c r="AM78" s="26">
        <f t="shared" si="963"/>
        <v>16.465852113260187</v>
      </c>
      <c r="AN78" s="26">
        <f t="shared" si="974"/>
        <v>155.63347320959929</v>
      </c>
      <c r="AO78" s="26">
        <f t="shared" si="965"/>
        <v>2.2198847043017431</v>
      </c>
      <c r="AP78" s="27">
        <f t="shared" si="976"/>
        <v>174.3192100271612</v>
      </c>
      <c r="AQ78" s="21">
        <f t="shared" si="962"/>
        <v>13.781620203726419</v>
      </c>
      <c r="AR78" s="26">
        <f t="shared" si="963"/>
        <v>16.620996350998162</v>
      </c>
      <c r="AS78" s="26">
        <f t="shared" si="979"/>
        <v>154.07851387766135</v>
      </c>
      <c r="AT78" s="26">
        <f t="shared" si="965"/>
        <v>2.1489345955801094</v>
      </c>
      <c r="AU78" s="27">
        <f t="shared" si="981"/>
        <v>172.84844482423961</v>
      </c>
      <c r="AV78" s="21">
        <f t="shared" si="962"/>
        <v>13.638338169749929</v>
      </c>
      <c r="AW78" s="26">
        <f t="shared" si="963"/>
        <v>16.774324811502151</v>
      </c>
      <c r="AX78" s="26">
        <f t="shared" si="984"/>
        <v>152.47662073780421</v>
      </c>
      <c r="AY78" s="26">
        <f t="shared" si="965"/>
        <v>2.0788148727886502</v>
      </c>
      <c r="AZ78" s="27">
        <f t="shared" si="986"/>
        <v>171.32976042209501</v>
      </c>
      <c r="BA78" s="21">
        <f t="shared" si="962"/>
        <v>13.490901765849383</v>
      </c>
      <c r="BB78" s="26">
        <f t="shared" si="963"/>
        <v>16.925790789437762</v>
      </c>
      <c r="BC78" s="26">
        <f t="shared" si="989"/>
        <v>150.82828174219611</v>
      </c>
      <c r="BD78" s="26">
        <f t="shared" si="965"/>
        <v>2.0095468950741933</v>
      </c>
      <c r="BE78" s="27">
        <f t="shared" si="991"/>
        <v>169.76361942670806</v>
      </c>
      <c r="BF78" s="21">
        <f t="shared" si="962"/>
        <v>13.339355902581662</v>
      </c>
      <c r="BG78" s="26">
        <f t="shared" si="963"/>
        <v>17.075348146800838</v>
      </c>
      <c r="BH78" s="26">
        <f t="shared" si="994"/>
        <v>149.13399899086298</v>
      </c>
      <c r="BI78" s="26">
        <f t="shared" si="965"/>
        <v>1.9411517621337642</v>
      </c>
      <c r="BJ78" s="27">
        <f t="shared" si="996"/>
        <v>168.15049889979758</v>
      </c>
      <c r="BK78" s="21">
        <f t="shared" si="962"/>
        <v>13.183746742284772</v>
      </c>
      <c r="BL78" s="26">
        <f t="shared" si="963"/>
        <v>17.222951326971515</v>
      </c>
      <c r="BM78" s="26">
        <f t="shared" si="999"/>
        <v>147.39428857874375</v>
      </c>
      <c r="BN78" s="26">
        <f t="shared" si="965"/>
        <v>1.8736503077874158</v>
      </c>
      <c r="BO78" s="27">
        <f t="shared" si="1001"/>
        <v>166.49089021350269</v>
      </c>
      <c r="BP78" s="21">
        <f t="shared" si="962"/>
        <v>13.024121685016357</v>
      </c>
      <c r="BQ78" s="26">
        <f t="shared" si="963"/>
        <v>17.368555368591267</v>
      </c>
      <c r="BR78" s="26">
        <f t="shared" si="1004"/>
        <v>145.60968043848288</v>
      </c>
      <c r="BS78" s="26">
        <f t="shared" si="965"/>
        <v>1.8070630936320422</v>
      </c>
      <c r="BT78" s="27">
        <f t="shared" si="1006"/>
        <v>164.78529890070621</v>
      </c>
      <c r="BU78" s="21">
        <f t="shared" si="962"/>
        <v>12.860529354115187</v>
      </c>
      <c r="BV78" s="26">
        <f t="shared" si="963"/>
        <v>17.512115919258509</v>
      </c>
      <c r="BW78" s="26">
        <f t="shared" si="1009"/>
        <v>143.78071817900778</v>
      </c>
      <c r="BX78" s="26">
        <f t="shared" si="965"/>
        <v>1.7414104027781205</v>
      </c>
      <c r="BY78" s="27">
        <f t="shared" si="1011"/>
        <v>163.03424450104441</v>
      </c>
      <c r="BZ78" s="21">
        <f t="shared" si="962"/>
        <v>12.693019581390011</v>
      </c>
      <c r="CA78" s="26">
        <f t="shared" si="963"/>
        <v>17.653589249038809</v>
      </c>
      <c r="CB78" s="26">
        <f t="shared" si="1014"/>
        <v>141.90795891994031</v>
      </c>
      <c r="CC78" s="26">
        <f t="shared" si="965"/>
        <v>1.676712233671277</v>
      </c>
      <c r="CD78" s="27">
        <f t="shared" si="1016"/>
        <v>161.23826040265041</v>
      </c>
      <c r="CE78" s="21">
        <f t="shared" si="962"/>
        <v>12.5216433919403</v>
      </c>
      <c r="CF78" s="26">
        <f t="shared" si="963"/>
        <v>17.792932263785428</v>
      </c>
      <c r="CG78" s="26">
        <f t="shared" si="1019"/>
        <v>139.99197312189256</v>
      </c>
      <c r="CH78" s="26">
        <f t="shared" si="965"/>
        <v>1.6129882940005662</v>
      </c>
      <c r="CI78" s="27">
        <f t="shared" si="1021"/>
        <v>159.39789367967853</v>
      </c>
      <c r="CJ78" s="21">
        <f t="shared" si="962"/>
        <v>12.346452988613519</v>
      </c>
      <c r="CK78" s="26">
        <f t="shared" si="963"/>
        <v>17.930102518266235</v>
      </c>
      <c r="CL78" s="26">
        <f t="shared" si="1024"/>
        <v>138.03334441269914</v>
      </c>
      <c r="CM78" s="26">
        <f t="shared" si="965"/>
        <v>1.5502579946953199</v>
      </c>
      <c r="CN78" s="27">
        <f t="shared" si="1026"/>
        <v>157.5137049256607</v>
      </c>
      <c r="CO78" s="21">
        <f t="shared" si="1027"/>
        <v>12.167501736103635</v>
      </c>
      <c r="CP78" s="26">
        <f t="shared" si="1028"/>
        <v>18.065058229092912</v>
      </c>
      <c r="CQ78" s="26">
        <f t="shared" si="1029"/>
        <v>136.03266940963863</v>
      </c>
      <c r="CR78" s="26">
        <f t="shared" si="1030"/>
        <v>1.4885404440123884</v>
      </c>
      <c r="CS78" s="27">
        <f t="shared" si="1031"/>
        <v>155.58626808274394</v>
      </c>
      <c r="CT78" s="21">
        <f t="shared" si="1027"/>
        <v>11.984844144695694</v>
      </c>
      <c r="CU78" s="26">
        <f t="shared" si="1028"/>
        <v>18.197758287448597</v>
      </c>
      <c r="CV78" s="26">
        <f t="shared" si="1034"/>
        <v>133.99055753769787</v>
      </c>
      <c r="CW78" s="26">
        <f t="shared" si="1030"/>
        <v>1.4278544417155805</v>
      </c>
      <c r="CX78" s="27">
        <f t="shared" si="1036"/>
        <v>153.61617026686204</v>
      </c>
      <c r="CY78" s="21">
        <f t="shared" si="1027"/>
        <v>11.798535853661487</v>
      </c>
      <c r="CZ78" s="26">
        <f t="shared" si="1028"/>
        <v>18.328162271610022</v>
      </c>
      <c r="DA78" s="26">
        <f t="shared" si="1039"/>
        <v>131.90763084393544</v>
      </c>
      <c r="DB78" s="26">
        <f t="shared" si="1030"/>
        <v>1.3682184733490754</v>
      </c>
      <c r="DC78" s="27">
        <f t="shared" si="1041"/>
        <v>151.60401158889454</v>
      </c>
      <c r="DD78" s="21">
        <f t="shared" si="1027"/>
        <v>11.608633614311273</v>
      </c>
      <c r="DE78" s="26">
        <f t="shared" si="1028"/>
        <v>18.456230459260357</v>
      </c>
      <c r="DF78" s="26">
        <f t="shared" si="1044"/>
        <v>129.78452380800002</v>
      </c>
      <c r="DG78" s="26">
        <f t="shared" si="1030"/>
        <v>1.309650704606544</v>
      </c>
      <c r="DH78" s="27">
        <f t="shared" si="1046"/>
        <v>149.55040497186693</v>
      </c>
      <c r="DI78" s="21">
        <f t="shared" si="1027"/>
        <v>11.415195272706782</v>
      </c>
      <c r="DJ78" s="26">
        <f t="shared" si="1028"/>
        <v>18.581923839589024</v>
      </c>
      <c r="DK78" s="26">
        <f t="shared" si="1049"/>
        <v>127.62188314886183</v>
      </c>
      <c r="DL78" s="26">
        <f t="shared" si="1030"/>
        <v>1.252168975797703</v>
      </c>
      <c r="DM78" s="27">
        <f t="shared" si="1051"/>
        <v>147.45597596424855</v>
      </c>
      <c r="DN78" s="21">
        <f t="shared" si="1027"/>
        <v>11.218279752040742</v>
      </c>
      <c r="DO78" s="26">
        <f t="shared" si="1028"/>
        <v>18.705204125174753</v>
      </c>
      <c r="DP78" s="26">
        <f t="shared" si="1054"/>
        <v>125.42036762781549</v>
      </c>
      <c r="DQ78" s="26">
        <f t="shared" si="1030"/>
        <v>1.1957907964139864</v>
      </c>
      <c r="DR78" s="27">
        <f t="shared" si="1056"/>
        <v>145.32136254940423</v>
      </c>
      <c r="DS78" s="21">
        <f t="shared" si="1027"/>
        <v>11.017947034688314</v>
      </c>
      <c r="DT78" s="26">
        <f t="shared" si="1028"/>
        <v>18.826033763648304</v>
      </c>
      <c r="DU78" s="26">
        <f t="shared" si="1059"/>
        <v>123.18064784781535</v>
      </c>
      <c r="DV78" s="26">
        <f t="shared" si="1030"/>
        <v>1.1405333397949822</v>
      </c>
      <c r="DW78" s="27">
        <f t="shared" si="1061"/>
        <v>143.14721495125863</v>
      </c>
      <c r="DX78" s="21">
        <f t="shared" si="1027"/>
        <v>10.814258143935872</v>
      </c>
      <c r="DY78" s="26">
        <f t="shared" si="1028"/>
        <v>18.94437594913131</v>
      </c>
      <c r="DZ78" s="26">
        <f t="shared" si="1064"/>
        <v>120.90340604920304</v>
      </c>
      <c r="EA78" s="26">
        <f t="shared" si="1030"/>
        <v>1.0864134378972667</v>
      </c>
      <c r="EB78" s="27">
        <f t="shared" si="1066"/>
        <v>140.93419543623162</v>
      </c>
      <c r="EC78" s="21">
        <f t="shared" si="1027"/>
        <v>10.607275125392716</v>
      </c>
      <c r="ED78" s="26">
        <f t="shared" si="1028"/>
        <v>19.060194633447654</v>
      </c>
      <c r="EE78" s="26">
        <f t="shared" si="1069"/>
        <v>118.58933590189056</v>
      </c>
      <c r="EF78" s="26">
        <f t="shared" si="1030"/>
        <v>1.0334475761672308</v>
      </c>
      <c r="EG78" s="27">
        <f t="shared" si="1071"/>
        <v>138.68297811150543</v>
      </c>
      <c r="EH78" s="21">
        <f t="shared" si="1027"/>
        <v>10.397061028091384</v>
      </c>
      <c r="EI78" s="26">
        <f t="shared" si="1028"/>
        <v>19.173454537104142</v>
      </c>
      <c r="EJ78" s="26">
        <f t="shared" si="1074"/>
        <v>116.23914229406168</v>
      </c>
      <c r="EK78" s="26">
        <f t="shared" si="1030"/>
        <v>0.9816518885194474</v>
      </c>
      <c r="EL78" s="27">
        <f t="shared" si="1076"/>
        <v>136.39424871968527</v>
      </c>
      <c r="EM78" s="21">
        <f t="shared" si="1027"/>
        <v>10.183679885282304</v>
      </c>
      <c r="EN78" s="26">
        <f t="shared" si="1028"/>
        <v>19.284121160036939</v>
      </c>
      <c r="EO78" s="26">
        <f t="shared" si="1079"/>
        <v>113.85354111745616</v>
      </c>
      <c r="EP78" s="26">
        <f t="shared" si="1030"/>
        <v>0.93104215242213118</v>
      </c>
      <c r="EQ78" s="27">
        <f t="shared" si="1081"/>
        <v>134.06870442991521</v>
      </c>
      <c r="ER78" s="21">
        <f t="shared" si="1027"/>
        <v>9.9671966949286421</v>
      </c>
      <c r="ES78" s="26">
        <f t="shared" si="1028"/>
        <v>19.392160792120652</v>
      </c>
      <c r="ET78" s="26">
        <f t="shared" si="1084"/>
        <v>111.43325904930222</v>
      </c>
      <c r="EU78" s="26">
        <f t="shared" si="1030"/>
        <v>0.881633784091165</v>
      </c>
      <c r="EV78" s="27">
        <f t="shared" si="1086"/>
        <v>131.70705362551405</v>
      </c>
      <c r="EW78" s="21">
        <f t="shared" si="1027"/>
        <v>9.7476773999073068</v>
      </c>
      <c r="EX78" s="26">
        <f t="shared" si="1028"/>
        <v>19.497540523436744</v>
      </c>
      <c r="EY78" s="26">
        <f t="shared" si="1089"/>
        <v>108.97903333096369</v>
      </c>
      <c r="EZ78" s="26">
        <f t="shared" si="1030"/>
        <v>0.83344183379417203</v>
      </c>
      <c r="FA78" s="27">
        <f t="shared" si="1091"/>
        <v>129.31001568819462</v>
      </c>
      <c r="FB78" s="21">
        <f t="shared" si="1092"/>
        <v>9.5251888679220862</v>
      </c>
      <c r="FC78" s="26">
        <f t="shared" si="1093"/>
        <v>19.600228254298219</v>
      </c>
      <c r="FD78" s="26">
        <f t="shared" si="1094"/>
        <v>106.49161154336892</v>
      </c>
      <c r="FE78" s="26">
        <f t="shared" si="1095"/>
        <v>0.78648098126605781</v>
      </c>
      <c r="FF78" s="27">
        <f t="shared" si="1096"/>
        <v>126.87832077893319</v>
      </c>
      <c r="FG78" s="21">
        <f t="shared" si="1092"/>
        <v>9.2997988711351187</v>
      </c>
      <c r="FH78" s="26">
        <f t="shared" si="1093"/>
        <v>19.700192705027501</v>
      </c>
      <c r="FI78" s="26">
        <f t="shared" si="1099"/>
        <v>103.97175137929062</v>
      </c>
      <c r="FJ78" s="26">
        <f t="shared" si="1095"/>
        <v>0.7407655312374235</v>
      </c>
      <c r="FK78" s="27">
        <f t="shared" si="1101"/>
        <v>124.41270961555556</v>
      </c>
      <c r="FL78" s="21">
        <f t="shared" si="1092"/>
        <v>9.0715760655228301</v>
      </c>
      <c r="FM78" s="26">
        <f t="shared" si="1093"/>
        <v>19.797403425484518</v>
      </c>
      <c r="FN78" s="26">
        <f t="shared" si="1104"/>
        <v>101.42022041254523</v>
      </c>
      <c r="FO78" s="26">
        <f t="shared" si="1095"/>
        <v>0.6963094090772024</v>
      </c>
      <c r="FP78" s="27">
        <f t="shared" si="1106"/>
        <v>121.91393324710695</v>
      </c>
      <c r="FQ78" s="21">
        <f t="shared" si="1092"/>
        <v>8.840589969962652</v>
      </c>
      <c r="FR78" s="26">
        <f t="shared" si="1093"/>
        <v>19.891830804342117</v>
      </c>
      <c r="FS78" s="26">
        <f t="shared" si="1109"/>
        <v>98.837795864182453</v>
      </c>
      <c r="FT78" s="26">
        <f t="shared" si="1095"/>
        <v>0.65312615655086126</v>
      </c>
      <c r="FU78" s="27">
        <f t="shared" si="1111"/>
        <v>119.38275282507543</v>
      </c>
      <c r="FV78" s="21">
        <f t="shared" si="1092"/>
        <v>8.6069109450569066</v>
      </c>
      <c r="FW78" s="26">
        <f t="shared" si="1093"/>
        <v>19.98344607810596</v>
      </c>
      <c r="FX78" s="26">
        <f t="shared" si="1114"/>
        <v>96.225264365736209</v>
      </c>
      <c r="FY78" s="26">
        <f t="shared" si="1095"/>
        <v>0.61122892769544579</v>
      </c>
      <c r="FZ78" s="27">
        <f t="shared" si="1116"/>
        <v>116.81993937153761</v>
      </c>
      <c r="GA78" s="21">
        <f t="shared" si="1092"/>
        <v>8.3706101717002781</v>
      </c>
      <c r="GB78" s="26">
        <f t="shared" si="1093"/>
        <v>20.072221339876162</v>
      </c>
      <c r="GC78" s="26">
        <f t="shared" si="1119"/>
        <v>93.583421719609106</v>
      </c>
      <c r="GD78" s="26">
        <f t="shared" si="1095"/>
        <v>0.57063048481273093</v>
      </c>
      <c r="GE78" s="27">
        <f t="shared" si="1121"/>
        <v>114.226273544298</v>
      </c>
      <c r="GF78" s="21">
        <f t="shared" si="1092"/>
        <v>8.1317596293974272</v>
      </c>
      <c r="GG78" s="26">
        <f t="shared" si="1093"/>
        <v>20.158129547848002</v>
      </c>
      <c r="GH78" s="26">
        <f t="shared" si="1124"/>
        <v>90.913072656663232</v>
      </c>
      <c r="GI78" s="26">
        <f t="shared" si="1095"/>
        <v>0.53134319458170653</v>
      </c>
      <c r="GJ78" s="27">
        <f t="shared" si="1126"/>
        <v>111.60254539909295</v>
      </c>
      <c r="GK78" s="21">
        <f t="shared" si="1127"/>
        <v>7.8904320743373377</v>
      </c>
      <c r="GL78" s="26">
        <f t="shared" si="1128"/>
        <v>20.241144533549122</v>
      </c>
      <c r="GM78" s="26">
        <f t="shared" si="1129"/>
        <v>88.215030591091434</v>
      </c>
      <c r="GN78" s="26">
        <f t="shared" si="1130"/>
        <v>0.49337902429156066</v>
      </c>
      <c r="GO78" s="27">
        <f t="shared" si="1131"/>
        <v>108.94955414893211</v>
      </c>
      <c r="GP78" s="21">
        <f t="shared" si="1127"/>
        <v>7.6467010172310745</v>
      </c>
      <c r="GQ78" s="26">
        <f t="shared" si="1128"/>
        <v>20.321241009810691</v>
      </c>
      <c r="GR78" s="26">
        <f t="shared" si="1134"/>
        <v>85.490117372643411</v>
      </c>
      <c r="GS78" s="26">
        <f t="shared" si="1130"/>
        <v>0.45674953819633157</v>
      </c>
      <c r="GT78" s="27">
        <f t="shared" si="1136"/>
        <v>106.26810792065044</v>
      </c>
      <c r="GU78" s="21">
        <f t="shared" si="1127"/>
        <v>7.4006407009197046</v>
      </c>
      <c r="GV78" s="26">
        <f t="shared" si="1128"/>
        <v>20.398394578470125</v>
      </c>
      <c r="GW78" s="26">
        <f t="shared" si="1139"/>
        <v>82.739163036282292</v>
      </c>
      <c r="GX78" s="26">
        <f t="shared" si="1130"/>
        <v>0.42146589399232076</v>
      </c>
      <c r="GY78" s="27">
        <f t="shared" si="1141"/>
        <v>103.55902350874473</v>
      </c>
      <c r="GZ78" s="21">
        <f t="shared" si="1127"/>
        <v>7.1523260777592199</v>
      </c>
      <c r="HA78" s="26">
        <f t="shared" si="1128"/>
        <v>20.472581737803015</v>
      </c>
      <c r="HB78" s="26">
        <f t="shared" si="1144"/>
        <v>79.963005549348082</v>
      </c>
      <c r="HC78" s="26">
        <f t="shared" si="1130"/>
        <v>0.38753883941935319</v>
      </c>
      <c r="HD78" s="27">
        <f t="shared" si="1146"/>
        <v>100.82312612657044</v>
      </c>
      <c r="HE78" s="21">
        <f t="shared" si="1127"/>
        <v>6.9018327867893099</v>
      </c>
      <c r="HF78" s="26">
        <f t="shared" si="1128"/>
        <v>20.543779889681954</v>
      </c>
      <c r="HG78" s="26">
        <f t="shared" si="1149"/>
        <v>77.162490556304476</v>
      </c>
      <c r="HH78" s="26">
        <f t="shared" si="1130"/>
        <v>0.35497870898691131</v>
      </c>
      <c r="HI78" s="27">
        <f t="shared" si="1151"/>
        <v>98.061249154973339</v>
      </c>
      <c r="HJ78" s="21">
        <f t="shared" si="1127"/>
        <v>6.6492371306929892</v>
      </c>
      <c r="HK78" s="26">
        <f t="shared" si="1128"/>
        <v>20.611967346460169</v>
      </c>
      <c r="HL78" s="26">
        <f t="shared" si="1154"/>
        <v>74.33847112114762</v>
      </c>
      <c r="HM78" s="26">
        <f t="shared" si="1130"/>
        <v>0.32379542082614149</v>
      </c>
      <c r="HN78" s="27">
        <f t="shared" si="1156"/>
        <v>95.27423388843394</v>
      </c>
      <c r="HO78" s="21">
        <f t="shared" si="1127"/>
        <v>6.3946160525540519</v>
      </c>
      <c r="HP78" s="26">
        <f t="shared" si="1128"/>
        <v>20.677123337577783</v>
      </c>
      <c r="HQ78" s="26">
        <f t="shared" si="1159"/>
        <v>71.491807467554295</v>
      </c>
      <c r="HR78" s="26">
        <f t="shared" si="1130"/>
        <v>0.29399847366869641</v>
      </c>
      <c r="HS78" s="27">
        <f t="shared" si="1161"/>
        <v>92.462929278800772</v>
      </c>
      <c r="HT78" s="21">
        <f t="shared" si="1162"/>
        <v>6.1380471124194722</v>
      </c>
      <c r="HU78" s="26">
        <f t="shared" si="1163"/>
        <v>20.73922801588872</v>
      </c>
      <c r="HV78" s="26">
        <f t="shared" si="1164"/>
        <v>68.623366716849702</v>
      </c>
      <c r="HW78" s="26">
        <f t="shared" si="1165"/>
        <v>0.26559694395333039</v>
      </c>
      <c r="HX78" s="27">
        <f t="shared" si="1166"/>
        <v>89.628191676691742</v>
      </c>
      <c r="HY78" s="21">
        <f t="shared" si="1162"/>
        <v>5.8796084636738497</v>
      </c>
      <c r="HZ78" s="26">
        <f t="shared" si="1163"/>
        <v>20.798262463706337</v>
      </c>
      <c r="IA78" s="26">
        <f t="shared" si="1169"/>
        <v>65.734022623873642</v>
      </c>
      <c r="IB78" s="26">
        <f t="shared" si="1165"/>
        <v>0.23859948306112655</v>
      </c>
      <c r="IC78" s="27">
        <f t="shared" si="1171"/>
        <v>86.770884570641101</v>
      </c>
      <c r="ID78" s="21">
        <f t="shared" si="1162"/>
        <v>5.6193788292331472</v>
      </c>
      <c r="IE78" s="26">
        <f t="shared" si="1163"/>
        <v>20.854208698565959</v>
      </c>
      <c r="IF78" s="26">
        <f t="shared" si="1174"/>
        <v>62.824655310826586</v>
      </c>
      <c r="IG78" s="26">
        <f t="shared" si="1165"/>
        <v>0.21301431468020227</v>
      </c>
      <c r="IH78" s="27">
        <f t="shared" si="1176"/>
        <v>83.891878324072749</v>
      </c>
      <c r="II78" s="21">
        <f t="shared" si="1162"/>
        <v>5.3574374775649147</v>
      </c>
      <c r="IJ78" s="26">
        <f t="shared" si="1163"/>
        <v>20.907049678702478</v>
      </c>
      <c r="IK78" s="26">
        <f t="shared" si="1179"/>
        <v>59.896150999175745</v>
      </c>
      <c r="IL78" s="26">
        <f t="shared" si="1165"/>
        <v>0.18884923230069539</v>
      </c>
      <c r="IM78" s="27">
        <f t="shared" si="1181"/>
        <v>80.99204991017892</v>
      </c>
      <c r="IN78" s="21">
        <f t="shared" si="1162"/>
        <v>5.0938641985423541</v>
      </c>
      <c r="IO78" s="26">
        <f t="shared" si="1163"/>
        <v>20.956769308241466</v>
      </c>
      <c r="IP78" s="26">
        <f t="shared" si="1184"/>
        <v>56.949401739703518</v>
      </c>
      <c r="IQ78" s="26">
        <f t="shared" si="1165"/>
        <v>0.16611159684079196</v>
      </c>
      <c r="IR78" s="27">
        <f t="shared" si="1186"/>
        <v>78.072282644785773</v>
      </c>
      <c r="IS78" s="21">
        <f t="shared" si="1162"/>
        <v>4.8287392791395476</v>
      </c>
      <c r="IT78" s="26">
        <f t="shared" si="1163"/>
        <v>21.00335244210212</v>
      </c>
      <c r="IU78" s="26">
        <f t="shared" si="1189"/>
        <v>53.985305140780142</v>
      </c>
      <c r="IV78" s="26">
        <f t="shared" si="1165"/>
        <v>0.14480833440451718</v>
      </c>
      <c r="IW78" s="27">
        <f t="shared" si="1191"/>
        <v>75.133465917286784</v>
      </c>
      <c r="IX78" s="21">
        <f t="shared" si="1162"/>
        <v>4.5621434789752673</v>
      </c>
      <c r="IY78" s="26">
        <f t="shared" si="1163"/>
        <v>21.04678489061061</v>
      </c>
      <c r="IZ78" s="26">
        <f t="shared" si="1194"/>
        <v>51.004764094943489</v>
      </c>
      <c r="JA78" s="26">
        <f t="shared" si="1165"/>
        <v>0.12494593417197818</v>
      </c>
      <c r="JB78" s="27">
        <f t="shared" si="1196"/>
        <v>72.176494919726068</v>
      </c>
      <c r="JC78" s="21">
        <f t="shared" si="1197"/>
        <v>4.2941580057128137</v>
      </c>
      <c r="JD78" s="26">
        <f t="shared" si="1198"/>
        <v>21.087053423822368</v>
      </c>
      <c r="JE78" s="26">
        <f t="shared" si="1199"/>
        <v>48.008686503869257</v>
      </c>
      <c r="JF78" s="26">
        <f t="shared" si="1200"/>
        <v>0.10653044642269727</v>
      </c>
      <c r="JG78" s="27">
        <f t="shared" si="1201"/>
        <v>69.20227037411432</v>
      </c>
      <c r="JH78" s="21">
        <f t="shared" si="1197"/>
        <v>4.0248644903233775</v>
      </c>
      <c r="JI78" s="26">
        <f t="shared" si="1198"/>
        <v>21.124145775552098</v>
      </c>
      <c r="JJ78" s="26">
        <f t="shared" si="1204"/>
        <v>44.997985001815358</v>
      </c>
      <c r="JK78" s="26">
        <f t="shared" si="1200"/>
        <v>8.9567480692638118E-2</v>
      </c>
      <c r="JL78" s="27">
        <f t="shared" si="1206"/>
        <v>66.211698258060096</v>
      </c>
      <c r="JM78" s="21">
        <f t="shared" si="1197"/>
        <v>3.754344962220451</v>
      </c>
      <c r="JN78" s="26">
        <f t="shared" si="1198"/>
        <v>21.158050647110137</v>
      </c>
      <c r="JO78" s="26">
        <f t="shared" si="1209"/>
        <v>41.973576677624642</v>
      </c>
      <c r="JP78" s="26">
        <f t="shared" si="1200"/>
        <v>7.4062204065485901E-2</v>
      </c>
      <c r="JQ78" s="27">
        <f t="shared" si="1211"/>
        <v>63.205689528800264</v>
      </c>
      <c r="JR78" s="21">
        <f t="shared" si="1197"/>
        <v>3.482681824272877</v>
      </c>
      <c r="JS78" s="26">
        <f t="shared" si="1198"/>
        <v>21.18875771074417</v>
      </c>
      <c r="JT78" s="26">
        <f t="shared" si="1214"/>
        <v>38.936382795370761</v>
      </c>
      <c r="JU78" s="26">
        <f t="shared" si="1200"/>
        <v>6.001933959870337E-2</v>
      </c>
      <c r="JV78" s="27">
        <f t="shared" si="1216"/>
        <v>60.185159845713635</v>
      </c>
      <c r="JW78" s="21">
        <f t="shared" si="1197"/>
        <v>3.2099578277041321</v>
      </c>
      <c r="JX78" s="26">
        <f t="shared" si="1198"/>
        <v>21.216257612785139</v>
      </c>
      <c r="JY78" s="26">
        <f t="shared" si="1219"/>
        <v>35.887328513732193</v>
      </c>
      <c r="JZ78" s="26">
        <f t="shared" si="1200"/>
        <v>4.7443164884844485E-2</v>
      </c>
      <c r="KA78" s="27">
        <f t="shared" si="1221"/>
        <v>57.151029291402175</v>
      </c>
      <c r="KB78" s="21">
        <f t="shared" si="1197"/>
        <v>2.9362560468855095</v>
      </c>
      <c r="KC78" s="26">
        <f t="shared" si="1198"/>
        <v>21.240541976496495</v>
      </c>
      <c r="KD78" s="26">
        <f t="shared" si="1224"/>
        <v>32.827342604179996</v>
      </c>
      <c r="KE78" s="26">
        <f t="shared" si="1200"/>
        <v>3.6337510748555332E-2</v>
      </c>
      <c r="KF78" s="27">
        <f t="shared" si="1226"/>
        <v>54.104222091425044</v>
      </c>
      <c r="KG78" s="21">
        <f t="shared" si="1197"/>
        <v>2.6616598540308538</v>
      </c>
      <c r="KH78" s="26">
        <f t="shared" si="1198"/>
        <v>21.261603404625795</v>
      </c>
      <c r="KI78" s="26">
        <f t="shared" si="1229"/>
        <v>29.757357168064946</v>
      </c>
      <c r="KJ78" s="26">
        <f t="shared" si="1200"/>
        <v>2.6705760079667712E-2</v>
      </c>
      <c r="KK78" s="27">
        <f t="shared" si="1231"/>
        <v>51.045666332770409</v>
      </c>
      <c r="KL78" s="21">
        <f t="shared" si="1232"/>
        <v>2.3862528938005831</v>
      </c>
      <c r="KM78" s="26">
        <f t="shared" si="1233"/>
        <v>21.279435481658009</v>
      </c>
      <c r="KN78" s="26">
        <f t="shared" si="1234"/>
        <v>26.678307352690521</v>
      </c>
      <c r="KO78" s="26">
        <f t="shared" si="1235"/>
        <v>1.8550846802740467E-2</v>
      </c>
      <c r="KP78" s="27">
        <f t="shared" si="1236"/>
        <v>47.976293681151269</v>
      </c>
      <c r="KQ78" s="21">
        <f t="shared" si="1232"/>
        <v>2.1101190578227094</v>
      </c>
      <c r="KR78" s="26">
        <f t="shared" si="1233"/>
        <v>21.294032775769725</v>
      </c>
      <c r="KS78" s="26">
        <f t="shared" si="1239"/>
        <v>23.591131066457891</v>
      </c>
      <c r="KT78" s="26">
        <f t="shared" si="1235"/>
        <v>1.1875254983357036E-2</v>
      </c>
      <c r="KU78" s="27">
        <f t="shared" si="1241"/>
        <v>44.897039097210971</v>
      </c>
      <c r="KV78" s="21">
        <f t="shared" si="1232"/>
        <v>1.8333424591386407</v>
      </c>
      <c r="KW78" s="26">
        <f t="shared" si="1233"/>
        <v>21.305390840483756</v>
      </c>
      <c r="KX78" s="26">
        <f t="shared" si="1244"/>
        <v>20.496768693170001</v>
      </c>
      <c r="KY78" s="26">
        <f t="shared" si="1235"/>
        <v>6.681018071452563E-3</v>
      </c>
      <c r="KZ78" s="27">
        <f t="shared" si="1246"/>
        <v>41.808840551725211</v>
      </c>
      <c r="LA78" s="21">
        <f t="shared" si="1232"/>
        <v>1.5560074065815308</v>
      </c>
      <c r="LB78" s="26">
        <f t="shared" si="1233"/>
        <v>21.313506216023562</v>
      </c>
      <c r="LC78" s="26">
        <f t="shared" si="1249"/>
        <v>17.396162805581515</v>
      </c>
      <c r="LD78" s="26">
        <f t="shared" si="1235"/>
        <v>2.9697182819081597E-3</v>
      </c>
      <c r="LE78" s="27">
        <f t="shared" si="1251"/>
        <v>38.712638739886991</v>
      </c>
      <c r="LF78" s="21">
        <f t="shared" si="1232"/>
        <v>1.2781983790949945</v>
      </c>
      <c r="LG78" s="26">
        <f t="shared" si="1233"/>
        <v>21.318376430367131</v>
      </c>
      <c r="LH78" s="26">
        <f t="shared" si="1254"/>
        <v>14.290257878282038</v>
      </c>
      <c r="LI78" s="26">
        <f t="shared" si="1235"/>
        <v>7.4248611259256081E-4</v>
      </c>
      <c r="LJ78" s="27">
        <f t="shared" si="1256"/>
        <v>35.609376794761765</v>
      </c>
      <c r="LK78" s="21">
        <f t="shared" si="1232"/>
        <v>1</v>
      </c>
      <c r="LL78" s="26">
        <f t="shared" si="1233"/>
        <v>21.32</v>
      </c>
      <c r="LM78" s="26">
        <f t="shared" si="1259"/>
        <v>11.18</v>
      </c>
      <c r="LN78" s="26">
        <f t="shared" si="1235"/>
        <v>0</v>
      </c>
      <c r="LO78" s="27">
        <f t="shared" si="1261"/>
        <v>32.5</v>
      </c>
    </row>
    <row r="79" spans="1:327" x14ac:dyDescent="0.2">
      <c r="A79" s="1">
        <f>Foglio3!A80</f>
        <v>20</v>
      </c>
      <c r="B79" s="1">
        <f>Foglio3!B80</f>
        <v>0</v>
      </c>
      <c r="C79" s="1" t="str">
        <f>Foglio3!C80</f>
        <v>-</v>
      </c>
      <c r="D79" s="1" t="str">
        <f>Foglio3!D80</f>
        <v>-</v>
      </c>
      <c r="E79" s="1" t="str">
        <f>Foglio3!E80</f>
        <v>-</v>
      </c>
      <c r="F79" s="1" t="str">
        <f>Foglio3!F80</f>
        <v>-</v>
      </c>
      <c r="G79" s="1" t="str">
        <f>Foglio1!H88</f>
        <v>-</v>
      </c>
      <c r="H79" s="1" t="str">
        <f>Foglio3!G80</f>
        <v>-</v>
      </c>
      <c r="I79" s="1" t="str">
        <f>Foglio3!H80</f>
        <v>-</v>
      </c>
      <c r="J79" s="1" t="str">
        <f>Foglio3!I80</f>
        <v>-</v>
      </c>
      <c r="K79" s="1" t="str">
        <f>Foglio3!J80</f>
        <v>-</v>
      </c>
      <c r="L79" s="1" t="s">
        <v>65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65</v>
      </c>
      <c r="W79" t="s">
        <v>65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65</v>
      </c>
      <c r="BG79" t="s">
        <v>65</v>
      </c>
      <c r="BH79" t="s">
        <v>65</v>
      </c>
      <c r="BI79" t="s">
        <v>65</v>
      </c>
      <c r="BJ79" t="s">
        <v>65</v>
      </c>
      <c r="BK79" t="s">
        <v>65</v>
      </c>
      <c r="BL79" t="s">
        <v>65</v>
      </c>
      <c r="BM79" t="s">
        <v>65</v>
      </c>
      <c r="BN79" t="s">
        <v>65</v>
      </c>
      <c r="BO79" t="s">
        <v>65</v>
      </c>
      <c r="BP79" t="s">
        <v>65</v>
      </c>
      <c r="BQ79" t="s">
        <v>65</v>
      </c>
      <c r="BR79" t="s">
        <v>65</v>
      </c>
      <c r="BS79" t="s">
        <v>65</v>
      </c>
      <c r="BT79" t="s">
        <v>65</v>
      </c>
      <c r="BU79" t="s">
        <v>65</v>
      </c>
      <c r="BV79" t="s">
        <v>65</v>
      </c>
      <c r="BW79" t="s">
        <v>65</v>
      </c>
      <c r="BX79" t="s">
        <v>65</v>
      </c>
      <c r="BY79" t="s">
        <v>65</v>
      </c>
      <c r="BZ79" t="s">
        <v>65</v>
      </c>
      <c r="CA79" t="s">
        <v>65</v>
      </c>
      <c r="CB79" t="s">
        <v>65</v>
      </c>
      <c r="CC79" t="s">
        <v>65</v>
      </c>
      <c r="CD79" t="s">
        <v>65</v>
      </c>
      <c r="CE79" t="s">
        <v>65</v>
      </c>
      <c r="CF79" t="s">
        <v>65</v>
      </c>
      <c r="CG79" t="s">
        <v>65</v>
      </c>
      <c r="CH79" t="s">
        <v>65</v>
      </c>
      <c r="CI79" t="s">
        <v>65</v>
      </c>
      <c r="CJ79" t="s">
        <v>65</v>
      </c>
      <c r="CK79" t="s">
        <v>65</v>
      </c>
      <c r="CL79" t="s">
        <v>65</v>
      </c>
      <c r="CM79" t="s">
        <v>65</v>
      </c>
      <c r="CN79" t="s">
        <v>65</v>
      </c>
      <c r="CO79" t="s">
        <v>65</v>
      </c>
      <c r="CP79" t="s">
        <v>65</v>
      </c>
      <c r="CQ79" t="s">
        <v>65</v>
      </c>
      <c r="CR79" t="s">
        <v>65</v>
      </c>
      <c r="CS79" t="s">
        <v>65</v>
      </c>
      <c r="CT79" t="s">
        <v>65</v>
      </c>
      <c r="CU79" t="s">
        <v>65</v>
      </c>
      <c r="CV79" t="s">
        <v>65</v>
      </c>
      <c r="CW79" t="s">
        <v>65</v>
      </c>
      <c r="CX79" t="s">
        <v>65</v>
      </c>
      <c r="CY79" t="s">
        <v>65</v>
      </c>
      <c r="CZ79" t="s">
        <v>65</v>
      </c>
      <c r="DA79" t="s">
        <v>65</v>
      </c>
      <c r="DB79" t="s">
        <v>65</v>
      </c>
      <c r="DC79" t="s">
        <v>65</v>
      </c>
      <c r="DD79" t="s">
        <v>65</v>
      </c>
      <c r="DE79" t="s">
        <v>65</v>
      </c>
      <c r="DF79" t="s">
        <v>65</v>
      </c>
      <c r="DG79" t="s">
        <v>65</v>
      </c>
      <c r="DH79" t="s">
        <v>65</v>
      </c>
      <c r="DI79" t="s">
        <v>65</v>
      </c>
      <c r="DJ79" t="s">
        <v>65</v>
      </c>
      <c r="DK79" t="s">
        <v>65</v>
      </c>
      <c r="DL79" t="s">
        <v>65</v>
      </c>
      <c r="DM79" t="s">
        <v>65</v>
      </c>
      <c r="DN79" t="s">
        <v>65</v>
      </c>
      <c r="DO79" t="s">
        <v>65</v>
      </c>
      <c r="DP79" t="s">
        <v>65</v>
      </c>
      <c r="DQ79" t="s">
        <v>65</v>
      </c>
      <c r="DR79" t="s">
        <v>65</v>
      </c>
      <c r="DS79" t="s">
        <v>65</v>
      </c>
      <c r="DT79" t="s">
        <v>65</v>
      </c>
      <c r="DU79" t="s">
        <v>65</v>
      </c>
      <c r="DV79" t="s">
        <v>65</v>
      </c>
      <c r="DW79" t="s">
        <v>65</v>
      </c>
      <c r="DX79" t="s">
        <v>65</v>
      </c>
      <c r="DY79" t="s">
        <v>65</v>
      </c>
      <c r="DZ79" t="s">
        <v>65</v>
      </c>
      <c r="EA79" t="s">
        <v>65</v>
      </c>
      <c r="EB79" t="s">
        <v>65</v>
      </c>
      <c r="EC79" t="s">
        <v>65</v>
      </c>
      <c r="ED79" t="s">
        <v>65</v>
      </c>
      <c r="EE79" t="s">
        <v>65</v>
      </c>
      <c r="EF79" t="s">
        <v>65</v>
      </c>
      <c r="EG79" t="s">
        <v>65</v>
      </c>
      <c r="EH79" t="s">
        <v>65</v>
      </c>
      <c r="EI79" t="s">
        <v>65</v>
      </c>
      <c r="EJ79" t="s">
        <v>65</v>
      </c>
      <c r="EK79" t="s">
        <v>65</v>
      </c>
      <c r="EL79" t="s">
        <v>65</v>
      </c>
      <c r="EM79" t="s">
        <v>65</v>
      </c>
      <c r="EN79" t="s">
        <v>65</v>
      </c>
      <c r="EO79" t="s">
        <v>65</v>
      </c>
      <c r="EP79" t="s">
        <v>65</v>
      </c>
      <c r="EQ79" t="s">
        <v>65</v>
      </c>
      <c r="ER79" t="s">
        <v>65</v>
      </c>
      <c r="ES79" t="s">
        <v>65</v>
      </c>
      <c r="ET79" t="s">
        <v>65</v>
      </c>
      <c r="EU79" t="s">
        <v>65</v>
      </c>
      <c r="EV79" t="s">
        <v>65</v>
      </c>
      <c r="EW79" t="s">
        <v>65</v>
      </c>
      <c r="EX79" t="s">
        <v>65</v>
      </c>
      <c r="EY79" t="s">
        <v>65</v>
      </c>
      <c r="EZ79" t="s">
        <v>65</v>
      </c>
      <c r="FA79" t="s">
        <v>65</v>
      </c>
      <c r="FB79" t="s">
        <v>65</v>
      </c>
      <c r="FC79" t="s">
        <v>65</v>
      </c>
      <c r="FD79" t="s">
        <v>65</v>
      </c>
      <c r="FE79" t="s">
        <v>65</v>
      </c>
      <c r="FF79" t="s">
        <v>65</v>
      </c>
      <c r="FG79" t="s">
        <v>65</v>
      </c>
      <c r="FH79" t="s">
        <v>65</v>
      </c>
      <c r="FI79" t="s">
        <v>65</v>
      </c>
      <c r="FJ79" t="s">
        <v>65</v>
      </c>
      <c r="FK79" t="s">
        <v>65</v>
      </c>
      <c r="FL79" t="s">
        <v>65</v>
      </c>
      <c r="FM79" t="s">
        <v>65</v>
      </c>
      <c r="FN79" t="s">
        <v>65</v>
      </c>
      <c r="FO79" t="s">
        <v>65</v>
      </c>
      <c r="FP79" t="s">
        <v>65</v>
      </c>
      <c r="FQ79" t="s">
        <v>65</v>
      </c>
      <c r="FR79" t="s">
        <v>65</v>
      </c>
      <c r="FS79" t="s">
        <v>65</v>
      </c>
      <c r="FT79" t="s">
        <v>65</v>
      </c>
      <c r="FU79" t="s">
        <v>65</v>
      </c>
      <c r="FV79" t="s">
        <v>65</v>
      </c>
      <c r="FW79" t="s">
        <v>65</v>
      </c>
      <c r="FX79" t="s">
        <v>65</v>
      </c>
      <c r="FY79" t="s">
        <v>65</v>
      </c>
      <c r="FZ79" t="s">
        <v>65</v>
      </c>
      <c r="GA79" t="s">
        <v>65</v>
      </c>
      <c r="GB79" t="s">
        <v>65</v>
      </c>
      <c r="GC79" t="s">
        <v>65</v>
      </c>
      <c r="GD79" t="s">
        <v>65</v>
      </c>
      <c r="GE79" t="s">
        <v>65</v>
      </c>
      <c r="GF79" t="s">
        <v>65</v>
      </c>
      <c r="GG79" t="s">
        <v>65</v>
      </c>
      <c r="GH79" t="s">
        <v>65</v>
      </c>
      <c r="GI79" t="s">
        <v>65</v>
      </c>
      <c r="GJ79" t="s">
        <v>65</v>
      </c>
      <c r="GK79" t="s">
        <v>65</v>
      </c>
      <c r="GL79" t="s">
        <v>65</v>
      </c>
      <c r="GM79" t="s">
        <v>65</v>
      </c>
      <c r="GN79" t="s">
        <v>65</v>
      </c>
      <c r="GO79" t="s">
        <v>65</v>
      </c>
      <c r="GP79" t="s">
        <v>65</v>
      </c>
      <c r="GQ79" t="s">
        <v>65</v>
      </c>
      <c r="GR79" t="s">
        <v>65</v>
      </c>
      <c r="GS79" t="s">
        <v>65</v>
      </c>
      <c r="GT79" t="s">
        <v>65</v>
      </c>
      <c r="GU79" t="s">
        <v>65</v>
      </c>
      <c r="GV79" t="s">
        <v>65</v>
      </c>
      <c r="GW79" t="s">
        <v>65</v>
      </c>
      <c r="GX79" t="s">
        <v>65</v>
      </c>
      <c r="GY79" t="s">
        <v>65</v>
      </c>
      <c r="GZ79" t="s">
        <v>65</v>
      </c>
      <c r="HA79" t="s">
        <v>65</v>
      </c>
      <c r="HB79" t="s">
        <v>65</v>
      </c>
      <c r="HC79" t="s">
        <v>65</v>
      </c>
      <c r="HD79" t="s">
        <v>65</v>
      </c>
      <c r="HE79" t="s">
        <v>65</v>
      </c>
      <c r="HF79" t="s">
        <v>65</v>
      </c>
      <c r="HG79" t="s">
        <v>65</v>
      </c>
      <c r="HH79" t="s">
        <v>65</v>
      </c>
      <c r="HI79" t="s">
        <v>65</v>
      </c>
      <c r="HJ79" t="s">
        <v>65</v>
      </c>
      <c r="HK79" t="s">
        <v>65</v>
      </c>
      <c r="HL79" t="s">
        <v>65</v>
      </c>
      <c r="HM79" t="s">
        <v>65</v>
      </c>
      <c r="HN79" t="s">
        <v>65</v>
      </c>
      <c r="HO79" t="s">
        <v>65</v>
      </c>
      <c r="HP79" t="s">
        <v>65</v>
      </c>
      <c r="HQ79" t="s">
        <v>65</v>
      </c>
      <c r="HR79" t="s">
        <v>65</v>
      </c>
      <c r="HS79" t="s">
        <v>65</v>
      </c>
      <c r="HT79" t="s">
        <v>65</v>
      </c>
      <c r="HU79" t="s">
        <v>65</v>
      </c>
      <c r="HV79" t="s">
        <v>65</v>
      </c>
      <c r="HW79" t="s">
        <v>65</v>
      </c>
      <c r="HX79" t="s">
        <v>65</v>
      </c>
      <c r="HY79" t="s">
        <v>65</v>
      </c>
      <c r="HZ79" t="s">
        <v>65</v>
      </c>
      <c r="IA79" t="s">
        <v>65</v>
      </c>
      <c r="IB79" t="s">
        <v>65</v>
      </c>
      <c r="IC79" t="s">
        <v>65</v>
      </c>
      <c r="ID79" t="s">
        <v>65</v>
      </c>
      <c r="IE79" t="s">
        <v>65</v>
      </c>
      <c r="IF79" t="s">
        <v>65</v>
      </c>
      <c r="IG79" t="s">
        <v>65</v>
      </c>
      <c r="IH79" t="s">
        <v>65</v>
      </c>
      <c r="II79" t="s">
        <v>65</v>
      </c>
      <c r="IJ79" t="s">
        <v>65</v>
      </c>
      <c r="IK79" t="s">
        <v>65</v>
      </c>
      <c r="IL79" t="s">
        <v>65</v>
      </c>
      <c r="IM79" t="s">
        <v>65</v>
      </c>
      <c r="IN79" t="s">
        <v>65</v>
      </c>
      <c r="IO79" t="s">
        <v>65</v>
      </c>
      <c r="IP79" t="s">
        <v>65</v>
      </c>
      <c r="IQ79" t="s">
        <v>65</v>
      </c>
      <c r="IR79" t="s">
        <v>65</v>
      </c>
      <c r="IS79" t="s">
        <v>65</v>
      </c>
      <c r="IT79" t="s">
        <v>65</v>
      </c>
      <c r="IU79" t="s">
        <v>65</v>
      </c>
      <c r="IV79" t="s">
        <v>65</v>
      </c>
      <c r="IW79" t="s">
        <v>65</v>
      </c>
      <c r="IX79" t="s">
        <v>65</v>
      </c>
      <c r="IY79" t="s">
        <v>65</v>
      </c>
      <c r="IZ79" t="s">
        <v>65</v>
      </c>
      <c r="JA79" t="s">
        <v>65</v>
      </c>
      <c r="JB79" t="s">
        <v>65</v>
      </c>
      <c r="JC79" t="s">
        <v>65</v>
      </c>
      <c r="JD79" t="s">
        <v>65</v>
      </c>
      <c r="JE79" t="s">
        <v>65</v>
      </c>
      <c r="JF79" t="s">
        <v>65</v>
      </c>
      <c r="JG79" t="s">
        <v>65</v>
      </c>
      <c r="JH79" t="s">
        <v>65</v>
      </c>
      <c r="JI79" t="s">
        <v>65</v>
      </c>
      <c r="JJ79" t="s">
        <v>65</v>
      </c>
      <c r="JK79" t="s">
        <v>65</v>
      </c>
      <c r="JL79" t="s">
        <v>65</v>
      </c>
      <c r="JM79" t="s">
        <v>65</v>
      </c>
      <c r="JN79" t="s">
        <v>65</v>
      </c>
      <c r="JO79" t="s">
        <v>65</v>
      </c>
      <c r="JP79" t="s">
        <v>65</v>
      </c>
      <c r="JQ79" t="s">
        <v>65</v>
      </c>
      <c r="JR79" t="s">
        <v>65</v>
      </c>
      <c r="JS79" t="s">
        <v>65</v>
      </c>
      <c r="JT79" t="s">
        <v>65</v>
      </c>
      <c r="JU79" t="s">
        <v>65</v>
      </c>
      <c r="JV79" t="s">
        <v>65</v>
      </c>
      <c r="JW79" t="s">
        <v>65</v>
      </c>
      <c r="JX79" t="s">
        <v>65</v>
      </c>
      <c r="JY79" t="s">
        <v>65</v>
      </c>
      <c r="JZ79" t="s">
        <v>65</v>
      </c>
      <c r="KA79" t="s">
        <v>65</v>
      </c>
      <c r="KB79" t="s">
        <v>65</v>
      </c>
      <c r="KC79" t="s">
        <v>65</v>
      </c>
      <c r="KD79" t="s">
        <v>65</v>
      </c>
      <c r="KE79" t="s">
        <v>65</v>
      </c>
      <c r="KF79" t="s">
        <v>65</v>
      </c>
      <c r="KG79" t="s">
        <v>65</v>
      </c>
      <c r="KH79" t="s">
        <v>65</v>
      </c>
      <c r="KI79" t="s">
        <v>65</v>
      </c>
      <c r="KJ79" t="s">
        <v>65</v>
      </c>
      <c r="KK79" t="s">
        <v>65</v>
      </c>
      <c r="KL79" t="s">
        <v>65</v>
      </c>
      <c r="KM79" t="s">
        <v>65</v>
      </c>
      <c r="KN79" t="s">
        <v>65</v>
      </c>
      <c r="KO79" t="s">
        <v>65</v>
      </c>
      <c r="KP79" t="s">
        <v>65</v>
      </c>
      <c r="KQ79" t="s">
        <v>65</v>
      </c>
      <c r="KR79" t="s">
        <v>65</v>
      </c>
      <c r="KS79" t="s">
        <v>65</v>
      </c>
      <c r="KT79" t="s">
        <v>65</v>
      </c>
      <c r="KU79" t="s">
        <v>65</v>
      </c>
      <c r="KV79" t="s">
        <v>65</v>
      </c>
      <c r="KW79" t="s">
        <v>65</v>
      </c>
      <c r="KX79" t="s">
        <v>65</v>
      </c>
      <c r="KY79" t="s">
        <v>65</v>
      </c>
      <c r="KZ79" t="s">
        <v>65</v>
      </c>
      <c r="LA79" t="s">
        <v>65</v>
      </c>
      <c r="LB79" t="s">
        <v>65</v>
      </c>
      <c r="LC79" t="s">
        <v>65</v>
      </c>
      <c r="LD79" t="s">
        <v>65</v>
      </c>
      <c r="LE79" t="s">
        <v>65</v>
      </c>
      <c r="LF79" t="s">
        <v>65</v>
      </c>
      <c r="LG79" t="s">
        <v>65</v>
      </c>
      <c r="LH79" t="s">
        <v>65</v>
      </c>
      <c r="LI79" t="s">
        <v>65</v>
      </c>
      <c r="LJ79" t="s">
        <v>65</v>
      </c>
      <c r="LK79" t="s">
        <v>65</v>
      </c>
      <c r="LL79" t="s">
        <v>65</v>
      </c>
      <c r="LM79" t="s">
        <v>65</v>
      </c>
      <c r="LN79" t="s">
        <v>65</v>
      </c>
      <c r="LO79" t="s">
        <v>65</v>
      </c>
    </row>
    <row r="80" spans="1:327" x14ac:dyDescent="0.2">
      <c r="A80" s="1">
        <f>Foglio3!A81</f>
        <v>21</v>
      </c>
      <c r="B80" s="1">
        <f>Foglio3!B81</f>
        <v>0</v>
      </c>
      <c r="C80" s="1" t="str">
        <f>Foglio3!C81</f>
        <v>-</v>
      </c>
      <c r="D80" s="1" t="str">
        <f>Foglio3!D81</f>
        <v>-</v>
      </c>
      <c r="E80" s="1" t="str">
        <f>Foglio3!E81</f>
        <v>-</v>
      </c>
      <c r="F80" s="1" t="str">
        <f>Foglio3!F81</f>
        <v>-</v>
      </c>
      <c r="G80" s="1" t="str">
        <f>Foglio1!H89</f>
        <v>-</v>
      </c>
      <c r="H80" s="1" t="str">
        <f>Foglio3!G81</f>
        <v>-</v>
      </c>
      <c r="I80" s="1" t="str">
        <f>Foglio3!H81</f>
        <v>-</v>
      </c>
      <c r="J80" s="1" t="str">
        <f>Foglio3!I81</f>
        <v>-</v>
      </c>
      <c r="K80" s="1" t="str">
        <f>Foglio3!J81</f>
        <v>-</v>
      </c>
      <c r="L80" s="1" t="s">
        <v>65</v>
      </c>
      <c r="M80" s="1" t="s">
        <v>65</v>
      </c>
      <c r="N80" s="1" t="s">
        <v>65</v>
      </c>
      <c r="O80" s="1" t="s">
        <v>65</v>
      </c>
      <c r="P80" s="1" t="s">
        <v>65</v>
      </c>
      <c r="Q80" s="1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65</v>
      </c>
      <c r="BD80" t="s">
        <v>65</v>
      </c>
      <c r="BE80" t="s">
        <v>65</v>
      </c>
      <c r="BF80" t="s">
        <v>65</v>
      </c>
      <c r="BG80" t="s">
        <v>65</v>
      </c>
      <c r="BH80" t="s">
        <v>65</v>
      </c>
      <c r="BI80" t="s">
        <v>65</v>
      </c>
      <c r="BJ80" t="s">
        <v>65</v>
      </c>
      <c r="BK80" t="s">
        <v>65</v>
      </c>
      <c r="BL80" t="s">
        <v>65</v>
      </c>
      <c r="BM80" t="s">
        <v>65</v>
      </c>
      <c r="BN80" t="s">
        <v>65</v>
      </c>
      <c r="BO80" t="s">
        <v>65</v>
      </c>
      <c r="BP80" t="s">
        <v>65</v>
      </c>
      <c r="BQ80" t="s">
        <v>65</v>
      </c>
      <c r="BR80" t="s">
        <v>65</v>
      </c>
      <c r="BS80" t="s">
        <v>65</v>
      </c>
      <c r="BT80" t="s">
        <v>65</v>
      </c>
      <c r="BU80" t="s">
        <v>65</v>
      </c>
      <c r="BV80" t="s">
        <v>65</v>
      </c>
      <c r="BW80" t="s">
        <v>65</v>
      </c>
      <c r="BX80" t="s">
        <v>65</v>
      </c>
      <c r="BY80" t="s">
        <v>65</v>
      </c>
      <c r="BZ80" t="s">
        <v>65</v>
      </c>
      <c r="CA80" t="s">
        <v>65</v>
      </c>
      <c r="CB80" t="s">
        <v>65</v>
      </c>
      <c r="CC80" t="s">
        <v>65</v>
      </c>
      <c r="CD80" t="s">
        <v>65</v>
      </c>
      <c r="CE80" t="s">
        <v>65</v>
      </c>
      <c r="CF80" t="s">
        <v>65</v>
      </c>
      <c r="CG80" t="s">
        <v>65</v>
      </c>
      <c r="CH80" t="s">
        <v>65</v>
      </c>
      <c r="CI80" t="s">
        <v>65</v>
      </c>
      <c r="CJ80" t="s">
        <v>65</v>
      </c>
      <c r="CK80" t="s">
        <v>65</v>
      </c>
      <c r="CL80" t="s">
        <v>65</v>
      </c>
      <c r="CM80" t="s">
        <v>65</v>
      </c>
      <c r="CN80" t="s">
        <v>65</v>
      </c>
      <c r="CO80" t="s">
        <v>65</v>
      </c>
      <c r="CP80" t="s">
        <v>65</v>
      </c>
      <c r="CQ80" t="s">
        <v>65</v>
      </c>
      <c r="CR80" t="s">
        <v>65</v>
      </c>
      <c r="CS80" t="s">
        <v>65</v>
      </c>
      <c r="CT80" t="s">
        <v>65</v>
      </c>
      <c r="CU80" t="s">
        <v>65</v>
      </c>
      <c r="CV80" t="s">
        <v>65</v>
      </c>
      <c r="CW80" t="s">
        <v>65</v>
      </c>
      <c r="CX80" t="s">
        <v>65</v>
      </c>
      <c r="CY80" t="s">
        <v>65</v>
      </c>
      <c r="CZ80" t="s">
        <v>65</v>
      </c>
      <c r="DA80" t="s">
        <v>65</v>
      </c>
      <c r="DB80" t="s">
        <v>65</v>
      </c>
      <c r="DC80" t="s">
        <v>65</v>
      </c>
      <c r="DD80" t="s">
        <v>65</v>
      </c>
      <c r="DE80" t="s">
        <v>65</v>
      </c>
      <c r="DF80" t="s">
        <v>65</v>
      </c>
      <c r="DG80" t="s">
        <v>65</v>
      </c>
      <c r="DH80" t="s">
        <v>65</v>
      </c>
      <c r="DI80" t="s">
        <v>65</v>
      </c>
      <c r="DJ80" t="s">
        <v>65</v>
      </c>
      <c r="DK80" t="s">
        <v>65</v>
      </c>
      <c r="DL80" t="s">
        <v>65</v>
      </c>
      <c r="DM80" t="s">
        <v>65</v>
      </c>
      <c r="DN80" t="s">
        <v>65</v>
      </c>
      <c r="DO80" t="s">
        <v>65</v>
      </c>
      <c r="DP80" t="s">
        <v>65</v>
      </c>
      <c r="DQ80" t="s">
        <v>65</v>
      </c>
      <c r="DR80" t="s">
        <v>65</v>
      </c>
      <c r="DS80" t="s">
        <v>65</v>
      </c>
      <c r="DT80" t="s">
        <v>65</v>
      </c>
      <c r="DU80" t="s">
        <v>65</v>
      </c>
      <c r="DV80" t="s">
        <v>65</v>
      </c>
      <c r="DW80" t="s">
        <v>65</v>
      </c>
      <c r="DX80" t="s">
        <v>65</v>
      </c>
      <c r="DY80" t="s">
        <v>65</v>
      </c>
      <c r="DZ80" t="s">
        <v>65</v>
      </c>
      <c r="EA80" t="s">
        <v>65</v>
      </c>
      <c r="EB80" t="s">
        <v>65</v>
      </c>
      <c r="EC80" t="s">
        <v>65</v>
      </c>
      <c r="ED80" t="s">
        <v>65</v>
      </c>
      <c r="EE80" t="s">
        <v>65</v>
      </c>
      <c r="EF80" t="s">
        <v>65</v>
      </c>
      <c r="EG80" t="s">
        <v>65</v>
      </c>
      <c r="EH80" t="s">
        <v>65</v>
      </c>
      <c r="EI80" t="s">
        <v>65</v>
      </c>
      <c r="EJ80" t="s">
        <v>65</v>
      </c>
      <c r="EK80" t="s">
        <v>65</v>
      </c>
      <c r="EL80" t="s">
        <v>65</v>
      </c>
      <c r="EM80" t="s">
        <v>65</v>
      </c>
      <c r="EN80" t="s">
        <v>65</v>
      </c>
      <c r="EO80" t="s">
        <v>65</v>
      </c>
      <c r="EP80" t="s">
        <v>65</v>
      </c>
      <c r="EQ80" t="s">
        <v>65</v>
      </c>
      <c r="ER80" t="s">
        <v>65</v>
      </c>
      <c r="ES80" t="s">
        <v>65</v>
      </c>
      <c r="ET80" t="s">
        <v>65</v>
      </c>
      <c r="EU80" t="s">
        <v>65</v>
      </c>
      <c r="EV80" t="s">
        <v>65</v>
      </c>
      <c r="EW80" t="s">
        <v>65</v>
      </c>
      <c r="EX80" t="s">
        <v>65</v>
      </c>
      <c r="EY80" t="s">
        <v>65</v>
      </c>
      <c r="EZ80" t="s">
        <v>65</v>
      </c>
      <c r="FA80" t="s">
        <v>65</v>
      </c>
      <c r="FB80" t="s">
        <v>65</v>
      </c>
      <c r="FC80" t="s">
        <v>65</v>
      </c>
      <c r="FD80" t="s">
        <v>65</v>
      </c>
      <c r="FE80" t="s">
        <v>65</v>
      </c>
      <c r="FF80" t="s">
        <v>65</v>
      </c>
      <c r="FG80" t="s">
        <v>65</v>
      </c>
      <c r="FH80" t="s">
        <v>65</v>
      </c>
      <c r="FI80" t="s">
        <v>65</v>
      </c>
      <c r="FJ80" t="s">
        <v>65</v>
      </c>
      <c r="FK80" t="s">
        <v>65</v>
      </c>
      <c r="FL80" t="s">
        <v>65</v>
      </c>
      <c r="FM80" t="s">
        <v>65</v>
      </c>
      <c r="FN80" t="s">
        <v>65</v>
      </c>
      <c r="FO80" t="s">
        <v>65</v>
      </c>
      <c r="FP80" t="s">
        <v>65</v>
      </c>
      <c r="FQ80" t="s">
        <v>65</v>
      </c>
      <c r="FR80" t="s">
        <v>65</v>
      </c>
      <c r="FS80" t="s">
        <v>65</v>
      </c>
      <c r="FT80" t="s">
        <v>65</v>
      </c>
      <c r="FU80" t="s">
        <v>65</v>
      </c>
      <c r="FV80" t="s">
        <v>65</v>
      </c>
      <c r="FW80" t="s">
        <v>65</v>
      </c>
      <c r="FX80" t="s">
        <v>65</v>
      </c>
      <c r="FY80" t="s">
        <v>65</v>
      </c>
      <c r="FZ80" t="s">
        <v>65</v>
      </c>
      <c r="GA80" t="s">
        <v>65</v>
      </c>
      <c r="GB80" t="s">
        <v>65</v>
      </c>
      <c r="GC80" t="s">
        <v>65</v>
      </c>
      <c r="GD80" t="s">
        <v>65</v>
      </c>
      <c r="GE80" t="s">
        <v>65</v>
      </c>
      <c r="GF80" t="s">
        <v>65</v>
      </c>
      <c r="GG80" t="s">
        <v>65</v>
      </c>
      <c r="GH80" t="s">
        <v>65</v>
      </c>
      <c r="GI80" t="s">
        <v>65</v>
      </c>
      <c r="GJ80" t="s">
        <v>65</v>
      </c>
      <c r="GK80" t="s">
        <v>65</v>
      </c>
      <c r="GL80" t="s">
        <v>65</v>
      </c>
      <c r="GM80" t="s">
        <v>65</v>
      </c>
      <c r="GN80" t="s">
        <v>65</v>
      </c>
      <c r="GO80" t="s">
        <v>65</v>
      </c>
      <c r="GP80" t="s">
        <v>65</v>
      </c>
      <c r="GQ80" t="s">
        <v>65</v>
      </c>
      <c r="GR80" t="s">
        <v>65</v>
      </c>
      <c r="GS80" t="s">
        <v>65</v>
      </c>
      <c r="GT80" t="s">
        <v>65</v>
      </c>
      <c r="GU80" t="s">
        <v>65</v>
      </c>
      <c r="GV80" t="s">
        <v>65</v>
      </c>
      <c r="GW80" t="s">
        <v>65</v>
      </c>
      <c r="GX80" t="s">
        <v>65</v>
      </c>
      <c r="GY80" t="s">
        <v>65</v>
      </c>
      <c r="GZ80" t="s">
        <v>65</v>
      </c>
      <c r="HA80" t="s">
        <v>65</v>
      </c>
      <c r="HB80" t="s">
        <v>65</v>
      </c>
      <c r="HC80" t="s">
        <v>65</v>
      </c>
      <c r="HD80" t="s">
        <v>65</v>
      </c>
      <c r="HE80" t="s">
        <v>65</v>
      </c>
      <c r="HF80" t="s">
        <v>65</v>
      </c>
      <c r="HG80" t="s">
        <v>65</v>
      </c>
      <c r="HH80" t="s">
        <v>65</v>
      </c>
      <c r="HI80" t="s">
        <v>65</v>
      </c>
      <c r="HJ80" t="s">
        <v>65</v>
      </c>
      <c r="HK80" t="s">
        <v>65</v>
      </c>
      <c r="HL80" t="s">
        <v>65</v>
      </c>
      <c r="HM80" t="s">
        <v>65</v>
      </c>
      <c r="HN80" t="s">
        <v>65</v>
      </c>
      <c r="HO80" t="s">
        <v>65</v>
      </c>
      <c r="HP80" t="s">
        <v>65</v>
      </c>
      <c r="HQ80" t="s">
        <v>65</v>
      </c>
      <c r="HR80" t="s">
        <v>65</v>
      </c>
      <c r="HS80" t="s">
        <v>65</v>
      </c>
      <c r="HT80" t="s">
        <v>65</v>
      </c>
      <c r="HU80" t="s">
        <v>65</v>
      </c>
      <c r="HV80" t="s">
        <v>65</v>
      </c>
      <c r="HW80" t="s">
        <v>65</v>
      </c>
      <c r="HX80" t="s">
        <v>65</v>
      </c>
      <c r="HY80" t="s">
        <v>65</v>
      </c>
      <c r="HZ80" t="s">
        <v>65</v>
      </c>
      <c r="IA80" t="s">
        <v>65</v>
      </c>
      <c r="IB80" t="s">
        <v>65</v>
      </c>
      <c r="IC80" t="s">
        <v>65</v>
      </c>
      <c r="ID80" t="s">
        <v>65</v>
      </c>
      <c r="IE80" t="s">
        <v>65</v>
      </c>
      <c r="IF80" t="s">
        <v>65</v>
      </c>
      <c r="IG80" t="s">
        <v>65</v>
      </c>
      <c r="IH80" t="s">
        <v>65</v>
      </c>
      <c r="II80" t="s">
        <v>65</v>
      </c>
      <c r="IJ80" t="s">
        <v>65</v>
      </c>
      <c r="IK80" t="s">
        <v>65</v>
      </c>
      <c r="IL80" t="s">
        <v>65</v>
      </c>
      <c r="IM80" t="s">
        <v>65</v>
      </c>
      <c r="IN80" t="s">
        <v>65</v>
      </c>
      <c r="IO80" t="s">
        <v>65</v>
      </c>
      <c r="IP80" t="s">
        <v>65</v>
      </c>
      <c r="IQ80" t="s">
        <v>65</v>
      </c>
      <c r="IR80" t="s">
        <v>65</v>
      </c>
      <c r="IS80" t="s">
        <v>65</v>
      </c>
      <c r="IT80" t="s">
        <v>65</v>
      </c>
      <c r="IU80" t="s">
        <v>65</v>
      </c>
      <c r="IV80" t="s">
        <v>65</v>
      </c>
      <c r="IW80" t="s">
        <v>65</v>
      </c>
      <c r="IX80" t="s">
        <v>65</v>
      </c>
      <c r="IY80" t="s">
        <v>65</v>
      </c>
      <c r="IZ80" t="s">
        <v>65</v>
      </c>
      <c r="JA80" t="s">
        <v>65</v>
      </c>
      <c r="JB80" t="s">
        <v>65</v>
      </c>
      <c r="JC80" t="s">
        <v>65</v>
      </c>
      <c r="JD80" t="s">
        <v>65</v>
      </c>
      <c r="JE80" t="s">
        <v>65</v>
      </c>
      <c r="JF80" t="s">
        <v>65</v>
      </c>
      <c r="JG80" t="s">
        <v>65</v>
      </c>
      <c r="JH80" t="s">
        <v>65</v>
      </c>
      <c r="JI80" t="s">
        <v>65</v>
      </c>
      <c r="JJ80" t="s">
        <v>65</v>
      </c>
      <c r="JK80" t="s">
        <v>65</v>
      </c>
      <c r="JL80" t="s">
        <v>65</v>
      </c>
      <c r="JM80" t="s">
        <v>65</v>
      </c>
      <c r="JN80" t="s">
        <v>65</v>
      </c>
      <c r="JO80" t="s">
        <v>65</v>
      </c>
      <c r="JP80" t="s">
        <v>65</v>
      </c>
      <c r="JQ80" t="s">
        <v>65</v>
      </c>
      <c r="JR80" t="s">
        <v>65</v>
      </c>
      <c r="JS80" t="s">
        <v>65</v>
      </c>
      <c r="JT80" t="s">
        <v>65</v>
      </c>
      <c r="JU80" t="s">
        <v>65</v>
      </c>
      <c r="JV80" t="s">
        <v>65</v>
      </c>
      <c r="JW80" t="s">
        <v>65</v>
      </c>
      <c r="JX80" t="s">
        <v>65</v>
      </c>
      <c r="JY80" t="s">
        <v>65</v>
      </c>
      <c r="JZ80" t="s">
        <v>65</v>
      </c>
      <c r="KA80" t="s">
        <v>65</v>
      </c>
      <c r="KB80" t="s">
        <v>65</v>
      </c>
      <c r="KC80" t="s">
        <v>65</v>
      </c>
      <c r="KD80" t="s">
        <v>65</v>
      </c>
      <c r="KE80" t="s">
        <v>65</v>
      </c>
      <c r="KF80" t="s">
        <v>65</v>
      </c>
      <c r="KG80" t="s">
        <v>65</v>
      </c>
      <c r="KH80" t="s">
        <v>65</v>
      </c>
      <c r="KI80" t="s">
        <v>65</v>
      </c>
      <c r="KJ80" t="s">
        <v>65</v>
      </c>
      <c r="KK80" t="s">
        <v>65</v>
      </c>
      <c r="KL80" t="s">
        <v>65</v>
      </c>
      <c r="KM80" t="s">
        <v>65</v>
      </c>
      <c r="KN80" t="s">
        <v>65</v>
      </c>
      <c r="KO80" t="s">
        <v>65</v>
      </c>
      <c r="KP80" t="s">
        <v>65</v>
      </c>
      <c r="KQ80" t="s">
        <v>65</v>
      </c>
      <c r="KR80" t="s">
        <v>65</v>
      </c>
      <c r="KS80" t="s">
        <v>65</v>
      </c>
      <c r="KT80" t="s">
        <v>65</v>
      </c>
      <c r="KU80" t="s">
        <v>65</v>
      </c>
      <c r="KV80" t="s">
        <v>65</v>
      </c>
      <c r="KW80" t="s">
        <v>65</v>
      </c>
      <c r="KX80" t="s">
        <v>65</v>
      </c>
      <c r="KY80" t="s">
        <v>65</v>
      </c>
      <c r="KZ80" t="s">
        <v>65</v>
      </c>
      <c r="LA80" t="s">
        <v>65</v>
      </c>
      <c r="LB80" t="s">
        <v>65</v>
      </c>
      <c r="LC80" t="s">
        <v>65</v>
      </c>
      <c r="LD80" t="s">
        <v>65</v>
      </c>
      <c r="LE80" t="s">
        <v>65</v>
      </c>
      <c r="LF80" t="s">
        <v>65</v>
      </c>
      <c r="LG80" t="s">
        <v>65</v>
      </c>
      <c r="LH80" t="s">
        <v>65</v>
      </c>
      <c r="LI80" t="s">
        <v>65</v>
      </c>
      <c r="LJ80" t="s">
        <v>65</v>
      </c>
      <c r="LK80" t="s">
        <v>65</v>
      </c>
      <c r="LL80" t="s">
        <v>65</v>
      </c>
      <c r="LM80" t="s">
        <v>65</v>
      </c>
      <c r="LN80" t="s">
        <v>65</v>
      </c>
      <c r="LO80" t="s">
        <v>65</v>
      </c>
    </row>
    <row r="81" spans="1:327" x14ac:dyDescent="0.2">
      <c r="A81" s="1">
        <f>Foglio3!A82</f>
        <v>22</v>
      </c>
      <c r="B81" s="1">
        <f>Foglio3!B82</f>
        <v>0</v>
      </c>
      <c r="C81" s="1" t="str">
        <f>Foglio3!C82</f>
        <v>-</v>
      </c>
      <c r="D81" s="1" t="str">
        <f>Foglio3!D82</f>
        <v>-</v>
      </c>
      <c r="E81" s="1" t="str">
        <f>Foglio3!E82</f>
        <v>-</v>
      </c>
      <c r="F81" s="1" t="str">
        <f>Foglio3!F82</f>
        <v>-</v>
      </c>
      <c r="G81" s="1" t="str">
        <f>Foglio1!H90</f>
        <v>-</v>
      </c>
      <c r="H81" s="1" t="str">
        <f>Foglio3!G82</f>
        <v>-</v>
      </c>
      <c r="I81" s="1" t="str">
        <f>Foglio3!H82</f>
        <v>-</v>
      </c>
      <c r="J81" s="1" t="str">
        <f>Foglio3!I82</f>
        <v>-</v>
      </c>
      <c r="K81" s="1" t="str">
        <f>Foglio3!J82</f>
        <v>-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65</v>
      </c>
      <c r="Q81" s="1" t="s">
        <v>65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 t="s">
        <v>65</v>
      </c>
      <c r="BG81" t="s">
        <v>65</v>
      </c>
      <c r="BH81" t="s">
        <v>65</v>
      </c>
      <c r="BI81" t="s">
        <v>65</v>
      </c>
      <c r="BJ81" t="s">
        <v>65</v>
      </c>
      <c r="BK81" t="s">
        <v>65</v>
      </c>
      <c r="BL81" t="s">
        <v>65</v>
      </c>
      <c r="BM81" t="s">
        <v>65</v>
      </c>
      <c r="BN81" t="s">
        <v>65</v>
      </c>
      <c r="BO81" t="s">
        <v>65</v>
      </c>
      <c r="BP81" t="s">
        <v>65</v>
      </c>
      <c r="BQ81" t="s">
        <v>65</v>
      </c>
      <c r="BR81" t="s">
        <v>65</v>
      </c>
      <c r="BS81" t="s">
        <v>65</v>
      </c>
      <c r="BT81" t="s">
        <v>65</v>
      </c>
      <c r="BU81" t="s">
        <v>65</v>
      </c>
      <c r="BV81" t="s">
        <v>65</v>
      </c>
      <c r="BW81" t="s">
        <v>65</v>
      </c>
      <c r="BX81" t="s">
        <v>65</v>
      </c>
      <c r="BY81" t="s">
        <v>65</v>
      </c>
      <c r="BZ81" t="s">
        <v>65</v>
      </c>
      <c r="CA81" t="s">
        <v>65</v>
      </c>
      <c r="CB81" t="s">
        <v>65</v>
      </c>
      <c r="CC81" t="s">
        <v>65</v>
      </c>
      <c r="CD81" t="s">
        <v>65</v>
      </c>
      <c r="CE81" t="s">
        <v>65</v>
      </c>
      <c r="CF81" t="s">
        <v>65</v>
      </c>
      <c r="CG81" t="s">
        <v>65</v>
      </c>
      <c r="CH81" t="s">
        <v>65</v>
      </c>
      <c r="CI81" t="s">
        <v>65</v>
      </c>
      <c r="CJ81" t="s">
        <v>65</v>
      </c>
      <c r="CK81" t="s">
        <v>65</v>
      </c>
      <c r="CL81" t="s">
        <v>65</v>
      </c>
      <c r="CM81" t="s">
        <v>65</v>
      </c>
      <c r="CN81" t="s">
        <v>65</v>
      </c>
      <c r="CO81" t="s">
        <v>65</v>
      </c>
      <c r="CP81" t="s">
        <v>65</v>
      </c>
      <c r="CQ81" t="s">
        <v>65</v>
      </c>
      <c r="CR81" t="s">
        <v>65</v>
      </c>
      <c r="CS81" t="s">
        <v>65</v>
      </c>
      <c r="CT81" t="s">
        <v>65</v>
      </c>
      <c r="CU81" t="s">
        <v>65</v>
      </c>
      <c r="CV81" t="s">
        <v>65</v>
      </c>
      <c r="CW81" t="s">
        <v>65</v>
      </c>
      <c r="CX81" t="s">
        <v>65</v>
      </c>
      <c r="CY81" t="s">
        <v>65</v>
      </c>
      <c r="CZ81" t="s">
        <v>65</v>
      </c>
      <c r="DA81" t="s">
        <v>65</v>
      </c>
      <c r="DB81" t="s">
        <v>65</v>
      </c>
      <c r="DC81" t="s">
        <v>65</v>
      </c>
      <c r="DD81" t="s">
        <v>65</v>
      </c>
      <c r="DE81" t="s">
        <v>65</v>
      </c>
      <c r="DF81" t="s">
        <v>65</v>
      </c>
      <c r="DG81" t="s">
        <v>65</v>
      </c>
      <c r="DH81" t="s">
        <v>65</v>
      </c>
      <c r="DI81" t="s">
        <v>65</v>
      </c>
      <c r="DJ81" t="s">
        <v>65</v>
      </c>
      <c r="DK81" t="s">
        <v>65</v>
      </c>
      <c r="DL81" t="s">
        <v>65</v>
      </c>
      <c r="DM81" t="s">
        <v>65</v>
      </c>
      <c r="DN81" t="s">
        <v>65</v>
      </c>
      <c r="DO81" t="s">
        <v>65</v>
      </c>
      <c r="DP81" t="s">
        <v>65</v>
      </c>
      <c r="DQ81" t="s">
        <v>65</v>
      </c>
      <c r="DR81" t="s">
        <v>65</v>
      </c>
      <c r="DS81" t="s">
        <v>65</v>
      </c>
      <c r="DT81" t="s">
        <v>65</v>
      </c>
      <c r="DU81" t="s">
        <v>65</v>
      </c>
      <c r="DV81" t="s">
        <v>65</v>
      </c>
      <c r="DW81" t="s">
        <v>65</v>
      </c>
      <c r="DX81" t="s">
        <v>65</v>
      </c>
      <c r="DY81" t="s">
        <v>65</v>
      </c>
      <c r="DZ81" t="s">
        <v>65</v>
      </c>
      <c r="EA81" t="s">
        <v>65</v>
      </c>
      <c r="EB81" t="s">
        <v>65</v>
      </c>
      <c r="EC81" t="s">
        <v>65</v>
      </c>
      <c r="ED81" t="s">
        <v>65</v>
      </c>
      <c r="EE81" t="s">
        <v>65</v>
      </c>
      <c r="EF81" t="s">
        <v>65</v>
      </c>
      <c r="EG81" t="s">
        <v>65</v>
      </c>
      <c r="EH81" t="s">
        <v>65</v>
      </c>
      <c r="EI81" t="s">
        <v>65</v>
      </c>
      <c r="EJ81" t="s">
        <v>65</v>
      </c>
      <c r="EK81" t="s">
        <v>65</v>
      </c>
      <c r="EL81" t="s">
        <v>65</v>
      </c>
      <c r="EM81" t="s">
        <v>65</v>
      </c>
      <c r="EN81" t="s">
        <v>65</v>
      </c>
      <c r="EO81" t="s">
        <v>65</v>
      </c>
      <c r="EP81" t="s">
        <v>65</v>
      </c>
      <c r="EQ81" t="s">
        <v>65</v>
      </c>
      <c r="ER81" t="s">
        <v>65</v>
      </c>
      <c r="ES81" t="s">
        <v>65</v>
      </c>
      <c r="ET81" t="s">
        <v>65</v>
      </c>
      <c r="EU81" t="s">
        <v>65</v>
      </c>
      <c r="EV81" t="s">
        <v>65</v>
      </c>
      <c r="EW81" t="s">
        <v>65</v>
      </c>
      <c r="EX81" t="s">
        <v>65</v>
      </c>
      <c r="EY81" t="s">
        <v>65</v>
      </c>
      <c r="EZ81" t="s">
        <v>65</v>
      </c>
      <c r="FA81" t="s">
        <v>65</v>
      </c>
      <c r="FB81" t="s">
        <v>65</v>
      </c>
      <c r="FC81" t="s">
        <v>65</v>
      </c>
      <c r="FD81" t="s">
        <v>65</v>
      </c>
      <c r="FE81" t="s">
        <v>65</v>
      </c>
      <c r="FF81" t="s">
        <v>65</v>
      </c>
      <c r="FG81" t="s">
        <v>65</v>
      </c>
      <c r="FH81" t="s">
        <v>65</v>
      </c>
      <c r="FI81" t="s">
        <v>65</v>
      </c>
      <c r="FJ81" t="s">
        <v>65</v>
      </c>
      <c r="FK81" t="s">
        <v>65</v>
      </c>
      <c r="FL81" t="s">
        <v>65</v>
      </c>
      <c r="FM81" t="s">
        <v>65</v>
      </c>
      <c r="FN81" t="s">
        <v>65</v>
      </c>
      <c r="FO81" t="s">
        <v>65</v>
      </c>
      <c r="FP81" t="s">
        <v>65</v>
      </c>
      <c r="FQ81" t="s">
        <v>65</v>
      </c>
      <c r="FR81" t="s">
        <v>65</v>
      </c>
      <c r="FS81" t="s">
        <v>65</v>
      </c>
      <c r="FT81" t="s">
        <v>65</v>
      </c>
      <c r="FU81" t="s">
        <v>65</v>
      </c>
      <c r="FV81" t="s">
        <v>65</v>
      </c>
      <c r="FW81" t="s">
        <v>65</v>
      </c>
      <c r="FX81" t="s">
        <v>65</v>
      </c>
      <c r="FY81" t="s">
        <v>65</v>
      </c>
      <c r="FZ81" t="s">
        <v>65</v>
      </c>
      <c r="GA81" t="s">
        <v>65</v>
      </c>
      <c r="GB81" t="s">
        <v>65</v>
      </c>
      <c r="GC81" t="s">
        <v>65</v>
      </c>
      <c r="GD81" t="s">
        <v>65</v>
      </c>
      <c r="GE81" t="s">
        <v>65</v>
      </c>
      <c r="GF81" t="s">
        <v>65</v>
      </c>
      <c r="GG81" t="s">
        <v>65</v>
      </c>
      <c r="GH81" t="s">
        <v>65</v>
      </c>
      <c r="GI81" t="s">
        <v>65</v>
      </c>
      <c r="GJ81" t="s">
        <v>65</v>
      </c>
      <c r="GK81" t="s">
        <v>65</v>
      </c>
      <c r="GL81" t="s">
        <v>65</v>
      </c>
      <c r="GM81" t="s">
        <v>65</v>
      </c>
      <c r="GN81" t="s">
        <v>65</v>
      </c>
      <c r="GO81" t="s">
        <v>65</v>
      </c>
      <c r="GP81" t="s">
        <v>65</v>
      </c>
      <c r="GQ81" t="s">
        <v>65</v>
      </c>
      <c r="GR81" t="s">
        <v>65</v>
      </c>
      <c r="GS81" t="s">
        <v>65</v>
      </c>
      <c r="GT81" t="s">
        <v>65</v>
      </c>
      <c r="GU81" t="s">
        <v>65</v>
      </c>
      <c r="GV81" t="s">
        <v>65</v>
      </c>
      <c r="GW81" t="s">
        <v>65</v>
      </c>
      <c r="GX81" t="s">
        <v>65</v>
      </c>
      <c r="GY81" t="s">
        <v>65</v>
      </c>
      <c r="GZ81" t="s">
        <v>65</v>
      </c>
      <c r="HA81" t="s">
        <v>65</v>
      </c>
      <c r="HB81" t="s">
        <v>65</v>
      </c>
      <c r="HC81" t="s">
        <v>65</v>
      </c>
      <c r="HD81" t="s">
        <v>65</v>
      </c>
      <c r="HE81" t="s">
        <v>65</v>
      </c>
      <c r="HF81" t="s">
        <v>65</v>
      </c>
      <c r="HG81" t="s">
        <v>65</v>
      </c>
      <c r="HH81" t="s">
        <v>65</v>
      </c>
      <c r="HI81" t="s">
        <v>65</v>
      </c>
      <c r="HJ81" t="s">
        <v>65</v>
      </c>
      <c r="HK81" t="s">
        <v>65</v>
      </c>
      <c r="HL81" t="s">
        <v>65</v>
      </c>
      <c r="HM81" t="s">
        <v>65</v>
      </c>
      <c r="HN81" t="s">
        <v>65</v>
      </c>
      <c r="HO81" t="s">
        <v>65</v>
      </c>
      <c r="HP81" t="s">
        <v>65</v>
      </c>
      <c r="HQ81" t="s">
        <v>65</v>
      </c>
      <c r="HR81" t="s">
        <v>65</v>
      </c>
      <c r="HS81" t="s">
        <v>65</v>
      </c>
      <c r="HT81" t="s">
        <v>65</v>
      </c>
      <c r="HU81" t="s">
        <v>65</v>
      </c>
      <c r="HV81" t="s">
        <v>65</v>
      </c>
      <c r="HW81" t="s">
        <v>65</v>
      </c>
      <c r="HX81" t="s">
        <v>65</v>
      </c>
      <c r="HY81" t="s">
        <v>65</v>
      </c>
      <c r="HZ81" t="s">
        <v>65</v>
      </c>
      <c r="IA81" t="s">
        <v>65</v>
      </c>
      <c r="IB81" t="s">
        <v>65</v>
      </c>
      <c r="IC81" t="s">
        <v>65</v>
      </c>
      <c r="ID81" t="s">
        <v>65</v>
      </c>
      <c r="IE81" t="s">
        <v>65</v>
      </c>
      <c r="IF81" t="s">
        <v>65</v>
      </c>
      <c r="IG81" t="s">
        <v>65</v>
      </c>
      <c r="IH81" t="s">
        <v>65</v>
      </c>
      <c r="II81" t="s">
        <v>65</v>
      </c>
      <c r="IJ81" t="s">
        <v>65</v>
      </c>
      <c r="IK81" t="s">
        <v>65</v>
      </c>
      <c r="IL81" t="s">
        <v>65</v>
      </c>
      <c r="IM81" t="s">
        <v>65</v>
      </c>
      <c r="IN81" t="s">
        <v>65</v>
      </c>
      <c r="IO81" t="s">
        <v>65</v>
      </c>
      <c r="IP81" t="s">
        <v>65</v>
      </c>
      <c r="IQ81" t="s">
        <v>65</v>
      </c>
      <c r="IR81" t="s">
        <v>65</v>
      </c>
      <c r="IS81" t="s">
        <v>65</v>
      </c>
      <c r="IT81" t="s">
        <v>65</v>
      </c>
      <c r="IU81" t="s">
        <v>65</v>
      </c>
      <c r="IV81" t="s">
        <v>65</v>
      </c>
      <c r="IW81" t="s">
        <v>65</v>
      </c>
      <c r="IX81" t="s">
        <v>65</v>
      </c>
      <c r="IY81" t="s">
        <v>65</v>
      </c>
      <c r="IZ81" t="s">
        <v>65</v>
      </c>
      <c r="JA81" t="s">
        <v>65</v>
      </c>
      <c r="JB81" t="s">
        <v>65</v>
      </c>
      <c r="JC81" t="s">
        <v>65</v>
      </c>
      <c r="JD81" t="s">
        <v>65</v>
      </c>
      <c r="JE81" t="s">
        <v>65</v>
      </c>
      <c r="JF81" t="s">
        <v>65</v>
      </c>
      <c r="JG81" t="s">
        <v>65</v>
      </c>
      <c r="JH81" t="s">
        <v>65</v>
      </c>
      <c r="JI81" t="s">
        <v>65</v>
      </c>
      <c r="JJ81" t="s">
        <v>65</v>
      </c>
      <c r="JK81" t="s">
        <v>65</v>
      </c>
      <c r="JL81" t="s">
        <v>65</v>
      </c>
      <c r="JM81" t="s">
        <v>65</v>
      </c>
      <c r="JN81" t="s">
        <v>65</v>
      </c>
      <c r="JO81" t="s">
        <v>65</v>
      </c>
      <c r="JP81" t="s">
        <v>65</v>
      </c>
      <c r="JQ81" t="s">
        <v>65</v>
      </c>
      <c r="JR81" t="s">
        <v>65</v>
      </c>
      <c r="JS81" t="s">
        <v>65</v>
      </c>
      <c r="JT81" t="s">
        <v>65</v>
      </c>
      <c r="JU81" t="s">
        <v>65</v>
      </c>
      <c r="JV81" t="s">
        <v>65</v>
      </c>
      <c r="JW81" t="s">
        <v>65</v>
      </c>
      <c r="JX81" t="s">
        <v>65</v>
      </c>
      <c r="JY81" t="s">
        <v>65</v>
      </c>
      <c r="JZ81" t="s">
        <v>65</v>
      </c>
      <c r="KA81" t="s">
        <v>65</v>
      </c>
      <c r="KB81" t="s">
        <v>65</v>
      </c>
      <c r="KC81" t="s">
        <v>65</v>
      </c>
      <c r="KD81" t="s">
        <v>65</v>
      </c>
      <c r="KE81" t="s">
        <v>65</v>
      </c>
      <c r="KF81" t="s">
        <v>65</v>
      </c>
      <c r="KG81" t="s">
        <v>65</v>
      </c>
      <c r="KH81" t="s">
        <v>65</v>
      </c>
      <c r="KI81" t="s">
        <v>65</v>
      </c>
      <c r="KJ81" t="s">
        <v>65</v>
      </c>
      <c r="KK81" t="s">
        <v>65</v>
      </c>
      <c r="KL81" t="s">
        <v>65</v>
      </c>
      <c r="KM81" t="s">
        <v>65</v>
      </c>
      <c r="KN81" t="s">
        <v>65</v>
      </c>
      <c r="KO81" t="s">
        <v>65</v>
      </c>
      <c r="KP81" t="s">
        <v>65</v>
      </c>
      <c r="KQ81" t="s">
        <v>65</v>
      </c>
      <c r="KR81" t="s">
        <v>65</v>
      </c>
      <c r="KS81" t="s">
        <v>65</v>
      </c>
      <c r="KT81" t="s">
        <v>65</v>
      </c>
      <c r="KU81" t="s">
        <v>65</v>
      </c>
      <c r="KV81" t="s">
        <v>65</v>
      </c>
      <c r="KW81" t="s">
        <v>65</v>
      </c>
      <c r="KX81" t="s">
        <v>65</v>
      </c>
      <c r="KY81" t="s">
        <v>65</v>
      </c>
      <c r="KZ81" t="s">
        <v>65</v>
      </c>
      <c r="LA81" t="s">
        <v>65</v>
      </c>
      <c r="LB81" t="s">
        <v>65</v>
      </c>
      <c r="LC81" t="s">
        <v>65</v>
      </c>
      <c r="LD81" t="s">
        <v>65</v>
      </c>
      <c r="LE81" t="s">
        <v>65</v>
      </c>
      <c r="LF81" t="s">
        <v>65</v>
      </c>
      <c r="LG81" t="s">
        <v>65</v>
      </c>
      <c r="LH81" t="s">
        <v>65</v>
      </c>
      <c r="LI81" t="s">
        <v>65</v>
      </c>
      <c r="LJ81" t="s">
        <v>65</v>
      </c>
      <c r="LK81" t="s">
        <v>65</v>
      </c>
      <c r="LL81" t="s">
        <v>65</v>
      </c>
      <c r="LM81" t="s">
        <v>65</v>
      </c>
      <c r="LN81" t="s">
        <v>65</v>
      </c>
      <c r="LO81" t="s">
        <v>65</v>
      </c>
    </row>
    <row r="82" spans="1:327" x14ac:dyDescent="0.2">
      <c r="A82" s="1">
        <f>Foglio3!A83</f>
        <v>23</v>
      </c>
      <c r="B82" s="1">
        <f>Foglio3!B83</f>
        <v>0</v>
      </c>
      <c r="C82" s="1" t="str">
        <f>Foglio3!C83</f>
        <v>-</v>
      </c>
      <c r="D82" s="1" t="str">
        <f>Foglio3!D83</f>
        <v>-</v>
      </c>
      <c r="E82" s="1" t="str">
        <f>Foglio3!E83</f>
        <v>-</v>
      </c>
      <c r="F82" s="1" t="str">
        <f>Foglio3!F83</f>
        <v>-</v>
      </c>
      <c r="G82" s="1" t="str">
        <f>Foglio1!H91</f>
        <v>-</v>
      </c>
      <c r="H82" s="1" t="str">
        <f>Foglio3!G83</f>
        <v>-</v>
      </c>
      <c r="I82" s="1" t="str">
        <f>Foglio3!H83</f>
        <v>-</v>
      </c>
      <c r="J82" s="1" t="str">
        <f>Foglio3!I83</f>
        <v>-</v>
      </c>
      <c r="K82" s="1" t="str">
        <f>Foglio3!J83</f>
        <v>-</v>
      </c>
      <c r="L82" s="1" t="s">
        <v>65</v>
      </c>
      <c r="M82" s="1" t="s">
        <v>65</v>
      </c>
      <c r="N82" s="1" t="s">
        <v>65</v>
      </c>
      <c r="O82" s="1" t="s">
        <v>65</v>
      </c>
      <c r="P82" s="1" t="s">
        <v>65</v>
      </c>
      <c r="Q82" s="1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65</v>
      </c>
      <c r="BG82" t="s">
        <v>65</v>
      </c>
      <c r="BH82" t="s">
        <v>65</v>
      </c>
      <c r="BI82" t="s">
        <v>65</v>
      </c>
      <c r="BJ82" t="s">
        <v>65</v>
      </c>
      <c r="BK82" t="s">
        <v>65</v>
      </c>
      <c r="BL82" t="s">
        <v>65</v>
      </c>
      <c r="BM82" t="s">
        <v>65</v>
      </c>
      <c r="BN82" t="s">
        <v>65</v>
      </c>
      <c r="BO82" t="s">
        <v>65</v>
      </c>
      <c r="BP82" t="s">
        <v>65</v>
      </c>
      <c r="BQ82" t="s">
        <v>65</v>
      </c>
      <c r="BR82" t="s">
        <v>65</v>
      </c>
      <c r="BS82" t="s">
        <v>65</v>
      </c>
      <c r="BT82" t="s">
        <v>65</v>
      </c>
      <c r="BU82" t="s">
        <v>65</v>
      </c>
      <c r="BV82" t="s">
        <v>65</v>
      </c>
      <c r="BW82" t="s">
        <v>65</v>
      </c>
      <c r="BX82" t="s">
        <v>65</v>
      </c>
      <c r="BY82" t="s">
        <v>65</v>
      </c>
      <c r="BZ82" t="s">
        <v>65</v>
      </c>
      <c r="CA82" t="s">
        <v>65</v>
      </c>
      <c r="CB82" t="s">
        <v>65</v>
      </c>
      <c r="CC82" t="s">
        <v>65</v>
      </c>
      <c r="CD82" t="s">
        <v>65</v>
      </c>
      <c r="CE82" t="s">
        <v>65</v>
      </c>
      <c r="CF82" t="s">
        <v>65</v>
      </c>
      <c r="CG82" t="s">
        <v>65</v>
      </c>
      <c r="CH82" t="s">
        <v>65</v>
      </c>
      <c r="CI82" t="s">
        <v>65</v>
      </c>
      <c r="CJ82" t="s">
        <v>65</v>
      </c>
      <c r="CK82" t="s">
        <v>65</v>
      </c>
      <c r="CL82" t="s">
        <v>65</v>
      </c>
      <c r="CM82" t="s">
        <v>65</v>
      </c>
      <c r="CN82" t="s">
        <v>65</v>
      </c>
      <c r="CO82" t="s">
        <v>65</v>
      </c>
      <c r="CP82" t="s">
        <v>65</v>
      </c>
      <c r="CQ82" t="s">
        <v>65</v>
      </c>
      <c r="CR82" t="s">
        <v>65</v>
      </c>
      <c r="CS82" t="s">
        <v>65</v>
      </c>
      <c r="CT82" t="s">
        <v>65</v>
      </c>
      <c r="CU82" t="s">
        <v>65</v>
      </c>
      <c r="CV82" t="s">
        <v>65</v>
      </c>
      <c r="CW82" t="s">
        <v>65</v>
      </c>
      <c r="CX82" t="s">
        <v>65</v>
      </c>
      <c r="CY82" t="s">
        <v>65</v>
      </c>
      <c r="CZ82" t="s">
        <v>65</v>
      </c>
      <c r="DA82" t="s">
        <v>65</v>
      </c>
      <c r="DB82" t="s">
        <v>65</v>
      </c>
      <c r="DC82" t="s">
        <v>65</v>
      </c>
      <c r="DD82" t="s">
        <v>65</v>
      </c>
      <c r="DE82" t="s">
        <v>65</v>
      </c>
      <c r="DF82" t="s">
        <v>65</v>
      </c>
      <c r="DG82" t="s">
        <v>65</v>
      </c>
      <c r="DH82" t="s">
        <v>65</v>
      </c>
      <c r="DI82" t="s">
        <v>65</v>
      </c>
      <c r="DJ82" t="s">
        <v>65</v>
      </c>
      <c r="DK82" t="s">
        <v>65</v>
      </c>
      <c r="DL82" t="s">
        <v>65</v>
      </c>
      <c r="DM82" t="s">
        <v>65</v>
      </c>
      <c r="DN82" t="s">
        <v>65</v>
      </c>
      <c r="DO82" t="s">
        <v>65</v>
      </c>
      <c r="DP82" t="s">
        <v>65</v>
      </c>
      <c r="DQ82" t="s">
        <v>65</v>
      </c>
      <c r="DR82" t="s">
        <v>65</v>
      </c>
      <c r="DS82" t="s">
        <v>65</v>
      </c>
      <c r="DT82" t="s">
        <v>65</v>
      </c>
      <c r="DU82" t="s">
        <v>65</v>
      </c>
      <c r="DV82" t="s">
        <v>65</v>
      </c>
      <c r="DW82" t="s">
        <v>65</v>
      </c>
      <c r="DX82" t="s">
        <v>65</v>
      </c>
      <c r="DY82" t="s">
        <v>65</v>
      </c>
      <c r="DZ82" t="s">
        <v>65</v>
      </c>
      <c r="EA82" t="s">
        <v>65</v>
      </c>
      <c r="EB82" t="s">
        <v>65</v>
      </c>
      <c r="EC82" t="s">
        <v>65</v>
      </c>
      <c r="ED82" t="s">
        <v>65</v>
      </c>
      <c r="EE82" t="s">
        <v>65</v>
      </c>
      <c r="EF82" t="s">
        <v>65</v>
      </c>
      <c r="EG82" t="s">
        <v>65</v>
      </c>
      <c r="EH82" t="s">
        <v>65</v>
      </c>
      <c r="EI82" t="s">
        <v>65</v>
      </c>
      <c r="EJ82" t="s">
        <v>65</v>
      </c>
      <c r="EK82" t="s">
        <v>65</v>
      </c>
      <c r="EL82" t="s">
        <v>65</v>
      </c>
      <c r="EM82" t="s">
        <v>65</v>
      </c>
      <c r="EN82" t="s">
        <v>65</v>
      </c>
      <c r="EO82" t="s">
        <v>65</v>
      </c>
      <c r="EP82" t="s">
        <v>65</v>
      </c>
      <c r="EQ82" t="s">
        <v>65</v>
      </c>
      <c r="ER82" t="s">
        <v>65</v>
      </c>
      <c r="ES82" t="s">
        <v>65</v>
      </c>
      <c r="ET82" t="s">
        <v>65</v>
      </c>
      <c r="EU82" t="s">
        <v>65</v>
      </c>
      <c r="EV82" t="s">
        <v>65</v>
      </c>
      <c r="EW82" t="s">
        <v>65</v>
      </c>
      <c r="EX82" t="s">
        <v>65</v>
      </c>
      <c r="EY82" t="s">
        <v>65</v>
      </c>
      <c r="EZ82" t="s">
        <v>65</v>
      </c>
      <c r="FA82" t="s">
        <v>65</v>
      </c>
      <c r="FB82" t="s">
        <v>65</v>
      </c>
      <c r="FC82" t="s">
        <v>65</v>
      </c>
      <c r="FD82" t="s">
        <v>65</v>
      </c>
      <c r="FE82" t="s">
        <v>65</v>
      </c>
      <c r="FF82" t="s">
        <v>65</v>
      </c>
      <c r="FG82" t="s">
        <v>65</v>
      </c>
      <c r="FH82" t="s">
        <v>65</v>
      </c>
      <c r="FI82" t="s">
        <v>65</v>
      </c>
      <c r="FJ82" t="s">
        <v>65</v>
      </c>
      <c r="FK82" t="s">
        <v>65</v>
      </c>
      <c r="FL82" t="s">
        <v>65</v>
      </c>
      <c r="FM82" t="s">
        <v>65</v>
      </c>
      <c r="FN82" t="s">
        <v>65</v>
      </c>
      <c r="FO82" t="s">
        <v>65</v>
      </c>
      <c r="FP82" t="s">
        <v>65</v>
      </c>
      <c r="FQ82" t="s">
        <v>65</v>
      </c>
      <c r="FR82" t="s">
        <v>65</v>
      </c>
      <c r="FS82" t="s">
        <v>65</v>
      </c>
      <c r="FT82" t="s">
        <v>65</v>
      </c>
      <c r="FU82" t="s">
        <v>65</v>
      </c>
      <c r="FV82" t="s">
        <v>65</v>
      </c>
      <c r="FW82" t="s">
        <v>65</v>
      </c>
      <c r="FX82" t="s">
        <v>65</v>
      </c>
      <c r="FY82" t="s">
        <v>65</v>
      </c>
      <c r="FZ82" t="s">
        <v>65</v>
      </c>
      <c r="GA82" t="s">
        <v>65</v>
      </c>
      <c r="GB82" t="s">
        <v>65</v>
      </c>
      <c r="GC82" t="s">
        <v>65</v>
      </c>
      <c r="GD82" t="s">
        <v>65</v>
      </c>
      <c r="GE82" t="s">
        <v>65</v>
      </c>
      <c r="GF82" t="s">
        <v>65</v>
      </c>
      <c r="GG82" t="s">
        <v>65</v>
      </c>
      <c r="GH82" t="s">
        <v>65</v>
      </c>
      <c r="GI82" t="s">
        <v>65</v>
      </c>
      <c r="GJ82" t="s">
        <v>65</v>
      </c>
      <c r="GK82" t="s">
        <v>65</v>
      </c>
      <c r="GL82" t="s">
        <v>65</v>
      </c>
      <c r="GM82" t="s">
        <v>65</v>
      </c>
      <c r="GN82" t="s">
        <v>65</v>
      </c>
      <c r="GO82" t="s">
        <v>65</v>
      </c>
      <c r="GP82" t="s">
        <v>65</v>
      </c>
      <c r="GQ82" t="s">
        <v>65</v>
      </c>
      <c r="GR82" t="s">
        <v>65</v>
      </c>
      <c r="GS82" t="s">
        <v>65</v>
      </c>
      <c r="GT82" t="s">
        <v>65</v>
      </c>
      <c r="GU82" t="s">
        <v>65</v>
      </c>
      <c r="GV82" t="s">
        <v>65</v>
      </c>
      <c r="GW82" t="s">
        <v>65</v>
      </c>
      <c r="GX82" t="s">
        <v>65</v>
      </c>
      <c r="GY82" t="s">
        <v>65</v>
      </c>
      <c r="GZ82" t="s">
        <v>65</v>
      </c>
      <c r="HA82" t="s">
        <v>65</v>
      </c>
      <c r="HB82" t="s">
        <v>65</v>
      </c>
      <c r="HC82" t="s">
        <v>65</v>
      </c>
      <c r="HD82" t="s">
        <v>65</v>
      </c>
      <c r="HE82" t="s">
        <v>65</v>
      </c>
      <c r="HF82" t="s">
        <v>65</v>
      </c>
      <c r="HG82" t="s">
        <v>65</v>
      </c>
      <c r="HH82" t="s">
        <v>65</v>
      </c>
      <c r="HI82" t="s">
        <v>65</v>
      </c>
      <c r="HJ82" t="s">
        <v>65</v>
      </c>
      <c r="HK82" t="s">
        <v>65</v>
      </c>
      <c r="HL82" t="s">
        <v>65</v>
      </c>
      <c r="HM82" t="s">
        <v>65</v>
      </c>
      <c r="HN82" t="s">
        <v>65</v>
      </c>
      <c r="HO82" t="s">
        <v>65</v>
      </c>
      <c r="HP82" t="s">
        <v>65</v>
      </c>
      <c r="HQ82" t="s">
        <v>65</v>
      </c>
      <c r="HR82" t="s">
        <v>65</v>
      </c>
      <c r="HS82" t="s">
        <v>65</v>
      </c>
      <c r="HT82" t="s">
        <v>65</v>
      </c>
      <c r="HU82" t="s">
        <v>65</v>
      </c>
      <c r="HV82" t="s">
        <v>65</v>
      </c>
      <c r="HW82" t="s">
        <v>65</v>
      </c>
      <c r="HX82" t="s">
        <v>65</v>
      </c>
      <c r="HY82" t="s">
        <v>65</v>
      </c>
      <c r="HZ82" t="s">
        <v>65</v>
      </c>
      <c r="IA82" t="s">
        <v>65</v>
      </c>
      <c r="IB82" t="s">
        <v>65</v>
      </c>
      <c r="IC82" t="s">
        <v>65</v>
      </c>
      <c r="ID82" t="s">
        <v>65</v>
      </c>
      <c r="IE82" t="s">
        <v>65</v>
      </c>
      <c r="IF82" t="s">
        <v>65</v>
      </c>
      <c r="IG82" t="s">
        <v>65</v>
      </c>
      <c r="IH82" t="s">
        <v>65</v>
      </c>
      <c r="II82" t="s">
        <v>65</v>
      </c>
      <c r="IJ82" t="s">
        <v>65</v>
      </c>
      <c r="IK82" t="s">
        <v>65</v>
      </c>
      <c r="IL82" t="s">
        <v>65</v>
      </c>
      <c r="IM82" t="s">
        <v>65</v>
      </c>
      <c r="IN82" t="s">
        <v>65</v>
      </c>
      <c r="IO82" t="s">
        <v>65</v>
      </c>
      <c r="IP82" t="s">
        <v>65</v>
      </c>
      <c r="IQ82" t="s">
        <v>65</v>
      </c>
      <c r="IR82" t="s">
        <v>65</v>
      </c>
      <c r="IS82" t="s">
        <v>65</v>
      </c>
      <c r="IT82" t="s">
        <v>65</v>
      </c>
      <c r="IU82" t="s">
        <v>65</v>
      </c>
      <c r="IV82" t="s">
        <v>65</v>
      </c>
      <c r="IW82" t="s">
        <v>65</v>
      </c>
      <c r="IX82" t="s">
        <v>65</v>
      </c>
      <c r="IY82" t="s">
        <v>65</v>
      </c>
      <c r="IZ82" t="s">
        <v>65</v>
      </c>
      <c r="JA82" t="s">
        <v>65</v>
      </c>
      <c r="JB82" t="s">
        <v>65</v>
      </c>
      <c r="JC82" t="s">
        <v>65</v>
      </c>
      <c r="JD82" t="s">
        <v>65</v>
      </c>
      <c r="JE82" t="s">
        <v>65</v>
      </c>
      <c r="JF82" t="s">
        <v>65</v>
      </c>
      <c r="JG82" t="s">
        <v>65</v>
      </c>
      <c r="JH82" t="s">
        <v>65</v>
      </c>
      <c r="JI82" t="s">
        <v>65</v>
      </c>
      <c r="JJ82" t="s">
        <v>65</v>
      </c>
      <c r="JK82" t="s">
        <v>65</v>
      </c>
      <c r="JL82" t="s">
        <v>65</v>
      </c>
      <c r="JM82" t="s">
        <v>65</v>
      </c>
      <c r="JN82" t="s">
        <v>65</v>
      </c>
      <c r="JO82" t="s">
        <v>65</v>
      </c>
      <c r="JP82" t="s">
        <v>65</v>
      </c>
      <c r="JQ82" t="s">
        <v>65</v>
      </c>
      <c r="JR82" t="s">
        <v>65</v>
      </c>
      <c r="JS82" t="s">
        <v>65</v>
      </c>
      <c r="JT82" t="s">
        <v>65</v>
      </c>
      <c r="JU82" t="s">
        <v>65</v>
      </c>
      <c r="JV82" t="s">
        <v>65</v>
      </c>
      <c r="JW82" t="s">
        <v>65</v>
      </c>
      <c r="JX82" t="s">
        <v>65</v>
      </c>
      <c r="JY82" t="s">
        <v>65</v>
      </c>
      <c r="JZ82" t="s">
        <v>65</v>
      </c>
      <c r="KA82" t="s">
        <v>65</v>
      </c>
      <c r="KB82" t="s">
        <v>65</v>
      </c>
      <c r="KC82" t="s">
        <v>65</v>
      </c>
      <c r="KD82" t="s">
        <v>65</v>
      </c>
      <c r="KE82" t="s">
        <v>65</v>
      </c>
      <c r="KF82" t="s">
        <v>65</v>
      </c>
      <c r="KG82" t="s">
        <v>65</v>
      </c>
      <c r="KH82" t="s">
        <v>65</v>
      </c>
      <c r="KI82" t="s">
        <v>65</v>
      </c>
      <c r="KJ82" t="s">
        <v>65</v>
      </c>
      <c r="KK82" t="s">
        <v>65</v>
      </c>
      <c r="KL82" t="s">
        <v>65</v>
      </c>
      <c r="KM82" t="s">
        <v>65</v>
      </c>
      <c r="KN82" t="s">
        <v>65</v>
      </c>
      <c r="KO82" t="s">
        <v>65</v>
      </c>
      <c r="KP82" t="s">
        <v>65</v>
      </c>
      <c r="KQ82" t="s">
        <v>65</v>
      </c>
      <c r="KR82" t="s">
        <v>65</v>
      </c>
      <c r="KS82" t="s">
        <v>65</v>
      </c>
      <c r="KT82" t="s">
        <v>65</v>
      </c>
      <c r="KU82" t="s">
        <v>65</v>
      </c>
      <c r="KV82" t="s">
        <v>65</v>
      </c>
      <c r="KW82" t="s">
        <v>65</v>
      </c>
      <c r="KX82" t="s">
        <v>65</v>
      </c>
      <c r="KY82" t="s">
        <v>65</v>
      </c>
      <c r="KZ82" t="s">
        <v>65</v>
      </c>
      <c r="LA82" t="s">
        <v>65</v>
      </c>
      <c r="LB82" t="s">
        <v>65</v>
      </c>
      <c r="LC82" t="s">
        <v>65</v>
      </c>
      <c r="LD82" t="s">
        <v>65</v>
      </c>
      <c r="LE82" t="s">
        <v>65</v>
      </c>
      <c r="LF82" t="s">
        <v>65</v>
      </c>
      <c r="LG82" t="s">
        <v>65</v>
      </c>
      <c r="LH82" t="s">
        <v>65</v>
      </c>
      <c r="LI82" t="s">
        <v>65</v>
      </c>
      <c r="LJ82" t="s">
        <v>65</v>
      </c>
      <c r="LK82" t="s">
        <v>65</v>
      </c>
      <c r="LL82" t="s">
        <v>65</v>
      </c>
      <c r="LM82" t="s">
        <v>65</v>
      </c>
      <c r="LN82" t="s">
        <v>65</v>
      </c>
      <c r="LO82" t="s">
        <v>65</v>
      </c>
    </row>
    <row r="83" spans="1:327" ht="15.75" thickBot="1" x14ac:dyDescent="0.25">
      <c r="A83" s="1">
        <f>Foglio3!A84</f>
        <v>24</v>
      </c>
      <c r="B83" s="1">
        <f>Foglio3!B84</f>
        <v>0</v>
      </c>
      <c r="C83" s="1" t="str">
        <f>Foglio3!C84</f>
        <v>-</v>
      </c>
      <c r="D83" s="1" t="str">
        <f>Foglio3!D84</f>
        <v>-</v>
      </c>
      <c r="E83" s="1" t="str">
        <f>Foglio3!E84</f>
        <v>-</v>
      </c>
      <c r="F83" s="1" t="str">
        <f>Foglio3!F84</f>
        <v>-</v>
      </c>
      <c r="G83" s="1" t="str">
        <f>Foglio1!H92</f>
        <v>-</v>
      </c>
      <c r="H83" s="1" t="str">
        <f>Foglio3!G84</f>
        <v>-</v>
      </c>
      <c r="I83" s="1" t="str">
        <f>Foglio3!H84</f>
        <v>-</v>
      </c>
      <c r="J83" s="1" t="str">
        <f>Foglio3!I84</f>
        <v>-</v>
      </c>
      <c r="K83" s="1" t="str">
        <f>Foglio3!J84</f>
        <v>-</v>
      </c>
      <c r="L83" s="1" t="s">
        <v>65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65</v>
      </c>
      <c r="BG83" t="s">
        <v>65</v>
      </c>
      <c r="BH83" t="s">
        <v>65</v>
      </c>
      <c r="BI83" t="s">
        <v>65</v>
      </c>
      <c r="BJ83" t="s">
        <v>65</v>
      </c>
      <c r="BK83" t="s">
        <v>65</v>
      </c>
      <c r="BL83" t="s">
        <v>65</v>
      </c>
      <c r="BM83" t="s">
        <v>65</v>
      </c>
      <c r="BN83" t="s">
        <v>65</v>
      </c>
      <c r="BO83" t="s">
        <v>65</v>
      </c>
      <c r="BP83" t="s">
        <v>65</v>
      </c>
      <c r="BQ83" t="s">
        <v>65</v>
      </c>
      <c r="BR83" t="s">
        <v>65</v>
      </c>
      <c r="BS83" t="s">
        <v>65</v>
      </c>
      <c r="BT83" t="s">
        <v>65</v>
      </c>
      <c r="BU83" t="s">
        <v>65</v>
      </c>
      <c r="BV83" t="s">
        <v>65</v>
      </c>
      <c r="BW83" t="s">
        <v>65</v>
      </c>
      <c r="BX83" t="s">
        <v>65</v>
      </c>
      <c r="BY83" t="s">
        <v>65</v>
      </c>
      <c r="BZ83" t="s">
        <v>65</v>
      </c>
      <c r="CA83" t="s">
        <v>65</v>
      </c>
      <c r="CB83" t="s">
        <v>65</v>
      </c>
      <c r="CC83" t="s">
        <v>65</v>
      </c>
      <c r="CD83" t="s">
        <v>65</v>
      </c>
      <c r="CE83" t="s">
        <v>65</v>
      </c>
      <c r="CF83" t="s">
        <v>65</v>
      </c>
      <c r="CG83" t="s">
        <v>65</v>
      </c>
      <c r="CH83" t="s">
        <v>65</v>
      </c>
      <c r="CI83" t="s">
        <v>65</v>
      </c>
      <c r="CJ83" t="s">
        <v>65</v>
      </c>
      <c r="CK83" t="s">
        <v>65</v>
      </c>
      <c r="CL83" t="s">
        <v>65</v>
      </c>
      <c r="CM83" t="s">
        <v>65</v>
      </c>
      <c r="CN83" t="s">
        <v>65</v>
      </c>
      <c r="CO83" t="s">
        <v>65</v>
      </c>
      <c r="CP83" t="s">
        <v>65</v>
      </c>
      <c r="CQ83" t="s">
        <v>65</v>
      </c>
      <c r="CR83" t="s">
        <v>65</v>
      </c>
      <c r="CS83" t="s">
        <v>65</v>
      </c>
      <c r="CT83" t="s">
        <v>65</v>
      </c>
      <c r="CU83" t="s">
        <v>65</v>
      </c>
      <c r="CV83" t="s">
        <v>65</v>
      </c>
      <c r="CW83" t="s">
        <v>65</v>
      </c>
      <c r="CX83" t="s">
        <v>65</v>
      </c>
      <c r="CY83" t="s">
        <v>65</v>
      </c>
      <c r="CZ83" t="s">
        <v>65</v>
      </c>
      <c r="DA83" t="s">
        <v>65</v>
      </c>
      <c r="DB83" t="s">
        <v>65</v>
      </c>
      <c r="DC83" t="s">
        <v>65</v>
      </c>
      <c r="DD83" t="s">
        <v>65</v>
      </c>
      <c r="DE83" t="s">
        <v>65</v>
      </c>
      <c r="DF83" t="s">
        <v>65</v>
      </c>
      <c r="DG83" t="s">
        <v>65</v>
      </c>
      <c r="DH83" t="s">
        <v>65</v>
      </c>
      <c r="DI83" t="s">
        <v>65</v>
      </c>
      <c r="DJ83" t="s">
        <v>65</v>
      </c>
      <c r="DK83" t="s">
        <v>65</v>
      </c>
      <c r="DL83" t="s">
        <v>65</v>
      </c>
      <c r="DM83" t="s">
        <v>65</v>
      </c>
      <c r="DN83" t="s">
        <v>65</v>
      </c>
      <c r="DO83" t="s">
        <v>65</v>
      </c>
      <c r="DP83" t="s">
        <v>65</v>
      </c>
      <c r="DQ83" t="s">
        <v>65</v>
      </c>
      <c r="DR83" t="s">
        <v>65</v>
      </c>
      <c r="DS83" t="s">
        <v>65</v>
      </c>
      <c r="DT83" t="s">
        <v>65</v>
      </c>
      <c r="DU83" t="s">
        <v>65</v>
      </c>
      <c r="DV83" t="s">
        <v>65</v>
      </c>
      <c r="DW83" t="s">
        <v>65</v>
      </c>
      <c r="DX83" t="s">
        <v>65</v>
      </c>
      <c r="DY83" t="s">
        <v>65</v>
      </c>
      <c r="DZ83" t="s">
        <v>65</v>
      </c>
      <c r="EA83" t="s">
        <v>65</v>
      </c>
      <c r="EB83" t="s">
        <v>65</v>
      </c>
      <c r="EC83" t="s">
        <v>65</v>
      </c>
      <c r="ED83" t="s">
        <v>65</v>
      </c>
      <c r="EE83" t="s">
        <v>65</v>
      </c>
      <c r="EF83" t="s">
        <v>65</v>
      </c>
      <c r="EG83" t="s">
        <v>65</v>
      </c>
      <c r="EH83" t="s">
        <v>65</v>
      </c>
      <c r="EI83" t="s">
        <v>65</v>
      </c>
      <c r="EJ83" t="s">
        <v>65</v>
      </c>
      <c r="EK83" t="s">
        <v>65</v>
      </c>
      <c r="EL83" t="s">
        <v>65</v>
      </c>
      <c r="EM83" t="s">
        <v>65</v>
      </c>
      <c r="EN83" t="s">
        <v>65</v>
      </c>
      <c r="EO83" t="s">
        <v>65</v>
      </c>
      <c r="EP83" t="s">
        <v>65</v>
      </c>
      <c r="EQ83" t="s">
        <v>65</v>
      </c>
      <c r="ER83" t="s">
        <v>65</v>
      </c>
      <c r="ES83" t="s">
        <v>65</v>
      </c>
      <c r="ET83" t="s">
        <v>65</v>
      </c>
      <c r="EU83" t="s">
        <v>65</v>
      </c>
      <c r="EV83" t="s">
        <v>65</v>
      </c>
      <c r="EW83" t="s">
        <v>65</v>
      </c>
      <c r="EX83" t="s">
        <v>65</v>
      </c>
      <c r="EY83" t="s">
        <v>65</v>
      </c>
      <c r="EZ83" t="s">
        <v>65</v>
      </c>
      <c r="FA83" t="s">
        <v>65</v>
      </c>
      <c r="FB83" t="s">
        <v>65</v>
      </c>
      <c r="FC83" t="s">
        <v>65</v>
      </c>
      <c r="FD83" t="s">
        <v>65</v>
      </c>
      <c r="FE83" t="s">
        <v>65</v>
      </c>
      <c r="FF83" t="s">
        <v>65</v>
      </c>
      <c r="FG83" t="s">
        <v>65</v>
      </c>
      <c r="FH83" t="s">
        <v>65</v>
      </c>
      <c r="FI83" t="s">
        <v>65</v>
      </c>
      <c r="FJ83" t="s">
        <v>65</v>
      </c>
      <c r="FK83" t="s">
        <v>65</v>
      </c>
      <c r="FL83" t="s">
        <v>65</v>
      </c>
      <c r="FM83" t="s">
        <v>65</v>
      </c>
      <c r="FN83" t="s">
        <v>65</v>
      </c>
      <c r="FO83" t="s">
        <v>65</v>
      </c>
      <c r="FP83" t="s">
        <v>65</v>
      </c>
      <c r="FQ83" t="s">
        <v>65</v>
      </c>
      <c r="FR83" t="s">
        <v>65</v>
      </c>
      <c r="FS83" t="s">
        <v>65</v>
      </c>
      <c r="FT83" t="s">
        <v>65</v>
      </c>
      <c r="FU83" t="s">
        <v>65</v>
      </c>
      <c r="FV83" t="s">
        <v>65</v>
      </c>
      <c r="FW83" t="s">
        <v>65</v>
      </c>
      <c r="FX83" t="s">
        <v>65</v>
      </c>
      <c r="FY83" t="s">
        <v>65</v>
      </c>
      <c r="FZ83" t="s">
        <v>65</v>
      </c>
      <c r="GA83" t="s">
        <v>65</v>
      </c>
      <c r="GB83" t="s">
        <v>65</v>
      </c>
      <c r="GC83" t="s">
        <v>65</v>
      </c>
      <c r="GD83" t="s">
        <v>65</v>
      </c>
      <c r="GE83" t="s">
        <v>65</v>
      </c>
      <c r="GF83" t="s">
        <v>65</v>
      </c>
      <c r="GG83" t="s">
        <v>65</v>
      </c>
      <c r="GH83" t="s">
        <v>65</v>
      </c>
      <c r="GI83" t="s">
        <v>65</v>
      </c>
      <c r="GJ83" t="s">
        <v>65</v>
      </c>
      <c r="GK83" t="s">
        <v>65</v>
      </c>
      <c r="GL83" t="s">
        <v>65</v>
      </c>
      <c r="GM83" t="s">
        <v>65</v>
      </c>
      <c r="GN83" t="s">
        <v>65</v>
      </c>
      <c r="GO83" t="s">
        <v>65</v>
      </c>
      <c r="GP83" t="s">
        <v>65</v>
      </c>
      <c r="GQ83" t="s">
        <v>65</v>
      </c>
      <c r="GR83" t="s">
        <v>65</v>
      </c>
      <c r="GS83" t="s">
        <v>65</v>
      </c>
      <c r="GT83" t="s">
        <v>65</v>
      </c>
      <c r="GU83" t="s">
        <v>65</v>
      </c>
      <c r="GV83" t="s">
        <v>65</v>
      </c>
      <c r="GW83" t="s">
        <v>65</v>
      </c>
      <c r="GX83" t="s">
        <v>65</v>
      </c>
      <c r="GY83" t="s">
        <v>65</v>
      </c>
      <c r="GZ83" t="s">
        <v>65</v>
      </c>
      <c r="HA83" t="s">
        <v>65</v>
      </c>
      <c r="HB83" t="s">
        <v>65</v>
      </c>
      <c r="HC83" t="s">
        <v>65</v>
      </c>
      <c r="HD83" t="s">
        <v>65</v>
      </c>
      <c r="HE83" t="s">
        <v>65</v>
      </c>
      <c r="HF83" t="s">
        <v>65</v>
      </c>
      <c r="HG83" t="s">
        <v>65</v>
      </c>
      <c r="HH83" t="s">
        <v>65</v>
      </c>
      <c r="HI83" t="s">
        <v>65</v>
      </c>
      <c r="HJ83" t="s">
        <v>65</v>
      </c>
      <c r="HK83" t="s">
        <v>65</v>
      </c>
      <c r="HL83" t="s">
        <v>65</v>
      </c>
      <c r="HM83" t="s">
        <v>65</v>
      </c>
      <c r="HN83" t="s">
        <v>65</v>
      </c>
      <c r="HO83" t="s">
        <v>65</v>
      </c>
      <c r="HP83" t="s">
        <v>65</v>
      </c>
      <c r="HQ83" t="s">
        <v>65</v>
      </c>
      <c r="HR83" t="s">
        <v>65</v>
      </c>
      <c r="HS83" t="s">
        <v>65</v>
      </c>
      <c r="HT83" t="s">
        <v>65</v>
      </c>
      <c r="HU83" t="s">
        <v>65</v>
      </c>
      <c r="HV83" t="s">
        <v>65</v>
      </c>
      <c r="HW83" t="s">
        <v>65</v>
      </c>
      <c r="HX83" t="s">
        <v>65</v>
      </c>
      <c r="HY83" t="s">
        <v>65</v>
      </c>
      <c r="HZ83" t="s">
        <v>65</v>
      </c>
      <c r="IA83" t="s">
        <v>65</v>
      </c>
      <c r="IB83" t="s">
        <v>65</v>
      </c>
      <c r="IC83" t="s">
        <v>65</v>
      </c>
      <c r="ID83" t="s">
        <v>65</v>
      </c>
      <c r="IE83" t="s">
        <v>65</v>
      </c>
      <c r="IF83" t="s">
        <v>65</v>
      </c>
      <c r="IG83" t="s">
        <v>65</v>
      </c>
      <c r="IH83" t="s">
        <v>65</v>
      </c>
      <c r="II83" t="s">
        <v>65</v>
      </c>
      <c r="IJ83" t="s">
        <v>65</v>
      </c>
      <c r="IK83" t="s">
        <v>65</v>
      </c>
      <c r="IL83" t="s">
        <v>65</v>
      </c>
      <c r="IM83" t="s">
        <v>65</v>
      </c>
      <c r="IN83" t="s">
        <v>65</v>
      </c>
      <c r="IO83" t="s">
        <v>65</v>
      </c>
      <c r="IP83" t="s">
        <v>65</v>
      </c>
      <c r="IQ83" t="s">
        <v>65</v>
      </c>
      <c r="IR83" t="s">
        <v>65</v>
      </c>
      <c r="IS83" t="s">
        <v>65</v>
      </c>
      <c r="IT83" t="s">
        <v>65</v>
      </c>
      <c r="IU83" t="s">
        <v>65</v>
      </c>
      <c r="IV83" t="s">
        <v>65</v>
      </c>
      <c r="IW83" t="s">
        <v>65</v>
      </c>
      <c r="IX83" t="s">
        <v>65</v>
      </c>
      <c r="IY83" t="s">
        <v>65</v>
      </c>
      <c r="IZ83" t="s">
        <v>65</v>
      </c>
      <c r="JA83" t="s">
        <v>65</v>
      </c>
      <c r="JB83" t="s">
        <v>65</v>
      </c>
      <c r="JC83" t="s">
        <v>65</v>
      </c>
      <c r="JD83" t="s">
        <v>65</v>
      </c>
      <c r="JE83" t="s">
        <v>65</v>
      </c>
      <c r="JF83" t="s">
        <v>65</v>
      </c>
      <c r="JG83" t="s">
        <v>65</v>
      </c>
      <c r="JH83" t="s">
        <v>65</v>
      </c>
      <c r="JI83" t="s">
        <v>65</v>
      </c>
      <c r="JJ83" t="s">
        <v>65</v>
      </c>
      <c r="JK83" t="s">
        <v>65</v>
      </c>
      <c r="JL83" t="s">
        <v>65</v>
      </c>
      <c r="JM83" t="s">
        <v>65</v>
      </c>
      <c r="JN83" t="s">
        <v>65</v>
      </c>
      <c r="JO83" t="s">
        <v>65</v>
      </c>
      <c r="JP83" t="s">
        <v>65</v>
      </c>
      <c r="JQ83" t="s">
        <v>65</v>
      </c>
      <c r="JR83" t="s">
        <v>65</v>
      </c>
      <c r="JS83" t="s">
        <v>65</v>
      </c>
      <c r="JT83" t="s">
        <v>65</v>
      </c>
      <c r="JU83" t="s">
        <v>65</v>
      </c>
      <c r="JV83" t="s">
        <v>65</v>
      </c>
      <c r="JW83" t="s">
        <v>65</v>
      </c>
      <c r="JX83" t="s">
        <v>65</v>
      </c>
      <c r="JY83" t="s">
        <v>65</v>
      </c>
      <c r="JZ83" t="s">
        <v>65</v>
      </c>
      <c r="KA83" t="s">
        <v>65</v>
      </c>
      <c r="KB83" t="s">
        <v>65</v>
      </c>
      <c r="KC83" t="s">
        <v>65</v>
      </c>
      <c r="KD83" t="s">
        <v>65</v>
      </c>
      <c r="KE83" t="s">
        <v>65</v>
      </c>
      <c r="KF83" t="s">
        <v>65</v>
      </c>
      <c r="KG83" t="s">
        <v>65</v>
      </c>
      <c r="KH83" t="s">
        <v>65</v>
      </c>
      <c r="KI83" t="s">
        <v>65</v>
      </c>
      <c r="KJ83" t="s">
        <v>65</v>
      </c>
      <c r="KK83" t="s">
        <v>65</v>
      </c>
      <c r="KL83" t="s">
        <v>65</v>
      </c>
      <c r="KM83" t="s">
        <v>65</v>
      </c>
      <c r="KN83" t="s">
        <v>65</v>
      </c>
      <c r="KO83" t="s">
        <v>65</v>
      </c>
      <c r="KP83" t="s">
        <v>65</v>
      </c>
      <c r="KQ83" t="s">
        <v>65</v>
      </c>
      <c r="KR83" t="s">
        <v>65</v>
      </c>
      <c r="KS83" t="s">
        <v>65</v>
      </c>
      <c r="KT83" t="s">
        <v>65</v>
      </c>
      <c r="KU83" t="s">
        <v>65</v>
      </c>
      <c r="KV83" t="s">
        <v>65</v>
      </c>
      <c r="KW83" t="s">
        <v>65</v>
      </c>
      <c r="KX83" t="s">
        <v>65</v>
      </c>
      <c r="KY83" t="s">
        <v>65</v>
      </c>
      <c r="KZ83" t="s">
        <v>65</v>
      </c>
      <c r="LA83" t="s">
        <v>65</v>
      </c>
      <c r="LB83" t="s">
        <v>65</v>
      </c>
      <c r="LC83" t="s">
        <v>65</v>
      </c>
      <c r="LD83" t="s">
        <v>65</v>
      </c>
      <c r="LE83" t="s">
        <v>65</v>
      </c>
      <c r="LF83" t="s">
        <v>65</v>
      </c>
      <c r="LG83" t="s">
        <v>65</v>
      </c>
      <c r="LH83" t="s">
        <v>65</v>
      </c>
      <c r="LI83" t="s">
        <v>65</v>
      </c>
      <c r="LJ83" t="s">
        <v>65</v>
      </c>
      <c r="LK83" t="s">
        <v>65</v>
      </c>
      <c r="LL83" t="s">
        <v>65</v>
      </c>
      <c r="LM83" t="s">
        <v>65</v>
      </c>
      <c r="LN83" t="s">
        <v>65</v>
      </c>
      <c r="LO83" t="s">
        <v>65</v>
      </c>
    </row>
    <row r="84" spans="1:327" ht="15.75" thickBot="1" x14ac:dyDescent="0.25">
      <c r="V84" t="s">
        <v>73</v>
      </c>
      <c r="W84" s="28">
        <v>60</v>
      </c>
      <c r="X84" s="29">
        <f>W84</f>
        <v>60</v>
      </c>
      <c r="Y84" s="29">
        <f>W84</f>
        <v>60</v>
      </c>
      <c r="Z84" s="29">
        <f>W84</f>
        <v>60</v>
      </c>
      <c r="AA84" s="30">
        <f>W84</f>
        <v>60</v>
      </c>
      <c r="AB84" s="28">
        <f>W84-1</f>
        <v>59</v>
      </c>
      <c r="AC84" s="29">
        <f>AB84</f>
        <v>59</v>
      </c>
      <c r="AD84" s="29">
        <f t="shared" ref="AD84:AF84" si="1271">AC84</f>
        <v>59</v>
      </c>
      <c r="AE84" s="29">
        <f t="shared" si="1271"/>
        <v>59</v>
      </c>
      <c r="AF84" s="30">
        <f t="shared" si="1271"/>
        <v>59</v>
      </c>
      <c r="AG84" s="28">
        <f>AB84-1</f>
        <v>58</v>
      </c>
      <c r="AH84" s="29">
        <f>AG84</f>
        <v>58</v>
      </c>
      <c r="AI84" s="29">
        <f t="shared" ref="AI84:AK84" si="1272">AH84</f>
        <v>58</v>
      </c>
      <c r="AJ84" s="29">
        <f t="shared" si="1272"/>
        <v>58</v>
      </c>
      <c r="AK84" s="30">
        <f t="shared" si="1272"/>
        <v>58</v>
      </c>
      <c r="AL84" s="28">
        <f>AG84-1</f>
        <v>57</v>
      </c>
      <c r="AM84" s="29">
        <f>AL84</f>
        <v>57</v>
      </c>
      <c r="AN84" s="29">
        <f t="shared" ref="AN84:AP84" si="1273">AM84</f>
        <v>57</v>
      </c>
      <c r="AO84" s="29">
        <f t="shared" si="1273"/>
        <v>57</v>
      </c>
      <c r="AP84" s="30">
        <f t="shared" si="1273"/>
        <v>57</v>
      </c>
      <c r="AQ84" s="28">
        <f>AL84-1</f>
        <v>56</v>
      </c>
      <c r="AR84" s="29">
        <f>AQ84</f>
        <v>56</v>
      </c>
      <c r="AS84" s="29">
        <f t="shared" ref="AS84:AU84" si="1274">AR84</f>
        <v>56</v>
      </c>
      <c r="AT84" s="29">
        <f t="shared" si="1274"/>
        <v>56</v>
      </c>
      <c r="AU84" s="30">
        <f t="shared" si="1274"/>
        <v>56</v>
      </c>
      <c r="AV84" s="28">
        <f>AQ84-1</f>
        <v>55</v>
      </c>
      <c r="AW84" s="29">
        <f>AV84</f>
        <v>55</v>
      </c>
      <c r="AX84" s="29">
        <f t="shared" ref="AX84:AZ84" si="1275">AW84</f>
        <v>55</v>
      </c>
      <c r="AY84" s="29">
        <f t="shared" si="1275"/>
        <v>55</v>
      </c>
      <c r="AZ84" s="30">
        <f t="shared" si="1275"/>
        <v>55</v>
      </c>
      <c r="BA84" s="28">
        <f t="shared" ref="BA84" si="1276">AV84-1</f>
        <v>54</v>
      </c>
      <c r="BB84" s="29">
        <f t="shared" ref="BB84:BE84" si="1277">BA84</f>
        <v>54</v>
      </c>
      <c r="BC84" s="29">
        <f t="shared" si="1277"/>
        <v>54</v>
      </c>
      <c r="BD84" s="29">
        <f t="shared" si="1277"/>
        <v>54</v>
      </c>
      <c r="BE84" s="30">
        <f t="shared" si="1277"/>
        <v>54</v>
      </c>
      <c r="BF84" s="28">
        <f t="shared" ref="BF84" si="1278">BA84-1</f>
        <v>53</v>
      </c>
      <c r="BG84" s="29">
        <f t="shared" ref="BG84:BJ84" si="1279">BF84</f>
        <v>53</v>
      </c>
      <c r="BH84" s="29">
        <f t="shared" si="1279"/>
        <v>53</v>
      </c>
      <c r="BI84" s="29">
        <f t="shared" si="1279"/>
        <v>53</v>
      </c>
      <c r="BJ84" s="30">
        <f t="shared" si="1279"/>
        <v>53</v>
      </c>
      <c r="BK84" s="28">
        <f t="shared" ref="BK84" si="1280">BF84-1</f>
        <v>52</v>
      </c>
      <c r="BL84" s="29">
        <f t="shared" ref="BL84:BO84" si="1281">BK84</f>
        <v>52</v>
      </c>
      <c r="BM84" s="29">
        <f t="shared" si="1281"/>
        <v>52</v>
      </c>
      <c r="BN84" s="29">
        <f t="shared" si="1281"/>
        <v>52</v>
      </c>
      <c r="BO84" s="30">
        <f t="shared" si="1281"/>
        <v>52</v>
      </c>
      <c r="BP84" s="28">
        <f t="shared" ref="BP84" si="1282">BK84-1</f>
        <v>51</v>
      </c>
      <c r="BQ84" s="29">
        <f t="shared" ref="BQ84:BT84" si="1283">BP84</f>
        <v>51</v>
      </c>
      <c r="BR84" s="29">
        <f t="shared" si="1283"/>
        <v>51</v>
      </c>
      <c r="BS84" s="29">
        <f t="shared" si="1283"/>
        <v>51</v>
      </c>
      <c r="BT84" s="30">
        <f t="shared" si="1283"/>
        <v>51</v>
      </c>
      <c r="BU84" s="28">
        <f t="shared" ref="BU84" si="1284">BP84-1</f>
        <v>50</v>
      </c>
      <c r="BV84" s="29">
        <f t="shared" ref="BV84:BY84" si="1285">BU84</f>
        <v>50</v>
      </c>
      <c r="BW84" s="29">
        <f t="shared" si="1285"/>
        <v>50</v>
      </c>
      <c r="BX84" s="29">
        <f t="shared" si="1285"/>
        <v>50</v>
      </c>
      <c r="BY84" s="30">
        <f t="shared" si="1285"/>
        <v>50</v>
      </c>
      <c r="BZ84" s="28">
        <f t="shared" ref="BZ84" si="1286">BU84-1</f>
        <v>49</v>
      </c>
      <c r="CA84" s="29">
        <f t="shared" ref="CA84:CD84" si="1287">BZ84</f>
        <v>49</v>
      </c>
      <c r="CB84" s="29">
        <f t="shared" si="1287"/>
        <v>49</v>
      </c>
      <c r="CC84" s="29">
        <f t="shared" si="1287"/>
        <v>49</v>
      </c>
      <c r="CD84" s="30">
        <f t="shared" si="1287"/>
        <v>49</v>
      </c>
      <c r="CE84" s="28">
        <f t="shared" ref="CE84" si="1288">BZ84-1</f>
        <v>48</v>
      </c>
      <c r="CF84" s="29">
        <f t="shared" ref="CF84:CI84" si="1289">CE84</f>
        <v>48</v>
      </c>
      <c r="CG84" s="29">
        <f t="shared" si="1289"/>
        <v>48</v>
      </c>
      <c r="CH84" s="29">
        <f t="shared" si="1289"/>
        <v>48</v>
      </c>
      <c r="CI84" s="30">
        <f t="shared" si="1289"/>
        <v>48</v>
      </c>
      <c r="CJ84" s="28">
        <f t="shared" ref="CJ84" si="1290">CE84-1</f>
        <v>47</v>
      </c>
      <c r="CK84" s="29">
        <f t="shared" ref="CK84:CN84" si="1291">CJ84</f>
        <v>47</v>
      </c>
      <c r="CL84" s="29">
        <f t="shared" si="1291"/>
        <v>47</v>
      </c>
      <c r="CM84" s="29">
        <f t="shared" si="1291"/>
        <v>47</v>
      </c>
      <c r="CN84" s="30">
        <f t="shared" si="1291"/>
        <v>47</v>
      </c>
      <c r="CO84" s="28">
        <f t="shared" ref="CO84" si="1292">CJ84-1</f>
        <v>46</v>
      </c>
      <c r="CP84" s="29">
        <f t="shared" ref="CP84:CS84" si="1293">CO84</f>
        <v>46</v>
      </c>
      <c r="CQ84" s="29">
        <f t="shared" si="1293"/>
        <v>46</v>
      </c>
      <c r="CR84" s="29">
        <f t="shared" si="1293"/>
        <v>46</v>
      </c>
      <c r="CS84" s="30">
        <f t="shared" si="1293"/>
        <v>46</v>
      </c>
      <c r="CT84" s="28">
        <f t="shared" ref="CT84" si="1294">CO84-1</f>
        <v>45</v>
      </c>
      <c r="CU84" s="29">
        <f t="shared" ref="CU84:CX84" si="1295">CT84</f>
        <v>45</v>
      </c>
      <c r="CV84" s="29">
        <f t="shared" si="1295"/>
        <v>45</v>
      </c>
      <c r="CW84" s="29">
        <f t="shared" si="1295"/>
        <v>45</v>
      </c>
      <c r="CX84" s="30">
        <f t="shared" si="1295"/>
        <v>45</v>
      </c>
      <c r="CY84" s="28">
        <f t="shared" ref="CY84" si="1296">CT84-1</f>
        <v>44</v>
      </c>
      <c r="CZ84" s="29">
        <f t="shared" ref="CZ84:DC84" si="1297">CY84</f>
        <v>44</v>
      </c>
      <c r="DA84" s="29">
        <f t="shared" si="1297"/>
        <v>44</v>
      </c>
      <c r="DB84" s="29">
        <f t="shared" si="1297"/>
        <v>44</v>
      </c>
      <c r="DC84" s="30">
        <f t="shared" si="1297"/>
        <v>44</v>
      </c>
      <c r="DD84" s="28">
        <f t="shared" ref="DD84" si="1298">CY84-1</f>
        <v>43</v>
      </c>
      <c r="DE84" s="29">
        <f t="shared" ref="DE84:DH84" si="1299">DD84</f>
        <v>43</v>
      </c>
      <c r="DF84" s="29">
        <f t="shared" si="1299"/>
        <v>43</v>
      </c>
      <c r="DG84" s="29">
        <f t="shared" si="1299"/>
        <v>43</v>
      </c>
      <c r="DH84" s="30">
        <f t="shared" si="1299"/>
        <v>43</v>
      </c>
      <c r="DI84" s="28">
        <f t="shared" ref="DI84" si="1300">DD84-1</f>
        <v>42</v>
      </c>
      <c r="DJ84" s="29">
        <f t="shared" ref="DJ84:DM84" si="1301">DI84</f>
        <v>42</v>
      </c>
      <c r="DK84" s="29">
        <f t="shared" si="1301"/>
        <v>42</v>
      </c>
      <c r="DL84" s="29">
        <f t="shared" si="1301"/>
        <v>42</v>
      </c>
      <c r="DM84" s="30">
        <f t="shared" si="1301"/>
        <v>42</v>
      </c>
      <c r="DN84" s="28">
        <f t="shared" ref="DN84" si="1302">DI84-1</f>
        <v>41</v>
      </c>
      <c r="DO84" s="29">
        <f t="shared" ref="DO84:DR84" si="1303">DN84</f>
        <v>41</v>
      </c>
      <c r="DP84" s="29">
        <f t="shared" si="1303"/>
        <v>41</v>
      </c>
      <c r="DQ84" s="29">
        <f t="shared" si="1303"/>
        <v>41</v>
      </c>
      <c r="DR84" s="30">
        <f t="shared" si="1303"/>
        <v>41</v>
      </c>
      <c r="DS84" s="28">
        <f t="shared" ref="DS84" si="1304">DN84-1</f>
        <v>40</v>
      </c>
      <c r="DT84" s="29">
        <f t="shared" ref="DT84:DW84" si="1305">DS84</f>
        <v>40</v>
      </c>
      <c r="DU84" s="29">
        <f t="shared" si="1305"/>
        <v>40</v>
      </c>
      <c r="DV84" s="29">
        <f t="shared" si="1305"/>
        <v>40</v>
      </c>
      <c r="DW84" s="30">
        <f t="shared" si="1305"/>
        <v>40</v>
      </c>
      <c r="DX84" s="28">
        <f t="shared" ref="DX84" si="1306">DS84-1</f>
        <v>39</v>
      </c>
      <c r="DY84" s="29">
        <f t="shared" ref="DY84:EB84" si="1307">DX84</f>
        <v>39</v>
      </c>
      <c r="DZ84" s="29">
        <f t="shared" si="1307"/>
        <v>39</v>
      </c>
      <c r="EA84" s="29">
        <f t="shared" si="1307"/>
        <v>39</v>
      </c>
      <c r="EB84" s="30">
        <f t="shared" si="1307"/>
        <v>39</v>
      </c>
      <c r="EC84" s="28">
        <f t="shared" ref="EC84" si="1308">DX84-1</f>
        <v>38</v>
      </c>
      <c r="ED84" s="29">
        <f t="shared" ref="ED84:EG84" si="1309">EC84</f>
        <v>38</v>
      </c>
      <c r="EE84" s="29">
        <f t="shared" si="1309"/>
        <v>38</v>
      </c>
      <c r="EF84" s="29">
        <f t="shared" si="1309"/>
        <v>38</v>
      </c>
      <c r="EG84" s="30">
        <f t="shared" si="1309"/>
        <v>38</v>
      </c>
      <c r="EH84" s="28">
        <f t="shared" ref="EH84" si="1310">EC84-1</f>
        <v>37</v>
      </c>
      <c r="EI84" s="29">
        <f t="shared" ref="EI84:EL84" si="1311">EH84</f>
        <v>37</v>
      </c>
      <c r="EJ84" s="29">
        <f t="shared" si="1311"/>
        <v>37</v>
      </c>
      <c r="EK84" s="29">
        <f t="shared" si="1311"/>
        <v>37</v>
      </c>
      <c r="EL84" s="30">
        <f t="shared" si="1311"/>
        <v>37</v>
      </c>
      <c r="EM84" s="28">
        <f t="shared" ref="EM84" si="1312">EH84-1</f>
        <v>36</v>
      </c>
      <c r="EN84" s="29">
        <f t="shared" ref="EN84:EQ84" si="1313">EM84</f>
        <v>36</v>
      </c>
      <c r="EO84" s="29">
        <f t="shared" si="1313"/>
        <v>36</v>
      </c>
      <c r="EP84" s="29">
        <f t="shared" si="1313"/>
        <v>36</v>
      </c>
      <c r="EQ84" s="30">
        <f t="shared" si="1313"/>
        <v>36</v>
      </c>
      <c r="ER84" s="28">
        <f t="shared" ref="ER84" si="1314">EM84-1</f>
        <v>35</v>
      </c>
      <c r="ES84" s="29">
        <f t="shared" ref="ES84:EV84" si="1315">ER84</f>
        <v>35</v>
      </c>
      <c r="ET84" s="29">
        <f t="shared" si="1315"/>
        <v>35</v>
      </c>
      <c r="EU84" s="29">
        <f t="shared" si="1315"/>
        <v>35</v>
      </c>
      <c r="EV84" s="30">
        <f t="shared" si="1315"/>
        <v>35</v>
      </c>
      <c r="EW84" s="28">
        <f t="shared" ref="EW84" si="1316">ER84-1</f>
        <v>34</v>
      </c>
      <c r="EX84" s="29">
        <f t="shared" ref="EX84:FA84" si="1317">EW84</f>
        <v>34</v>
      </c>
      <c r="EY84" s="29">
        <f t="shared" si="1317"/>
        <v>34</v>
      </c>
      <c r="EZ84" s="29">
        <f t="shared" si="1317"/>
        <v>34</v>
      </c>
      <c r="FA84" s="30">
        <f t="shared" si="1317"/>
        <v>34</v>
      </c>
      <c r="FB84" s="28">
        <f t="shared" ref="FB84" si="1318">EW84-1</f>
        <v>33</v>
      </c>
      <c r="FC84" s="29">
        <f t="shared" ref="FC84:FF84" si="1319">FB84</f>
        <v>33</v>
      </c>
      <c r="FD84" s="29">
        <f t="shared" si="1319"/>
        <v>33</v>
      </c>
      <c r="FE84" s="29">
        <f t="shared" si="1319"/>
        <v>33</v>
      </c>
      <c r="FF84" s="30">
        <f t="shared" si="1319"/>
        <v>33</v>
      </c>
      <c r="FG84" s="28">
        <f t="shared" ref="FG84" si="1320">FB84-1</f>
        <v>32</v>
      </c>
      <c r="FH84" s="29">
        <f t="shared" ref="FH84:FK84" si="1321">FG84</f>
        <v>32</v>
      </c>
      <c r="FI84" s="29">
        <f t="shared" si="1321"/>
        <v>32</v>
      </c>
      <c r="FJ84" s="29">
        <f t="shared" si="1321"/>
        <v>32</v>
      </c>
      <c r="FK84" s="30">
        <f t="shared" si="1321"/>
        <v>32</v>
      </c>
      <c r="FL84" s="28">
        <f t="shared" ref="FL84" si="1322">FG84-1</f>
        <v>31</v>
      </c>
      <c r="FM84" s="29">
        <f t="shared" ref="FM84:FP84" si="1323">FL84</f>
        <v>31</v>
      </c>
      <c r="FN84" s="29">
        <f t="shared" si="1323"/>
        <v>31</v>
      </c>
      <c r="FO84" s="29">
        <f t="shared" si="1323"/>
        <v>31</v>
      </c>
      <c r="FP84" s="30">
        <f t="shared" si="1323"/>
        <v>31</v>
      </c>
      <c r="FQ84" s="28">
        <f t="shared" ref="FQ84" si="1324">FL84-1</f>
        <v>30</v>
      </c>
      <c r="FR84" s="29">
        <f t="shared" ref="FR84:FU84" si="1325">FQ84</f>
        <v>30</v>
      </c>
      <c r="FS84" s="29">
        <f t="shared" si="1325"/>
        <v>30</v>
      </c>
      <c r="FT84" s="29">
        <f t="shared" si="1325"/>
        <v>30</v>
      </c>
      <c r="FU84" s="30">
        <f t="shared" si="1325"/>
        <v>30</v>
      </c>
      <c r="FV84" s="28">
        <f t="shared" ref="FV84" si="1326">FQ84-1</f>
        <v>29</v>
      </c>
      <c r="FW84" s="29">
        <f t="shared" ref="FW84:FZ84" si="1327">FV84</f>
        <v>29</v>
      </c>
      <c r="FX84" s="29">
        <f t="shared" si="1327"/>
        <v>29</v>
      </c>
      <c r="FY84" s="29">
        <f t="shared" si="1327"/>
        <v>29</v>
      </c>
      <c r="FZ84" s="30">
        <f t="shared" si="1327"/>
        <v>29</v>
      </c>
      <c r="GA84" s="28">
        <f t="shared" ref="GA84" si="1328">FV84-1</f>
        <v>28</v>
      </c>
      <c r="GB84" s="29">
        <f t="shared" ref="GB84:GE84" si="1329">GA84</f>
        <v>28</v>
      </c>
      <c r="GC84" s="29">
        <f t="shared" si="1329"/>
        <v>28</v>
      </c>
      <c r="GD84" s="29">
        <f t="shared" si="1329"/>
        <v>28</v>
      </c>
      <c r="GE84" s="30">
        <f t="shared" si="1329"/>
        <v>28</v>
      </c>
      <c r="GF84" s="28">
        <f t="shared" ref="GF84" si="1330">GA84-1</f>
        <v>27</v>
      </c>
      <c r="GG84" s="29">
        <f t="shared" ref="GG84:GJ84" si="1331">GF84</f>
        <v>27</v>
      </c>
      <c r="GH84" s="29">
        <f t="shared" si="1331"/>
        <v>27</v>
      </c>
      <c r="GI84" s="29">
        <f t="shared" si="1331"/>
        <v>27</v>
      </c>
      <c r="GJ84" s="30">
        <f t="shared" si="1331"/>
        <v>27</v>
      </c>
      <c r="GK84" s="28">
        <f t="shared" ref="GK84" si="1332">GF84-1</f>
        <v>26</v>
      </c>
      <c r="GL84" s="29">
        <f t="shared" ref="GL84:GO84" si="1333">GK84</f>
        <v>26</v>
      </c>
      <c r="GM84" s="29">
        <f t="shared" si="1333"/>
        <v>26</v>
      </c>
      <c r="GN84" s="29">
        <f t="shared" si="1333"/>
        <v>26</v>
      </c>
      <c r="GO84" s="30">
        <f t="shared" si="1333"/>
        <v>26</v>
      </c>
      <c r="GP84" s="28">
        <f t="shared" ref="GP84" si="1334">GK84-1</f>
        <v>25</v>
      </c>
      <c r="GQ84" s="29">
        <f t="shared" ref="GQ84:GT84" si="1335">GP84</f>
        <v>25</v>
      </c>
      <c r="GR84" s="29">
        <f t="shared" si="1335"/>
        <v>25</v>
      </c>
      <c r="GS84" s="29">
        <f t="shared" si="1335"/>
        <v>25</v>
      </c>
      <c r="GT84" s="30">
        <f t="shared" si="1335"/>
        <v>25</v>
      </c>
      <c r="GU84" s="28">
        <f t="shared" ref="GU84" si="1336">GP84-1</f>
        <v>24</v>
      </c>
      <c r="GV84" s="29">
        <f t="shared" ref="GV84:GY84" si="1337">GU84</f>
        <v>24</v>
      </c>
      <c r="GW84" s="29">
        <f t="shared" si="1337"/>
        <v>24</v>
      </c>
      <c r="GX84" s="29">
        <f t="shared" si="1337"/>
        <v>24</v>
      </c>
      <c r="GY84" s="30">
        <f t="shared" si="1337"/>
        <v>24</v>
      </c>
      <c r="GZ84" s="28">
        <f t="shared" ref="GZ84" si="1338">GU84-1</f>
        <v>23</v>
      </c>
      <c r="HA84" s="29">
        <f t="shared" ref="HA84:HD84" si="1339">GZ84</f>
        <v>23</v>
      </c>
      <c r="HB84" s="29">
        <f t="shared" si="1339"/>
        <v>23</v>
      </c>
      <c r="HC84" s="29">
        <f t="shared" si="1339"/>
        <v>23</v>
      </c>
      <c r="HD84" s="30">
        <f t="shared" si="1339"/>
        <v>23</v>
      </c>
      <c r="HE84" s="28">
        <f t="shared" ref="HE84" si="1340">GZ84-1</f>
        <v>22</v>
      </c>
      <c r="HF84" s="29">
        <f t="shared" ref="HF84:HI84" si="1341">HE84</f>
        <v>22</v>
      </c>
      <c r="HG84" s="29">
        <f t="shared" si="1341"/>
        <v>22</v>
      </c>
      <c r="HH84" s="29">
        <f t="shared" si="1341"/>
        <v>22</v>
      </c>
      <c r="HI84" s="30">
        <f t="shared" si="1341"/>
        <v>22</v>
      </c>
      <c r="HJ84" s="28">
        <f t="shared" ref="HJ84" si="1342">HE84-1</f>
        <v>21</v>
      </c>
      <c r="HK84" s="29">
        <f t="shared" ref="HK84:HN84" si="1343">HJ84</f>
        <v>21</v>
      </c>
      <c r="HL84" s="29">
        <f t="shared" si="1343"/>
        <v>21</v>
      </c>
      <c r="HM84" s="29">
        <f t="shared" si="1343"/>
        <v>21</v>
      </c>
      <c r="HN84" s="30">
        <f t="shared" si="1343"/>
        <v>21</v>
      </c>
      <c r="HO84" s="28">
        <f t="shared" ref="HO84" si="1344">HJ84-1</f>
        <v>20</v>
      </c>
      <c r="HP84" s="29">
        <f t="shared" ref="HP84:HS84" si="1345">HO84</f>
        <v>20</v>
      </c>
      <c r="HQ84" s="29">
        <f t="shared" si="1345"/>
        <v>20</v>
      </c>
      <c r="HR84" s="29">
        <f t="shared" si="1345"/>
        <v>20</v>
      </c>
      <c r="HS84" s="30">
        <f t="shared" si="1345"/>
        <v>20</v>
      </c>
      <c r="HT84" s="28">
        <f t="shared" ref="HT84" si="1346">HO84-1</f>
        <v>19</v>
      </c>
      <c r="HU84" s="29">
        <f t="shared" ref="HU84:HX84" si="1347">HT84</f>
        <v>19</v>
      </c>
      <c r="HV84" s="29">
        <f t="shared" si="1347"/>
        <v>19</v>
      </c>
      <c r="HW84" s="29">
        <f t="shared" si="1347"/>
        <v>19</v>
      </c>
      <c r="HX84" s="30">
        <f t="shared" si="1347"/>
        <v>19</v>
      </c>
      <c r="HY84" s="28">
        <f t="shared" ref="HY84" si="1348">HT84-1</f>
        <v>18</v>
      </c>
      <c r="HZ84" s="29">
        <f t="shared" ref="HZ84:IC84" si="1349">HY84</f>
        <v>18</v>
      </c>
      <c r="IA84" s="29">
        <f t="shared" si="1349"/>
        <v>18</v>
      </c>
      <c r="IB84" s="29">
        <f t="shared" si="1349"/>
        <v>18</v>
      </c>
      <c r="IC84" s="30">
        <f t="shared" si="1349"/>
        <v>18</v>
      </c>
      <c r="ID84" s="28">
        <f t="shared" ref="ID84" si="1350">HY84-1</f>
        <v>17</v>
      </c>
      <c r="IE84" s="29">
        <f t="shared" ref="IE84:IH84" si="1351">ID84</f>
        <v>17</v>
      </c>
      <c r="IF84" s="29">
        <f t="shared" si="1351"/>
        <v>17</v>
      </c>
      <c r="IG84" s="29">
        <f t="shared" si="1351"/>
        <v>17</v>
      </c>
      <c r="IH84" s="30">
        <f t="shared" si="1351"/>
        <v>17</v>
      </c>
      <c r="II84" s="28">
        <f t="shared" ref="II84" si="1352">ID84-1</f>
        <v>16</v>
      </c>
      <c r="IJ84" s="29">
        <f t="shared" ref="IJ84:IM84" si="1353">II84</f>
        <v>16</v>
      </c>
      <c r="IK84" s="29">
        <f t="shared" si="1353"/>
        <v>16</v>
      </c>
      <c r="IL84" s="29">
        <f t="shared" si="1353"/>
        <v>16</v>
      </c>
      <c r="IM84" s="30">
        <f t="shared" si="1353"/>
        <v>16</v>
      </c>
      <c r="IN84" s="28">
        <f t="shared" ref="IN84" si="1354">II84-1</f>
        <v>15</v>
      </c>
      <c r="IO84" s="29">
        <f t="shared" ref="IO84:IR84" si="1355">IN84</f>
        <v>15</v>
      </c>
      <c r="IP84" s="29">
        <f t="shared" si="1355"/>
        <v>15</v>
      </c>
      <c r="IQ84" s="29">
        <f t="shared" si="1355"/>
        <v>15</v>
      </c>
      <c r="IR84" s="30">
        <f t="shared" si="1355"/>
        <v>15</v>
      </c>
      <c r="IS84" s="28">
        <f t="shared" ref="IS84" si="1356">IN84-1</f>
        <v>14</v>
      </c>
      <c r="IT84" s="29">
        <f t="shared" ref="IT84:IW84" si="1357">IS84</f>
        <v>14</v>
      </c>
      <c r="IU84" s="29">
        <f t="shared" si="1357"/>
        <v>14</v>
      </c>
      <c r="IV84" s="29">
        <f t="shared" si="1357"/>
        <v>14</v>
      </c>
      <c r="IW84" s="30">
        <f t="shared" si="1357"/>
        <v>14</v>
      </c>
      <c r="IX84" s="28">
        <f t="shared" ref="IX84" si="1358">IS84-1</f>
        <v>13</v>
      </c>
      <c r="IY84" s="29">
        <f t="shared" ref="IY84:JB84" si="1359">IX84</f>
        <v>13</v>
      </c>
      <c r="IZ84" s="29">
        <f t="shared" si="1359"/>
        <v>13</v>
      </c>
      <c r="JA84" s="29">
        <f t="shared" si="1359"/>
        <v>13</v>
      </c>
      <c r="JB84" s="30">
        <f t="shared" si="1359"/>
        <v>13</v>
      </c>
      <c r="JC84" s="28">
        <f t="shared" ref="JC84" si="1360">IX84-1</f>
        <v>12</v>
      </c>
      <c r="JD84" s="29">
        <f t="shared" ref="JD84:JG84" si="1361">JC84</f>
        <v>12</v>
      </c>
      <c r="JE84" s="29">
        <f t="shared" si="1361"/>
        <v>12</v>
      </c>
      <c r="JF84" s="29">
        <f t="shared" si="1361"/>
        <v>12</v>
      </c>
      <c r="JG84" s="30">
        <f t="shared" si="1361"/>
        <v>12</v>
      </c>
      <c r="JH84" s="28">
        <f t="shared" ref="JH84" si="1362">JC84-1</f>
        <v>11</v>
      </c>
      <c r="JI84" s="29">
        <f t="shared" ref="JI84:JL84" si="1363">JH84</f>
        <v>11</v>
      </c>
      <c r="JJ84" s="29">
        <f t="shared" si="1363"/>
        <v>11</v>
      </c>
      <c r="JK84" s="29">
        <f t="shared" si="1363"/>
        <v>11</v>
      </c>
      <c r="JL84" s="30">
        <f t="shared" si="1363"/>
        <v>11</v>
      </c>
      <c r="JM84" s="28">
        <f t="shared" ref="JM84" si="1364">JH84-1</f>
        <v>10</v>
      </c>
      <c r="JN84" s="29">
        <f t="shared" ref="JN84:JQ84" si="1365">JM84</f>
        <v>10</v>
      </c>
      <c r="JO84" s="29">
        <f t="shared" si="1365"/>
        <v>10</v>
      </c>
      <c r="JP84" s="29">
        <f t="shared" si="1365"/>
        <v>10</v>
      </c>
      <c r="JQ84" s="30">
        <f t="shared" si="1365"/>
        <v>10</v>
      </c>
      <c r="JR84" s="28">
        <f t="shared" ref="JR84" si="1366">JM84-1</f>
        <v>9</v>
      </c>
      <c r="JS84" s="29">
        <f t="shared" ref="JS84:JV84" si="1367">JR84</f>
        <v>9</v>
      </c>
      <c r="JT84" s="29">
        <f t="shared" si="1367"/>
        <v>9</v>
      </c>
      <c r="JU84" s="29">
        <f t="shared" si="1367"/>
        <v>9</v>
      </c>
      <c r="JV84" s="30">
        <f t="shared" si="1367"/>
        <v>9</v>
      </c>
      <c r="JW84" s="28">
        <f t="shared" ref="JW84" si="1368">JR84-1</f>
        <v>8</v>
      </c>
      <c r="JX84" s="29">
        <f t="shared" ref="JX84:KA84" si="1369">JW84</f>
        <v>8</v>
      </c>
      <c r="JY84" s="29">
        <f t="shared" si="1369"/>
        <v>8</v>
      </c>
      <c r="JZ84" s="29">
        <f t="shared" si="1369"/>
        <v>8</v>
      </c>
      <c r="KA84" s="30">
        <f t="shared" si="1369"/>
        <v>8</v>
      </c>
      <c r="KB84" s="28">
        <f t="shared" ref="KB84" si="1370">JW84-1</f>
        <v>7</v>
      </c>
      <c r="KC84" s="29">
        <f t="shared" ref="KC84:KF84" si="1371">KB84</f>
        <v>7</v>
      </c>
      <c r="KD84" s="29">
        <f t="shared" si="1371"/>
        <v>7</v>
      </c>
      <c r="KE84" s="29">
        <f t="shared" si="1371"/>
        <v>7</v>
      </c>
      <c r="KF84" s="30">
        <f t="shared" si="1371"/>
        <v>7</v>
      </c>
      <c r="KG84" s="28">
        <f t="shared" ref="KG84" si="1372">KB84-1</f>
        <v>6</v>
      </c>
      <c r="KH84" s="29">
        <f t="shared" ref="KH84:KK84" si="1373">KG84</f>
        <v>6</v>
      </c>
      <c r="KI84" s="29">
        <f t="shared" si="1373"/>
        <v>6</v>
      </c>
      <c r="KJ84" s="29">
        <f t="shared" si="1373"/>
        <v>6</v>
      </c>
      <c r="KK84" s="30">
        <f t="shared" si="1373"/>
        <v>6</v>
      </c>
      <c r="KL84" s="28">
        <f t="shared" ref="KL84" si="1374">KG84-1</f>
        <v>5</v>
      </c>
      <c r="KM84" s="29">
        <f t="shared" ref="KM84:KP84" si="1375">KL84</f>
        <v>5</v>
      </c>
      <c r="KN84" s="29">
        <f t="shared" si="1375"/>
        <v>5</v>
      </c>
      <c r="KO84" s="29">
        <f t="shared" si="1375"/>
        <v>5</v>
      </c>
      <c r="KP84" s="30">
        <f t="shared" si="1375"/>
        <v>5</v>
      </c>
      <c r="KQ84" s="28">
        <f t="shared" ref="KQ84" si="1376">KL84-1</f>
        <v>4</v>
      </c>
      <c r="KR84" s="29">
        <f t="shared" ref="KR84:KU84" si="1377">KQ84</f>
        <v>4</v>
      </c>
      <c r="KS84" s="29">
        <f t="shared" si="1377"/>
        <v>4</v>
      </c>
      <c r="KT84" s="29">
        <f t="shared" si="1377"/>
        <v>4</v>
      </c>
      <c r="KU84" s="30">
        <f t="shared" si="1377"/>
        <v>4</v>
      </c>
      <c r="KV84" s="28">
        <f t="shared" ref="KV84" si="1378">KQ84-1</f>
        <v>3</v>
      </c>
      <c r="KW84" s="29">
        <f t="shared" ref="KW84:KZ84" si="1379">KV84</f>
        <v>3</v>
      </c>
      <c r="KX84" s="29">
        <f t="shared" si="1379"/>
        <v>3</v>
      </c>
      <c r="KY84" s="29">
        <f t="shared" si="1379"/>
        <v>3</v>
      </c>
      <c r="KZ84" s="30">
        <f t="shared" si="1379"/>
        <v>3</v>
      </c>
      <c r="LA84" s="28">
        <f t="shared" ref="LA84" si="1380">KV84-1</f>
        <v>2</v>
      </c>
      <c r="LB84" s="29">
        <f t="shared" ref="LB84:LE84" si="1381">LA84</f>
        <v>2</v>
      </c>
      <c r="LC84" s="29">
        <f t="shared" si="1381"/>
        <v>2</v>
      </c>
      <c r="LD84" s="29">
        <f t="shared" si="1381"/>
        <v>2</v>
      </c>
      <c r="LE84" s="30">
        <f t="shared" si="1381"/>
        <v>2</v>
      </c>
      <c r="LF84" s="28">
        <f t="shared" ref="LF84" si="1382">LA84-1</f>
        <v>1</v>
      </c>
      <c r="LG84" s="29">
        <f t="shared" ref="LG84:LJ84" si="1383">LF84</f>
        <v>1</v>
      </c>
      <c r="LH84" s="29">
        <f t="shared" si="1383"/>
        <v>1</v>
      </c>
      <c r="LI84" s="29">
        <f t="shared" si="1383"/>
        <v>1</v>
      </c>
      <c r="LJ84" s="30">
        <f t="shared" si="1383"/>
        <v>1</v>
      </c>
      <c r="LK84" s="28">
        <f t="shared" ref="LK84" si="1384">LF84-1</f>
        <v>0</v>
      </c>
      <c r="LL84" s="29">
        <f t="shared" ref="LL84:LO84" si="1385">LK84</f>
        <v>0</v>
      </c>
      <c r="LM84" s="29">
        <f t="shared" si="1385"/>
        <v>0</v>
      </c>
      <c r="LN84" s="29">
        <f t="shared" si="1385"/>
        <v>0</v>
      </c>
      <c r="LO84" s="30">
        <f t="shared" si="1385"/>
        <v>0</v>
      </c>
    </row>
    <row r="85" spans="1:327" x14ac:dyDescent="0.2">
      <c r="A85" s="31">
        <v>45648</v>
      </c>
      <c r="W85" t="s">
        <v>42</v>
      </c>
      <c r="X85" t="s">
        <v>74</v>
      </c>
      <c r="Y85" t="s">
        <v>75</v>
      </c>
      <c r="Z85" t="s">
        <v>76</v>
      </c>
      <c r="AA85" t="s">
        <v>77</v>
      </c>
      <c r="AB85" t="s">
        <v>42</v>
      </c>
      <c r="AC85" t="s">
        <v>74</v>
      </c>
      <c r="AD85" t="s">
        <v>75</v>
      </c>
      <c r="AE85" t="s">
        <v>76</v>
      </c>
      <c r="AF85" t="s">
        <v>77</v>
      </c>
      <c r="AG85" t="s">
        <v>42</v>
      </c>
      <c r="AH85" t="s">
        <v>74</v>
      </c>
      <c r="AI85" t="s">
        <v>75</v>
      </c>
      <c r="AJ85" t="s">
        <v>76</v>
      </c>
      <c r="AK85" t="s">
        <v>77</v>
      </c>
      <c r="AL85" t="s">
        <v>42</v>
      </c>
      <c r="AM85" t="s">
        <v>74</v>
      </c>
      <c r="AN85" t="s">
        <v>75</v>
      </c>
      <c r="AO85" t="s">
        <v>76</v>
      </c>
      <c r="AP85" t="s">
        <v>77</v>
      </c>
      <c r="AQ85" t="s">
        <v>42</v>
      </c>
      <c r="AR85" t="s">
        <v>74</v>
      </c>
      <c r="AS85" t="s">
        <v>75</v>
      </c>
      <c r="AT85" t="s">
        <v>76</v>
      </c>
      <c r="AU85" t="s">
        <v>77</v>
      </c>
      <c r="AV85" t="s">
        <v>42</v>
      </c>
      <c r="AW85" t="s">
        <v>74</v>
      </c>
      <c r="AX85" t="s">
        <v>75</v>
      </c>
      <c r="AY85" t="s">
        <v>76</v>
      </c>
      <c r="AZ85" t="s">
        <v>77</v>
      </c>
      <c r="BA85" t="s">
        <v>42</v>
      </c>
      <c r="BB85" t="s">
        <v>74</v>
      </c>
      <c r="BC85" t="s">
        <v>75</v>
      </c>
      <c r="BD85" t="s">
        <v>76</v>
      </c>
      <c r="BE85" t="s">
        <v>77</v>
      </c>
      <c r="BF85" t="s">
        <v>42</v>
      </c>
      <c r="BG85" t="s">
        <v>74</v>
      </c>
      <c r="BH85" t="s">
        <v>75</v>
      </c>
      <c r="BI85" t="s">
        <v>76</v>
      </c>
      <c r="BJ85" t="s">
        <v>77</v>
      </c>
      <c r="BK85" t="s">
        <v>42</v>
      </c>
      <c r="BL85" t="s">
        <v>74</v>
      </c>
      <c r="BM85" t="s">
        <v>75</v>
      </c>
      <c r="BN85" t="s">
        <v>76</v>
      </c>
      <c r="BO85" t="s">
        <v>77</v>
      </c>
      <c r="BP85" t="s">
        <v>42</v>
      </c>
      <c r="BQ85" t="s">
        <v>74</v>
      </c>
      <c r="BR85" t="s">
        <v>75</v>
      </c>
      <c r="BS85" t="s">
        <v>76</v>
      </c>
      <c r="BT85" t="s">
        <v>77</v>
      </c>
      <c r="BU85" t="s">
        <v>42</v>
      </c>
      <c r="BV85" t="s">
        <v>74</v>
      </c>
      <c r="BW85" t="s">
        <v>75</v>
      </c>
      <c r="BX85" t="s">
        <v>76</v>
      </c>
      <c r="BY85" t="s">
        <v>77</v>
      </c>
      <c r="BZ85" t="s">
        <v>42</v>
      </c>
      <c r="CA85" t="s">
        <v>74</v>
      </c>
      <c r="CB85" t="s">
        <v>75</v>
      </c>
      <c r="CC85" t="s">
        <v>76</v>
      </c>
      <c r="CD85" t="s">
        <v>77</v>
      </c>
      <c r="CE85" t="s">
        <v>42</v>
      </c>
      <c r="CF85" t="s">
        <v>74</v>
      </c>
      <c r="CG85" t="s">
        <v>75</v>
      </c>
      <c r="CH85" t="s">
        <v>76</v>
      </c>
      <c r="CI85" t="s">
        <v>77</v>
      </c>
      <c r="CJ85" t="s">
        <v>42</v>
      </c>
      <c r="CK85" t="s">
        <v>74</v>
      </c>
      <c r="CL85" t="s">
        <v>75</v>
      </c>
      <c r="CM85" t="s">
        <v>76</v>
      </c>
      <c r="CN85" t="s">
        <v>77</v>
      </c>
      <c r="CO85" t="s">
        <v>42</v>
      </c>
      <c r="CP85" t="s">
        <v>74</v>
      </c>
      <c r="CQ85" t="s">
        <v>75</v>
      </c>
      <c r="CR85" t="s">
        <v>76</v>
      </c>
      <c r="CS85" t="s">
        <v>77</v>
      </c>
      <c r="CT85" t="s">
        <v>42</v>
      </c>
      <c r="CU85" t="s">
        <v>74</v>
      </c>
      <c r="CV85" t="s">
        <v>75</v>
      </c>
      <c r="CW85" t="s">
        <v>76</v>
      </c>
      <c r="CX85" t="s">
        <v>77</v>
      </c>
      <c r="CY85" t="s">
        <v>42</v>
      </c>
      <c r="CZ85" t="s">
        <v>74</v>
      </c>
      <c r="DA85" t="s">
        <v>75</v>
      </c>
      <c r="DB85" t="s">
        <v>76</v>
      </c>
      <c r="DC85" t="s">
        <v>77</v>
      </c>
      <c r="DD85" t="s">
        <v>42</v>
      </c>
      <c r="DE85" t="s">
        <v>74</v>
      </c>
      <c r="DF85" t="s">
        <v>75</v>
      </c>
      <c r="DG85" t="s">
        <v>76</v>
      </c>
      <c r="DH85" t="s">
        <v>77</v>
      </c>
      <c r="DI85" t="s">
        <v>42</v>
      </c>
      <c r="DJ85" t="s">
        <v>74</v>
      </c>
      <c r="DK85" t="s">
        <v>75</v>
      </c>
      <c r="DL85" t="s">
        <v>76</v>
      </c>
      <c r="DM85" t="s">
        <v>77</v>
      </c>
      <c r="DN85" t="s">
        <v>42</v>
      </c>
      <c r="DO85" t="s">
        <v>74</v>
      </c>
      <c r="DP85" t="s">
        <v>75</v>
      </c>
      <c r="DQ85" t="s">
        <v>76</v>
      </c>
      <c r="DR85" t="s">
        <v>77</v>
      </c>
      <c r="DS85" t="s">
        <v>42</v>
      </c>
      <c r="DT85" t="s">
        <v>74</v>
      </c>
      <c r="DU85" t="s">
        <v>75</v>
      </c>
      <c r="DV85" t="s">
        <v>76</v>
      </c>
      <c r="DW85" t="s">
        <v>77</v>
      </c>
      <c r="DX85" t="s">
        <v>42</v>
      </c>
      <c r="DY85" t="s">
        <v>74</v>
      </c>
      <c r="DZ85" t="s">
        <v>75</v>
      </c>
      <c r="EA85" t="s">
        <v>76</v>
      </c>
      <c r="EB85" t="s">
        <v>77</v>
      </c>
      <c r="EC85" t="s">
        <v>42</v>
      </c>
      <c r="ED85" t="s">
        <v>74</v>
      </c>
      <c r="EE85" t="s">
        <v>75</v>
      </c>
      <c r="EF85" t="s">
        <v>76</v>
      </c>
      <c r="EG85" t="s">
        <v>77</v>
      </c>
      <c r="EH85" t="s">
        <v>42</v>
      </c>
      <c r="EI85" t="s">
        <v>74</v>
      </c>
      <c r="EJ85" t="s">
        <v>75</v>
      </c>
      <c r="EK85" t="s">
        <v>76</v>
      </c>
      <c r="EL85" t="s">
        <v>77</v>
      </c>
      <c r="EM85" t="s">
        <v>42</v>
      </c>
      <c r="EN85" t="s">
        <v>74</v>
      </c>
      <c r="EO85" t="s">
        <v>75</v>
      </c>
      <c r="EP85" t="s">
        <v>76</v>
      </c>
      <c r="EQ85" t="s">
        <v>77</v>
      </c>
      <c r="ER85" t="s">
        <v>42</v>
      </c>
      <c r="ES85" t="s">
        <v>74</v>
      </c>
      <c r="ET85" t="s">
        <v>75</v>
      </c>
      <c r="EU85" t="s">
        <v>76</v>
      </c>
      <c r="EV85" t="s">
        <v>77</v>
      </c>
      <c r="EW85" t="s">
        <v>42</v>
      </c>
      <c r="EX85" t="s">
        <v>74</v>
      </c>
      <c r="EY85" t="s">
        <v>75</v>
      </c>
      <c r="EZ85" t="s">
        <v>76</v>
      </c>
      <c r="FA85" t="s">
        <v>77</v>
      </c>
      <c r="FB85" t="s">
        <v>42</v>
      </c>
      <c r="FC85" t="s">
        <v>74</v>
      </c>
      <c r="FD85" t="s">
        <v>75</v>
      </c>
      <c r="FE85" t="s">
        <v>76</v>
      </c>
      <c r="FF85" t="s">
        <v>77</v>
      </c>
      <c r="FG85" t="s">
        <v>42</v>
      </c>
      <c r="FH85" t="s">
        <v>74</v>
      </c>
      <c r="FI85" t="s">
        <v>75</v>
      </c>
      <c r="FJ85" t="s">
        <v>76</v>
      </c>
      <c r="FK85" t="s">
        <v>77</v>
      </c>
      <c r="FL85" t="s">
        <v>42</v>
      </c>
      <c r="FM85" t="s">
        <v>74</v>
      </c>
      <c r="FN85" t="s">
        <v>75</v>
      </c>
      <c r="FO85" t="s">
        <v>76</v>
      </c>
      <c r="FP85" t="s">
        <v>77</v>
      </c>
      <c r="FQ85" t="s">
        <v>42</v>
      </c>
      <c r="FR85" t="s">
        <v>74</v>
      </c>
      <c r="FS85" t="s">
        <v>75</v>
      </c>
      <c r="FT85" t="s">
        <v>76</v>
      </c>
      <c r="FU85" t="s">
        <v>77</v>
      </c>
      <c r="FV85" t="s">
        <v>42</v>
      </c>
      <c r="FW85" t="s">
        <v>74</v>
      </c>
      <c r="FX85" t="s">
        <v>75</v>
      </c>
      <c r="FY85" t="s">
        <v>76</v>
      </c>
      <c r="FZ85" t="s">
        <v>77</v>
      </c>
      <c r="GA85" t="s">
        <v>42</v>
      </c>
      <c r="GB85" t="s">
        <v>74</v>
      </c>
      <c r="GC85" t="s">
        <v>75</v>
      </c>
      <c r="GD85" t="s">
        <v>76</v>
      </c>
      <c r="GE85" t="s">
        <v>77</v>
      </c>
      <c r="GF85" t="s">
        <v>42</v>
      </c>
      <c r="GG85" t="s">
        <v>74</v>
      </c>
      <c r="GH85" t="s">
        <v>75</v>
      </c>
      <c r="GI85" t="s">
        <v>76</v>
      </c>
      <c r="GJ85" t="s">
        <v>77</v>
      </c>
      <c r="GK85" t="s">
        <v>42</v>
      </c>
      <c r="GL85" t="s">
        <v>74</v>
      </c>
      <c r="GM85" t="s">
        <v>75</v>
      </c>
      <c r="GN85" t="s">
        <v>76</v>
      </c>
      <c r="GO85" t="s">
        <v>77</v>
      </c>
      <c r="GP85" t="s">
        <v>42</v>
      </c>
      <c r="GQ85" t="s">
        <v>74</v>
      </c>
      <c r="GR85" t="s">
        <v>75</v>
      </c>
      <c r="GS85" t="s">
        <v>76</v>
      </c>
      <c r="GT85" t="s">
        <v>77</v>
      </c>
      <c r="GU85" t="s">
        <v>42</v>
      </c>
      <c r="GV85" t="s">
        <v>74</v>
      </c>
      <c r="GW85" t="s">
        <v>75</v>
      </c>
      <c r="GX85" t="s">
        <v>76</v>
      </c>
      <c r="GY85" t="s">
        <v>77</v>
      </c>
      <c r="GZ85" t="s">
        <v>42</v>
      </c>
      <c r="HA85" t="s">
        <v>74</v>
      </c>
      <c r="HB85" t="s">
        <v>75</v>
      </c>
      <c r="HC85" t="s">
        <v>76</v>
      </c>
      <c r="HD85" t="s">
        <v>77</v>
      </c>
      <c r="HE85" t="s">
        <v>42</v>
      </c>
      <c r="HF85" t="s">
        <v>74</v>
      </c>
      <c r="HG85" t="s">
        <v>75</v>
      </c>
      <c r="HH85" t="s">
        <v>76</v>
      </c>
      <c r="HI85" t="s">
        <v>77</v>
      </c>
      <c r="HJ85" t="s">
        <v>42</v>
      </c>
      <c r="HK85" t="s">
        <v>74</v>
      </c>
      <c r="HL85" t="s">
        <v>75</v>
      </c>
      <c r="HM85" t="s">
        <v>76</v>
      </c>
      <c r="HN85" t="s">
        <v>77</v>
      </c>
      <c r="HO85" t="s">
        <v>42</v>
      </c>
      <c r="HP85" t="s">
        <v>74</v>
      </c>
      <c r="HQ85" t="s">
        <v>75</v>
      </c>
      <c r="HR85" t="s">
        <v>76</v>
      </c>
      <c r="HS85" t="s">
        <v>77</v>
      </c>
      <c r="HT85" t="s">
        <v>42</v>
      </c>
      <c r="HU85" t="s">
        <v>74</v>
      </c>
      <c r="HV85" t="s">
        <v>75</v>
      </c>
      <c r="HW85" t="s">
        <v>76</v>
      </c>
      <c r="HX85" t="s">
        <v>77</v>
      </c>
      <c r="HY85" t="s">
        <v>42</v>
      </c>
      <c r="HZ85" t="s">
        <v>74</v>
      </c>
      <c r="IA85" t="s">
        <v>75</v>
      </c>
      <c r="IB85" t="s">
        <v>76</v>
      </c>
      <c r="IC85" t="s">
        <v>77</v>
      </c>
      <c r="ID85" t="s">
        <v>42</v>
      </c>
      <c r="IE85" t="s">
        <v>74</v>
      </c>
      <c r="IF85" t="s">
        <v>75</v>
      </c>
      <c r="IG85" t="s">
        <v>76</v>
      </c>
      <c r="IH85" t="s">
        <v>77</v>
      </c>
      <c r="II85" t="s">
        <v>42</v>
      </c>
      <c r="IJ85" t="s">
        <v>74</v>
      </c>
      <c r="IK85" t="s">
        <v>75</v>
      </c>
      <c r="IL85" t="s">
        <v>76</v>
      </c>
      <c r="IM85" t="s">
        <v>77</v>
      </c>
      <c r="IN85" t="s">
        <v>42</v>
      </c>
      <c r="IO85" t="s">
        <v>74</v>
      </c>
      <c r="IP85" t="s">
        <v>75</v>
      </c>
      <c r="IQ85" t="s">
        <v>76</v>
      </c>
      <c r="IR85" t="s">
        <v>77</v>
      </c>
      <c r="IS85" t="s">
        <v>42</v>
      </c>
      <c r="IT85" t="s">
        <v>74</v>
      </c>
      <c r="IU85" t="s">
        <v>75</v>
      </c>
      <c r="IV85" t="s">
        <v>76</v>
      </c>
      <c r="IW85" t="s">
        <v>77</v>
      </c>
      <c r="IX85" t="s">
        <v>42</v>
      </c>
      <c r="IY85" t="s">
        <v>74</v>
      </c>
      <c r="IZ85" t="s">
        <v>75</v>
      </c>
      <c r="JA85" t="s">
        <v>76</v>
      </c>
      <c r="JB85" t="s">
        <v>77</v>
      </c>
      <c r="JC85" t="s">
        <v>42</v>
      </c>
      <c r="JD85" t="s">
        <v>74</v>
      </c>
      <c r="JE85" t="s">
        <v>75</v>
      </c>
      <c r="JF85" t="s">
        <v>76</v>
      </c>
      <c r="JG85" t="s">
        <v>77</v>
      </c>
      <c r="JH85" t="s">
        <v>42</v>
      </c>
      <c r="JI85" t="s">
        <v>74</v>
      </c>
      <c r="JJ85" t="s">
        <v>75</v>
      </c>
      <c r="JK85" t="s">
        <v>76</v>
      </c>
      <c r="JL85" t="s">
        <v>77</v>
      </c>
      <c r="JM85" t="s">
        <v>42</v>
      </c>
      <c r="JN85" t="s">
        <v>74</v>
      </c>
      <c r="JO85" t="s">
        <v>75</v>
      </c>
      <c r="JP85" t="s">
        <v>76</v>
      </c>
      <c r="JQ85" t="s">
        <v>77</v>
      </c>
      <c r="JR85" t="s">
        <v>42</v>
      </c>
      <c r="JS85" t="s">
        <v>74</v>
      </c>
      <c r="JT85" t="s">
        <v>75</v>
      </c>
      <c r="JU85" t="s">
        <v>76</v>
      </c>
      <c r="JV85" t="s">
        <v>77</v>
      </c>
      <c r="JW85" t="s">
        <v>42</v>
      </c>
      <c r="JX85" t="s">
        <v>74</v>
      </c>
      <c r="JY85" t="s">
        <v>75</v>
      </c>
      <c r="JZ85" t="s">
        <v>76</v>
      </c>
      <c r="KA85" t="s">
        <v>77</v>
      </c>
      <c r="KB85" t="s">
        <v>42</v>
      </c>
      <c r="KC85" t="s">
        <v>74</v>
      </c>
      <c r="KD85" t="s">
        <v>75</v>
      </c>
      <c r="KE85" t="s">
        <v>76</v>
      </c>
      <c r="KF85" t="s">
        <v>77</v>
      </c>
      <c r="KG85" t="s">
        <v>42</v>
      </c>
      <c r="KH85" t="s">
        <v>74</v>
      </c>
      <c r="KI85" t="s">
        <v>75</v>
      </c>
      <c r="KJ85" t="s">
        <v>76</v>
      </c>
      <c r="KK85" t="s">
        <v>77</v>
      </c>
      <c r="KL85" t="s">
        <v>42</v>
      </c>
      <c r="KM85" t="s">
        <v>74</v>
      </c>
      <c r="KN85" t="s">
        <v>75</v>
      </c>
      <c r="KO85" t="s">
        <v>76</v>
      </c>
      <c r="KP85" t="s">
        <v>77</v>
      </c>
      <c r="KQ85" t="s">
        <v>42</v>
      </c>
      <c r="KR85" t="s">
        <v>74</v>
      </c>
      <c r="KS85" t="s">
        <v>75</v>
      </c>
      <c r="KT85" t="s">
        <v>76</v>
      </c>
      <c r="KU85" t="s">
        <v>77</v>
      </c>
      <c r="KV85" t="s">
        <v>42</v>
      </c>
      <c r="KW85" t="s">
        <v>74</v>
      </c>
      <c r="KX85" t="s">
        <v>75</v>
      </c>
      <c r="KY85" t="s">
        <v>76</v>
      </c>
      <c r="KZ85" t="s">
        <v>77</v>
      </c>
      <c r="LA85" t="s">
        <v>42</v>
      </c>
      <c r="LB85" t="s">
        <v>74</v>
      </c>
      <c r="LC85" t="s">
        <v>75</v>
      </c>
      <c r="LD85" t="s">
        <v>76</v>
      </c>
      <c r="LE85" t="s">
        <v>77</v>
      </c>
      <c r="LF85" t="s">
        <v>42</v>
      </c>
      <c r="LG85" t="s">
        <v>74</v>
      </c>
      <c r="LH85" t="s">
        <v>75</v>
      </c>
      <c r="LI85" t="s">
        <v>76</v>
      </c>
      <c r="LJ85" t="s">
        <v>77</v>
      </c>
      <c r="LK85" t="s">
        <v>42</v>
      </c>
      <c r="LL85" t="s">
        <v>74</v>
      </c>
      <c r="LM85" t="s">
        <v>75</v>
      </c>
      <c r="LN85" t="s">
        <v>76</v>
      </c>
      <c r="LO85" t="s">
        <v>77</v>
      </c>
    </row>
    <row r="86" spans="1:327" x14ac:dyDescent="0.2">
      <c r="A86" s="2" t="str">
        <f>Foglio3!A87</f>
        <v xml:space="preserve">ore </v>
      </c>
      <c r="B86" s="2" t="str">
        <f>Foglio3!B87</f>
        <v>ore luce</v>
      </c>
      <c r="C86" s="2" t="str">
        <f>Foglio3!C87</f>
        <v>θ [°]</v>
      </c>
      <c r="D86" s="2" t="str">
        <f>Foglio3!D87</f>
        <v>cos(θ)</v>
      </c>
      <c r="E86" s="2" t="str">
        <f>Foglio3!E87</f>
        <v>sen(θ)</v>
      </c>
      <c r="F86" s="2" t="str">
        <f>Foglio3!F87</f>
        <v>tan(θ)</v>
      </c>
      <c r="G86" s="2" t="str">
        <f>Foglio1!H95</f>
        <v>γsun [°]</v>
      </c>
      <c r="H86" s="2" t="str">
        <f>Foglio3!G87</f>
        <v>cos(γsun-γsup)</v>
      </c>
      <c r="I86" s="2" t="str">
        <f>Foglio3!H87</f>
        <v>Eh,diff [MJ/(h*m^2)]</v>
      </c>
      <c r="J86" s="2" t="str">
        <f>Foglio3!I87</f>
        <v>Eh,dir [MJ/(h*m^2)]</v>
      </c>
      <c r="K86" s="2" t="str">
        <f>Foglio3!J87</f>
        <v>Eh,glob [MJ/(h*m^2)]</v>
      </c>
      <c r="L86" s="2" t="s">
        <v>73</v>
      </c>
      <c r="M86" s="2" t="s">
        <v>42</v>
      </c>
      <c r="N86" s="2" t="s">
        <v>59</v>
      </c>
      <c r="O86" s="2" t="s">
        <v>60</v>
      </c>
      <c r="P86" s="2" t="s">
        <v>61</v>
      </c>
      <c r="Q86" s="2" t="s">
        <v>63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 t="s">
        <v>65</v>
      </c>
      <c r="BG86" t="s">
        <v>65</v>
      </c>
      <c r="BH86" t="s">
        <v>65</v>
      </c>
      <c r="BI86" t="s">
        <v>65</v>
      </c>
      <c r="BJ86" t="s">
        <v>65</v>
      </c>
      <c r="BK86" t="s">
        <v>65</v>
      </c>
      <c r="BL86" t="s">
        <v>65</v>
      </c>
      <c r="BM86" t="s">
        <v>65</v>
      </c>
      <c r="BN86" t="s">
        <v>65</v>
      </c>
      <c r="BO86" t="s">
        <v>65</v>
      </c>
      <c r="BP86" t="s">
        <v>65</v>
      </c>
      <c r="BQ86" t="s">
        <v>65</v>
      </c>
      <c r="BR86" t="s">
        <v>65</v>
      </c>
      <c r="BS86" t="s">
        <v>65</v>
      </c>
      <c r="BT86" t="s">
        <v>65</v>
      </c>
      <c r="BU86" t="s">
        <v>65</v>
      </c>
      <c r="BV86" t="s">
        <v>65</v>
      </c>
      <c r="BW86" t="s">
        <v>65</v>
      </c>
      <c r="BX86" t="s">
        <v>65</v>
      </c>
      <c r="BY86" t="s">
        <v>65</v>
      </c>
      <c r="BZ86" t="s">
        <v>65</v>
      </c>
      <c r="CA86" t="s">
        <v>65</v>
      </c>
      <c r="CB86" t="s">
        <v>65</v>
      </c>
      <c r="CC86" t="s">
        <v>65</v>
      </c>
      <c r="CD86" t="s">
        <v>65</v>
      </c>
      <c r="CE86" t="s">
        <v>65</v>
      </c>
      <c r="CF86" t="s">
        <v>65</v>
      </c>
      <c r="CG86" t="s">
        <v>65</v>
      </c>
      <c r="CH86" t="s">
        <v>65</v>
      </c>
      <c r="CI86" t="s">
        <v>65</v>
      </c>
      <c r="CJ86" t="s">
        <v>65</v>
      </c>
      <c r="CK86" t="s">
        <v>65</v>
      </c>
      <c r="CL86" t="s">
        <v>65</v>
      </c>
      <c r="CM86" t="s">
        <v>65</v>
      </c>
      <c r="CN86" t="s">
        <v>65</v>
      </c>
      <c r="CO86" t="s">
        <v>65</v>
      </c>
      <c r="CP86" t="s">
        <v>65</v>
      </c>
      <c r="CQ86" t="s">
        <v>65</v>
      </c>
      <c r="CR86" t="s">
        <v>65</v>
      </c>
      <c r="CS86" t="s">
        <v>65</v>
      </c>
      <c r="CT86" t="s">
        <v>65</v>
      </c>
      <c r="CU86" t="s">
        <v>65</v>
      </c>
      <c r="CV86" t="s">
        <v>65</v>
      </c>
      <c r="CW86" t="s">
        <v>65</v>
      </c>
      <c r="CX86" t="s">
        <v>65</v>
      </c>
      <c r="CY86" t="s">
        <v>65</v>
      </c>
      <c r="CZ86" t="s">
        <v>65</v>
      </c>
      <c r="DA86" t="s">
        <v>65</v>
      </c>
      <c r="DB86" t="s">
        <v>65</v>
      </c>
      <c r="DC86" t="s">
        <v>65</v>
      </c>
      <c r="DD86" t="s">
        <v>65</v>
      </c>
      <c r="DE86" t="s">
        <v>65</v>
      </c>
      <c r="DF86" t="s">
        <v>65</v>
      </c>
      <c r="DG86" t="s">
        <v>65</v>
      </c>
      <c r="DH86" t="s">
        <v>65</v>
      </c>
      <c r="DI86" t="s">
        <v>65</v>
      </c>
      <c r="DJ86" t="s">
        <v>65</v>
      </c>
      <c r="DK86" t="s">
        <v>65</v>
      </c>
      <c r="DL86" t="s">
        <v>65</v>
      </c>
      <c r="DM86" t="s">
        <v>65</v>
      </c>
      <c r="DN86" t="s">
        <v>65</v>
      </c>
      <c r="DO86" t="s">
        <v>65</v>
      </c>
      <c r="DP86" t="s">
        <v>65</v>
      </c>
      <c r="DQ86" t="s">
        <v>65</v>
      </c>
      <c r="DR86" t="s">
        <v>65</v>
      </c>
      <c r="DS86" t="s">
        <v>65</v>
      </c>
      <c r="DT86" t="s">
        <v>65</v>
      </c>
      <c r="DU86" t="s">
        <v>65</v>
      </c>
      <c r="DV86" t="s">
        <v>65</v>
      </c>
      <c r="DW86" t="s">
        <v>65</v>
      </c>
      <c r="DX86" t="s">
        <v>65</v>
      </c>
      <c r="DY86" t="s">
        <v>65</v>
      </c>
      <c r="DZ86" t="s">
        <v>65</v>
      </c>
      <c r="EA86" t="s">
        <v>65</v>
      </c>
      <c r="EB86" t="s">
        <v>65</v>
      </c>
      <c r="EC86" t="s">
        <v>65</v>
      </c>
      <c r="ED86" t="s">
        <v>65</v>
      </c>
      <c r="EE86" t="s">
        <v>65</v>
      </c>
      <c r="EF86" t="s">
        <v>65</v>
      </c>
      <c r="EG86" t="s">
        <v>65</v>
      </c>
      <c r="EH86" t="s">
        <v>65</v>
      </c>
      <c r="EI86" t="s">
        <v>65</v>
      </c>
      <c r="EJ86" t="s">
        <v>65</v>
      </c>
      <c r="EK86" t="s">
        <v>65</v>
      </c>
      <c r="EL86" t="s">
        <v>65</v>
      </c>
      <c r="EM86" t="s">
        <v>65</v>
      </c>
      <c r="EN86" t="s">
        <v>65</v>
      </c>
      <c r="EO86" t="s">
        <v>65</v>
      </c>
      <c r="EP86" t="s">
        <v>65</v>
      </c>
      <c r="EQ86" t="s">
        <v>65</v>
      </c>
      <c r="ER86" t="s">
        <v>65</v>
      </c>
      <c r="ES86" t="s">
        <v>65</v>
      </c>
      <c r="ET86" t="s">
        <v>65</v>
      </c>
      <c r="EU86" t="s">
        <v>65</v>
      </c>
      <c r="EV86" t="s">
        <v>65</v>
      </c>
      <c r="EW86" t="s">
        <v>65</v>
      </c>
      <c r="EX86" t="s">
        <v>65</v>
      </c>
      <c r="EY86" t="s">
        <v>65</v>
      </c>
      <c r="EZ86" t="s">
        <v>65</v>
      </c>
      <c r="FA86" t="s">
        <v>65</v>
      </c>
      <c r="FB86" t="s">
        <v>65</v>
      </c>
      <c r="FC86" t="s">
        <v>65</v>
      </c>
      <c r="FD86" t="s">
        <v>65</v>
      </c>
      <c r="FE86" t="s">
        <v>65</v>
      </c>
      <c r="FF86" t="s">
        <v>65</v>
      </c>
      <c r="FG86" t="s">
        <v>65</v>
      </c>
      <c r="FH86" t="s">
        <v>65</v>
      </c>
      <c r="FI86" t="s">
        <v>65</v>
      </c>
      <c r="FJ86" t="s">
        <v>65</v>
      </c>
      <c r="FK86" t="s">
        <v>65</v>
      </c>
      <c r="FL86" t="s">
        <v>65</v>
      </c>
      <c r="FM86" t="s">
        <v>65</v>
      </c>
      <c r="FN86" t="s">
        <v>65</v>
      </c>
      <c r="FO86" t="s">
        <v>65</v>
      </c>
      <c r="FP86" t="s">
        <v>65</v>
      </c>
      <c r="FQ86" t="s">
        <v>65</v>
      </c>
      <c r="FR86" t="s">
        <v>65</v>
      </c>
      <c r="FS86" t="s">
        <v>65</v>
      </c>
      <c r="FT86" t="s">
        <v>65</v>
      </c>
      <c r="FU86" t="s">
        <v>65</v>
      </c>
      <c r="FV86" t="s">
        <v>65</v>
      </c>
      <c r="FW86" t="s">
        <v>65</v>
      </c>
      <c r="FX86" t="s">
        <v>65</v>
      </c>
      <c r="FY86" t="s">
        <v>65</v>
      </c>
      <c r="FZ86" t="s">
        <v>65</v>
      </c>
      <c r="GA86" t="s">
        <v>65</v>
      </c>
      <c r="GB86" t="s">
        <v>65</v>
      </c>
      <c r="GC86" t="s">
        <v>65</v>
      </c>
      <c r="GD86" t="s">
        <v>65</v>
      </c>
      <c r="GE86" t="s">
        <v>65</v>
      </c>
      <c r="GF86" t="s">
        <v>65</v>
      </c>
      <c r="GG86" t="s">
        <v>65</v>
      </c>
      <c r="GH86" t="s">
        <v>65</v>
      </c>
      <c r="GI86" t="s">
        <v>65</v>
      </c>
      <c r="GJ86" t="s">
        <v>65</v>
      </c>
      <c r="GK86" t="s">
        <v>65</v>
      </c>
      <c r="GL86" t="s">
        <v>65</v>
      </c>
      <c r="GM86" t="s">
        <v>65</v>
      </c>
      <c r="GN86" t="s">
        <v>65</v>
      </c>
      <c r="GO86" t="s">
        <v>65</v>
      </c>
      <c r="GP86" t="s">
        <v>65</v>
      </c>
      <c r="GQ86" t="s">
        <v>65</v>
      </c>
      <c r="GR86" t="s">
        <v>65</v>
      </c>
      <c r="GS86" t="s">
        <v>65</v>
      </c>
      <c r="GT86" t="s">
        <v>65</v>
      </c>
      <c r="GU86" t="s">
        <v>65</v>
      </c>
      <c r="GV86" t="s">
        <v>65</v>
      </c>
      <c r="GW86" t="s">
        <v>65</v>
      </c>
      <c r="GX86" t="s">
        <v>65</v>
      </c>
      <c r="GY86" t="s">
        <v>65</v>
      </c>
      <c r="GZ86" t="s">
        <v>65</v>
      </c>
      <c r="HA86" t="s">
        <v>65</v>
      </c>
      <c r="HB86" t="s">
        <v>65</v>
      </c>
      <c r="HC86" t="s">
        <v>65</v>
      </c>
      <c r="HD86" t="s">
        <v>65</v>
      </c>
      <c r="HE86" t="s">
        <v>65</v>
      </c>
      <c r="HF86" t="s">
        <v>65</v>
      </c>
      <c r="HG86" t="s">
        <v>65</v>
      </c>
      <c r="HH86" t="s">
        <v>65</v>
      </c>
      <c r="HI86" t="s">
        <v>65</v>
      </c>
      <c r="HJ86" t="s">
        <v>65</v>
      </c>
      <c r="HK86" t="s">
        <v>65</v>
      </c>
      <c r="HL86" t="s">
        <v>65</v>
      </c>
      <c r="HM86" t="s">
        <v>65</v>
      </c>
      <c r="HN86" t="s">
        <v>65</v>
      </c>
      <c r="HO86" t="s">
        <v>65</v>
      </c>
      <c r="HP86" t="s">
        <v>65</v>
      </c>
      <c r="HQ86" t="s">
        <v>65</v>
      </c>
      <c r="HR86" t="s">
        <v>65</v>
      </c>
      <c r="HS86" t="s">
        <v>65</v>
      </c>
      <c r="HT86" t="s">
        <v>65</v>
      </c>
      <c r="HU86" t="s">
        <v>65</v>
      </c>
      <c r="HV86" t="s">
        <v>65</v>
      </c>
      <c r="HW86" t="s">
        <v>65</v>
      </c>
      <c r="HX86" t="s">
        <v>65</v>
      </c>
      <c r="HY86" t="s">
        <v>65</v>
      </c>
      <c r="HZ86" t="s">
        <v>65</v>
      </c>
      <c r="IA86" t="s">
        <v>65</v>
      </c>
      <c r="IB86" t="s">
        <v>65</v>
      </c>
      <c r="IC86" t="s">
        <v>65</v>
      </c>
      <c r="ID86" t="s">
        <v>65</v>
      </c>
      <c r="IE86" t="s">
        <v>65</v>
      </c>
      <c r="IF86" t="s">
        <v>65</v>
      </c>
      <c r="IG86" t="s">
        <v>65</v>
      </c>
      <c r="IH86" t="s">
        <v>65</v>
      </c>
      <c r="II86" t="s">
        <v>65</v>
      </c>
      <c r="IJ86" t="s">
        <v>65</v>
      </c>
      <c r="IK86" t="s">
        <v>65</v>
      </c>
      <c r="IL86" t="s">
        <v>65</v>
      </c>
      <c r="IM86" t="s">
        <v>65</v>
      </c>
      <c r="IN86" t="s">
        <v>65</v>
      </c>
      <c r="IO86" t="s">
        <v>65</v>
      </c>
      <c r="IP86" t="s">
        <v>65</v>
      </c>
      <c r="IQ86" t="s">
        <v>65</v>
      </c>
      <c r="IR86" t="s">
        <v>65</v>
      </c>
      <c r="IS86" t="s">
        <v>65</v>
      </c>
      <c r="IT86" t="s">
        <v>65</v>
      </c>
      <c r="IU86" t="s">
        <v>65</v>
      </c>
      <c r="IV86" t="s">
        <v>65</v>
      </c>
      <c r="IW86" t="s">
        <v>65</v>
      </c>
      <c r="IX86" t="s">
        <v>65</v>
      </c>
      <c r="IY86" t="s">
        <v>65</v>
      </c>
      <c r="IZ86" t="s">
        <v>65</v>
      </c>
      <c r="JA86" t="s">
        <v>65</v>
      </c>
      <c r="JB86" t="s">
        <v>65</v>
      </c>
      <c r="JC86" t="s">
        <v>65</v>
      </c>
      <c r="JD86" t="s">
        <v>65</v>
      </c>
      <c r="JE86" t="s">
        <v>65</v>
      </c>
      <c r="JF86" t="s">
        <v>65</v>
      </c>
      <c r="JG86" t="s">
        <v>65</v>
      </c>
      <c r="JH86" t="s">
        <v>65</v>
      </c>
      <c r="JI86" t="s">
        <v>65</v>
      </c>
      <c r="JJ86" t="s">
        <v>65</v>
      </c>
      <c r="JK86" t="s">
        <v>65</v>
      </c>
      <c r="JL86" t="s">
        <v>65</v>
      </c>
      <c r="JM86" t="s">
        <v>65</v>
      </c>
      <c r="JN86" t="s">
        <v>65</v>
      </c>
      <c r="JO86" t="s">
        <v>65</v>
      </c>
      <c r="JP86" t="s">
        <v>65</v>
      </c>
      <c r="JQ86" t="s">
        <v>65</v>
      </c>
      <c r="JR86" t="s">
        <v>65</v>
      </c>
      <c r="JS86" t="s">
        <v>65</v>
      </c>
      <c r="JT86" t="s">
        <v>65</v>
      </c>
      <c r="JU86" t="s">
        <v>65</v>
      </c>
      <c r="JV86" t="s">
        <v>65</v>
      </c>
      <c r="JW86" t="s">
        <v>65</v>
      </c>
      <c r="JX86" t="s">
        <v>65</v>
      </c>
      <c r="JY86" t="s">
        <v>65</v>
      </c>
      <c r="JZ86" t="s">
        <v>65</v>
      </c>
      <c r="KA86" t="s">
        <v>65</v>
      </c>
      <c r="KB86" t="s">
        <v>65</v>
      </c>
      <c r="KC86" t="s">
        <v>65</v>
      </c>
      <c r="KD86" t="s">
        <v>65</v>
      </c>
      <c r="KE86" t="s">
        <v>65</v>
      </c>
      <c r="KF86" t="s">
        <v>65</v>
      </c>
      <c r="KG86" t="s">
        <v>65</v>
      </c>
      <c r="KH86" t="s">
        <v>65</v>
      </c>
      <c r="KI86" t="s">
        <v>65</v>
      </c>
      <c r="KJ86" t="s">
        <v>65</v>
      </c>
      <c r="KK86" t="s">
        <v>65</v>
      </c>
      <c r="KL86" t="s">
        <v>65</v>
      </c>
      <c r="KM86" t="s">
        <v>65</v>
      </c>
      <c r="KN86" t="s">
        <v>65</v>
      </c>
      <c r="KO86" t="s">
        <v>65</v>
      </c>
      <c r="KP86" t="s">
        <v>65</v>
      </c>
      <c r="KQ86" t="s">
        <v>65</v>
      </c>
      <c r="KR86" t="s">
        <v>65</v>
      </c>
      <c r="KS86" t="s">
        <v>65</v>
      </c>
      <c r="KT86" t="s">
        <v>65</v>
      </c>
      <c r="KU86" t="s">
        <v>65</v>
      </c>
      <c r="KV86" t="s">
        <v>65</v>
      </c>
      <c r="KW86" t="s">
        <v>65</v>
      </c>
      <c r="KX86" t="s">
        <v>65</v>
      </c>
      <c r="KY86" t="s">
        <v>65</v>
      </c>
      <c r="KZ86" t="s">
        <v>65</v>
      </c>
      <c r="LA86" t="s">
        <v>65</v>
      </c>
      <c r="LB86" t="s">
        <v>65</v>
      </c>
      <c r="LC86" t="s">
        <v>65</v>
      </c>
      <c r="LD86" t="s">
        <v>65</v>
      </c>
      <c r="LE86" t="s">
        <v>65</v>
      </c>
      <c r="LF86" t="s">
        <v>65</v>
      </c>
      <c r="LG86" t="s">
        <v>65</v>
      </c>
      <c r="LH86" t="s">
        <v>65</v>
      </c>
      <c r="LI86" t="s">
        <v>65</v>
      </c>
      <c r="LJ86" t="s">
        <v>65</v>
      </c>
      <c r="LK86" t="s">
        <v>65</v>
      </c>
      <c r="LL86" t="s">
        <v>65</v>
      </c>
      <c r="LM86" t="s">
        <v>65</v>
      </c>
      <c r="LN86" t="s">
        <v>65</v>
      </c>
      <c r="LO86" t="s">
        <v>65</v>
      </c>
    </row>
    <row r="87" spans="1:327" x14ac:dyDescent="0.2">
      <c r="A87" s="1">
        <f>Foglio3!A88</f>
        <v>1</v>
      </c>
      <c r="B87" s="1">
        <f>Foglio3!B88</f>
        <v>0</v>
      </c>
      <c r="C87" s="1" t="str">
        <f>Foglio3!C88</f>
        <v>-</v>
      </c>
      <c r="D87" s="1" t="str">
        <f>Foglio3!D88</f>
        <v>-</v>
      </c>
      <c r="E87" s="1" t="str">
        <f>Foglio3!E88</f>
        <v>-</v>
      </c>
      <c r="F87" s="1" t="str">
        <f>Foglio3!F88</f>
        <v>-</v>
      </c>
      <c r="G87" s="1" t="str">
        <f>Foglio1!H96</f>
        <v>-</v>
      </c>
      <c r="H87" s="1" t="str">
        <f>Foglio3!G88</f>
        <v>-</v>
      </c>
      <c r="I87" s="1" t="str">
        <f>Foglio3!H88</f>
        <v>-</v>
      </c>
      <c r="J87" s="1" t="str">
        <f>Foglio3!I88</f>
        <v>-</v>
      </c>
      <c r="K87" s="1" t="str">
        <f>Foglio3!J88</f>
        <v>-</v>
      </c>
      <c r="L87" s="1" t="s">
        <v>65</v>
      </c>
      <c r="M87" s="1" t="s">
        <v>65</v>
      </c>
      <c r="N87" s="1" t="s">
        <v>65</v>
      </c>
      <c r="O87" s="1" t="s">
        <v>65</v>
      </c>
      <c r="P87" s="1" t="s">
        <v>65</v>
      </c>
      <c r="Q87" s="1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 t="s">
        <v>65</v>
      </c>
      <c r="BF87" t="s">
        <v>65</v>
      </c>
      <c r="BG87" t="s">
        <v>65</v>
      </c>
      <c r="BH87" t="s">
        <v>65</v>
      </c>
      <c r="BI87" t="s">
        <v>65</v>
      </c>
      <c r="BJ87" t="s">
        <v>65</v>
      </c>
      <c r="BK87" t="s">
        <v>65</v>
      </c>
      <c r="BL87" t="s">
        <v>65</v>
      </c>
      <c r="BM87" t="s">
        <v>65</v>
      </c>
      <c r="BN87" t="s">
        <v>65</v>
      </c>
      <c r="BO87" t="s">
        <v>65</v>
      </c>
      <c r="BP87" t="s">
        <v>65</v>
      </c>
      <c r="BQ87" t="s">
        <v>65</v>
      </c>
      <c r="BR87" t="s">
        <v>65</v>
      </c>
      <c r="BS87" t="s">
        <v>65</v>
      </c>
      <c r="BT87" t="s">
        <v>65</v>
      </c>
      <c r="BU87" t="s">
        <v>65</v>
      </c>
      <c r="BV87" t="s">
        <v>65</v>
      </c>
      <c r="BW87" t="s">
        <v>65</v>
      </c>
      <c r="BX87" t="s">
        <v>65</v>
      </c>
      <c r="BY87" t="s">
        <v>65</v>
      </c>
      <c r="BZ87" t="s">
        <v>65</v>
      </c>
      <c r="CA87" t="s">
        <v>65</v>
      </c>
      <c r="CB87" t="s">
        <v>65</v>
      </c>
      <c r="CC87" t="s">
        <v>65</v>
      </c>
      <c r="CD87" t="s">
        <v>65</v>
      </c>
      <c r="CE87" t="s">
        <v>65</v>
      </c>
      <c r="CF87" t="s">
        <v>65</v>
      </c>
      <c r="CG87" t="s">
        <v>65</v>
      </c>
      <c r="CH87" t="s">
        <v>65</v>
      </c>
      <c r="CI87" t="s">
        <v>65</v>
      </c>
      <c r="CJ87" t="s">
        <v>65</v>
      </c>
      <c r="CK87" t="s">
        <v>65</v>
      </c>
      <c r="CL87" t="s">
        <v>65</v>
      </c>
      <c r="CM87" t="s">
        <v>65</v>
      </c>
      <c r="CN87" t="s">
        <v>65</v>
      </c>
      <c r="CO87" t="s">
        <v>65</v>
      </c>
      <c r="CP87" t="s">
        <v>65</v>
      </c>
      <c r="CQ87" t="s">
        <v>65</v>
      </c>
      <c r="CR87" t="s">
        <v>65</v>
      </c>
      <c r="CS87" t="s">
        <v>65</v>
      </c>
      <c r="CT87" t="s">
        <v>65</v>
      </c>
      <c r="CU87" t="s">
        <v>65</v>
      </c>
      <c r="CV87" t="s">
        <v>65</v>
      </c>
      <c r="CW87" t="s">
        <v>65</v>
      </c>
      <c r="CX87" t="s">
        <v>65</v>
      </c>
      <c r="CY87" t="s">
        <v>65</v>
      </c>
      <c r="CZ87" t="s">
        <v>65</v>
      </c>
      <c r="DA87" t="s">
        <v>65</v>
      </c>
      <c r="DB87" t="s">
        <v>65</v>
      </c>
      <c r="DC87" t="s">
        <v>65</v>
      </c>
      <c r="DD87" t="s">
        <v>65</v>
      </c>
      <c r="DE87" t="s">
        <v>65</v>
      </c>
      <c r="DF87" t="s">
        <v>65</v>
      </c>
      <c r="DG87" t="s">
        <v>65</v>
      </c>
      <c r="DH87" t="s">
        <v>65</v>
      </c>
      <c r="DI87" t="s">
        <v>65</v>
      </c>
      <c r="DJ87" t="s">
        <v>65</v>
      </c>
      <c r="DK87" t="s">
        <v>65</v>
      </c>
      <c r="DL87" t="s">
        <v>65</v>
      </c>
      <c r="DM87" t="s">
        <v>65</v>
      </c>
      <c r="DN87" t="s">
        <v>65</v>
      </c>
      <c r="DO87" t="s">
        <v>65</v>
      </c>
      <c r="DP87" t="s">
        <v>65</v>
      </c>
      <c r="DQ87" t="s">
        <v>65</v>
      </c>
      <c r="DR87" t="s">
        <v>65</v>
      </c>
      <c r="DS87" t="s">
        <v>65</v>
      </c>
      <c r="DT87" t="s">
        <v>65</v>
      </c>
      <c r="DU87" t="s">
        <v>65</v>
      </c>
      <c r="DV87" t="s">
        <v>65</v>
      </c>
      <c r="DW87" t="s">
        <v>65</v>
      </c>
      <c r="DX87" t="s">
        <v>65</v>
      </c>
      <c r="DY87" t="s">
        <v>65</v>
      </c>
      <c r="DZ87" t="s">
        <v>65</v>
      </c>
      <c r="EA87" t="s">
        <v>65</v>
      </c>
      <c r="EB87" t="s">
        <v>65</v>
      </c>
      <c r="EC87" t="s">
        <v>65</v>
      </c>
      <c r="ED87" t="s">
        <v>65</v>
      </c>
      <c r="EE87" t="s">
        <v>65</v>
      </c>
      <c r="EF87" t="s">
        <v>65</v>
      </c>
      <c r="EG87" t="s">
        <v>65</v>
      </c>
      <c r="EH87" t="s">
        <v>65</v>
      </c>
      <c r="EI87" t="s">
        <v>65</v>
      </c>
      <c r="EJ87" t="s">
        <v>65</v>
      </c>
      <c r="EK87" t="s">
        <v>65</v>
      </c>
      <c r="EL87" t="s">
        <v>65</v>
      </c>
      <c r="EM87" t="s">
        <v>65</v>
      </c>
      <c r="EN87" t="s">
        <v>65</v>
      </c>
      <c r="EO87" t="s">
        <v>65</v>
      </c>
      <c r="EP87" t="s">
        <v>65</v>
      </c>
      <c r="EQ87" t="s">
        <v>65</v>
      </c>
      <c r="ER87" t="s">
        <v>65</v>
      </c>
      <c r="ES87" t="s">
        <v>65</v>
      </c>
      <c r="ET87" t="s">
        <v>65</v>
      </c>
      <c r="EU87" t="s">
        <v>65</v>
      </c>
      <c r="EV87" t="s">
        <v>65</v>
      </c>
      <c r="EW87" t="s">
        <v>65</v>
      </c>
      <c r="EX87" t="s">
        <v>65</v>
      </c>
      <c r="EY87" t="s">
        <v>65</v>
      </c>
      <c r="EZ87" t="s">
        <v>65</v>
      </c>
      <c r="FA87" t="s">
        <v>65</v>
      </c>
      <c r="FB87" t="s">
        <v>65</v>
      </c>
      <c r="FC87" t="s">
        <v>65</v>
      </c>
      <c r="FD87" t="s">
        <v>65</v>
      </c>
      <c r="FE87" t="s">
        <v>65</v>
      </c>
      <c r="FF87" t="s">
        <v>65</v>
      </c>
      <c r="FG87" t="s">
        <v>65</v>
      </c>
      <c r="FH87" t="s">
        <v>65</v>
      </c>
      <c r="FI87" t="s">
        <v>65</v>
      </c>
      <c r="FJ87" t="s">
        <v>65</v>
      </c>
      <c r="FK87" t="s">
        <v>65</v>
      </c>
      <c r="FL87" t="s">
        <v>65</v>
      </c>
      <c r="FM87" t="s">
        <v>65</v>
      </c>
      <c r="FN87" t="s">
        <v>65</v>
      </c>
      <c r="FO87" t="s">
        <v>65</v>
      </c>
      <c r="FP87" t="s">
        <v>65</v>
      </c>
      <c r="FQ87" t="s">
        <v>65</v>
      </c>
      <c r="FR87" t="s">
        <v>65</v>
      </c>
      <c r="FS87" t="s">
        <v>65</v>
      </c>
      <c r="FT87" t="s">
        <v>65</v>
      </c>
      <c r="FU87" t="s">
        <v>65</v>
      </c>
      <c r="FV87" t="s">
        <v>65</v>
      </c>
      <c r="FW87" t="s">
        <v>65</v>
      </c>
      <c r="FX87" t="s">
        <v>65</v>
      </c>
      <c r="FY87" t="s">
        <v>65</v>
      </c>
      <c r="FZ87" t="s">
        <v>65</v>
      </c>
      <c r="GA87" t="s">
        <v>65</v>
      </c>
      <c r="GB87" t="s">
        <v>65</v>
      </c>
      <c r="GC87" t="s">
        <v>65</v>
      </c>
      <c r="GD87" t="s">
        <v>65</v>
      </c>
      <c r="GE87" t="s">
        <v>65</v>
      </c>
      <c r="GF87" t="s">
        <v>65</v>
      </c>
      <c r="GG87" t="s">
        <v>65</v>
      </c>
      <c r="GH87" t="s">
        <v>65</v>
      </c>
      <c r="GI87" t="s">
        <v>65</v>
      </c>
      <c r="GJ87" t="s">
        <v>65</v>
      </c>
      <c r="GK87" t="s">
        <v>65</v>
      </c>
      <c r="GL87" t="s">
        <v>65</v>
      </c>
      <c r="GM87" t="s">
        <v>65</v>
      </c>
      <c r="GN87" t="s">
        <v>65</v>
      </c>
      <c r="GO87" t="s">
        <v>65</v>
      </c>
      <c r="GP87" t="s">
        <v>65</v>
      </c>
      <c r="GQ87" t="s">
        <v>65</v>
      </c>
      <c r="GR87" t="s">
        <v>65</v>
      </c>
      <c r="GS87" t="s">
        <v>65</v>
      </c>
      <c r="GT87" t="s">
        <v>65</v>
      </c>
      <c r="GU87" t="s">
        <v>65</v>
      </c>
      <c r="GV87" t="s">
        <v>65</v>
      </c>
      <c r="GW87" t="s">
        <v>65</v>
      </c>
      <c r="GX87" t="s">
        <v>65</v>
      </c>
      <c r="GY87" t="s">
        <v>65</v>
      </c>
      <c r="GZ87" t="s">
        <v>65</v>
      </c>
      <c r="HA87" t="s">
        <v>65</v>
      </c>
      <c r="HB87" t="s">
        <v>65</v>
      </c>
      <c r="HC87" t="s">
        <v>65</v>
      </c>
      <c r="HD87" t="s">
        <v>65</v>
      </c>
      <c r="HE87" t="s">
        <v>65</v>
      </c>
      <c r="HF87" t="s">
        <v>65</v>
      </c>
      <c r="HG87" t="s">
        <v>65</v>
      </c>
      <c r="HH87" t="s">
        <v>65</v>
      </c>
      <c r="HI87" t="s">
        <v>65</v>
      </c>
      <c r="HJ87" t="s">
        <v>65</v>
      </c>
      <c r="HK87" t="s">
        <v>65</v>
      </c>
      <c r="HL87" t="s">
        <v>65</v>
      </c>
      <c r="HM87" t="s">
        <v>65</v>
      </c>
      <c r="HN87" t="s">
        <v>65</v>
      </c>
      <c r="HO87" t="s">
        <v>65</v>
      </c>
      <c r="HP87" t="s">
        <v>65</v>
      </c>
      <c r="HQ87" t="s">
        <v>65</v>
      </c>
      <c r="HR87" t="s">
        <v>65</v>
      </c>
      <c r="HS87" t="s">
        <v>65</v>
      </c>
      <c r="HT87" t="s">
        <v>65</v>
      </c>
      <c r="HU87" t="s">
        <v>65</v>
      </c>
      <c r="HV87" t="s">
        <v>65</v>
      </c>
      <c r="HW87" t="s">
        <v>65</v>
      </c>
      <c r="HX87" t="s">
        <v>65</v>
      </c>
      <c r="HY87" t="s">
        <v>65</v>
      </c>
      <c r="HZ87" t="s">
        <v>65</v>
      </c>
      <c r="IA87" t="s">
        <v>65</v>
      </c>
      <c r="IB87" t="s">
        <v>65</v>
      </c>
      <c r="IC87" t="s">
        <v>65</v>
      </c>
      <c r="ID87" t="s">
        <v>65</v>
      </c>
      <c r="IE87" t="s">
        <v>65</v>
      </c>
      <c r="IF87" t="s">
        <v>65</v>
      </c>
      <c r="IG87" t="s">
        <v>65</v>
      </c>
      <c r="IH87" t="s">
        <v>65</v>
      </c>
      <c r="II87" t="s">
        <v>65</v>
      </c>
      <c r="IJ87" t="s">
        <v>65</v>
      </c>
      <c r="IK87" t="s">
        <v>65</v>
      </c>
      <c r="IL87" t="s">
        <v>65</v>
      </c>
      <c r="IM87" t="s">
        <v>65</v>
      </c>
      <c r="IN87" t="s">
        <v>65</v>
      </c>
      <c r="IO87" t="s">
        <v>65</v>
      </c>
      <c r="IP87" t="s">
        <v>65</v>
      </c>
      <c r="IQ87" t="s">
        <v>65</v>
      </c>
      <c r="IR87" t="s">
        <v>65</v>
      </c>
      <c r="IS87" t="s">
        <v>65</v>
      </c>
      <c r="IT87" t="s">
        <v>65</v>
      </c>
      <c r="IU87" t="s">
        <v>65</v>
      </c>
      <c r="IV87" t="s">
        <v>65</v>
      </c>
      <c r="IW87" t="s">
        <v>65</v>
      </c>
      <c r="IX87" t="s">
        <v>65</v>
      </c>
      <c r="IY87" t="s">
        <v>65</v>
      </c>
      <c r="IZ87" t="s">
        <v>65</v>
      </c>
      <c r="JA87" t="s">
        <v>65</v>
      </c>
      <c r="JB87" t="s">
        <v>65</v>
      </c>
      <c r="JC87" t="s">
        <v>65</v>
      </c>
      <c r="JD87" t="s">
        <v>65</v>
      </c>
      <c r="JE87" t="s">
        <v>65</v>
      </c>
      <c r="JF87" t="s">
        <v>65</v>
      </c>
      <c r="JG87" t="s">
        <v>65</v>
      </c>
      <c r="JH87" t="s">
        <v>65</v>
      </c>
      <c r="JI87" t="s">
        <v>65</v>
      </c>
      <c r="JJ87" t="s">
        <v>65</v>
      </c>
      <c r="JK87" t="s">
        <v>65</v>
      </c>
      <c r="JL87" t="s">
        <v>65</v>
      </c>
      <c r="JM87" t="s">
        <v>65</v>
      </c>
      <c r="JN87" t="s">
        <v>65</v>
      </c>
      <c r="JO87" t="s">
        <v>65</v>
      </c>
      <c r="JP87" t="s">
        <v>65</v>
      </c>
      <c r="JQ87" t="s">
        <v>65</v>
      </c>
      <c r="JR87" t="s">
        <v>65</v>
      </c>
      <c r="JS87" t="s">
        <v>65</v>
      </c>
      <c r="JT87" t="s">
        <v>65</v>
      </c>
      <c r="JU87" t="s">
        <v>65</v>
      </c>
      <c r="JV87" t="s">
        <v>65</v>
      </c>
      <c r="JW87" t="s">
        <v>65</v>
      </c>
      <c r="JX87" t="s">
        <v>65</v>
      </c>
      <c r="JY87" t="s">
        <v>65</v>
      </c>
      <c r="JZ87" t="s">
        <v>65</v>
      </c>
      <c r="KA87" t="s">
        <v>65</v>
      </c>
      <c r="KB87" t="s">
        <v>65</v>
      </c>
      <c r="KC87" t="s">
        <v>65</v>
      </c>
      <c r="KD87" t="s">
        <v>65</v>
      </c>
      <c r="KE87" t="s">
        <v>65</v>
      </c>
      <c r="KF87" t="s">
        <v>65</v>
      </c>
      <c r="KG87" t="s">
        <v>65</v>
      </c>
      <c r="KH87" t="s">
        <v>65</v>
      </c>
      <c r="KI87" t="s">
        <v>65</v>
      </c>
      <c r="KJ87" t="s">
        <v>65</v>
      </c>
      <c r="KK87" t="s">
        <v>65</v>
      </c>
      <c r="KL87" t="s">
        <v>65</v>
      </c>
      <c r="KM87" t="s">
        <v>65</v>
      </c>
      <c r="KN87" t="s">
        <v>65</v>
      </c>
      <c r="KO87" t="s">
        <v>65</v>
      </c>
      <c r="KP87" t="s">
        <v>65</v>
      </c>
      <c r="KQ87" t="s">
        <v>65</v>
      </c>
      <c r="KR87" t="s">
        <v>65</v>
      </c>
      <c r="KS87" t="s">
        <v>65</v>
      </c>
      <c r="KT87" t="s">
        <v>65</v>
      </c>
      <c r="KU87" t="s">
        <v>65</v>
      </c>
      <c r="KV87" t="s">
        <v>65</v>
      </c>
      <c r="KW87" t="s">
        <v>65</v>
      </c>
      <c r="KX87" t="s">
        <v>65</v>
      </c>
      <c r="KY87" t="s">
        <v>65</v>
      </c>
      <c r="KZ87" t="s">
        <v>65</v>
      </c>
      <c r="LA87" t="s">
        <v>65</v>
      </c>
      <c r="LB87" t="s">
        <v>65</v>
      </c>
      <c r="LC87" t="s">
        <v>65</v>
      </c>
      <c r="LD87" t="s">
        <v>65</v>
      </c>
      <c r="LE87" t="s">
        <v>65</v>
      </c>
      <c r="LF87" t="s">
        <v>65</v>
      </c>
      <c r="LG87" t="s">
        <v>65</v>
      </c>
      <c r="LH87" t="s">
        <v>65</v>
      </c>
      <c r="LI87" t="s">
        <v>65</v>
      </c>
      <c r="LJ87" t="s">
        <v>65</v>
      </c>
      <c r="LK87" t="s">
        <v>65</v>
      </c>
      <c r="LL87" t="s">
        <v>65</v>
      </c>
      <c r="LM87" t="s">
        <v>65</v>
      </c>
      <c r="LN87" t="s">
        <v>65</v>
      </c>
      <c r="LO87" t="s">
        <v>65</v>
      </c>
    </row>
    <row r="88" spans="1:327" x14ac:dyDescent="0.2">
      <c r="A88" s="1">
        <f>Foglio3!A89</f>
        <v>2</v>
      </c>
      <c r="B88" s="1">
        <f>Foglio3!B89</f>
        <v>0</v>
      </c>
      <c r="C88" s="1" t="str">
        <f>Foglio3!C89</f>
        <v>-</v>
      </c>
      <c r="D88" s="1" t="str">
        <f>Foglio3!D89</f>
        <v>-</v>
      </c>
      <c r="E88" s="1" t="str">
        <f>Foglio3!E89</f>
        <v>-</v>
      </c>
      <c r="F88" s="1" t="str">
        <f>Foglio3!F89</f>
        <v>-</v>
      </c>
      <c r="G88" s="1" t="str">
        <f>Foglio1!H97</f>
        <v>-</v>
      </c>
      <c r="H88" s="1" t="str">
        <f>Foglio3!G89</f>
        <v>-</v>
      </c>
      <c r="I88" s="1" t="str">
        <f>Foglio3!H89</f>
        <v>-</v>
      </c>
      <c r="J88" s="1" t="str">
        <f>Foglio3!I89</f>
        <v>-</v>
      </c>
      <c r="K88" s="1" t="str">
        <f>Foglio3!J89</f>
        <v>-</v>
      </c>
      <c r="L88" s="1" t="s">
        <v>65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  <c r="BC88" t="s">
        <v>65</v>
      </c>
      <c r="BD88" t="s">
        <v>65</v>
      </c>
      <c r="BE88" t="s">
        <v>65</v>
      </c>
      <c r="BF88" t="s">
        <v>65</v>
      </c>
      <c r="BG88" t="s">
        <v>65</v>
      </c>
      <c r="BH88" t="s">
        <v>65</v>
      </c>
      <c r="BI88" t="s">
        <v>65</v>
      </c>
      <c r="BJ88" t="s">
        <v>65</v>
      </c>
      <c r="BK88" t="s">
        <v>65</v>
      </c>
      <c r="BL88" t="s">
        <v>65</v>
      </c>
      <c r="BM88" t="s">
        <v>65</v>
      </c>
      <c r="BN88" t="s">
        <v>65</v>
      </c>
      <c r="BO88" t="s">
        <v>65</v>
      </c>
      <c r="BP88" t="s">
        <v>65</v>
      </c>
      <c r="BQ88" t="s">
        <v>65</v>
      </c>
      <c r="BR88" t="s">
        <v>65</v>
      </c>
      <c r="BS88" t="s">
        <v>65</v>
      </c>
      <c r="BT88" t="s">
        <v>65</v>
      </c>
      <c r="BU88" t="s">
        <v>65</v>
      </c>
      <c r="BV88" t="s">
        <v>65</v>
      </c>
      <c r="BW88" t="s">
        <v>65</v>
      </c>
      <c r="BX88" t="s">
        <v>65</v>
      </c>
      <c r="BY88" t="s">
        <v>65</v>
      </c>
      <c r="BZ88" t="s">
        <v>65</v>
      </c>
      <c r="CA88" t="s">
        <v>65</v>
      </c>
      <c r="CB88" t="s">
        <v>65</v>
      </c>
      <c r="CC88" t="s">
        <v>65</v>
      </c>
      <c r="CD88" t="s">
        <v>65</v>
      </c>
      <c r="CE88" t="s">
        <v>65</v>
      </c>
      <c r="CF88" t="s">
        <v>65</v>
      </c>
      <c r="CG88" t="s">
        <v>65</v>
      </c>
      <c r="CH88" t="s">
        <v>65</v>
      </c>
      <c r="CI88" t="s">
        <v>65</v>
      </c>
      <c r="CJ88" t="s">
        <v>65</v>
      </c>
      <c r="CK88" t="s">
        <v>65</v>
      </c>
      <c r="CL88" t="s">
        <v>65</v>
      </c>
      <c r="CM88" t="s">
        <v>65</v>
      </c>
      <c r="CN88" t="s">
        <v>65</v>
      </c>
      <c r="CO88" t="s">
        <v>65</v>
      </c>
      <c r="CP88" t="s">
        <v>65</v>
      </c>
      <c r="CQ88" t="s">
        <v>65</v>
      </c>
      <c r="CR88" t="s">
        <v>65</v>
      </c>
      <c r="CS88" t="s">
        <v>65</v>
      </c>
      <c r="CT88" t="s">
        <v>65</v>
      </c>
      <c r="CU88" t="s">
        <v>65</v>
      </c>
      <c r="CV88" t="s">
        <v>65</v>
      </c>
      <c r="CW88" t="s">
        <v>65</v>
      </c>
      <c r="CX88" t="s">
        <v>65</v>
      </c>
      <c r="CY88" t="s">
        <v>65</v>
      </c>
      <c r="CZ88" t="s">
        <v>65</v>
      </c>
      <c r="DA88" t="s">
        <v>65</v>
      </c>
      <c r="DB88" t="s">
        <v>65</v>
      </c>
      <c r="DC88" t="s">
        <v>65</v>
      </c>
      <c r="DD88" t="s">
        <v>65</v>
      </c>
      <c r="DE88" t="s">
        <v>65</v>
      </c>
      <c r="DF88" t="s">
        <v>65</v>
      </c>
      <c r="DG88" t="s">
        <v>65</v>
      </c>
      <c r="DH88" t="s">
        <v>65</v>
      </c>
      <c r="DI88" t="s">
        <v>65</v>
      </c>
      <c r="DJ88" t="s">
        <v>65</v>
      </c>
      <c r="DK88" t="s">
        <v>65</v>
      </c>
      <c r="DL88" t="s">
        <v>65</v>
      </c>
      <c r="DM88" t="s">
        <v>65</v>
      </c>
      <c r="DN88" t="s">
        <v>65</v>
      </c>
      <c r="DO88" t="s">
        <v>65</v>
      </c>
      <c r="DP88" t="s">
        <v>65</v>
      </c>
      <c r="DQ88" t="s">
        <v>65</v>
      </c>
      <c r="DR88" t="s">
        <v>65</v>
      </c>
      <c r="DS88" t="s">
        <v>65</v>
      </c>
      <c r="DT88" t="s">
        <v>65</v>
      </c>
      <c r="DU88" t="s">
        <v>65</v>
      </c>
      <c r="DV88" t="s">
        <v>65</v>
      </c>
      <c r="DW88" t="s">
        <v>65</v>
      </c>
      <c r="DX88" t="s">
        <v>65</v>
      </c>
      <c r="DY88" t="s">
        <v>65</v>
      </c>
      <c r="DZ88" t="s">
        <v>65</v>
      </c>
      <c r="EA88" t="s">
        <v>65</v>
      </c>
      <c r="EB88" t="s">
        <v>65</v>
      </c>
      <c r="EC88" t="s">
        <v>65</v>
      </c>
      <c r="ED88" t="s">
        <v>65</v>
      </c>
      <c r="EE88" t="s">
        <v>65</v>
      </c>
      <c r="EF88" t="s">
        <v>65</v>
      </c>
      <c r="EG88" t="s">
        <v>65</v>
      </c>
      <c r="EH88" t="s">
        <v>65</v>
      </c>
      <c r="EI88" t="s">
        <v>65</v>
      </c>
      <c r="EJ88" t="s">
        <v>65</v>
      </c>
      <c r="EK88" t="s">
        <v>65</v>
      </c>
      <c r="EL88" t="s">
        <v>65</v>
      </c>
      <c r="EM88" t="s">
        <v>65</v>
      </c>
      <c r="EN88" t="s">
        <v>65</v>
      </c>
      <c r="EO88" t="s">
        <v>65</v>
      </c>
      <c r="EP88" t="s">
        <v>65</v>
      </c>
      <c r="EQ88" t="s">
        <v>65</v>
      </c>
      <c r="ER88" t="s">
        <v>65</v>
      </c>
      <c r="ES88" t="s">
        <v>65</v>
      </c>
      <c r="ET88" t="s">
        <v>65</v>
      </c>
      <c r="EU88" t="s">
        <v>65</v>
      </c>
      <c r="EV88" t="s">
        <v>65</v>
      </c>
      <c r="EW88" t="s">
        <v>65</v>
      </c>
      <c r="EX88" t="s">
        <v>65</v>
      </c>
      <c r="EY88" t="s">
        <v>65</v>
      </c>
      <c r="EZ88" t="s">
        <v>65</v>
      </c>
      <c r="FA88" t="s">
        <v>65</v>
      </c>
      <c r="FB88" t="s">
        <v>65</v>
      </c>
      <c r="FC88" t="s">
        <v>65</v>
      </c>
      <c r="FD88" t="s">
        <v>65</v>
      </c>
      <c r="FE88" t="s">
        <v>65</v>
      </c>
      <c r="FF88" t="s">
        <v>65</v>
      </c>
      <c r="FG88" t="s">
        <v>65</v>
      </c>
      <c r="FH88" t="s">
        <v>65</v>
      </c>
      <c r="FI88" t="s">
        <v>65</v>
      </c>
      <c r="FJ88" t="s">
        <v>65</v>
      </c>
      <c r="FK88" t="s">
        <v>65</v>
      </c>
      <c r="FL88" t="s">
        <v>65</v>
      </c>
      <c r="FM88" t="s">
        <v>65</v>
      </c>
      <c r="FN88" t="s">
        <v>65</v>
      </c>
      <c r="FO88" t="s">
        <v>65</v>
      </c>
      <c r="FP88" t="s">
        <v>65</v>
      </c>
      <c r="FQ88" t="s">
        <v>65</v>
      </c>
      <c r="FR88" t="s">
        <v>65</v>
      </c>
      <c r="FS88" t="s">
        <v>65</v>
      </c>
      <c r="FT88" t="s">
        <v>65</v>
      </c>
      <c r="FU88" t="s">
        <v>65</v>
      </c>
      <c r="FV88" t="s">
        <v>65</v>
      </c>
      <c r="FW88" t="s">
        <v>65</v>
      </c>
      <c r="FX88" t="s">
        <v>65</v>
      </c>
      <c r="FY88" t="s">
        <v>65</v>
      </c>
      <c r="FZ88" t="s">
        <v>65</v>
      </c>
      <c r="GA88" t="s">
        <v>65</v>
      </c>
      <c r="GB88" t="s">
        <v>65</v>
      </c>
      <c r="GC88" t="s">
        <v>65</v>
      </c>
      <c r="GD88" t="s">
        <v>65</v>
      </c>
      <c r="GE88" t="s">
        <v>65</v>
      </c>
      <c r="GF88" t="s">
        <v>65</v>
      </c>
      <c r="GG88" t="s">
        <v>65</v>
      </c>
      <c r="GH88" t="s">
        <v>65</v>
      </c>
      <c r="GI88" t="s">
        <v>65</v>
      </c>
      <c r="GJ88" t="s">
        <v>65</v>
      </c>
      <c r="GK88" t="s">
        <v>65</v>
      </c>
      <c r="GL88" t="s">
        <v>65</v>
      </c>
      <c r="GM88" t="s">
        <v>65</v>
      </c>
      <c r="GN88" t="s">
        <v>65</v>
      </c>
      <c r="GO88" t="s">
        <v>65</v>
      </c>
      <c r="GP88" t="s">
        <v>65</v>
      </c>
      <c r="GQ88" t="s">
        <v>65</v>
      </c>
      <c r="GR88" t="s">
        <v>65</v>
      </c>
      <c r="GS88" t="s">
        <v>65</v>
      </c>
      <c r="GT88" t="s">
        <v>65</v>
      </c>
      <c r="GU88" t="s">
        <v>65</v>
      </c>
      <c r="GV88" t="s">
        <v>65</v>
      </c>
      <c r="GW88" t="s">
        <v>65</v>
      </c>
      <c r="GX88" t="s">
        <v>65</v>
      </c>
      <c r="GY88" t="s">
        <v>65</v>
      </c>
      <c r="GZ88" t="s">
        <v>65</v>
      </c>
      <c r="HA88" t="s">
        <v>65</v>
      </c>
      <c r="HB88" t="s">
        <v>65</v>
      </c>
      <c r="HC88" t="s">
        <v>65</v>
      </c>
      <c r="HD88" t="s">
        <v>65</v>
      </c>
      <c r="HE88" t="s">
        <v>65</v>
      </c>
      <c r="HF88" t="s">
        <v>65</v>
      </c>
      <c r="HG88" t="s">
        <v>65</v>
      </c>
      <c r="HH88" t="s">
        <v>65</v>
      </c>
      <c r="HI88" t="s">
        <v>65</v>
      </c>
      <c r="HJ88" t="s">
        <v>65</v>
      </c>
      <c r="HK88" t="s">
        <v>65</v>
      </c>
      <c r="HL88" t="s">
        <v>65</v>
      </c>
      <c r="HM88" t="s">
        <v>65</v>
      </c>
      <c r="HN88" t="s">
        <v>65</v>
      </c>
      <c r="HO88" t="s">
        <v>65</v>
      </c>
      <c r="HP88" t="s">
        <v>65</v>
      </c>
      <c r="HQ88" t="s">
        <v>65</v>
      </c>
      <c r="HR88" t="s">
        <v>65</v>
      </c>
      <c r="HS88" t="s">
        <v>65</v>
      </c>
      <c r="HT88" t="s">
        <v>65</v>
      </c>
      <c r="HU88" t="s">
        <v>65</v>
      </c>
      <c r="HV88" t="s">
        <v>65</v>
      </c>
      <c r="HW88" t="s">
        <v>65</v>
      </c>
      <c r="HX88" t="s">
        <v>65</v>
      </c>
      <c r="HY88" t="s">
        <v>65</v>
      </c>
      <c r="HZ88" t="s">
        <v>65</v>
      </c>
      <c r="IA88" t="s">
        <v>65</v>
      </c>
      <c r="IB88" t="s">
        <v>65</v>
      </c>
      <c r="IC88" t="s">
        <v>65</v>
      </c>
      <c r="ID88" t="s">
        <v>65</v>
      </c>
      <c r="IE88" t="s">
        <v>65</v>
      </c>
      <c r="IF88" t="s">
        <v>65</v>
      </c>
      <c r="IG88" t="s">
        <v>65</v>
      </c>
      <c r="IH88" t="s">
        <v>65</v>
      </c>
      <c r="II88" t="s">
        <v>65</v>
      </c>
      <c r="IJ88" t="s">
        <v>65</v>
      </c>
      <c r="IK88" t="s">
        <v>65</v>
      </c>
      <c r="IL88" t="s">
        <v>65</v>
      </c>
      <c r="IM88" t="s">
        <v>65</v>
      </c>
      <c r="IN88" t="s">
        <v>65</v>
      </c>
      <c r="IO88" t="s">
        <v>65</v>
      </c>
      <c r="IP88" t="s">
        <v>65</v>
      </c>
      <c r="IQ88" t="s">
        <v>65</v>
      </c>
      <c r="IR88" t="s">
        <v>65</v>
      </c>
      <c r="IS88" t="s">
        <v>65</v>
      </c>
      <c r="IT88" t="s">
        <v>65</v>
      </c>
      <c r="IU88" t="s">
        <v>65</v>
      </c>
      <c r="IV88" t="s">
        <v>65</v>
      </c>
      <c r="IW88" t="s">
        <v>65</v>
      </c>
      <c r="IX88" t="s">
        <v>65</v>
      </c>
      <c r="IY88" t="s">
        <v>65</v>
      </c>
      <c r="IZ88" t="s">
        <v>65</v>
      </c>
      <c r="JA88" t="s">
        <v>65</v>
      </c>
      <c r="JB88" t="s">
        <v>65</v>
      </c>
      <c r="JC88" t="s">
        <v>65</v>
      </c>
      <c r="JD88" t="s">
        <v>65</v>
      </c>
      <c r="JE88" t="s">
        <v>65</v>
      </c>
      <c r="JF88" t="s">
        <v>65</v>
      </c>
      <c r="JG88" t="s">
        <v>65</v>
      </c>
      <c r="JH88" t="s">
        <v>65</v>
      </c>
      <c r="JI88" t="s">
        <v>65</v>
      </c>
      <c r="JJ88" t="s">
        <v>65</v>
      </c>
      <c r="JK88" t="s">
        <v>65</v>
      </c>
      <c r="JL88" t="s">
        <v>65</v>
      </c>
      <c r="JM88" t="s">
        <v>65</v>
      </c>
      <c r="JN88" t="s">
        <v>65</v>
      </c>
      <c r="JO88" t="s">
        <v>65</v>
      </c>
      <c r="JP88" t="s">
        <v>65</v>
      </c>
      <c r="JQ88" t="s">
        <v>65</v>
      </c>
      <c r="JR88" t="s">
        <v>65</v>
      </c>
      <c r="JS88" t="s">
        <v>65</v>
      </c>
      <c r="JT88" t="s">
        <v>65</v>
      </c>
      <c r="JU88" t="s">
        <v>65</v>
      </c>
      <c r="JV88" t="s">
        <v>65</v>
      </c>
      <c r="JW88" t="s">
        <v>65</v>
      </c>
      <c r="JX88" t="s">
        <v>65</v>
      </c>
      <c r="JY88" t="s">
        <v>65</v>
      </c>
      <c r="JZ88" t="s">
        <v>65</v>
      </c>
      <c r="KA88" t="s">
        <v>65</v>
      </c>
      <c r="KB88" t="s">
        <v>65</v>
      </c>
      <c r="KC88" t="s">
        <v>65</v>
      </c>
      <c r="KD88" t="s">
        <v>65</v>
      </c>
      <c r="KE88" t="s">
        <v>65</v>
      </c>
      <c r="KF88" t="s">
        <v>65</v>
      </c>
      <c r="KG88" t="s">
        <v>65</v>
      </c>
      <c r="KH88" t="s">
        <v>65</v>
      </c>
      <c r="KI88" t="s">
        <v>65</v>
      </c>
      <c r="KJ88" t="s">
        <v>65</v>
      </c>
      <c r="KK88" t="s">
        <v>65</v>
      </c>
      <c r="KL88" t="s">
        <v>65</v>
      </c>
      <c r="KM88" t="s">
        <v>65</v>
      </c>
      <c r="KN88" t="s">
        <v>65</v>
      </c>
      <c r="KO88" t="s">
        <v>65</v>
      </c>
      <c r="KP88" t="s">
        <v>65</v>
      </c>
      <c r="KQ88" t="s">
        <v>65</v>
      </c>
      <c r="KR88" t="s">
        <v>65</v>
      </c>
      <c r="KS88" t="s">
        <v>65</v>
      </c>
      <c r="KT88" t="s">
        <v>65</v>
      </c>
      <c r="KU88" t="s">
        <v>65</v>
      </c>
      <c r="KV88" t="s">
        <v>65</v>
      </c>
      <c r="KW88" t="s">
        <v>65</v>
      </c>
      <c r="KX88" t="s">
        <v>65</v>
      </c>
      <c r="KY88" t="s">
        <v>65</v>
      </c>
      <c r="KZ88" t="s">
        <v>65</v>
      </c>
      <c r="LA88" t="s">
        <v>65</v>
      </c>
      <c r="LB88" t="s">
        <v>65</v>
      </c>
      <c r="LC88" t="s">
        <v>65</v>
      </c>
      <c r="LD88" t="s">
        <v>65</v>
      </c>
      <c r="LE88" t="s">
        <v>65</v>
      </c>
      <c r="LF88" t="s">
        <v>65</v>
      </c>
      <c r="LG88" t="s">
        <v>65</v>
      </c>
      <c r="LH88" t="s">
        <v>65</v>
      </c>
      <c r="LI88" t="s">
        <v>65</v>
      </c>
      <c r="LJ88" t="s">
        <v>65</v>
      </c>
      <c r="LK88" t="s">
        <v>65</v>
      </c>
      <c r="LL88" t="s">
        <v>65</v>
      </c>
      <c r="LM88" t="s">
        <v>65</v>
      </c>
      <c r="LN88" t="s">
        <v>65</v>
      </c>
      <c r="LO88" t="s">
        <v>65</v>
      </c>
    </row>
    <row r="89" spans="1:327" x14ac:dyDescent="0.2">
      <c r="A89" s="1">
        <f>Foglio3!A90</f>
        <v>3</v>
      </c>
      <c r="B89" s="1">
        <f>Foglio3!B90</f>
        <v>0</v>
      </c>
      <c r="C89" s="1" t="str">
        <f>Foglio3!C90</f>
        <v>-</v>
      </c>
      <c r="D89" s="1" t="str">
        <f>Foglio3!D90</f>
        <v>-</v>
      </c>
      <c r="E89" s="1" t="str">
        <f>Foglio3!E90</f>
        <v>-</v>
      </c>
      <c r="F89" s="1" t="str">
        <f>Foglio3!F90</f>
        <v>-</v>
      </c>
      <c r="G89" s="1" t="str">
        <f>Foglio1!H98</f>
        <v>-</v>
      </c>
      <c r="H89" s="1" t="str">
        <f>Foglio3!G90</f>
        <v>-</v>
      </c>
      <c r="I89" s="1" t="str">
        <f>Foglio3!H90</f>
        <v>-</v>
      </c>
      <c r="J89" s="1" t="str">
        <f>Foglio3!I90</f>
        <v>-</v>
      </c>
      <c r="K89" s="1" t="str">
        <f>Foglio3!J90</f>
        <v>-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65</v>
      </c>
      <c r="W89" t="s">
        <v>65</v>
      </c>
      <c r="X89" t="s">
        <v>65</v>
      </c>
      <c r="Y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 t="s">
        <v>65</v>
      </c>
      <c r="BG89" t="s">
        <v>65</v>
      </c>
      <c r="BH89" t="s">
        <v>65</v>
      </c>
      <c r="BI89" t="s">
        <v>65</v>
      </c>
      <c r="BJ89" t="s">
        <v>65</v>
      </c>
      <c r="BK89" t="s">
        <v>65</v>
      </c>
      <c r="BL89" t="s">
        <v>65</v>
      </c>
      <c r="BM89" t="s">
        <v>65</v>
      </c>
      <c r="BN89" t="s">
        <v>65</v>
      </c>
      <c r="BO89" t="s">
        <v>65</v>
      </c>
      <c r="BP89" t="s">
        <v>65</v>
      </c>
      <c r="BQ89" t="s">
        <v>65</v>
      </c>
      <c r="BR89" t="s">
        <v>65</v>
      </c>
      <c r="BS89" t="s">
        <v>65</v>
      </c>
      <c r="BT89" t="s">
        <v>65</v>
      </c>
      <c r="BU89" t="s">
        <v>65</v>
      </c>
      <c r="BV89" t="s">
        <v>65</v>
      </c>
      <c r="BW89" t="s">
        <v>65</v>
      </c>
      <c r="BX89" t="s">
        <v>65</v>
      </c>
      <c r="BY89" t="s">
        <v>65</v>
      </c>
      <c r="BZ89" t="s">
        <v>65</v>
      </c>
      <c r="CA89" t="s">
        <v>65</v>
      </c>
      <c r="CB89" t="s">
        <v>65</v>
      </c>
      <c r="CC89" t="s">
        <v>65</v>
      </c>
      <c r="CD89" t="s">
        <v>65</v>
      </c>
      <c r="CE89" t="s">
        <v>65</v>
      </c>
      <c r="CF89" t="s">
        <v>65</v>
      </c>
      <c r="CG89" t="s">
        <v>65</v>
      </c>
      <c r="CH89" t="s">
        <v>65</v>
      </c>
      <c r="CI89" t="s">
        <v>65</v>
      </c>
      <c r="CJ89" t="s">
        <v>65</v>
      </c>
      <c r="CK89" t="s">
        <v>65</v>
      </c>
      <c r="CL89" t="s">
        <v>65</v>
      </c>
      <c r="CM89" t="s">
        <v>65</v>
      </c>
      <c r="CN89" t="s">
        <v>65</v>
      </c>
      <c r="CO89" t="s">
        <v>65</v>
      </c>
      <c r="CP89" t="s">
        <v>65</v>
      </c>
      <c r="CQ89" t="s">
        <v>65</v>
      </c>
      <c r="CR89" t="s">
        <v>65</v>
      </c>
      <c r="CS89" t="s">
        <v>65</v>
      </c>
      <c r="CT89" t="s">
        <v>65</v>
      </c>
      <c r="CU89" t="s">
        <v>65</v>
      </c>
      <c r="CV89" t="s">
        <v>65</v>
      </c>
      <c r="CW89" t="s">
        <v>65</v>
      </c>
      <c r="CX89" t="s">
        <v>65</v>
      </c>
      <c r="CY89" t="s">
        <v>65</v>
      </c>
      <c r="CZ89" t="s">
        <v>65</v>
      </c>
      <c r="DA89" t="s">
        <v>65</v>
      </c>
      <c r="DB89" t="s">
        <v>65</v>
      </c>
      <c r="DC89" t="s">
        <v>65</v>
      </c>
      <c r="DD89" t="s">
        <v>65</v>
      </c>
      <c r="DE89" t="s">
        <v>65</v>
      </c>
      <c r="DF89" t="s">
        <v>65</v>
      </c>
      <c r="DG89" t="s">
        <v>65</v>
      </c>
      <c r="DH89" t="s">
        <v>65</v>
      </c>
      <c r="DI89" t="s">
        <v>65</v>
      </c>
      <c r="DJ89" t="s">
        <v>65</v>
      </c>
      <c r="DK89" t="s">
        <v>65</v>
      </c>
      <c r="DL89" t="s">
        <v>65</v>
      </c>
      <c r="DM89" t="s">
        <v>65</v>
      </c>
      <c r="DN89" t="s">
        <v>65</v>
      </c>
      <c r="DO89" t="s">
        <v>65</v>
      </c>
      <c r="DP89" t="s">
        <v>65</v>
      </c>
      <c r="DQ89" t="s">
        <v>65</v>
      </c>
      <c r="DR89" t="s">
        <v>65</v>
      </c>
      <c r="DS89" t="s">
        <v>65</v>
      </c>
      <c r="DT89" t="s">
        <v>65</v>
      </c>
      <c r="DU89" t="s">
        <v>65</v>
      </c>
      <c r="DV89" t="s">
        <v>65</v>
      </c>
      <c r="DW89" t="s">
        <v>65</v>
      </c>
      <c r="DX89" t="s">
        <v>65</v>
      </c>
      <c r="DY89" t="s">
        <v>65</v>
      </c>
      <c r="DZ89" t="s">
        <v>65</v>
      </c>
      <c r="EA89" t="s">
        <v>65</v>
      </c>
      <c r="EB89" t="s">
        <v>65</v>
      </c>
      <c r="EC89" t="s">
        <v>65</v>
      </c>
      <c r="ED89" t="s">
        <v>65</v>
      </c>
      <c r="EE89" t="s">
        <v>65</v>
      </c>
      <c r="EF89" t="s">
        <v>65</v>
      </c>
      <c r="EG89" t="s">
        <v>65</v>
      </c>
      <c r="EH89" t="s">
        <v>65</v>
      </c>
      <c r="EI89" t="s">
        <v>65</v>
      </c>
      <c r="EJ89" t="s">
        <v>65</v>
      </c>
      <c r="EK89" t="s">
        <v>65</v>
      </c>
      <c r="EL89" t="s">
        <v>65</v>
      </c>
      <c r="EM89" t="s">
        <v>65</v>
      </c>
      <c r="EN89" t="s">
        <v>65</v>
      </c>
      <c r="EO89" t="s">
        <v>65</v>
      </c>
      <c r="EP89" t="s">
        <v>65</v>
      </c>
      <c r="EQ89" t="s">
        <v>65</v>
      </c>
      <c r="ER89" t="s">
        <v>65</v>
      </c>
      <c r="ES89" t="s">
        <v>65</v>
      </c>
      <c r="ET89" t="s">
        <v>65</v>
      </c>
      <c r="EU89" t="s">
        <v>65</v>
      </c>
      <c r="EV89" t="s">
        <v>65</v>
      </c>
      <c r="EW89" t="s">
        <v>65</v>
      </c>
      <c r="EX89" t="s">
        <v>65</v>
      </c>
      <c r="EY89" t="s">
        <v>65</v>
      </c>
      <c r="EZ89" t="s">
        <v>65</v>
      </c>
      <c r="FA89" t="s">
        <v>65</v>
      </c>
      <c r="FB89" t="s">
        <v>65</v>
      </c>
      <c r="FC89" t="s">
        <v>65</v>
      </c>
      <c r="FD89" t="s">
        <v>65</v>
      </c>
      <c r="FE89" t="s">
        <v>65</v>
      </c>
      <c r="FF89" t="s">
        <v>65</v>
      </c>
      <c r="FG89" t="s">
        <v>65</v>
      </c>
      <c r="FH89" t="s">
        <v>65</v>
      </c>
      <c r="FI89" t="s">
        <v>65</v>
      </c>
      <c r="FJ89" t="s">
        <v>65</v>
      </c>
      <c r="FK89" t="s">
        <v>65</v>
      </c>
      <c r="FL89" t="s">
        <v>65</v>
      </c>
      <c r="FM89" t="s">
        <v>65</v>
      </c>
      <c r="FN89" t="s">
        <v>65</v>
      </c>
      <c r="FO89" t="s">
        <v>65</v>
      </c>
      <c r="FP89" t="s">
        <v>65</v>
      </c>
      <c r="FQ89" t="s">
        <v>65</v>
      </c>
      <c r="FR89" t="s">
        <v>65</v>
      </c>
      <c r="FS89" t="s">
        <v>65</v>
      </c>
      <c r="FT89" t="s">
        <v>65</v>
      </c>
      <c r="FU89" t="s">
        <v>65</v>
      </c>
      <c r="FV89" t="s">
        <v>65</v>
      </c>
      <c r="FW89" t="s">
        <v>65</v>
      </c>
      <c r="FX89" t="s">
        <v>65</v>
      </c>
      <c r="FY89" t="s">
        <v>65</v>
      </c>
      <c r="FZ89" t="s">
        <v>65</v>
      </c>
      <c r="GA89" t="s">
        <v>65</v>
      </c>
      <c r="GB89" t="s">
        <v>65</v>
      </c>
      <c r="GC89" t="s">
        <v>65</v>
      </c>
      <c r="GD89" t="s">
        <v>65</v>
      </c>
      <c r="GE89" t="s">
        <v>65</v>
      </c>
      <c r="GF89" t="s">
        <v>65</v>
      </c>
      <c r="GG89" t="s">
        <v>65</v>
      </c>
      <c r="GH89" t="s">
        <v>65</v>
      </c>
      <c r="GI89" t="s">
        <v>65</v>
      </c>
      <c r="GJ89" t="s">
        <v>65</v>
      </c>
      <c r="GK89" t="s">
        <v>65</v>
      </c>
      <c r="GL89" t="s">
        <v>65</v>
      </c>
      <c r="GM89" t="s">
        <v>65</v>
      </c>
      <c r="GN89" t="s">
        <v>65</v>
      </c>
      <c r="GO89" t="s">
        <v>65</v>
      </c>
      <c r="GP89" t="s">
        <v>65</v>
      </c>
      <c r="GQ89" t="s">
        <v>65</v>
      </c>
      <c r="GR89" t="s">
        <v>65</v>
      </c>
      <c r="GS89" t="s">
        <v>65</v>
      </c>
      <c r="GT89" t="s">
        <v>65</v>
      </c>
      <c r="GU89" t="s">
        <v>65</v>
      </c>
      <c r="GV89" t="s">
        <v>65</v>
      </c>
      <c r="GW89" t="s">
        <v>65</v>
      </c>
      <c r="GX89" t="s">
        <v>65</v>
      </c>
      <c r="GY89" t="s">
        <v>65</v>
      </c>
      <c r="GZ89" t="s">
        <v>65</v>
      </c>
      <c r="HA89" t="s">
        <v>65</v>
      </c>
      <c r="HB89" t="s">
        <v>65</v>
      </c>
      <c r="HC89" t="s">
        <v>65</v>
      </c>
      <c r="HD89" t="s">
        <v>65</v>
      </c>
      <c r="HE89" t="s">
        <v>65</v>
      </c>
      <c r="HF89" t="s">
        <v>65</v>
      </c>
      <c r="HG89" t="s">
        <v>65</v>
      </c>
      <c r="HH89" t="s">
        <v>65</v>
      </c>
      <c r="HI89" t="s">
        <v>65</v>
      </c>
      <c r="HJ89" t="s">
        <v>65</v>
      </c>
      <c r="HK89" t="s">
        <v>65</v>
      </c>
      <c r="HL89" t="s">
        <v>65</v>
      </c>
      <c r="HM89" t="s">
        <v>65</v>
      </c>
      <c r="HN89" t="s">
        <v>65</v>
      </c>
      <c r="HO89" t="s">
        <v>65</v>
      </c>
      <c r="HP89" t="s">
        <v>65</v>
      </c>
      <c r="HQ89" t="s">
        <v>65</v>
      </c>
      <c r="HR89" t="s">
        <v>65</v>
      </c>
      <c r="HS89" t="s">
        <v>65</v>
      </c>
      <c r="HT89" t="s">
        <v>65</v>
      </c>
      <c r="HU89" t="s">
        <v>65</v>
      </c>
      <c r="HV89" t="s">
        <v>65</v>
      </c>
      <c r="HW89" t="s">
        <v>65</v>
      </c>
      <c r="HX89" t="s">
        <v>65</v>
      </c>
      <c r="HY89" t="s">
        <v>65</v>
      </c>
      <c r="HZ89" t="s">
        <v>65</v>
      </c>
      <c r="IA89" t="s">
        <v>65</v>
      </c>
      <c r="IB89" t="s">
        <v>65</v>
      </c>
      <c r="IC89" t="s">
        <v>65</v>
      </c>
      <c r="ID89" t="s">
        <v>65</v>
      </c>
      <c r="IE89" t="s">
        <v>65</v>
      </c>
      <c r="IF89" t="s">
        <v>65</v>
      </c>
      <c r="IG89" t="s">
        <v>65</v>
      </c>
      <c r="IH89" t="s">
        <v>65</v>
      </c>
      <c r="II89" t="s">
        <v>65</v>
      </c>
      <c r="IJ89" t="s">
        <v>65</v>
      </c>
      <c r="IK89" t="s">
        <v>65</v>
      </c>
      <c r="IL89" t="s">
        <v>65</v>
      </c>
      <c r="IM89" t="s">
        <v>65</v>
      </c>
      <c r="IN89" t="s">
        <v>65</v>
      </c>
      <c r="IO89" t="s">
        <v>65</v>
      </c>
      <c r="IP89" t="s">
        <v>65</v>
      </c>
      <c r="IQ89" t="s">
        <v>65</v>
      </c>
      <c r="IR89" t="s">
        <v>65</v>
      </c>
      <c r="IS89" t="s">
        <v>65</v>
      </c>
      <c r="IT89" t="s">
        <v>65</v>
      </c>
      <c r="IU89" t="s">
        <v>65</v>
      </c>
      <c r="IV89" t="s">
        <v>65</v>
      </c>
      <c r="IW89" t="s">
        <v>65</v>
      </c>
      <c r="IX89" t="s">
        <v>65</v>
      </c>
      <c r="IY89" t="s">
        <v>65</v>
      </c>
      <c r="IZ89" t="s">
        <v>65</v>
      </c>
      <c r="JA89" t="s">
        <v>65</v>
      </c>
      <c r="JB89" t="s">
        <v>65</v>
      </c>
      <c r="JC89" t="s">
        <v>65</v>
      </c>
      <c r="JD89" t="s">
        <v>65</v>
      </c>
      <c r="JE89" t="s">
        <v>65</v>
      </c>
      <c r="JF89" t="s">
        <v>65</v>
      </c>
      <c r="JG89" t="s">
        <v>65</v>
      </c>
      <c r="JH89" t="s">
        <v>65</v>
      </c>
      <c r="JI89" t="s">
        <v>65</v>
      </c>
      <c r="JJ89" t="s">
        <v>65</v>
      </c>
      <c r="JK89" t="s">
        <v>65</v>
      </c>
      <c r="JL89" t="s">
        <v>65</v>
      </c>
      <c r="JM89" t="s">
        <v>65</v>
      </c>
      <c r="JN89" t="s">
        <v>65</v>
      </c>
      <c r="JO89" t="s">
        <v>65</v>
      </c>
      <c r="JP89" t="s">
        <v>65</v>
      </c>
      <c r="JQ89" t="s">
        <v>65</v>
      </c>
      <c r="JR89" t="s">
        <v>65</v>
      </c>
      <c r="JS89" t="s">
        <v>65</v>
      </c>
      <c r="JT89" t="s">
        <v>65</v>
      </c>
      <c r="JU89" t="s">
        <v>65</v>
      </c>
      <c r="JV89" t="s">
        <v>65</v>
      </c>
      <c r="JW89" t="s">
        <v>65</v>
      </c>
      <c r="JX89" t="s">
        <v>65</v>
      </c>
      <c r="JY89" t="s">
        <v>65</v>
      </c>
      <c r="JZ89" t="s">
        <v>65</v>
      </c>
      <c r="KA89" t="s">
        <v>65</v>
      </c>
      <c r="KB89" t="s">
        <v>65</v>
      </c>
      <c r="KC89" t="s">
        <v>65</v>
      </c>
      <c r="KD89" t="s">
        <v>65</v>
      </c>
      <c r="KE89" t="s">
        <v>65</v>
      </c>
      <c r="KF89" t="s">
        <v>65</v>
      </c>
      <c r="KG89" t="s">
        <v>65</v>
      </c>
      <c r="KH89" t="s">
        <v>65</v>
      </c>
      <c r="KI89" t="s">
        <v>65</v>
      </c>
      <c r="KJ89" t="s">
        <v>65</v>
      </c>
      <c r="KK89" t="s">
        <v>65</v>
      </c>
      <c r="KL89" t="s">
        <v>65</v>
      </c>
      <c r="KM89" t="s">
        <v>65</v>
      </c>
      <c r="KN89" t="s">
        <v>65</v>
      </c>
      <c r="KO89" t="s">
        <v>65</v>
      </c>
      <c r="KP89" t="s">
        <v>65</v>
      </c>
      <c r="KQ89" t="s">
        <v>65</v>
      </c>
      <c r="KR89" t="s">
        <v>65</v>
      </c>
      <c r="KS89" t="s">
        <v>65</v>
      </c>
      <c r="KT89" t="s">
        <v>65</v>
      </c>
      <c r="KU89" t="s">
        <v>65</v>
      </c>
      <c r="KV89" t="s">
        <v>65</v>
      </c>
      <c r="KW89" t="s">
        <v>65</v>
      </c>
      <c r="KX89" t="s">
        <v>65</v>
      </c>
      <c r="KY89" t="s">
        <v>65</v>
      </c>
      <c r="KZ89" t="s">
        <v>65</v>
      </c>
      <c r="LA89" t="s">
        <v>65</v>
      </c>
      <c r="LB89" t="s">
        <v>65</v>
      </c>
      <c r="LC89" t="s">
        <v>65</v>
      </c>
      <c r="LD89" t="s">
        <v>65</v>
      </c>
      <c r="LE89" t="s">
        <v>65</v>
      </c>
      <c r="LF89" t="s">
        <v>65</v>
      </c>
      <c r="LG89" t="s">
        <v>65</v>
      </c>
      <c r="LH89" t="s">
        <v>65</v>
      </c>
      <c r="LI89" t="s">
        <v>65</v>
      </c>
      <c r="LJ89" t="s">
        <v>65</v>
      </c>
      <c r="LK89" t="s">
        <v>65</v>
      </c>
      <c r="LL89" t="s">
        <v>65</v>
      </c>
      <c r="LM89" t="s">
        <v>65</v>
      </c>
      <c r="LN89" t="s">
        <v>65</v>
      </c>
      <c r="LO89" t="s">
        <v>65</v>
      </c>
    </row>
    <row r="90" spans="1:327" x14ac:dyDescent="0.2">
      <c r="A90" s="1">
        <f>Foglio3!A91</f>
        <v>4</v>
      </c>
      <c r="B90" s="1">
        <f>Foglio3!B91</f>
        <v>0</v>
      </c>
      <c r="C90" s="1" t="str">
        <f>Foglio3!C91</f>
        <v>-</v>
      </c>
      <c r="D90" s="1" t="str">
        <f>Foglio3!D91</f>
        <v>-</v>
      </c>
      <c r="E90" s="1" t="str">
        <f>Foglio3!E91</f>
        <v>-</v>
      </c>
      <c r="F90" s="1" t="str">
        <f>Foglio3!F91</f>
        <v>-</v>
      </c>
      <c r="G90" s="1" t="str">
        <f>Foglio1!H99</f>
        <v>-</v>
      </c>
      <c r="H90" s="1" t="str">
        <f>Foglio3!G91</f>
        <v>-</v>
      </c>
      <c r="I90" s="1" t="str">
        <f>Foglio3!H91</f>
        <v>-</v>
      </c>
      <c r="J90" s="1" t="str">
        <f>Foglio3!I91</f>
        <v>-</v>
      </c>
      <c r="K90" s="1" t="str">
        <f>Foglio3!J91</f>
        <v>-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 t="s">
        <v>65</v>
      </c>
      <c r="BE90" t="s">
        <v>65</v>
      </c>
      <c r="BF90" t="s">
        <v>65</v>
      </c>
      <c r="BG90" t="s">
        <v>65</v>
      </c>
      <c r="BH90" t="s">
        <v>65</v>
      </c>
      <c r="BI90" t="s">
        <v>65</v>
      </c>
      <c r="BJ90" t="s">
        <v>65</v>
      </c>
      <c r="BK90" t="s">
        <v>65</v>
      </c>
      <c r="BL90" t="s">
        <v>65</v>
      </c>
      <c r="BM90" t="s">
        <v>65</v>
      </c>
      <c r="BN90" t="s">
        <v>65</v>
      </c>
      <c r="BO90" t="s">
        <v>65</v>
      </c>
      <c r="BP90" t="s">
        <v>65</v>
      </c>
      <c r="BQ90" t="s">
        <v>65</v>
      </c>
      <c r="BR90" t="s">
        <v>65</v>
      </c>
      <c r="BS90" t="s">
        <v>65</v>
      </c>
      <c r="BT90" t="s">
        <v>65</v>
      </c>
      <c r="BU90" t="s">
        <v>65</v>
      </c>
      <c r="BV90" t="s">
        <v>65</v>
      </c>
      <c r="BW90" t="s">
        <v>65</v>
      </c>
      <c r="BX90" t="s">
        <v>65</v>
      </c>
      <c r="BY90" t="s">
        <v>65</v>
      </c>
      <c r="BZ90" t="s">
        <v>65</v>
      </c>
      <c r="CA90" t="s">
        <v>65</v>
      </c>
      <c r="CB90" t="s">
        <v>65</v>
      </c>
      <c r="CC90" t="s">
        <v>65</v>
      </c>
      <c r="CD90" t="s">
        <v>65</v>
      </c>
      <c r="CE90" t="s">
        <v>65</v>
      </c>
      <c r="CF90" t="s">
        <v>65</v>
      </c>
      <c r="CG90" t="s">
        <v>65</v>
      </c>
      <c r="CH90" t="s">
        <v>65</v>
      </c>
      <c r="CI90" t="s">
        <v>65</v>
      </c>
      <c r="CJ90" t="s">
        <v>65</v>
      </c>
      <c r="CK90" t="s">
        <v>65</v>
      </c>
      <c r="CL90" t="s">
        <v>65</v>
      </c>
      <c r="CM90" t="s">
        <v>65</v>
      </c>
      <c r="CN90" t="s">
        <v>65</v>
      </c>
      <c r="CO90" t="s">
        <v>65</v>
      </c>
      <c r="CP90" t="s">
        <v>65</v>
      </c>
      <c r="CQ90" t="s">
        <v>65</v>
      </c>
      <c r="CR90" t="s">
        <v>65</v>
      </c>
      <c r="CS90" t="s">
        <v>65</v>
      </c>
      <c r="CT90" t="s">
        <v>65</v>
      </c>
      <c r="CU90" t="s">
        <v>65</v>
      </c>
      <c r="CV90" t="s">
        <v>65</v>
      </c>
      <c r="CW90" t="s">
        <v>65</v>
      </c>
      <c r="CX90" t="s">
        <v>65</v>
      </c>
      <c r="CY90" t="s">
        <v>65</v>
      </c>
      <c r="CZ90" t="s">
        <v>65</v>
      </c>
      <c r="DA90" t="s">
        <v>65</v>
      </c>
      <c r="DB90" t="s">
        <v>65</v>
      </c>
      <c r="DC90" t="s">
        <v>65</v>
      </c>
      <c r="DD90" t="s">
        <v>65</v>
      </c>
      <c r="DE90" t="s">
        <v>65</v>
      </c>
      <c r="DF90" t="s">
        <v>65</v>
      </c>
      <c r="DG90" t="s">
        <v>65</v>
      </c>
      <c r="DH90" t="s">
        <v>65</v>
      </c>
      <c r="DI90" t="s">
        <v>65</v>
      </c>
      <c r="DJ90" t="s">
        <v>65</v>
      </c>
      <c r="DK90" t="s">
        <v>65</v>
      </c>
      <c r="DL90" t="s">
        <v>65</v>
      </c>
      <c r="DM90" t="s">
        <v>65</v>
      </c>
      <c r="DN90" t="s">
        <v>65</v>
      </c>
      <c r="DO90" t="s">
        <v>65</v>
      </c>
      <c r="DP90" t="s">
        <v>65</v>
      </c>
      <c r="DQ90" t="s">
        <v>65</v>
      </c>
      <c r="DR90" t="s">
        <v>65</v>
      </c>
      <c r="DS90" t="s">
        <v>65</v>
      </c>
      <c r="DT90" t="s">
        <v>65</v>
      </c>
      <c r="DU90" t="s">
        <v>65</v>
      </c>
      <c r="DV90" t="s">
        <v>65</v>
      </c>
      <c r="DW90" t="s">
        <v>65</v>
      </c>
      <c r="DX90" t="s">
        <v>65</v>
      </c>
      <c r="DY90" t="s">
        <v>65</v>
      </c>
      <c r="DZ90" t="s">
        <v>65</v>
      </c>
      <c r="EA90" t="s">
        <v>65</v>
      </c>
      <c r="EB90" t="s">
        <v>65</v>
      </c>
      <c r="EC90" t="s">
        <v>65</v>
      </c>
      <c r="ED90" t="s">
        <v>65</v>
      </c>
      <c r="EE90" t="s">
        <v>65</v>
      </c>
      <c r="EF90" t="s">
        <v>65</v>
      </c>
      <c r="EG90" t="s">
        <v>65</v>
      </c>
      <c r="EH90" t="s">
        <v>65</v>
      </c>
      <c r="EI90" t="s">
        <v>65</v>
      </c>
      <c r="EJ90" t="s">
        <v>65</v>
      </c>
      <c r="EK90" t="s">
        <v>65</v>
      </c>
      <c r="EL90" t="s">
        <v>65</v>
      </c>
      <c r="EM90" t="s">
        <v>65</v>
      </c>
      <c r="EN90" t="s">
        <v>65</v>
      </c>
      <c r="EO90" t="s">
        <v>65</v>
      </c>
      <c r="EP90" t="s">
        <v>65</v>
      </c>
      <c r="EQ90" t="s">
        <v>65</v>
      </c>
      <c r="ER90" t="s">
        <v>65</v>
      </c>
      <c r="ES90" t="s">
        <v>65</v>
      </c>
      <c r="ET90" t="s">
        <v>65</v>
      </c>
      <c r="EU90" t="s">
        <v>65</v>
      </c>
      <c r="EV90" t="s">
        <v>65</v>
      </c>
      <c r="EW90" t="s">
        <v>65</v>
      </c>
      <c r="EX90" t="s">
        <v>65</v>
      </c>
      <c r="EY90" t="s">
        <v>65</v>
      </c>
      <c r="EZ90" t="s">
        <v>65</v>
      </c>
      <c r="FA90" t="s">
        <v>65</v>
      </c>
      <c r="FB90" t="s">
        <v>65</v>
      </c>
      <c r="FC90" t="s">
        <v>65</v>
      </c>
      <c r="FD90" t="s">
        <v>65</v>
      </c>
      <c r="FE90" t="s">
        <v>65</v>
      </c>
      <c r="FF90" t="s">
        <v>65</v>
      </c>
      <c r="FG90" t="s">
        <v>65</v>
      </c>
      <c r="FH90" t="s">
        <v>65</v>
      </c>
      <c r="FI90" t="s">
        <v>65</v>
      </c>
      <c r="FJ90" t="s">
        <v>65</v>
      </c>
      <c r="FK90" t="s">
        <v>65</v>
      </c>
      <c r="FL90" t="s">
        <v>65</v>
      </c>
      <c r="FM90" t="s">
        <v>65</v>
      </c>
      <c r="FN90" t="s">
        <v>65</v>
      </c>
      <c r="FO90" t="s">
        <v>65</v>
      </c>
      <c r="FP90" t="s">
        <v>65</v>
      </c>
      <c r="FQ90" t="s">
        <v>65</v>
      </c>
      <c r="FR90" t="s">
        <v>65</v>
      </c>
      <c r="FS90" t="s">
        <v>65</v>
      </c>
      <c r="FT90" t="s">
        <v>65</v>
      </c>
      <c r="FU90" t="s">
        <v>65</v>
      </c>
      <c r="FV90" t="s">
        <v>65</v>
      </c>
      <c r="FW90" t="s">
        <v>65</v>
      </c>
      <c r="FX90" t="s">
        <v>65</v>
      </c>
      <c r="FY90" t="s">
        <v>65</v>
      </c>
      <c r="FZ90" t="s">
        <v>65</v>
      </c>
      <c r="GA90" t="s">
        <v>65</v>
      </c>
      <c r="GB90" t="s">
        <v>65</v>
      </c>
      <c r="GC90" t="s">
        <v>65</v>
      </c>
      <c r="GD90" t="s">
        <v>65</v>
      </c>
      <c r="GE90" t="s">
        <v>65</v>
      </c>
      <c r="GF90" t="s">
        <v>65</v>
      </c>
      <c r="GG90" t="s">
        <v>65</v>
      </c>
      <c r="GH90" t="s">
        <v>65</v>
      </c>
      <c r="GI90" t="s">
        <v>65</v>
      </c>
      <c r="GJ90" t="s">
        <v>65</v>
      </c>
      <c r="GK90" t="s">
        <v>65</v>
      </c>
      <c r="GL90" t="s">
        <v>65</v>
      </c>
      <c r="GM90" t="s">
        <v>65</v>
      </c>
      <c r="GN90" t="s">
        <v>65</v>
      </c>
      <c r="GO90" t="s">
        <v>65</v>
      </c>
      <c r="GP90" t="s">
        <v>65</v>
      </c>
      <c r="GQ90" t="s">
        <v>65</v>
      </c>
      <c r="GR90" t="s">
        <v>65</v>
      </c>
      <c r="GS90" t="s">
        <v>65</v>
      </c>
      <c r="GT90" t="s">
        <v>65</v>
      </c>
      <c r="GU90" t="s">
        <v>65</v>
      </c>
      <c r="GV90" t="s">
        <v>65</v>
      </c>
      <c r="GW90" t="s">
        <v>65</v>
      </c>
      <c r="GX90" t="s">
        <v>65</v>
      </c>
      <c r="GY90" t="s">
        <v>65</v>
      </c>
      <c r="GZ90" t="s">
        <v>65</v>
      </c>
      <c r="HA90" t="s">
        <v>65</v>
      </c>
      <c r="HB90" t="s">
        <v>65</v>
      </c>
      <c r="HC90" t="s">
        <v>65</v>
      </c>
      <c r="HD90" t="s">
        <v>65</v>
      </c>
      <c r="HE90" t="s">
        <v>65</v>
      </c>
      <c r="HF90" t="s">
        <v>65</v>
      </c>
      <c r="HG90" t="s">
        <v>65</v>
      </c>
      <c r="HH90" t="s">
        <v>65</v>
      </c>
      <c r="HI90" t="s">
        <v>65</v>
      </c>
      <c r="HJ90" t="s">
        <v>65</v>
      </c>
      <c r="HK90" t="s">
        <v>65</v>
      </c>
      <c r="HL90" t="s">
        <v>65</v>
      </c>
      <c r="HM90" t="s">
        <v>65</v>
      </c>
      <c r="HN90" t="s">
        <v>65</v>
      </c>
      <c r="HO90" t="s">
        <v>65</v>
      </c>
      <c r="HP90" t="s">
        <v>65</v>
      </c>
      <c r="HQ90" t="s">
        <v>65</v>
      </c>
      <c r="HR90" t="s">
        <v>65</v>
      </c>
      <c r="HS90" t="s">
        <v>65</v>
      </c>
      <c r="HT90" t="s">
        <v>65</v>
      </c>
      <c r="HU90" t="s">
        <v>65</v>
      </c>
      <c r="HV90" t="s">
        <v>65</v>
      </c>
      <c r="HW90" t="s">
        <v>65</v>
      </c>
      <c r="HX90" t="s">
        <v>65</v>
      </c>
      <c r="HY90" t="s">
        <v>65</v>
      </c>
      <c r="HZ90" t="s">
        <v>65</v>
      </c>
      <c r="IA90" t="s">
        <v>65</v>
      </c>
      <c r="IB90" t="s">
        <v>65</v>
      </c>
      <c r="IC90" t="s">
        <v>65</v>
      </c>
      <c r="ID90" t="s">
        <v>65</v>
      </c>
      <c r="IE90" t="s">
        <v>65</v>
      </c>
      <c r="IF90" t="s">
        <v>65</v>
      </c>
      <c r="IG90" t="s">
        <v>65</v>
      </c>
      <c r="IH90" t="s">
        <v>65</v>
      </c>
      <c r="II90" t="s">
        <v>65</v>
      </c>
      <c r="IJ90" t="s">
        <v>65</v>
      </c>
      <c r="IK90" t="s">
        <v>65</v>
      </c>
      <c r="IL90" t="s">
        <v>65</v>
      </c>
      <c r="IM90" t="s">
        <v>65</v>
      </c>
      <c r="IN90" t="s">
        <v>65</v>
      </c>
      <c r="IO90" t="s">
        <v>65</v>
      </c>
      <c r="IP90" t="s">
        <v>65</v>
      </c>
      <c r="IQ90" t="s">
        <v>65</v>
      </c>
      <c r="IR90" t="s">
        <v>65</v>
      </c>
      <c r="IS90" t="s">
        <v>65</v>
      </c>
      <c r="IT90" t="s">
        <v>65</v>
      </c>
      <c r="IU90" t="s">
        <v>65</v>
      </c>
      <c r="IV90" t="s">
        <v>65</v>
      </c>
      <c r="IW90" t="s">
        <v>65</v>
      </c>
      <c r="IX90" t="s">
        <v>65</v>
      </c>
      <c r="IY90" t="s">
        <v>65</v>
      </c>
      <c r="IZ90" t="s">
        <v>65</v>
      </c>
      <c r="JA90" t="s">
        <v>65</v>
      </c>
      <c r="JB90" t="s">
        <v>65</v>
      </c>
      <c r="JC90" t="s">
        <v>65</v>
      </c>
      <c r="JD90" t="s">
        <v>65</v>
      </c>
      <c r="JE90" t="s">
        <v>65</v>
      </c>
      <c r="JF90" t="s">
        <v>65</v>
      </c>
      <c r="JG90" t="s">
        <v>65</v>
      </c>
      <c r="JH90" t="s">
        <v>65</v>
      </c>
      <c r="JI90" t="s">
        <v>65</v>
      </c>
      <c r="JJ90" t="s">
        <v>65</v>
      </c>
      <c r="JK90" t="s">
        <v>65</v>
      </c>
      <c r="JL90" t="s">
        <v>65</v>
      </c>
      <c r="JM90" t="s">
        <v>65</v>
      </c>
      <c r="JN90" t="s">
        <v>65</v>
      </c>
      <c r="JO90" t="s">
        <v>65</v>
      </c>
      <c r="JP90" t="s">
        <v>65</v>
      </c>
      <c r="JQ90" t="s">
        <v>65</v>
      </c>
      <c r="JR90" t="s">
        <v>65</v>
      </c>
      <c r="JS90" t="s">
        <v>65</v>
      </c>
      <c r="JT90" t="s">
        <v>65</v>
      </c>
      <c r="JU90" t="s">
        <v>65</v>
      </c>
      <c r="JV90" t="s">
        <v>65</v>
      </c>
      <c r="JW90" t="s">
        <v>65</v>
      </c>
      <c r="JX90" t="s">
        <v>65</v>
      </c>
      <c r="JY90" t="s">
        <v>65</v>
      </c>
      <c r="JZ90" t="s">
        <v>65</v>
      </c>
      <c r="KA90" t="s">
        <v>65</v>
      </c>
      <c r="KB90" t="s">
        <v>65</v>
      </c>
      <c r="KC90" t="s">
        <v>65</v>
      </c>
      <c r="KD90" t="s">
        <v>65</v>
      </c>
      <c r="KE90" t="s">
        <v>65</v>
      </c>
      <c r="KF90" t="s">
        <v>65</v>
      </c>
      <c r="KG90" t="s">
        <v>65</v>
      </c>
      <c r="KH90" t="s">
        <v>65</v>
      </c>
      <c r="KI90" t="s">
        <v>65</v>
      </c>
      <c r="KJ90" t="s">
        <v>65</v>
      </c>
      <c r="KK90" t="s">
        <v>65</v>
      </c>
      <c r="KL90" t="s">
        <v>65</v>
      </c>
      <c r="KM90" t="s">
        <v>65</v>
      </c>
      <c r="KN90" t="s">
        <v>65</v>
      </c>
      <c r="KO90" t="s">
        <v>65</v>
      </c>
      <c r="KP90" t="s">
        <v>65</v>
      </c>
      <c r="KQ90" t="s">
        <v>65</v>
      </c>
      <c r="KR90" t="s">
        <v>65</v>
      </c>
      <c r="KS90" t="s">
        <v>65</v>
      </c>
      <c r="KT90" t="s">
        <v>65</v>
      </c>
      <c r="KU90" t="s">
        <v>65</v>
      </c>
      <c r="KV90" t="s">
        <v>65</v>
      </c>
      <c r="KW90" t="s">
        <v>65</v>
      </c>
      <c r="KX90" t="s">
        <v>65</v>
      </c>
      <c r="KY90" t="s">
        <v>65</v>
      </c>
      <c r="KZ90" t="s">
        <v>65</v>
      </c>
      <c r="LA90" t="s">
        <v>65</v>
      </c>
      <c r="LB90" t="s">
        <v>65</v>
      </c>
      <c r="LC90" t="s">
        <v>65</v>
      </c>
      <c r="LD90" t="s">
        <v>65</v>
      </c>
      <c r="LE90" t="s">
        <v>65</v>
      </c>
      <c r="LF90" t="s">
        <v>65</v>
      </c>
      <c r="LG90" t="s">
        <v>65</v>
      </c>
      <c r="LH90" t="s">
        <v>65</v>
      </c>
      <c r="LI90" t="s">
        <v>65</v>
      </c>
      <c r="LJ90" t="s">
        <v>65</v>
      </c>
      <c r="LK90" t="s">
        <v>65</v>
      </c>
      <c r="LL90" t="s">
        <v>65</v>
      </c>
      <c r="LM90" t="s">
        <v>65</v>
      </c>
      <c r="LN90" t="s">
        <v>65</v>
      </c>
      <c r="LO90" t="s">
        <v>65</v>
      </c>
    </row>
    <row r="91" spans="1:327" x14ac:dyDescent="0.2">
      <c r="A91" s="1">
        <f>Foglio3!A92</f>
        <v>5</v>
      </c>
      <c r="B91" s="1">
        <f>Foglio3!B92</f>
        <v>0</v>
      </c>
      <c r="C91" s="1" t="str">
        <f>Foglio3!C92</f>
        <v>-</v>
      </c>
      <c r="D91" s="1" t="str">
        <f>Foglio3!D92</f>
        <v>-</v>
      </c>
      <c r="E91" s="1" t="str">
        <f>Foglio3!E92</f>
        <v>-</v>
      </c>
      <c r="F91" s="1" t="str">
        <f>Foglio3!F92</f>
        <v>-</v>
      </c>
      <c r="G91" s="1" t="str">
        <f>Foglio1!H100</f>
        <v>-</v>
      </c>
      <c r="H91" s="1" t="str">
        <f>Foglio3!G92</f>
        <v>-</v>
      </c>
      <c r="I91" s="1" t="str">
        <f>Foglio3!H92</f>
        <v>-</v>
      </c>
      <c r="J91" s="1" t="str">
        <f>Foglio3!I92</f>
        <v>-</v>
      </c>
      <c r="K91" s="1" t="str">
        <f>Foglio3!J92</f>
        <v>-</v>
      </c>
      <c r="L91" s="1" t="s">
        <v>65</v>
      </c>
      <c r="M91" s="1" t="s">
        <v>65</v>
      </c>
      <c r="N91" s="1" t="s">
        <v>65</v>
      </c>
      <c r="O91" s="1" t="s">
        <v>65</v>
      </c>
      <c r="P91" s="1" t="s">
        <v>65</v>
      </c>
      <c r="Q91" s="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 t="s">
        <v>65</v>
      </c>
      <c r="BG91" t="s">
        <v>65</v>
      </c>
      <c r="BH91" t="s">
        <v>65</v>
      </c>
      <c r="BI91" t="s">
        <v>65</v>
      </c>
      <c r="BJ91" t="s">
        <v>65</v>
      </c>
      <c r="BK91" t="s">
        <v>65</v>
      </c>
      <c r="BL91" t="s">
        <v>65</v>
      </c>
      <c r="BM91" t="s">
        <v>65</v>
      </c>
      <c r="BN91" t="s">
        <v>65</v>
      </c>
      <c r="BO91" t="s">
        <v>65</v>
      </c>
      <c r="BP91" t="s">
        <v>65</v>
      </c>
      <c r="BQ91" t="s">
        <v>65</v>
      </c>
      <c r="BR91" t="s">
        <v>65</v>
      </c>
      <c r="BS91" t="s">
        <v>65</v>
      </c>
      <c r="BT91" t="s">
        <v>65</v>
      </c>
      <c r="BU91" t="s">
        <v>65</v>
      </c>
      <c r="BV91" t="s">
        <v>65</v>
      </c>
      <c r="BW91" t="s">
        <v>65</v>
      </c>
      <c r="BX91" t="s">
        <v>65</v>
      </c>
      <c r="BY91" t="s">
        <v>65</v>
      </c>
      <c r="BZ91" t="s">
        <v>65</v>
      </c>
      <c r="CA91" t="s">
        <v>65</v>
      </c>
      <c r="CB91" t="s">
        <v>65</v>
      </c>
      <c r="CC91" t="s">
        <v>65</v>
      </c>
      <c r="CD91" t="s">
        <v>65</v>
      </c>
      <c r="CE91" t="s">
        <v>65</v>
      </c>
      <c r="CF91" t="s">
        <v>65</v>
      </c>
      <c r="CG91" t="s">
        <v>65</v>
      </c>
      <c r="CH91" t="s">
        <v>65</v>
      </c>
      <c r="CI91" t="s">
        <v>65</v>
      </c>
      <c r="CJ91" t="s">
        <v>65</v>
      </c>
      <c r="CK91" t="s">
        <v>65</v>
      </c>
      <c r="CL91" t="s">
        <v>65</v>
      </c>
      <c r="CM91" t="s">
        <v>65</v>
      </c>
      <c r="CN91" t="s">
        <v>65</v>
      </c>
      <c r="CO91" t="s">
        <v>65</v>
      </c>
      <c r="CP91" t="s">
        <v>65</v>
      </c>
      <c r="CQ91" t="s">
        <v>65</v>
      </c>
      <c r="CR91" t="s">
        <v>65</v>
      </c>
      <c r="CS91" t="s">
        <v>65</v>
      </c>
      <c r="CT91" t="s">
        <v>65</v>
      </c>
      <c r="CU91" t="s">
        <v>65</v>
      </c>
      <c r="CV91" t="s">
        <v>65</v>
      </c>
      <c r="CW91" t="s">
        <v>65</v>
      </c>
      <c r="CX91" t="s">
        <v>65</v>
      </c>
      <c r="CY91" t="s">
        <v>65</v>
      </c>
      <c r="CZ91" t="s">
        <v>65</v>
      </c>
      <c r="DA91" t="s">
        <v>65</v>
      </c>
      <c r="DB91" t="s">
        <v>65</v>
      </c>
      <c r="DC91" t="s">
        <v>65</v>
      </c>
      <c r="DD91" t="s">
        <v>65</v>
      </c>
      <c r="DE91" t="s">
        <v>65</v>
      </c>
      <c r="DF91" t="s">
        <v>65</v>
      </c>
      <c r="DG91" t="s">
        <v>65</v>
      </c>
      <c r="DH91" t="s">
        <v>65</v>
      </c>
      <c r="DI91" t="s">
        <v>65</v>
      </c>
      <c r="DJ91" t="s">
        <v>65</v>
      </c>
      <c r="DK91" t="s">
        <v>65</v>
      </c>
      <c r="DL91" t="s">
        <v>65</v>
      </c>
      <c r="DM91" t="s">
        <v>65</v>
      </c>
      <c r="DN91" t="s">
        <v>65</v>
      </c>
      <c r="DO91" t="s">
        <v>65</v>
      </c>
      <c r="DP91" t="s">
        <v>65</v>
      </c>
      <c r="DQ91" t="s">
        <v>65</v>
      </c>
      <c r="DR91" t="s">
        <v>65</v>
      </c>
      <c r="DS91" t="s">
        <v>65</v>
      </c>
      <c r="DT91" t="s">
        <v>65</v>
      </c>
      <c r="DU91" t="s">
        <v>65</v>
      </c>
      <c r="DV91" t="s">
        <v>65</v>
      </c>
      <c r="DW91" t="s">
        <v>65</v>
      </c>
      <c r="DX91" t="s">
        <v>65</v>
      </c>
      <c r="DY91" t="s">
        <v>65</v>
      </c>
      <c r="DZ91" t="s">
        <v>65</v>
      </c>
      <c r="EA91" t="s">
        <v>65</v>
      </c>
      <c r="EB91" t="s">
        <v>65</v>
      </c>
      <c r="EC91" t="s">
        <v>65</v>
      </c>
      <c r="ED91" t="s">
        <v>65</v>
      </c>
      <c r="EE91" t="s">
        <v>65</v>
      </c>
      <c r="EF91" t="s">
        <v>65</v>
      </c>
      <c r="EG91" t="s">
        <v>65</v>
      </c>
      <c r="EH91" t="s">
        <v>65</v>
      </c>
      <c r="EI91" t="s">
        <v>65</v>
      </c>
      <c r="EJ91" t="s">
        <v>65</v>
      </c>
      <c r="EK91" t="s">
        <v>65</v>
      </c>
      <c r="EL91" t="s">
        <v>65</v>
      </c>
      <c r="EM91" t="s">
        <v>65</v>
      </c>
      <c r="EN91" t="s">
        <v>65</v>
      </c>
      <c r="EO91" t="s">
        <v>65</v>
      </c>
      <c r="EP91" t="s">
        <v>65</v>
      </c>
      <c r="EQ91" t="s">
        <v>65</v>
      </c>
      <c r="ER91" t="s">
        <v>65</v>
      </c>
      <c r="ES91" t="s">
        <v>65</v>
      </c>
      <c r="ET91" t="s">
        <v>65</v>
      </c>
      <c r="EU91" t="s">
        <v>65</v>
      </c>
      <c r="EV91" t="s">
        <v>65</v>
      </c>
      <c r="EW91" t="s">
        <v>65</v>
      </c>
      <c r="EX91" t="s">
        <v>65</v>
      </c>
      <c r="EY91" t="s">
        <v>65</v>
      </c>
      <c r="EZ91" t="s">
        <v>65</v>
      </c>
      <c r="FA91" t="s">
        <v>65</v>
      </c>
      <c r="FB91" t="s">
        <v>65</v>
      </c>
      <c r="FC91" t="s">
        <v>65</v>
      </c>
      <c r="FD91" t="s">
        <v>65</v>
      </c>
      <c r="FE91" t="s">
        <v>65</v>
      </c>
      <c r="FF91" t="s">
        <v>65</v>
      </c>
      <c r="FG91" t="s">
        <v>65</v>
      </c>
      <c r="FH91" t="s">
        <v>65</v>
      </c>
      <c r="FI91" t="s">
        <v>65</v>
      </c>
      <c r="FJ91" t="s">
        <v>65</v>
      </c>
      <c r="FK91" t="s">
        <v>65</v>
      </c>
      <c r="FL91" t="s">
        <v>65</v>
      </c>
      <c r="FM91" t="s">
        <v>65</v>
      </c>
      <c r="FN91" t="s">
        <v>65</v>
      </c>
      <c r="FO91" t="s">
        <v>65</v>
      </c>
      <c r="FP91" t="s">
        <v>65</v>
      </c>
      <c r="FQ91" t="s">
        <v>65</v>
      </c>
      <c r="FR91" t="s">
        <v>65</v>
      </c>
      <c r="FS91" t="s">
        <v>65</v>
      </c>
      <c r="FT91" t="s">
        <v>65</v>
      </c>
      <c r="FU91" t="s">
        <v>65</v>
      </c>
      <c r="FV91" t="s">
        <v>65</v>
      </c>
      <c r="FW91" t="s">
        <v>65</v>
      </c>
      <c r="FX91" t="s">
        <v>65</v>
      </c>
      <c r="FY91" t="s">
        <v>65</v>
      </c>
      <c r="FZ91" t="s">
        <v>65</v>
      </c>
      <c r="GA91" t="s">
        <v>65</v>
      </c>
      <c r="GB91" t="s">
        <v>65</v>
      </c>
      <c r="GC91" t="s">
        <v>65</v>
      </c>
      <c r="GD91" t="s">
        <v>65</v>
      </c>
      <c r="GE91" t="s">
        <v>65</v>
      </c>
      <c r="GF91" t="s">
        <v>65</v>
      </c>
      <c r="GG91" t="s">
        <v>65</v>
      </c>
      <c r="GH91" t="s">
        <v>65</v>
      </c>
      <c r="GI91" t="s">
        <v>65</v>
      </c>
      <c r="GJ91" t="s">
        <v>65</v>
      </c>
      <c r="GK91" t="s">
        <v>65</v>
      </c>
      <c r="GL91" t="s">
        <v>65</v>
      </c>
      <c r="GM91" t="s">
        <v>65</v>
      </c>
      <c r="GN91" t="s">
        <v>65</v>
      </c>
      <c r="GO91" t="s">
        <v>65</v>
      </c>
      <c r="GP91" t="s">
        <v>65</v>
      </c>
      <c r="GQ91" t="s">
        <v>65</v>
      </c>
      <c r="GR91" t="s">
        <v>65</v>
      </c>
      <c r="GS91" t="s">
        <v>65</v>
      </c>
      <c r="GT91" t="s">
        <v>65</v>
      </c>
      <c r="GU91" t="s">
        <v>65</v>
      </c>
      <c r="GV91" t="s">
        <v>65</v>
      </c>
      <c r="GW91" t="s">
        <v>65</v>
      </c>
      <c r="GX91" t="s">
        <v>65</v>
      </c>
      <c r="GY91" t="s">
        <v>65</v>
      </c>
      <c r="GZ91" t="s">
        <v>65</v>
      </c>
      <c r="HA91" t="s">
        <v>65</v>
      </c>
      <c r="HB91" t="s">
        <v>65</v>
      </c>
      <c r="HC91" t="s">
        <v>65</v>
      </c>
      <c r="HD91" t="s">
        <v>65</v>
      </c>
      <c r="HE91" t="s">
        <v>65</v>
      </c>
      <c r="HF91" t="s">
        <v>65</v>
      </c>
      <c r="HG91" t="s">
        <v>65</v>
      </c>
      <c r="HH91" t="s">
        <v>65</v>
      </c>
      <c r="HI91" t="s">
        <v>65</v>
      </c>
      <c r="HJ91" t="s">
        <v>65</v>
      </c>
      <c r="HK91" t="s">
        <v>65</v>
      </c>
      <c r="HL91" t="s">
        <v>65</v>
      </c>
      <c r="HM91" t="s">
        <v>65</v>
      </c>
      <c r="HN91" t="s">
        <v>65</v>
      </c>
      <c r="HO91" t="s">
        <v>65</v>
      </c>
      <c r="HP91" t="s">
        <v>65</v>
      </c>
      <c r="HQ91" t="s">
        <v>65</v>
      </c>
      <c r="HR91" t="s">
        <v>65</v>
      </c>
      <c r="HS91" t="s">
        <v>65</v>
      </c>
      <c r="HT91" t="s">
        <v>65</v>
      </c>
      <c r="HU91" t="s">
        <v>65</v>
      </c>
      <c r="HV91" t="s">
        <v>65</v>
      </c>
      <c r="HW91" t="s">
        <v>65</v>
      </c>
      <c r="HX91" t="s">
        <v>65</v>
      </c>
      <c r="HY91" t="s">
        <v>65</v>
      </c>
      <c r="HZ91" t="s">
        <v>65</v>
      </c>
      <c r="IA91" t="s">
        <v>65</v>
      </c>
      <c r="IB91" t="s">
        <v>65</v>
      </c>
      <c r="IC91" t="s">
        <v>65</v>
      </c>
      <c r="ID91" t="s">
        <v>65</v>
      </c>
      <c r="IE91" t="s">
        <v>65</v>
      </c>
      <c r="IF91" t="s">
        <v>65</v>
      </c>
      <c r="IG91" t="s">
        <v>65</v>
      </c>
      <c r="IH91" t="s">
        <v>65</v>
      </c>
      <c r="II91" t="s">
        <v>65</v>
      </c>
      <c r="IJ91" t="s">
        <v>65</v>
      </c>
      <c r="IK91" t="s">
        <v>65</v>
      </c>
      <c r="IL91" t="s">
        <v>65</v>
      </c>
      <c r="IM91" t="s">
        <v>65</v>
      </c>
      <c r="IN91" t="s">
        <v>65</v>
      </c>
      <c r="IO91" t="s">
        <v>65</v>
      </c>
      <c r="IP91" t="s">
        <v>65</v>
      </c>
      <c r="IQ91" t="s">
        <v>65</v>
      </c>
      <c r="IR91" t="s">
        <v>65</v>
      </c>
      <c r="IS91" t="s">
        <v>65</v>
      </c>
      <c r="IT91" t="s">
        <v>65</v>
      </c>
      <c r="IU91" t="s">
        <v>65</v>
      </c>
      <c r="IV91" t="s">
        <v>65</v>
      </c>
      <c r="IW91" t="s">
        <v>65</v>
      </c>
      <c r="IX91" t="s">
        <v>65</v>
      </c>
      <c r="IY91" t="s">
        <v>65</v>
      </c>
      <c r="IZ91" t="s">
        <v>65</v>
      </c>
      <c r="JA91" t="s">
        <v>65</v>
      </c>
      <c r="JB91" t="s">
        <v>65</v>
      </c>
      <c r="JC91" t="s">
        <v>65</v>
      </c>
      <c r="JD91" t="s">
        <v>65</v>
      </c>
      <c r="JE91" t="s">
        <v>65</v>
      </c>
      <c r="JF91" t="s">
        <v>65</v>
      </c>
      <c r="JG91" t="s">
        <v>65</v>
      </c>
      <c r="JH91" t="s">
        <v>65</v>
      </c>
      <c r="JI91" t="s">
        <v>65</v>
      </c>
      <c r="JJ91" t="s">
        <v>65</v>
      </c>
      <c r="JK91" t="s">
        <v>65</v>
      </c>
      <c r="JL91" t="s">
        <v>65</v>
      </c>
      <c r="JM91" t="s">
        <v>65</v>
      </c>
      <c r="JN91" t="s">
        <v>65</v>
      </c>
      <c r="JO91" t="s">
        <v>65</v>
      </c>
      <c r="JP91" t="s">
        <v>65</v>
      </c>
      <c r="JQ91" t="s">
        <v>65</v>
      </c>
      <c r="JR91" t="s">
        <v>65</v>
      </c>
      <c r="JS91" t="s">
        <v>65</v>
      </c>
      <c r="JT91" t="s">
        <v>65</v>
      </c>
      <c r="JU91" t="s">
        <v>65</v>
      </c>
      <c r="JV91" t="s">
        <v>65</v>
      </c>
      <c r="JW91" t="s">
        <v>65</v>
      </c>
      <c r="JX91" t="s">
        <v>65</v>
      </c>
      <c r="JY91" t="s">
        <v>65</v>
      </c>
      <c r="JZ91" t="s">
        <v>65</v>
      </c>
      <c r="KA91" t="s">
        <v>65</v>
      </c>
      <c r="KB91" t="s">
        <v>65</v>
      </c>
      <c r="KC91" t="s">
        <v>65</v>
      </c>
      <c r="KD91" t="s">
        <v>65</v>
      </c>
      <c r="KE91" t="s">
        <v>65</v>
      </c>
      <c r="KF91" t="s">
        <v>65</v>
      </c>
      <c r="KG91" t="s">
        <v>65</v>
      </c>
      <c r="KH91" t="s">
        <v>65</v>
      </c>
      <c r="KI91" t="s">
        <v>65</v>
      </c>
      <c r="KJ91" t="s">
        <v>65</v>
      </c>
      <c r="KK91" t="s">
        <v>65</v>
      </c>
      <c r="KL91" t="s">
        <v>65</v>
      </c>
      <c r="KM91" t="s">
        <v>65</v>
      </c>
      <c r="KN91" t="s">
        <v>65</v>
      </c>
      <c r="KO91" t="s">
        <v>65</v>
      </c>
      <c r="KP91" t="s">
        <v>65</v>
      </c>
      <c r="KQ91" t="s">
        <v>65</v>
      </c>
      <c r="KR91" t="s">
        <v>65</v>
      </c>
      <c r="KS91" t="s">
        <v>65</v>
      </c>
      <c r="KT91" t="s">
        <v>65</v>
      </c>
      <c r="KU91" t="s">
        <v>65</v>
      </c>
      <c r="KV91" t="s">
        <v>65</v>
      </c>
      <c r="KW91" t="s">
        <v>65</v>
      </c>
      <c r="KX91" t="s">
        <v>65</v>
      </c>
      <c r="KY91" t="s">
        <v>65</v>
      </c>
      <c r="KZ91" t="s">
        <v>65</v>
      </c>
      <c r="LA91" t="s">
        <v>65</v>
      </c>
      <c r="LB91" t="s">
        <v>65</v>
      </c>
      <c r="LC91" t="s">
        <v>65</v>
      </c>
      <c r="LD91" t="s">
        <v>65</v>
      </c>
      <c r="LE91" t="s">
        <v>65</v>
      </c>
      <c r="LF91" t="s">
        <v>65</v>
      </c>
      <c r="LG91" t="s">
        <v>65</v>
      </c>
      <c r="LH91" t="s">
        <v>65</v>
      </c>
      <c r="LI91" t="s">
        <v>65</v>
      </c>
      <c r="LJ91" t="s">
        <v>65</v>
      </c>
      <c r="LK91" t="s">
        <v>65</v>
      </c>
      <c r="LL91" t="s">
        <v>65</v>
      </c>
      <c r="LM91" t="s">
        <v>65</v>
      </c>
      <c r="LN91" t="s">
        <v>65</v>
      </c>
      <c r="LO91" t="s">
        <v>65</v>
      </c>
    </row>
    <row r="92" spans="1:327" x14ac:dyDescent="0.2">
      <c r="A92" s="1">
        <f>Foglio3!A93</f>
        <v>6</v>
      </c>
      <c r="B92" s="1">
        <f>Foglio3!B93</f>
        <v>0</v>
      </c>
      <c r="C92" s="1" t="str">
        <f>Foglio3!C93</f>
        <v>-</v>
      </c>
      <c r="D92" s="1" t="str">
        <f>Foglio3!D93</f>
        <v>-</v>
      </c>
      <c r="E92" s="1" t="str">
        <f>Foglio3!E93</f>
        <v>-</v>
      </c>
      <c r="F92" s="1" t="str">
        <f>Foglio3!F93</f>
        <v>-</v>
      </c>
      <c r="G92" s="1" t="str">
        <f>Foglio1!H101</f>
        <v>-</v>
      </c>
      <c r="H92" s="1" t="str">
        <f>Foglio3!G93</f>
        <v>-</v>
      </c>
      <c r="I92" s="1" t="str">
        <f>Foglio3!H93</f>
        <v>-</v>
      </c>
      <c r="J92" s="1" t="str">
        <f>Foglio3!I93</f>
        <v>-</v>
      </c>
      <c r="K92" s="1" t="str">
        <f>Foglio3!J93</f>
        <v>-</v>
      </c>
      <c r="L92" s="1" t="s">
        <v>65</v>
      </c>
      <c r="M92" s="1" t="s">
        <v>65</v>
      </c>
      <c r="N92" s="1" t="s">
        <v>65</v>
      </c>
      <c r="O92" s="1" t="s">
        <v>65</v>
      </c>
      <c r="P92" s="1" t="s">
        <v>65</v>
      </c>
      <c r="Q92" s="1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65</v>
      </c>
      <c r="BD92" t="s">
        <v>65</v>
      </c>
      <c r="BE92" t="s">
        <v>65</v>
      </c>
      <c r="BF92" t="s">
        <v>65</v>
      </c>
      <c r="BG92" t="s">
        <v>65</v>
      </c>
      <c r="BH92" t="s">
        <v>65</v>
      </c>
      <c r="BI92" t="s">
        <v>65</v>
      </c>
      <c r="BJ92" t="s">
        <v>65</v>
      </c>
      <c r="BK92" t="s">
        <v>65</v>
      </c>
      <c r="BL92" t="s">
        <v>65</v>
      </c>
      <c r="BM92" t="s">
        <v>65</v>
      </c>
      <c r="BN92" t="s">
        <v>65</v>
      </c>
      <c r="BO92" t="s">
        <v>65</v>
      </c>
      <c r="BP92" t="s">
        <v>65</v>
      </c>
      <c r="BQ92" t="s">
        <v>65</v>
      </c>
      <c r="BR92" t="s">
        <v>65</v>
      </c>
      <c r="BS92" t="s">
        <v>65</v>
      </c>
      <c r="BT92" t="s">
        <v>65</v>
      </c>
      <c r="BU92" t="s">
        <v>65</v>
      </c>
      <c r="BV92" t="s">
        <v>65</v>
      </c>
      <c r="BW92" t="s">
        <v>65</v>
      </c>
      <c r="BX92" t="s">
        <v>65</v>
      </c>
      <c r="BY92" t="s">
        <v>65</v>
      </c>
      <c r="BZ92" t="s">
        <v>65</v>
      </c>
      <c r="CA92" t="s">
        <v>65</v>
      </c>
      <c r="CB92" t="s">
        <v>65</v>
      </c>
      <c r="CC92" t="s">
        <v>65</v>
      </c>
      <c r="CD92" t="s">
        <v>65</v>
      </c>
      <c r="CE92" t="s">
        <v>65</v>
      </c>
      <c r="CF92" t="s">
        <v>65</v>
      </c>
      <c r="CG92" t="s">
        <v>65</v>
      </c>
      <c r="CH92" t="s">
        <v>65</v>
      </c>
      <c r="CI92" t="s">
        <v>65</v>
      </c>
      <c r="CJ92" t="s">
        <v>65</v>
      </c>
      <c r="CK92" t="s">
        <v>65</v>
      </c>
      <c r="CL92" t="s">
        <v>65</v>
      </c>
      <c r="CM92" t="s">
        <v>65</v>
      </c>
      <c r="CN92" t="s">
        <v>65</v>
      </c>
      <c r="CO92" t="s">
        <v>65</v>
      </c>
      <c r="CP92" t="s">
        <v>65</v>
      </c>
      <c r="CQ92" t="s">
        <v>65</v>
      </c>
      <c r="CR92" t="s">
        <v>65</v>
      </c>
      <c r="CS92" t="s">
        <v>65</v>
      </c>
      <c r="CT92" t="s">
        <v>65</v>
      </c>
      <c r="CU92" t="s">
        <v>65</v>
      </c>
      <c r="CV92" t="s">
        <v>65</v>
      </c>
      <c r="CW92" t="s">
        <v>65</v>
      </c>
      <c r="CX92" t="s">
        <v>65</v>
      </c>
      <c r="CY92" t="s">
        <v>65</v>
      </c>
      <c r="CZ92" t="s">
        <v>65</v>
      </c>
      <c r="DA92" t="s">
        <v>65</v>
      </c>
      <c r="DB92" t="s">
        <v>65</v>
      </c>
      <c r="DC92" t="s">
        <v>65</v>
      </c>
      <c r="DD92" t="s">
        <v>65</v>
      </c>
      <c r="DE92" t="s">
        <v>65</v>
      </c>
      <c r="DF92" t="s">
        <v>65</v>
      </c>
      <c r="DG92" t="s">
        <v>65</v>
      </c>
      <c r="DH92" t="s">
        <v>65</v>
      </c>
      <c r="DI92" t="s">
        <v>65</v>
      </c>
      <c r="DJ92" t="s">
        <v>65</v>
      </c>
      <c r="DK92" t="s">
        <v>65</v>
      </c>
      <c r="DL92" t="s">
        <v>65</v>
      </c>
      <c r="DM92" t="s">
        <v>65</v>
      </c>
      <c r="DN92" t="s">
        <v>65</v>
      </c>
      <c r="DO92" t="s">
        <v>65</v>
      </c>
      <c r="DP92" t="s">
        <v>65</v>
      </c>
      <c r="DQ92" t="s">
        <v>65</v>
      </c>
      <c r="DR92" t="s">
        <v>65</v>
      </c>
      <c r="DS92" t="s">
        <v>65</v>
      </c>
      <c r="DT92" t="s">
        <v>65</v>
      </c>
      <c r="DU92" t="s">
        <v>65</v>
      </c>
      <c r="DV92" t="s">
        <v>65</v>
      </c>
      <c r="DW92" t="s">
        <v>65</v>
      </c>
      <c r="DX92" t="s">
        <v>65</v>
      </c>
      <c r="DY92" t="s">
        <v>65</v>
      </c>
      <c r="DZ92" t="s">
        <v>65</v>
      </c>
      <c r="EA92" t="s">
        <v>65</v>
      </c>
      <c r="EB92" t="s">
        <v>65</v>
      </c>
      <c r="EC92" t="s">
        <v>65</v>
      </c>
      <c r="ED92" t="s">
        <v>65</v>
      </c>
      <c r="EE92" t="s">
        <v>65</v>
      </c>
      <c r="EF92" t="s">
        <v>65</v>
      </c>
      <c r="EG92" t="s">
        <v>65</v>
      </c>
      <c r="EH92" t="s">
        <v>65</v>
      </c>
      <c r="EI92" t="s">
        <v>65</v>
      </c>
      <c r="EJ92" t="s">
        <v>65</v>
      </c>
      <c r="EK92" t="s">
        <v>65</v>
      </c>
      <c r="EL92" t="s">
        <v>65</v>
      </c>
      <c r="EM92" t="s">
        <v>65</v>
      </c>
      <c r="EN92" t="s">
        <v>65</v>
      </c>
      <c r="EO92" t="s">
        <v>65</v>
      </c>
      <c r="EP92" t="s">
        <v>65</v>
      </c>
      <c r="EQ92" t="s">
        <v>65</v>
      </c>
      <c r="ER92" t="s">
        <v>65</v>
      </c>
      <c r="ES92" t="s">
        <v>65</v>
      </c>
      <c r="ET92" t="s">
        <v>65</v>
      </c>
      <c r="EU92" t="s">
        <v>65</v>
      </c>
      <c r="EV92" t="s">
        <v>65</v>
      </c>
      <c r="EW92" t="s">
        <v>65</v>
      </c>
      <c r="EX92" t="s">
        <v>65</v>
      </c>
      <c r="EY92" t="s">
        <v>65</v>
      </c>
      <c r="EZ92" t="s">
        <v>65</v>
      </c>
      <c r="FA92" t="s">
        <v>65</v>
      </c>
      <c r="FB92" t="s">
        <v>65</v>
      </c>
      <c r="FC92" t="s">
        <v>65</v>
      </c>
      <c r="FD92" t="s">
        <v>65</v>
      </c>
      <c r="FE92" t="s">
        <v>65</v>
      </c>
      <c r="FF92" t="s">
        <v>65</v>
      </c>
      <c r="FG92" t="s">
        <v>65</v>
      </c>
      <c r="FH92" t="s">
        <v>65</v>
      </c>
      <c r="FI92" t="s">
        <v>65</v>
      </c>
      <c r="FJ92" t="s">
        <v>65</v>
      </c>
      <c r="FK92" t="s">
        <v>65</v>
      </c>
      <c r="FL92" t="s">
        <v>65</v>
      </c>
      <c r="FM92" t="s">
        <v>65</v>
      </c>
      <c r="FN92" t="s">
        <v>65</v>
      </c>
      <c r="FO92" t="s">
        <v>65</v>
      </c>
      <c r="FP92" t="s">
        <v>65</v>
      </c>
      <c r="FQ92" t="s">
        <v>65</v>
      </c>
      <c r="FR92" t="s">
        <v>65</v>
      </c>
      <c r="FS92" t="s">
        <v>65</v>
      </c>
      <c r="FT92" t="s">
        <v>65</v>
      </c>
      <c r="FU92" t="s">
        <v>65</v>
      </c>
      <c r="FV92" t="s">
        <v>65</v>
      </c>
      <c r="FW92" t="s">
        <v>65</v>
      </c>
      <c r="FX92" t="s">
        <v>65</v>
      </c>
      <c r="FY92" t="s">
        <v>65</v>
      </c>
      <c r="FZ92" t="s">
        <v>65</v>
      </c>
      <c r="GA92" t="s">
        <v>65</v>
      </c>
      <c r="GB92" t="s">
        <v>65</v>
      </c>
      <c r="GC92" t="s">
        <v>65</v>
      </c>
      <c r="GD92" t="s">
        <v>65</v>
      </c>
      <c r="GE92" t="s">
        <v>65</v>
      </c>
      <c r="GF92" t="s">
        <v>65</v>
      </c>
      <c r="GG92" t="s">
        <v>65</v>
      </c>
      <c r="GH92" t="s">
        <v>65</v>
      </c>
      <c r="GI92" t="s">
        <v>65</v>
      </c>
      <c r="GJ92" t="s">
        <v>65</v>
      </c>
      <c r="GK92" t="s">
        <v>65</v>
      </c>
      <c r="GL92" t="s">
        <v>65</v>
      </c>
      <c r="GM92" t="s">
        <v>65</v>
      </c>
      <c r="GN92" t="s">
        <v>65</v>
      </c>
      <c r="GO92" t="s">
        <v>65</v>
      </c>
      <c r="GP92" t="s">
        <v>65</v>
      </c>
      <c r="GQ92" t="s">
        <v>65</v>
      </c>
      <c r="GR92" t="s">
        <v>65</v>
      </c>
      <c r="GS92" t="s">
        <v>65</v>
      </c>
      <c r="GT92" t="s">
        <v>65</v>
      </c>
      <c r="GU92" t="s">
        <v>65</v>
      </c>
      <c r="GV92" t="s">
        <v>65</v>
      </c>
      <c r="GW92" t="s">
        <v>65</v>
      </c>
      <c r="GX92" t="s">
        <v>65</v>
      </c>
      <c r="GY92" t="s">
        <v>65</v>
      </c>
      <c r="GZ92" t="s">
        <v>65</v>
      </c>
      <c r="HA92" t="s">
        <v>65</v>
      </c>
      <c r="HB92" t="s">
        <v>65</v>
      </c>
      <c r="HC92" t="s">
        <v>65</v>
      </c>
      <c r="HD92" t="s">
        <v>65</v>
      </c>
      <c r="HE92" t="s">
        <v>65</v>
      </c>
      <c r="HF92" t="s">
        <v>65</v>
      </c>
      <c r="HG92" t="s">
        <v>65</v>
      </c>
      <c r="HH92" t="s">
        <v>65</v>
      </c>
      <c r="HI92" t="s">
        <v>65</v>
      </c>
      <c r="HJ92" t="s">
        <v>65</v>
      </c>
      <c r="HK92" t="s">
        <v>65</v>
      </c>
      <c r="HL92" t="s">
        <v>65</v>
      </c>
      <c r="HM92" t="s">
        <v>65</v>
      </c>
      <c r="HN92" t="s">
        <v>65</v>
      </c>
      <c r="HO92" t="s">
        <v>65</v>
      </c>
      <c r="HP92" t="s">
        <v>65</v>
      </c>
      <c r="HQ92" t="s">
        <v>65</v>
      </c>
      <c r="HR92" t="s">
        <v>65</v>
      </c>
      <c r="HS92" t="s">
        <v>65</v>
      </c>
      <c r="HT92" t="s">
        <v>65</v>
      </c>
      <c r="HU92" t="s">
        <v>65</v>
      </c>
      <c r="HV92" t="s">
        <v>65</v>
      </c>
      <c r="HW92" t="s">
        <v>65</v>
      </c>
      <c r="HX92" t="s">
        <v>65</v>
      </c>
      <c r="HY92" t="s">
        <v>65</v>
      </c>
      <c r="HZ92" t="s">
        <v>65</v>
      </c>
      <c r="IA92" t="s">
        <v>65</v>
      </c>
      <c r="IB92" t="s">
        <v>65</v>
      </c>
      <c r="IC92" t="s">
        <v>65</v>
      </c>
      <c r="ID92" t="s">
        <v>65</v>
      </c>
      <c r="IE92" t="s">
        <v>65</v>
      </c>
      <c r="IF92" t="s">
        <v>65</v>
      </c>
      <c r="IG92" t="s">
        <v>65</v>
      </c>
      <c r="IH92" t="s">
        <v>65</v>
      </c>
      <c r="II92" t="s">
        <v>65</v>
      </c>
      <c r="IJ92" t="s">
        <v>65</v>
      </c>
      <c r="IK92" t="s">
        <v>65</v>
      </c>
      <c r="IL92" t="s">
        <v>65</v>
      </c>
      <c r="IM92" t="s">
        <v>65</v>
      </c>
      <c r="IN92" t="s">
        <v>65</v>
      </c>
      <c r="IO92" t="s">
        <v>65</v>
      </c>
      <c r="IP92" t="s">
        <v>65</v>
      </c>
      <c r="IQ92" t="s">
        <v>65</v>
      </c>
      <c r="IR92" t="s">
        <v>65</v>
      </c>
      <c r="IS92" t="s">
        <v>65</v>
      </c>
      <c r="IT92" t="s">
        <v>65</v>
      </c>
      <c r="IU92" t="s">
        <v>65</v>
      </c>
      <c r="IV92" t="s">
        <v>65</v>
      </c>
      <c r="IW92" t="s">
        <v>65</v>
      </c>
      <c r="IX92" t="s">
        <v>65</v>
      </c>
      <c r="IY92" t="s">
        <v>65</v>
      </c>
      <c r="IZ92" t="s">
        <v>65</v>
      </c>
      <c r="JA92" t="s">
        <v>65</v>
      </c>
      <c r="JB92" t="s">
        <v>65</v>
      </c>
      <c r="JC92" t="s">
        <v>65</v>
      </c>
      <c r="JD92" t="s">
        <v>65</v>
      </c>
      <c r="JE92" t="s">
        <v>65</v>
      </c>
      <c r="JF92" t="s">
        <v>65</v>
      </c>
      <c r="JG92" t="s">
        <v>65</v>
      </c>
      <c r="JH92" t="s">
        <v>65</v>
      </c>
      <c r="JI92" t="s">
        <v>65</v>
      </c>
      <c r="JJ92" t="s">
        <v>65</v>
      </c>
      <c r="JK92" t="s">
        <v>65</v>
      </c>
      <c r="JL92" t="s">
        <v>65</v>
      </c>
      <c r="JM92" t="s">
        <v>65</v>
      </c>
      <c r="JN92" t="s">
        <v>65</v>
      </c>
      <c r="JO92" t="s">
        <v>65</v>
      </c>
      <c r="JP92" t="s">
        <v>65</v>
      </c>
      <c r="JQ92" t="s">
        <v>65</v>
      </c>
      <c r="JR92" t="s">
        <v>65</v>
      </c>
      <c r="JS92" t="s">
        <v>65</v>
      </c>
      <c r="JT92" t="s">
        <v>65</v>
      </c>
      <c r="JU92" t="s">
        <v>65</v>
      </c>
      <c r="JV92" t="s">
        <v>65</v>
      </c>
      <c r="JW92" t="s">
        <v>65</v>
      </c>
      <c r="JX92" t="s">
        <v>65</v>
      </c>
      <c r="JY92" t="s">
        <v>65</v>
      </c>
      <c r="JZ92" t="s">
        <v>65</v>
      </c>
      <c r="KA92" t="s">
        <v>65</v>
      </c>
      <c r="KB92" t="s">
        <v>65</v>
      </c>
      <c r="KC92" t="s">
        <v>65</v>
      </c>
      <c r="KD92" t="s">
        <v>65</v>
      </c>
      <c r="KE92" t="s">
        <v>65</v>
      </c>
      <c r="KF92" t="s">
        <v>65</v>
      </c>
      <c r="KG92" t="s">
        <v>65</v>
      </c>
      <c r="KH92" t="s">
        <v>65</v>
      </c>
      <c r="KI92" t="s">
        <v>65</v>
      </c>
      <c r="KJ92" t="s">
        <v>65</v>
      </c>
      <c r="KK92" t="s">
        <v>65</v>
      </c>
      <c r="KL92" t="s">
        <v>65</v>
      </c>
      <c r="KM92" t="s">
        <v>65</v>
      </c>
      <c r="KN92" t="s">
        <v>65</v>
      </c>
      <c r="KO92" t="s">
        <v>65</v>
      </c>
      <c r="KP92" t="s">
        <v>65</v>
      </c>
      <c r="KQ92" t="s">
        <v>65</v>
      </c>
      <c r="KR92" t="s">
        <v>65</v>
      </c>
      <c r="KS92" t="s">
        <v>65</v>
      </c>
      <c r="KT92" t="s">
        <v>65</v>
      </c>
      <c r="KU92" t="s">
        <v>65</v>
      </c>
      <c r="KV92" t="s">
        <v>65</v>
      </c>
      <c r="KW92" t="s">
        <v>65</v>
      </c>
      <c r="KX92" t="s">
        <v>65</v>
      </c>
      <c r="KY92" t="s">
        <v>65</v>
      </c>
      <c r="KZ92" t="s">
        <v>65</v>
      </c>
      <c r="LA92" t="s">
        <v>65</v>
      </c>
      <c r="LB92" t="s">
        <v>65</v>
      </c>
      <c r="LC92" t="s">
        <v>65</v>
      </c>
      <c r="LD92" t="s">
        <v>65</v>
      </c>
      <c r="LE92" t="s">
        <v>65</v>
      </c>
      <c r="LF92" t="s">
        <v>65</v>
      </c>
      <c r="LG92" t="s">
        <v>65</v>
      </c>
      <c r="LH92" t="s">
        <v>65</v>
      </c>
      <c r="LI92" t="s">
        <v>65</v>
      </c>
      <c r="LJ92" t="s">
        <v>65</v>
      </c>
      <c r="LK92" t="s">
        <v>65</v>
      </c>
      <c r="LL92" t="s">
        <v>65</v>
      </c>
      <c r="LM92" t="s">
        <v>65</v>
      </c>
      <c r="LN92" t="s">
        <v>65</v>
      </c>
      <c r="LO92" t="s">
        <v>65</v>
      </c>
    </row>
    <row r="93" spans="1:327" x14ac:dyDescent="0.2">
      <c r="A93" s="1">
        <f>Foglio3!A94</f>
        <v>7</v>
      </c>
      <c r="B93" s="1">
        <f>Foglio3!B94</f>
        <v>0</v>
      </c>
      <c r="C93" s="1" t="str">
        <f>Foglio3!C94</f>
        <v>-</v>
      </c>
      <c r="D93" s="1" t="str">
        <f>Foglio3!D94</f>
        <v>-</v>
      </c>
      <c r="E93" s="1" t="str">
        <f>Foglio3!E94</f>
        <v>-</v>
      </c>
      <c r="F93" s="1" t="str">
        <f>Foglio3!F94</f>
        <v>-</v>
      </c>
      <c r="G93" s="1" t="str">
        <f>Foglio1!H102</f>
        <v>-</v>
      </c>
      <c r="H93" s="1" t="str">
        <f>Foglio3!G94</f>
        <v>-</v>
      </c>
      <c r="I93" s="1" t="str">
        <f>Foglio3!H94</f>
        <v>-</v>
      </c>
      <c r="J93" s="1" t="str">
        <f>Foglio3!I94</f>
        <v>-</v>
      </c>
      <c r="K93" s="1" t="str">
        <f>Foglio3!J94</f>
        <v>-</v>
      </c>
      <c r="L93" s="1" t="s">
        <v>65</v>
      </c>
      <c r="M93" s="1" t="s">
        <v>65</v>
      </c>
      <c r="N93" s="1" t="s">
        <v>65</v>
      </c>
      <c r="O93" s="1" t="s">
        <v>65</v>
      </c>
      <c r="P93" s="1" t="s">
        <v>65</v>
      </c>
      <c r="Q93" s="1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 t="s">
        <v>65</v>
      </c>
      <c r="BE93" t="s">
        <v>65</v>
      </c>
      <c r="BF93" t="s">
        <v>65</v>
      </c>
      <c r="BG93" t="s">
        <v>65</v>
      </c>
      <c r="BH93" t="s">
        <v>65</v>
      </c>
      <c r="BI93" t="s">
        <v>65</v>
      </c>
      <c r="BJ93" t="s">
        <v>65</v>
      </c>
      <c r="BK93" t="s">
        <v>65</v>
      </c>
      <c r="BL93" t="s">
        <v>65</v>
      </c>
      <c r="BM93" t="s">
        <v>65</v>
      </c>
      <c r="BN93" t="s">
        <v>65</v>
      </c>
      <c r="BO93" t="s">
        <v>65</v>
      </c>
      <c r="BP93" t="s">
        <v>65</v>
      </c>
      <c r="BQ93" t="s">
        <v>65</v>
      </c>
      <c r="BR93" t="s">
        <v>65</v>
      </c>
      <c r="BS93" t="s">
        <v>65</v>
      </c>
      <c r="BT93" t="s">
        <v>65</v>
      </c>
      <c r="BU93" t="s">
        <v>65</v>
      </c>
      <c r="BV93" t="s">
        <v>65</v>
      </c>
      <c r="BW93" t="s">
        <v>65</v>
      </c>
      <c r="BX93" t="s">
        <v>65</v>
      </c>
      <c r="BY93" t="s">
        <v>65</v>
      </c>
      <c r="BZ93" t="s">
        <v>65</v>
      </c>
      <c r="CA93" t="s">
        <v>65</v>
      </c>
      <c r="CB93" t="s">
        <v>65</v>
      </c>
      <c r="CC93" t="s">
        <v>65</v>
      </c>
      <c r="CD93" t="s">
        <v>65</v>
      </c>
      <c r="CE93" t="s">
        <v>65</v>
      </c>
      <c r="CF93" t="s">
        <v>65</v>
      </c>
      <c r="CG93" t="s">
        <v>65</v>
      </c>
      <c r="CH93" t="s">
        <v>65</v>
      </c>
      <c r="CI93" t="s">
        <v>65</v>
      </c>
      <c r="CJ93" t="s">
        <v>65</v>
      </c>
      <c r="CK93" t="s">
        <v>65</v>
      </c>
      <c r="CL93" t="s">
        <v>65</v>
      </c>
      <c r="CM93" t="s">
        <v>65</v>
      </c>
      <c r="CN93" t="s">
        <v>65</v>
      </c>
      <c r="CO93" t="s">
        <v>65</v>
      </c>
      <c r="CP93" t="s">
        <v>65</v>
      </c>
      <c r="CQ93" t="s">
        <v>65</v>
      </c>
      <c r="CR93" t="s">
        <v>65</v>
      </c>
      <c r="CS93" t="s">
        <v>65</v>
      </c>
      <c r="CT93" t="s">
        <v>65</v>
      </c>
      <c r="CU93" t="s">
        <v>65</v>
      </c>
      <c r="CV93" t="s">
        <v>65</v>
      </c>
      <c r="CW93" t="s">
        <v>65</v>
      </c>
      <c r="CX93" t="s">
        <v>65</v>
      </c>
      <c r="CY93" t="s">
        <v>65</v>
      </c>
      <c r="CZ93" t="s">
        <v>65</v>
      </c>
      <c r="DA93" t="s">
        <v>65</v>
      </c>
      <c r="DB93" t="s">
        <v>65</v>
      </c>
      <c r="DC93" t="s">
        <v>65</v>
      </c>
      <c r="DD93" t="s">
        <v>65</v>
      </c>
      <c r="DE93" t="s">
        <v>65</v>
      </c>
      <c r="DF93" t="s">
        <v>65</v>
      </c>
      <c r="DG93" t="s">
        <v>65</v>
      </c>
      <c r="DH93" t="s">
        <v>65</v>
      </c>
      <c r="DI93" t="s">
        <v>65</v>
      </c>
      <c r="DJ93" t="s">
        <v>65</v>
      </c>
      <c r="DK93" t="s">
        <v>65</v>
      </c>
      <c r="DL93" t="s">
        <v>65</v>
      </c>
      <c r="DM93" t="s">
        <v>65</v>
      </c>
      <c r="DN93" t="s">
        <v>65</v>
      </c>
      <c r="DO93" t="s">
        <v>65</v>
      </c>
      <c r="DP93" t="s">
        <v>65</v>
      </c>
      <c r="DQ93" t="s">
        <v>65</v>
      </c>
      <c r="DR93" t="s">
        <v>65</v>
      </c>
      <c r="DS93" t="s">
        <v>65</v>
      </c>
      <c r="DT93" t="s">
        <v>65</v>
      </c>
      <c r="DU93" t="s">
        <v>65</v>
      </c>
      <c r="DV93" t="s">
        <v>65</v>
      </c>
      <c r="DW93" t="s">
        <v>65</v>
      </c>
      <c r="DX93" t="s">
        <v>65</v>
      </c>
      <c r="DY93" t="s">
        <v>65</v>
      </c>
      <c r="DZ93" t="s">
        <v>65</v>
      </c>
      <c r="EA93" t="s">
        <v>65</v>
      </c>
      <c r="EB93" t="s">
        <v>65</v>
      </c>
      <c r="EC93" t="s">
        <v>65</v>
      </c>
      <c r="ED93" t="s">
        <v>65</v>
      </c>
      <c r="EE93" t="s">
        <v>65</v>
      </c>
      <c r="EF93" t="s">
        <v>65</v>
      </c>
      <c r="EG93" t="s">
        <v>65</v>
      </c>
      <c r="EH93" t="s">
        <v>65</v>
      </c>
      <c r="EI93" t="s">
        <v>65</v>
      </c>
      <c r="EJ93" t="s">
        <v>65</v>
      </c>
      <c r="EK93" t="s">
        <v>65</v>
      </c>
      <c r="EL93" t="s">
        <v>65</v>
      </c>
      <c r="EM93" t="s">
        <v>65</v>
      </c>
      <c r="EN93" t="s">
        <v>65</v>
      </c>
      <c r="EO93" t="s">
        <v>65</v>
      </c>
      <c r="EP93" t="s">
        <v>65</v>
      </c>
      <c r="EQ93" t="s">
        <v>65</v>
      </c>
      <c r="ER93" t="s">
        <v>65</v>
      </c>
      <c r="ES93" t="s">
        <v>65</v>
      </c>
      <c r="ET93" t="s">
        <v>65</v>
      </c>
      <c r="EU93" t="s">
        <v>65</v>
      </c>
      <c r="EV93" t="s">
        <v>65</v>
      </c>
      <c r="EW93" t="s">
        <v>65</v>
      </c>
      <c r="EX93" t="s">
        <v>65</v>
      </c>
      <c r="EY93" t="s">
        <v>65</v>
      </c>
      <c r="EZ93" t="s">
        <v>65</v>
      </c>
      <c r="FA93" t="s">
        <v>65</v>
      </c>
      <c r="FB93" t="s">
        <v>65</v>
      </c>
      <c r="FC93" t="s">
        <v>65</v>
      </c>
      <c r="FD93" t="s">
        <v>65</v>
      </c>
      <c r="FE93" t="s">
        <v>65</v>
      </c>
      <c r="FF93" t="s">
        <v>65</v>
      </c>
      <c r="FG93" t="s">
        <v>65</v>
      </c>
      <c r="FH93" t="s">
        <v>65</v>
      </c>
      <c r="FI93" t="s">
        <v>65</v>
      </c>
      <c r="FJ93" t="s">
        <v>65</v>
      </c>
      <c r="FK93" t="s">
        <v>65</v>
      </c>
      <c r="FL93" t="s">
        <v>65</v>
      </c>
      <c r="FM93" t="s">
        <v>65</v>
      </c>
      <c r="FN93" t="s">
        <v>65</v>
      </c>
      <c r="FO93" t="s">
        <v>65</v>
      </c>
      <c r="FP93" t="s">
        <v>65</v>
      </c>
      <c r="FQ93" t="s">
        <v>65</v>
      </c>
      <c r="FR93" t="s">
        <v>65</v>
      </c>
      <c r="FS93" t="s">
        <v>65</v>
      </c>
      <c r="FT93" t="s">
        <v>65</v>
      </c>
      <c r="FU93" t="s">
        <v>65</v>
      </c>
      <c r="FV93" t="s">
        <v>65</v>
      </c>
      <c r="FW93" t="s">
        <v>65</v>
      </c>
      <c r="FX93" t="s">
        <v>65</v>
      </c>
      <c r="FY93" t="s">
        <v>65</v>
      </c>
      <c r="FZ93" t="s">
        <v>65</v>
      </c>
      <c r="GA93" t="s">
        <v>65</v>
      </c>
      <c r="GB93" t="s">
        <v>65</v>
      </c>
      <c r="GC93" t="s">
        <v>65</v>
      </c>
      <c r="GD93" t="s">
        <v>65</v>
      </c>
      <c r="GE93" t="s">
        <v>65</v>
      </c>
      <c r="GF93" t="s">
        <v>65</v>
      </c>
      <c r="GG93" t="s">
        <v>65</v>
      </c>
      <c r="GH93" t="s">
        <v>65</v>
      </c>
      <c r="GI93" t="s">
        <v>65</v>
      </c>
      <c r="GJ93" t="s">
        <v>65</v>
      </c>
      <c r="GK93" t="s">
        <v>65</v>
      </c>
      <c r="GL93" t="s">
        <v>65</v>
      </c>
      <c r="GM93" t="s">
        <v>65</v>
      </c>
      <c r="GN93" t="s">
        <v>65</v>
      </c>
      <c r="GO93" t="s">
        <v>65</v>
      </c>
      <c r="GP93" t="s">
        <v>65</v>
      </c>
      <c r="GQ93" t="s">
        <v>65</v>
      </c>
      <c r="GR93" t="s">
        <v>65</v>
      </c>
      <c r="GS93" t="s">
        <v>65</v>
      </c>
      <c r="GT93" t="s">
        <v>65</v>
      </c>
      <c r="GU93" t="s">
        <v>65</v>
      </c>
      <c r="GV93" t="s">
        <v>65</v>
      </c>
      <c r="GW93" t="s">
        <v>65</v>
      </c>
      <c r="GX93" t="s">
        <v>65</v>
      </c>
      <c r="GY93" t="s">
        <v>65</v>
      </c>
      <c r="GZ93" t="s">
        <v>65</v>
      </c>
      <c r="HA93" t="s">
        <v>65</v>
      </c>
      <c r="HB93" t="s">
        <v>65</v>
      </c>
      <c r="HC93" t="s">
        <v>65</v>
      </c>
      <c r="HD93" t="s">
        <v>65</v>
      </c>
      <c r="HE93" t="s">
        <v>65</v>
      </c>
      <c r="HF93" t="s">
        <v>65</v>
      </c>
      <c r="HG93" t="s">
        <v>65</v>
      </c>
      <c r="HH93" t="s">
        <v>65</v>
      </c>
      <c r="HI93" t="s">
        <v>65</v>
      </c>
      <c r="HJ93" t="s">
        <v>65</v>
      </c>
      <c r="HK93" t="s">
        <v>65</v>
      </c>
      <c r="HL93" t="s">
        <v>65</v>
      </c>
      <c r="HM93" t="s">
        <v>65</v>
      </c>
      <c r="HN93" t="s">
        <v>65</v>
      </c>
      <c r="HO93" t="s">
        <v>65</v>
      </c>
      <c r="HP93" t="s">
        <v>65</v>
      </c>
      <c r="HQ93" t="s">
        <v>65</v>
      </c>
      <c r="HR93" t="s">
        <v>65</v>
      </c>
      <c r="HS93" t="s">
        <v>65</v>
      </c>
      <c r="HT93" t="s">
        <v>65</v>
      </c>
      <c r="HU93" t="s">
        <v>65</v>
      </c>
      <c r="HV93" t="s">
        <v>65</v>
      </c>
      <c r="HW93" t="s">
        <v>65</v>
      </c>
      <c r="HX93" t="s">
        <v>65</v>
      </c>
      <c r="HY93" t="s">
        <v>65</v>
      </c>
      <c r="HZ93" t="s">
        <v>65</v>
      </c>
      <c r="IA93" t="s">
        <v>65</v>
      </c>
      <c r="IB93" t="s">
        <v>65</v>
      </c>
      <c r="IC93" t="s">
        <v>65</v>
      </c>
      <c r="ID93" t="s">
        <v>65</v>
      </c>
      <c r="IE93" t="s">
        <v>65</v>
      </c>
      <c r="IF93" t="s">
        <v>65</v>
      </c>
      <c r="IG93" t="s">
        <v>65</v>
      </c>
      <c r="IH93" t="s">
        <v>65</v>
      </c>
      <c r="II93" t="s">
        <v>65</v>
      </c>
      <c r="IJ93" t="s">
        <v>65</v>
      </c>
      <c r="IK93" t="s">
        <v>65</v>
      </c>
      <c r="IL93" t="s">
        <v>65</v>
      </c>
      <c r="IM93" t="s">
        <v>65</v>
      </c>
      <c r="IN93" t="s">
        <v>65</v>
      </c>
      <c r="IO93" t="s">
        <v>65</v>
      </c>
      <c r="IP93" t="s">
        <v>65</v>
      </c>
      <c r="IQ93" t="s">
        <v>65</v>
      </c>
      <c r="IR93" t="s">
        <v>65</v>
      </c>
      <c r="IS93" t="s">
        <v>65</v>
      </c>
      <c r="IT93" t="s">
        <v>65</v>
      </c>
      <c r="IU93" t="s">
        <v>65</v>
      </c>
      <c r="IV93" t="s">
        <v>65</v>
      </c>
      <c r="IW93" t="s">
        <v>65</v>
      </c>
      <c r="IX93" t="s">
        <v>65</v>
      </c>
      <c r="IY93" t="s">
        <v>65</v>
      </c>
      <c r="IZ93" t="s">
        <v>65</v>
      </c>
      <c r="JA93" t="s">
        <v>65</v>
      </c>
      <c r="JB93" t="s">
        <v>65</v>
      </c>
      <c r="JC93" t="s">
        <v>65</v>
      </c>
      <c r="JD93" t="s">
        <v>65</v>
      </c>
      <c r="JE93" t="s">
        <v>65</v>
      </c>
      <c r="JF93" t="s">
        <v>65</v>
      </c>
      <c r="JG93" t="s">
        <v>65</v>
      </c>
      <c r="JH93" t="s">
        <v>65</v>
      </c>
      <c r="JI93" t="s">
        <v>65</v>
      </c>
      <c r="JJ93" t="s">
        <v>65</v>
      </c>
      <c r="JK93" t="s">
        <v>65</v>
      </c>
      <c r="JL93" t="s">
        <v>65</v>
      </c>
      <c r="JM93" t="s">
        <v>65</v>
      </c>
      <c r="JN93" t="s">
        <v>65</v>
      </c>
      <c r="JO93" t="s">
        <v>65</v>
      </c>
      <c r="JP93" t="s">
        <v>65</v>
      </c>
      <c r="JQ93" t="s">
        <v>65</v>
      </c>
      <c r="JR93" t="s">
        <v>65</v>
      </c>
      <c r="JS93" t="s">
        <v>65</v>
      </c>
      <c r="JT93" t="s">
        <v>65</v>
      </c>
      <c r="JU93" t="s">
        <v>65</v>
      </c>
      <c r="JV93" t="s">
        <v>65</v>
      </c>
      <c r="JW93" t="s">
        <v>65</v>
      </c>
      <c r="JX93" t="s">
        <v>65</v>
      </c>
      <c r="JY93" t="s">
        <v>65</v>
      </c>
      <c r="JZ93" t="s">
        <v>65</v>
      </c>
      <c r="KA93" t="s">
        <v>65</v>
      </c>
      <c r="KB93" t="s">
        <v>65</v>
      </c>
      <c r="KC93" t="s">
        <v>65</v>
      </c>
      <c r="KD93" t="s">
        <v>65</v>
      </c>
      <c r="KE93" t="s">
        <v>65</v>
      </c>
      <c r="KF93" t="s">
        <v>65</v>
      </c>
      <c r="KG93" t="s">
        <v>65</v>
      </c>
      <c r="KH93" t="s">
        <v>65</v>
      </c>
      <c r="KI93" t="s">
        <v>65</v>
      </c>
      <c r="KJ93" t="s">
        <v>65</v>
      </c>
      <c r="KK93" t="s">
        <v>65</v>
      </c>
      <c r="KL93" t="s">
        <v>65</v>
      </c>
      <c r="KM93" t="s">
        <v>65</v>
      </c>
      <c r="KN93" t="s">
        <v>65</v>
      </c>
      <c r="KO93" t="s">
        <v>65</v>
      </c>
      <c r="KP93" t="s">
        <v>65</v>
      </c>
      <c r="KQ93" t="s">
        <v>65</v>
      </c>
      <c r="KR93" t="s">
        <v>65</v>
      </c>
      <c r="KS93" t="s">
        <v>65</v>
      </c>
      <c r="KT93" t="s">
        <v>65</v>
      </c>
      <c r="KU93" t="s">
        <v>65</v>
      </c>
      <c r="KV93" t="s">
        <v>65</v>
      </c>
      <c r="KW93" t="s">
        <v>65</v>
      </c>
      <c r="KX93" t="s">
        <v>65</v>
      </c>
      <c r="KY93" t="s">
        <v>65</v>
      </c>
      <c r="KZ93" t="s">
        <v>65</v>
      </c>
      <c r="LA93" t="s">
        <v>65</v>
      </c>
      <c r="LB93" t="s">
        <v>65</v>
      </c>
      <c r="LC93" t="s">
        <v>65</v>
      </c>
      <c r="LD93" t="s">
        <v>65</v>
      </c>
      <c r="LE93" t="s">
        <v>65</v>
      </c>
      <c r="LF93" t="s">
        <v>65</v>
      </c>
      <c r="LG93" t="s">
        <v>65</v>
      </c>
      <c r="LH93" t="s">
        <v>65</v>
      </c>
      <c r="LI93" t="s">
        <v>65</v>
      </c>
      <c r="LJ93" t="s">
        <v>65</v>
      </c>
      <c r="LK93" t="s">
        <v>65</v>
      </c>
      <c r="LL93" t="s">
        <v>65</v>
      </c>
      <c r="LM93" t="s">
        <v>65</v>
      </c>
      <c r="LN93" t="s">
        <v>65</v>
      </c>
      <c r="LO93" t="s">
        <v>65</v>
      </c>
    </row>
    <row r="94" spans="1:327" ht="15.75" thickBot="1" x14ac:dyDescent="0.25">
      <c r="A94" s="1">
        <f>Foglio3!A95</f>
        <v>8</v>
      </c>
      <c r="B94" s="1">
        <f>Foglio3!B95</f>
        <v>0</v>
      </c>
      <c r="C94" s="1" t="str">
        <f>Foglio3!C95</f>
        <v>-</v>
      </c>
      <c r="D94" s="1" t="str">
        <f>Foglio3!D95</f>
        <v>-</v>
      </c>
      <c r="E94" s="1" t="str">
        <f>Foglio3!E95</f>
        <v>-</v>
      </c>
      <c r="F94" s="1" t="str">
        <f>Foglio3!F95</f>
        <v>-</v>
      </c>
      <c r="G94" s="1" t="str">
        <f>Foglio1!H103</f>
        <v>-</v>
      </c>
      <c r="H94" s="1" t="str">
        <f>Foglio3!G95</f>
        <v>-</v>
      </c>
      <c r="I94" s="1" t="str">
        <f>Foglio3!H95</f>
        <v>-</v>
      </c>
      <c r="J94" s="1" t="str">
        <f>Foglio3!I95</f>
        <v>-</v>
      </c>
      <c r="K94" s="1" t="str">
        <f>Foglio3!J95</f>
        <v>-</v>
      </c>
      <c r="L94" s="1" t="s">
        <v>65</v>
      </c>
      <c r="M94" s="1" t="s">
        <v>65</v>
      </c>
      <c r="N94" s="1" t="s">
        <v>65</v>
      </c>
      <c r="O94" s="1" t="s">
        <v>65</v>
      </c>
      <c r="P94" s="1" t="s">
        <v>65</v>
      </c>
      <c r="Q94" s="1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  <c r="BC94" t="s">
        <v>65</v>
      </c>
      <c r="BD94" t="s">
        <v>65</v>
      </c>
      <c r="BE94" t="s">
        <v>65</v>
      </c>
      <c r="BF94" t="s">
        <v>65</v>
      </c>
      <c r="BG94" t="s">
        <v>65</v>
      </c>
      <c r="BH94" t="s">
        <v>65</v>
      </c>
      <c r="BI94" t="s">
        <v>65</v>
      </c>
      <c r="BJ94" t="s">
        <v>65</v>
      </c>
      <c r="BK94" t="s">
        <v>65</v>
      </c>
      <c r="BL94" t="s">
        <v>65</v>
      </c>
      <c r="BM94" t="s">
        <v>65</v>
      </c>
      <c r="BN94" t="s">
        <v>65</v>
      </c>
      <c r="BO94" t="s">
        <v>65</v>
      </c>
      <c r="BP94" t="s">
        <v>65</v>
      </c>
      <c r="BQ94" t="s">
        <v>65</v>
      </c>
      <c r="BR94" t="s">
        <v>65</v>
      </c>
      <c r="BS94" t="s">
        <v>65</v>
      </c>
      <c r="BT94" t="s">
        <v>65</v>
      </c>
      <c r="BU94" t="s">
        <v>65</v>
      </c>
      <c r="BV94" t="s">
        <v>65</v>
      </c>
      <c r="BW94" t="s">
        <v>65</v>
      </c>
      <c r="BX94" t="s">
        <v>65</v>
      </c>
      <c r="BY94" t="s">
        <v>65</v>
      </c>
      <c r="BZ94" t="s">
        <v>65</v>
      </c>
      <c r="CA94" t="s">
        <v>65</v>
      </c>
      <c r="CB94" t="s">
        <v>65</v>
      </c>
      <c r="CC94" t="s">
        <v>65</v>
      </c>
      <c r="CD94" t="s">
        <v>65</v>
      </c>
      <c r="CE94" t="s">
        <v>65</v>
      </c>
      <c r="CF94" t="s">
        <v>65</v>
      </c>
      <c r="CG94" t="s">
        <v>65</v>
      </c>
      <c r="CH94" t="s">
        <v>65</v>
      </c>
      <c r="CI94" t="s">
        <v>65</v>
      </c>
      <c r="CJ94" t="s">
        <v>65</v>
      </c>
      <c r="CK94" t="s">
        <v>65</v>
      </c>
      <c r="CL94" t="s">
        <v>65</v>
      </c>
      <c r="CM94" t="s">
        <v>65</v>
      </c>
      <c r="CN94" t="s">
        <v>65</v>
      </c>
      <c r="CO94" t="s">
        <v>65</v>
      </c>
      <c r="CP94" t="s">
        <v>65</v>
      </c>
      <c r="CQ94" t="s">
        <v>65</v>
      </c>
      <c r="CR94" t="s">
        <v>65</v>
      </c>
      <c r="CS94" t="s">
        <v>65</v>
      </c>
      <c r="CT94" t="s">
        <v>65</v>
      </c>
      <c r="CU94" t="s">
        <v>65</v>
      </c>
      <c r="CV94" t="s">
        <v>65</v>
      </c>
      <c r="CW94" t="s">
        <v>65</v>
      </c>
      <c r="CX94" t="s">
        <v>65</v>
      </c>
      <c r="CY94" t="s">
        <v>65</v>
      </c>
      <c r="CZ94" t="s">
        <v>65</v>
      </c>
      <c r="DA94" t="s">
        <v>65</v>
      </c>
      <c r="DB94" t="s">
        <v>65</v>
      </c>
      <c r="DC94" t="s">
        <v>65</v>
      </c>
      <c r="DD94" t="s">
        <v>65</v>
      </c>
      <c r="DE94" t="s">
        <v>65</v>
      </c>
      <c r="DF94" t="s">
        <v>65</v>
      </c>
      <c r="DG94" t="s">
        <v>65</v>
      </c>
      <c r="DH94" t="s">
        <v>65</v>
      </c>
      <c r="DI94" t="s">
        <v>65</v>
      </c>
      <c r="DJ94" t="s">
        <v>65</v>
      </c>
      <c r="DK94" t="s">
        <v>65</v>
      </c>
      <c r="DL94" t="s">
        <v>65</v>
      </c>
      <c r="DM94" t="s">
        <v>65</v>
      </c>
      <c r="DN94" t="s">
        <v>65</v>
      </c>
      <c r="DO94" t="s">
        <v>65</v>
      </c>
      <c r="DP94" t="s">
        <v>65</v>
      </c>
      <c r="DQ94" t="s">
        <v>65</v>
      </c>
      <c r="DR94" t="s">
        <v>65</v>
      </c>
      <c r="DS94" t="s">
        <v>65</v>
      </c>
      <c r="DT94" t="s">
        <v>65</v>
      </c>
      <c r="DU94" t="s">
        <v>65</v>
      </c>
      <c r="DV94" t="s">
        <v>65</v>
      </c>
      <c r="DW94" t="s">
        <v>65</v>
      </c>
      <c r="DX94" t="s">
        <v>65</v>
      </c>
      <c r="DY94" t="s">
        <v>65</v>
      </c>
      <c r="DZ94" t="s">
        <v>65</v>
      </c>
      <c r="EA94" t="s">
        <v>65</v>
      </c>
      <c r="EB94" t="s">
        <v>65</v>
      </c>
      <c r="EC94" t="s">
        <v>65</v>
      </c>
      <c r="ED94" t="s">
        <v>65</v>
      </c>
      <c r="EE94" t="s">
        <v>65</v>
      </c>
      <c r="EF94" t="s">
        <v>65</v>
      </c>
      <c r="EG94" t="s">
        <v>65</v>
      </c>
      <c r="EH94" t="s">
        <v>65</v>
      </c>
      <c r="EI94" t="s">
        <v>65</v>
      </c>
      <c r="EJ94" t="s">
        <v>65</v>
      </c>
      <c r="EK94" t="s">
        <v>65</v>
      </c>
      <c r="EL94" t="s">
        <v>65</v>
      </c>
      <c r="EM94" t="s">
        <v>65</v>
      </c>
      <c r="EN94" t="s">
        <v>65</v>
      </c>
      <c r="EO94" t="s">
        <v>65</v>
      </c>
      <c r="EP94" t="s">
        <v>65</v>
      </c>
      <c r="EQ94" t="s">
        <v>65</v>
      </c>
      <c r="ER94" t="s">
        <v>65</v>
      </c>
      <c r="ES94" t="s">
        <v>65</v>
      </c>
      <c r="ET94" t="s">
        <v>65</v>
      </c>
      <c r="EU94" t="s">
        <v>65</v>
      </c>
      <c r="EV94" t="s">
        <v>65</v>
      </c>
      <c r="EW94" t="s">
        <v>65</v>
      </c>
      <c r="EX94" t="s">
        <v>65</v>
      </c>
      <c r="EY94" t="s">
        <v>65</v>
      </c>
      <c r="EZ94" t="s">
        <v>65</v>
      </c>
      <c r="FA94" t="s">
        <v>65</v>
      </c>
      <c r="FB94" t="s">
        <v>65</v>
      </c>
      <c r="FC94" t="s">
        <v>65</v>
      </c>
      <c r="FD94" t="s">
        <v>65</v>
      </c>
      <c r="FE94" t="s">
        <v>65</v>
      </c>
      <c r="FF94" t="s">
        <v>65</v>
      </c>
      <c r="FG94" t="s">
        <v>65</v>
      </c>
      <c r="FH94" t="s">
        <v>65</v>
      </c>
      <c r="FI94" t="s">
        <v>65</v>
      </c>
      <c r="FJ94" t="s">
        <v>65</v>
      </c>
      <c r="FK94" t="s">
        <v>65</v>
      </c>
      <c r="FL94" t="s">
        <v>65</v>
      </c>
      <c r="FM94" t="s">
        <v>65</v>
      </c>
      <c r="FN94" t="s">
        <v>65</v>
      </c>
      <c r="FO94" t="s">
        <v>65</v>
      </c>
      <c r="FP94" t="s">
        <v>65</v>
      </c>
      <c r="FQ94" t="s">
        <v>65</v>
      </c>
      <c r="FR94" t="s">
        <v>65</v>
      </c>
      <c r="FS94" t="s">
        <v>65</v>
      </c>
      <c r="FT94" t="s">
        <v>65</v>
      </c>
      <c r="FU94" t="s">
        <v>65</v>
      </c>
      <c r="FV94" t="s">
        <v>65</v>
      </c>
      <c r="FW94" t="s">
        <v>65</v>
      </c>
      <c r="FX94" t="s">
        <v>65</v>
      </c>
      <c r="FY94" t="s">
        <v>65</v>
      </c>
      <c r="FZ94" t="s">
        <v>65</v>
      </c>
      <c r="GA94" t="s">
        <v>65</v>
      </c>
      <c r="GB94" t="s">
        <v>65</v>
      </c>
      <c r="GC94" t="s">
        <v>65</v>
      </c>
      <c r="GD94" t="s">
        <v>65</v>
      </c>
      <c r="GE94" t="s">
        <v>65</v>
      </c>
      <c r="GF94" t="s">
        <v>65</v>
      </c>
      <c r="GG94" t="s">
        <v>65</v>
      </c>
      <c r="GH94" t="s">
        <v>65</v>
      </c>
      <c r="GI94" t="s">
        <v>65</v>
      </c>
      <c r="GJ94" t="s">
        <v>65</v>
      </c>
      <c r="GK94" t="s">
        <v>65</v>
      </c>
      <c r="GL94" t="s">
        <v>65</v>
      </c>
      <c r="GM94" t="s">
        <v>65</v>
      </c>
      <c r="GN94" t="s">
        <v>65</v>
      </c>
      <c r="GO94" t="s">
        <v>65</v>
      </c>
      <c r="GP94" t="s">
        <v>65</v>
      </c>
      <c r="GQ94" t="s">
        <v>65</v>
      </c>
      <c r="GR94" t="s">
        <v>65</v>
      </c>
      <c r="GS94" t="s">
        <v>65</v>
      </c>
      <c r="GT94" t="s">
        <v>65</v>
      </c>
      <c r="GU94" t="s">
        <v>65</v>
      </c>
      <c r="GV94" t="s">
        <v>65</v>
      </c>
      <c r="GW94" t="s">
        <v>65</v>
      </c>
      <c r="GX94" t="s">
        <v>65</v>
      </c>
      <c r="GY94" t="s">
        <v>65</v>
      </c>
      <c r="GZ94" t="s">
        <v>65</v>
      </c>
      <c r="HA94" t="s">
        <v>65</v>
      </c>
      <c r="HB94" t="s">
        <v>65</v>
      </c>
      <c r="HC94" t="s">
        <v>65</v>
      </c>
      <c r="HD94" t="s">
        <v>65</v>
      </c>
      <c r="HE94" t="s">
        <v>65</v>
      </c>
      <c r="HF94" t="s">
        <v>65</v>
      </c>
      <c r="HG94" t="s">
        <v>65</v>
      </c>
      <c r="HH94" t="s">
        <v>65</v>
      </c>
      <c r="HI94" t="s">
        <v>65</v>
      </c>
      <c r="HJ94" t="s">
        <v>65</v>
      </c>
      <c r="HK94" t="s">
        <v>65</v>
      </c>
      <c r="HL94" t="s">
        <v>65</v>
      </c>
      <c r="HM94" t="s">
        <v>65</v>
      </c>
      <c r="HN94" t="s">
        <v>65</v>
      </c>
      <c r="HO94" t="s">
        <v>65</v>
      </c>
      <c r="HP94" t="s">
        <v>65</v>
      </c>
      <c r="HQ94" t="s">
        <v>65</v>
      </c>
      <c r="HR94" t="s">
        <v>65</v>
      </c>
      <c r="HS94" t="s">
        <v>65</v>
      </c>
      <c r="HT94" t="s">
        <v>65</v>
      </c>
      <c r="HU94" t="s">
        <v>65</v>
      </c>
      <c r="HV94" t="s">
        <v>65</v>
      </c>
      <c r="HW94" t="s">
        <v>65</v>
      </c>
      <c r="HX94" t="s">
        <v>65</v>
      </c>
      <c r="HY94" t="s">
        <v>65</v>
      </c>
      <c r="HZ94" t="s">
        <v>65</v>
      </c>
      <c r="IA94" t="s">
        <v>65</v>
      </c>
      <c r="IB94" t="s">
        <v>65</v>
      </c>
      <c r="IC94" t="s">
        <v>65</v>
      </c>
      <c r="ID94" t="s">
        <v>65</v>
      </c>
      <c r="IE94" t="s">
        <v>65</v>
      </c>
      <c r="IF94" t="s">
        <v>65</v>
      </c>
      <c r="IG94" t="s">
        <v>65</v>
      </c>
      <c r="IH94" t="s">
        <v>65</v>
      </c>
      <c r="II94" t="s">
        <v>65</v>
      </c>
      <c r="IJ94" t="s">
        <v>65</v>
      </c>
      <c r="IK94" t="s">
        <v>65</v>
      </c>
      <c r="IL94" t="s">
        <v>65</v>
      </c>
      <c r="IM94" t="s">
        <v>65</v>
      </c>
      <c r="IN94" t="s">
        <v>65</v>
      </c>
      <c r="IO94" t="s">
        <v>65</v>
      </c>
      <c r="IP94" t="s">
        <v>65</v>
      </c>
      <c r="IQ94" t="s">
        <v>65</v>
      </c>
      <c r="IR94" t="s">
        <v>65</v>
      </c>
      <c r="IS94" t="s">
        <v>65</v>
      </c>
      <c r="IT94" t="s">
        <v>65</v>
      </c>
      <c r="IU94" t="s">
        <v>65</v>
      </c>
      <c r="IV94" t="s">
        <v>65</v>
      </c>
      <c r="IW94" t="s">
        <v>65</v>
      </c>
      <c r="IX94" t="s">
        <v>65</v>
      </c>
      <c r="IY94" t="s">
        <v>65</v>
      </c>
      <c r="IZ94" t="s">
        <v>65</v>
      </c>
      <c r="JA94" t="s">
        <v>65</v>
      </c>
      <c r="JB94" t="s">
        <v>65</v>
      </c>
      <c r="JC94" t="s">
        <v>65</v>
      </c>
      <c r="JD94" t="s">
        <v>65</v>
      </c>
      <c r="JE94" t="s">
        <v>65</v>
      </c>
      <c r="JF94" t="s">
        <v>65</v>
      </c>
      <c r="JG94" t="s">
        <v>65</v>
      </c>
      <c r="JH94" t="s">
        <v>65</v>
      </c>
      <c r="JI94" t="s">
        <v>65</v>
      </c>
      <c r="JJ94" t="s">
        <v>65</v>
      </c>
      <c r="JK94" t="s">
        <v>65</v>
      </c>
      <c r="JL94" t="s">
        <v>65</v>
      </c>
      <c r="JM94" t="s">
        <v>65</v>
      </c>
      <c r="JN94" t="s">
        <v>65</v>
      </c>
      <c r="JO94" t="s">
        <v>65</v>
      </c>
      <c r="JP94" t="s">
        <v>65</v>
      </c>
      <c r="JQ94" t="s">
        <v>65</v>
      </c>
      <c r="JR94" t="s">
        <v>65</v>
      </c>
      <c r="JS94" t="s">
        <v>65</v>
      </c>
      <c r="JT94" t="s">
        <v>65</v>
      </c>
      <c r="JU94" t="s">
        <v>65</v>
      </c>
      <c r="JV94" t="s">
        <v>65</v>
      </c>
      <c r="JW94" t="s">
        <v>65</v>
      </c>
      <c r="JX94" t="s">
        <v>65</v>
      </c>
      <c r="JY94" t="s">
        <v>65</v>
      </c>
      <c r="JZ94" t="s">
        <v>65</v>
      </c>
      <c r="KA94" t="s">
        <v>65</v>
      </c>
      <c r="KB94" t="s">
        <v>65</v>
      </c>
      <c r="KC94" t="s">
        <v>65</v>
      </c>
      <c r="KD94" t="s">
        <v>65</v>
      </c>
      <c r="KE94" t="s">
        <v>65</v>
      </c>
      <c r="KF94" t="s">
        <v>65</v>
      </c>
      <c r="KG94" t="s">
        <v>65</v>
      </c>
      <c r="KH94" t="s">
        <v>65</v>
      </c>
      <c r="KI94" t="s">
        <v>65</v>
      </c>
      <c r="KJ94" t="s">
        <v>65</v>
      </c>
      <c r="KK94" t="s">
        <v>65</v>
      </c>
      <c r="KL94" t="s">
        <v>65</v>
      </c>
      <c r="KM94" t="s">
        <v>65</v>
      </c>
      <c r="KN94" t="s">
        <v>65</v>
      </c>
      <c r="KO94" t="s">
        <v>65</v>
      </c>
      <c r="KP94" t="s">
        <v>65</v>
      </c>
      <c r="KQ94" t="s">
        <v>65</v>
      </c>
      <c r="KR94" t="s">
        <v>65</v>
      </c>
      <c r="KS94" t="s">
        <v>65</v>
      </c>
      <c r="KT94" t="s">
        <v>65</v>
      </c>
      <c r="KU94" t="s">
        <v>65</v>
      </c>
      <c r="KV94" t="s">
        <v>65</v>
      </c>
      <c r="KW94" t="s">
        <v>65</v>
      </c>
      <c r="KX94" t="s">
        <v>65</v>
      </c>
      <c r="KY94" t="s">
        <v>65</v>
      </c>
      <c r="KZ94" t="s">
        <v>65</v>
      </c>
      <c r="LA94" t="s">
        <v>65</v>
      </c>
      <c r="LB94" t="s">
        <v>65</v>
      </c>
      <c r="LC94" t="s">
        <v>65</v>
      </c>
      <c r="LD94" t="s">
        <v>65</v>
      </c>
      <c r="LE94" t="s">
        <v>65</v>
      </c>
      <c r="LF94" t="s">
        <v>65</v>
      </c>
      <c r="LG94" t="s">
        <v>65</v>
      </c>
      <c r="LH94" t="s">
        <v>65</v>
      </c>
      <c r="LI94" t="s">
        <v>65</v>
      </c>
      <c r="LJ94" t="s">
        <v>65</v>
      </c>
      <c r="LK94" t="s">
        <v>65</v>
      </c>
      <c r="LL94" t="s">
        <v>65</v>
      </c>
      <c r="LM94" t="s">
        <v>65</v>
      </c>
      <c r="LN94" t="s">
        <v>65</v>
      </c>
      <c r="LO94" t="s">
        <v>65</v>
      </c>
    </row>
    <row r="95" spans="1:327" x14ac:dyDescent="0.2">
      <c r="A95" s="1">
        <f>Foglio3!A96</f>
        <v>9</v>
      </c>
      <c r="B95" s="1">
        <f>Foglio3!B96</f>
        <v>9</v>
      </c>
      <c r="C95" s="1">
        <f>Foglio3!C96</f>
        <v>82.2701059185394</v>
      </c>
      <c r="D95" s="1">
        <f>Foglio3!D96</f>
        <v>0.13450321278921906</v>
      </c>
      <c r="E95" s="1">
        <f>Foglio3!E96</f>
        <v>0.99091315752157516</v>
      </c>
      <c r="F95" s="1">
        <f>Foglio3!F96</f>
        <v>7.3672080909653967</v>
      </c>
      <c r="G95" s="1">
        <f>Foglio1!H104</f>
        <v>-46.095551309831365</v>
      </c>
      <c r="H95" s="1">
        <f>Foglio3!G96</f>
        <v>0.27724005345045616</v>
      </c>
      <c r="I95" s="1">
        <f>Foglio3!H96</f>
        <v>51.54</v>
      </c>
      <c r="J95" s="1">
        <f>Foglio3!I96</f>
        <v>42.39</v>
      </c>
      <c r="K95" s="1">
        <f>Foglio3!J96</f>
        <v>93.93</v>
      </c>
      <c r="L95" s="1">
        <f>IF(G95&lt;=Foglio1!$C$3,_xlfn.XLOOKUP(Q95,W95:LO95,$W$3:$LO$3),-_xlfn.XLOOKUP(Q95,W95:LO95,$W$3:$LO$3))</f>
        <v>58</v>
      </c>
      <c r="M95" s="1">
        <f>IF($G95&lt;=Foglio1!$C$3,_xlfn.XLOOKUP($L95,$W$3:$LO$3,$W95:$LO95),_xlfn.XLOOKUP(-$L95,$W$3:$LO$3,$W95:$LO95))</f>
        <v>2.2620449197712524</v>
      </c>
      <c r="N95" s="1">
        <f>I95*((1+COS(RADIANS(L95)))/2)</f>
        <v>39.426019439289689</v>
      </c>
      <c r="O95" s="1">
        <f>M95*J95</f>
        <v>95.888084149103392</v>
      </c>
      <c r="P95" s="1">
        <f>K95*0.3*((1-COS(RADIANS(L95)))/2)</f>
        <v>6.62320252658626</v>
      </c>
      <c r="Q95" s="1">
        <f>IF(K95=0,0,MAX(W95:LO95))</f>
        <v>141.93730611497935</v>
      </c>
      <c r="W95" s="19">
        <f>ABS(($D95*COS(RADIANS(ABS(W$3)))+$E95*ABS($H95)*SIN(RADIANS(ABS(W$3))))/$D95)</f>
        <v>2.2688440396734646</v>
      </c>
      <c r="X95" s="23">
        <f>$I95*((1+COS(RADIANS(X$3)))/2)</f>
        <v>38.655000000000001</v>
      </c>
      <c r="Y95" s="23">
        <f>W95*$J95</f>
        <v>96.176298841758168</v>
      </c>
      <c r="Z95" s="23">
        <f>$K95*0.3*((1-COS(RADIANS(Z$3)))/2)</f>
        <v>7.0447499999999987</v>
      </c>
      <c r="AA95" s="24">
        <f>X95+Y95+Z95</f>
        <v>141.87604884175815</v>
      </c>
      <c r="AB95" s="19">
        <f t="shared" ref="AB95:CJ102" si="1386">ABS(($D95*COS(RADIANS(ABS(AB$3)))+$E95*ABS($H95)*SIN(RADIANS(ABS(AB$3))))/$D95)</f>
        <v>2.2657895704485362</v>
      </c>
      <c r="AC95" s="23">
        <f t="shared" ref="AC95:CK102" si="1387">$I95*((1+COS(RADIANS(AC$3)))/2)</f>
        <v>39.042531190432101</v>
      </c>
      <c r="AD95" s="23">
        <f t="shared" ref="AD95:AD102" si="1388">AB95*$J95</f>
        <v>96.046819891313447</v>
      </c>
      <c r="AE95" s="23">
        <f t="shared" ref="AE95:CM102" si="1389">$K95*0.3*((1-COS(RADIANS(AE$3)))/2)</f>
        <v>6.8328710435547926</v>
      </c>
      <c r="AF95" s="24">
        <f t="shared" ref="AF95:AF102" si="1390">AC95+AD95+AE95</f>
        <v>141.92222212530035</v>
      </c>
      <c r="AG95" s="19">
        <f t="shared" ref="AG95" si="1391">ABS(($D95*COS(RADIANS(ABS(AG$3)))+$E95*ABS($H95)*SIN(RADIANS(ABS(AG$3))))/$D95)</f>
        <v>2.2620449197712524</v>
      </c>
      <c r="AH95" s="23">
        <f t="shared" ref="AH95" si="1392">$I95*((1+COS(RADIANS(AH$3)))/2)</f>
        <v>39.426019439289689</v>
      </c>
      <c r="AI95" s="23">
        <f t="shared" ref="AI95:AI102" si="1393">AG95*$J95</f>
        <v>95.888084149103392</v>
      </c>
      <c r="AJ95" s="23">
        <f t="shared" ref="AJ95" si="1394">$K95*0.3*((1-COS(RADIANS(AJ$3)))/2)</f>
        <v>6.62320252658626</v>
      </c>
      <c r="AK95" s="24">
        <f t="shared" ref="AK95:AK102" si="1395">AH95+AI95+AJ95</f>
        <v>141.93730611497935</v>
      </c>
      <c r="AL95" s="19">
        <f t="shared" ref="AL95" si="1396">ABS(($D95*COS(RADIANS(ABS(AL$3)))+$E95*ABS($H95)*SIN(RADIANS(ABS(AL$3))))/$D95)</f>
        <v>2.2576112282984857</v>
      </c>
      <c r="AM95" s="23">
        <f t="shared" ref="AM95" si="1397">$I95*((1+COS(RADIANS(AM$3)))/2)</f>
        <v>39.805347932337241</v>
      </c>
      <c r="AN95" s="23">
        <f t="shared" ref="AN95:AN102" si="1398">AL95*$J95</f>
        <v>95.700139967572809</v>
      </c>
      <c r="AO95" s="23">
        <f t="shared" ref="AO95" si="1399">$K95*0.3*((1-COS(RADIANS(AO$3)))/2)</f>
        <v>6.4158083161557764</v>
      </c>
      <c r="AP95" s="24">
        <f t="shared" ref="AP95:AP102" si="1400">AM95+AN95+AO95</f>
        <v>141.92129621606585</v>
      </c>
      <c r="AQ95" s="19">
        <f t="shared" ref="AQ95" si="1401">ABS(($D95*COS(RADIANS(ABS(AQ$3)))+$E95*ABS($H95)*SIN(RADIANS(ABS(AQ$3))))/$D95)</f>
        <v>2.252489846575608</v>
      </c>
      <c r="AR95" s="23">
        <f t="shared" ref="AR95" si="1402">$I95*((1+COS(RADIANS(AR$3)))/2)</f>
        <v>40.180401122441147</v>
      </c>
      <c r="AS95" s="23">
        <f t="shared" ref="AS95:AS102" si="1403">AQ95*$J95</f>
        <v>95.483044596340022</v>
      </c>
      <c r="AT95" s="23">
        <f t="shared" ref="AT95" si="1404">$K95*0.3*((1-COS(RADIANS(AT$3)))/2)</f>
        <v>6.2107515865489136</v>
      </c>
      <c r="AU95" s="24">
        <f t="shared" ref="AU95:AU102" si="1405">AR95+AS95+AT95</f>
        <v>141.87419730533009</v>
      </c>
      <c r="AV95" s="19">
        <f t="shared" ref="AV95" si="1406">ABS(($D95*COS(RADIANS(ABS(AV$3)))+$E95*ABS($H95)*SIN(RADIANS(ABS(AV$3))))/$D95)</f>
        <v>2.2466823346251039</v>
      </c>
      <c r="AW95" s="23">
        <f t="shared" ref="AW95" si="1407">$I95*((1+COS(RADIANS(AW$3)))/2)</f>
        <v>40.551064764766458</v>
      </c>
      <c r="AX95" s="23">
        <f t="shared" ref="AX95:AX102" si="1408">AV95*$J95</f>
        <v>95.23686416475816</v>
      </c>
      <c r="AY95" s="23">
        <f t="shared" ref="AY95" si="1409">$K95*0.3*((1-COS(RADIANS(AY$3)))/2)</f>
        <v>6.0080948000319356</v>
      </c>
      <c r="AZ95" s="24">
        <f t="shared" ref="AZ95:AZ102" si="1410">AW95+AX95+AY95</f>
        <v>141.79602372955654</v>
      </c>
      <c r="BA95" s="19">
        <f t="shared" ref="BA95" si="1411">ABS(($D95*COS(RADIANS(ABS(BA$3)))+$E95*ABS($H95)*SIN(RADIANS(ABS(BA$3))))/$D95)</f>
        <v>2.2401904614713732</v>
      </c>
      <c r="BB95" s="23">
        <f t="shared" ref="BB95" si="1412">$I95*((1+COS(RADIANS(BB$3)))/2)</f>
        <v>40.917225951577031</v>
      </c>
      <c r="BC95" s="23">
        <f t="shared" ref="BC95:BC102" si="1413">BA95*$J95</f>
        <v>94.961673661771513</v>
      </c>
      <c r="BD95" s="23">
        <f t="shared" ref="BD95" si="1414">$K95*0.3*((1-COS(RADIANS(BD$3)))/2)</f>
        <v>5.8078996878252003</v>
      </c>
      <c r="BE95" s="24">
        <f t="shared" ref="BE95:BE102" si="1415">BB95+BC95+BD95</f>
        <v>141.68679930117375</v>
      </c>
      <c r="BF95" s="19">
        <f t="shared" ref="BF95" si="1416">ABS(($D95*COS(RADIANS(ABS(BF$3)))+$E95*ABS($H95)*SIN(RADIANS(ABS(BF$3))))/$D95)</f>
        <v>2.2330162046018653</v>
      </c>
      <c r="BG95" s="23">
        <f t="shared" ref="BG95" si="1417">$I95*((1+COS(RADIANS(BG$3)))/2)</f>
        <v>41.278773146628289</v>
      </c>
      <c r="BH95" s="23">
        <f t="shared" ref="BH95:BH102" si="1418">BF95*$J95</f>
        <v>94.65755691307308</v>
      </c>
      <c r="BI95" s="23">
        <f t="shared" ref="BI95" si="1419">$K95*0.3*((1-COS(RADIANS(BI$3)))/2)</f>
        <v>5.6102272312992145</v>
      </c>
      <c r="BJ95" s="24">
        <f t="shared" ref="BJ95:BJ102" si="1420">BG95+BH95+BI95</f>
        <v>141.54655729100057</v>
      </c>
      <c r="BK95" s="19">
        <f t="shared" ref="BK95" si="1421">ABS(($D95*COS(RADIANS(ABS(BK$3)))+$E95*ABS($H95)*SIN(RADIANS(ABS(BK$3))))/$D95)</f>
        <v>2.2251617493647227</v>
      </c>
      <c r="BL95" s="23">
        <f t="shared" ref="BL95" si="1422">$I95*((1+COS(RADIANS(BL$3)))/2)</f>
        <v>41.635596219142208</v>
      </c>
      <c r="BM95" s="23">
        <f t="shared" ref="BM95:BM102" si="1423">BK95*$J95</f>
        <v>94.324606555570597</v>
      </c>
      <c r="BN95" s="23">
        <f t="shared" ref="BN95" si="1424">$K95*0.3*((1-COS(RADIANS(BN$3)))/2)</f>
        <v>5.4151376433991381</v>
      </c>
      <c r="BO95" s="24">
        <f t="shared" ref="BO95:BO102" si="1425">BL95+BM95+BN95</f>
        <v>141.37534041811193</v>
      </c>
      <c r="BP95" s="19">
        <f t="shared" ref="BP95" si="1426">ABS(($D95*COS(RADIANS(ABS(BP$3)))+$E95*ABS($H95)*SIN(RADIANS(ABS(BP$3))))/$D95)</f>
        <v>2.2166294883030968</v>
      </c>
      <c r="BQ95" s="23">
        <f t="shared" ref="BQ95" si="1427">$I95*((1+COS(RADIANS(BQ$3)))/2)</f>
        <v>41.987586477354313</v>
      </c>
      <c r="BR95" s="23">
        <f t="shared" ref="BR95:BR102" si="1428">BP95*$J95</f>
        <v>93.962924009168276</v>
      </c>
      <c r="BS95" s="23">
        <f t="shared" ref="BS95" si="1429">$K95*0.3*((1-COS(RADIANS(BS$3)))/2)</f>
        <v>5.2226903503033153</v>
      </c>
      <c r="BT95" s="24">
        <f t="shared" ref="BT95:BT102" si="1430">BQ95+BR95+BS95</f>
        <v>141.17320083682591</v>
      </c>
      <c r="BU95" s="19">
        <f t="shared" ref="BU95" si="1431">ABS(($D95*COS(RADIANS(ABS(BU$3)))+$E95*ABS($H95)*SIN(RADIANS(ABS(BU$3))))/$D95)</f>
        <v>2.2074220204263626</v>
      </c>
      <c r="BV95" s="23">
        <f t="shared" ref="BV95" si="1432">$I95*((1+COS(RADIANS(BV$3)))/2)</f>
        <v>42.334636701622117</v>
      </c>
      <c r="BW95" s="23">
        <f t="shared" ref="BW95:BW102" si="1433">BU95*$J95</f>
        <v>93.572619445873514</v>
      </c>
      <c r="BX95" s="23">
        <f t="shared" ref="BX95" si="1434">$K95*0.3*((1-COS(RADIANS(BX$3)))/2)</f>
        <v>5.0329439733215038</v>
      </c>
      <c r="BY95" s="24">
        <f t="shared" ref="BY95:BY102" si="1435">BV95+BW95+BX95</f>
        <v>140.94020012081711</v>
      </c>
      <c r="BZ95" s="19">
        <f t="shared" ref="BZ95" si="1436">ABS(($D95*COS(RADIANS(ABS(BZ$3)))+$E95*ABS($H95)*SIN(RADIANS(ABS(BZ$3))))/$D95)</f>
        <v>2.1975421504184292</v>
      </c>
      <c r="CA95" s="23">
        <f t="shared" ref="CA95" si="1437">$I95*((1+COS(RADIANS(CA$3)))/2)</f>
        <v>42.676641177085372</v>
      </c>
      <c r="CB95" s="23">
        <f t="shared" ref="CB95:CB102" si="1438">BZ95*$J95</f>
        <v>93.153811756237218</v>
      </c>
      <c r="CC95" s="23">
        <f t="shared" ref="CC95" si="1439">$K95*0.3*((1-COS(RADIANS(CC$3)))/2)</f>
        <v>4.8459563110382478</v>
      </c>
      <c r="CD95" s="24">
        <f t="shared" ref="CD95:CD102" si="1440">CA95+CB95+CC95</f>
        <v>140.67640924436083</v>
      </c>
      <c r="CE95" s="19">
        <f t="shared" ref="CE95" si="1441">ABS(($D95*COS(RADIANS(ABS(CE$3)))+$E95*ABS($H95)*SIN(RADIANS(ABS(CE$3))))/$D95)</f>
        <v>2.1869928877834091</v>
      </c>
      <c r="CF95" s="23">
        <f t="shared" ref="CF95" si="1442">$I95*((1+COS(RADIANS(CF$3)))/2)</f>
        <v>43.013495725867777</v>
      </c>
      <c r="CG95" s="23">
        <f t="shared" ref="CG95:CG102" si="1443">CE95*$J95</f>
        <v>92.70662851313871</v>
      </c>
      <c r="CH95" s="23">
        <f t="shared" ref="CH95" si="1444">$K95*0.3*((1-COS(RADIANS(CH$3)))/2)</f>
        <v>4.6617843217068673</v>
      </c>
      <c r="CI95" s="24">
        <f t="shared" ref="CI95:CI102" si="1445">CF95+CG95+CH95</f>
        <v>140.38190856071336</v>
      </c>
      <c r="CJ95" s="19">
        <f t="shared" ref="CJ95" si="1446">ABS(($D95*COS(RADIANS(ABS(CJ$3)))+$E95*ABS($H95)*SIN(RADIANS(ABS(CJ$3))))/$D95)</f>
        <v>2.1757774459288948</v>
      </c>
      <c r="CK95" s="23">
        <f t="shared" ref="CK95" si="1447">$I95*((1+COS(RADIANS(CK$3)))/2)</f>
        <v>43.345097738810587</v>
      </c>
      <c r="CL95" s="23">
        <f t="shared" ref="CL95:CL102" si="1448">CJ95*$J95</f>
        <v>92.231205932925846</v>
      </c>
      <c r="CM95" s="23">
        <f t="shared" ref="CM95" si="1449">$K95*0.3*((1-COS(RADIANS(CM$3)))/2)</f>
        <v>4.4804841058994285</v>
      </c>
      <c r="CN95" s="24">
        <f t="shared" ref="CN95:CN102" si="1450">CK95+CL95+CM95</f>
        <v>140.05678777763586</v>
      </c>
      <c r="CO95" s="19">
        <f t="shared" ref="CO95:EW102" si="1451">ABS(($D95*COS(RADIANS(ABS(CO$3)))+$E95*ABS($H95)*SIN(RADIANS(ABS(CO$3))))/$D95)</f>
        <v>2.1638992411871203</v>
      </c>
      <c r="CP95" s="23">
        <f t="shared" ref="CP95:EX102" si="1452">$I95*((1+COS(RADIANS(CP$3)))/2)</f>
        <v>43.671346206728359</v>
      </c>
      <c r="CQ95" s="23">
        <f t="shared" ref="CQ95:CQ102" si="1453">CO95*$J95</f>
        <v>91.727688833922031</v>
      </c>
      <c r="CR95" s="23">
        <f t="shared" ref="CR95:EZ102" si="1454">$K95*0.3*((1-COS(RADIANS(CR$3)))/2)</f>
        <v>4.3021108894179587</v>
      </c>
      <c r="CS95" s="24">
        <f t="shared" ref="CS95:CS102" si="1455">CP95+CQ95+CR95</f>
        <v>139.70114593006835</v>
      </c>
      <c r="CT95" s="19">
        <f t="shared" ref="CT95" si="1456">ABS(($D95*COS(RADIANS(ABS(CT$3)))+$E95*ABS($H95)*SIN(RADIANS(ABS(CT$3))))/$D95)</f>
        <v>2.151361891774318</v>
      </c>
      <c r="CU95" s="23">
        <f t="shared" ref="CU95" si="1457">$I95*((1+COS(RADIANS(CU$3)))/2)</f>
        <v>43.992141751177329</v>
      </c>
      <c r="CV95" s="23">
        <f t="shared" ref="CV95:CV102" si="1458">CT95*$J95</f>
        <v>91.196230592313341</v>
      </c>
      <c r="CW95" s="23">
        <f t="shared" ref="CW95" si="1459">$K95*0.3*((1-COS(RADIANS(CW$3)))/2)</f>
        <v>4.126719006472138</v>
      </c>
      <c r="CX95" s="24">
        <f t="shared" ref="CX95:CX102" si="1460">CU95+CV95+CW95</f>
        <v>139.31509134996281</v>
      </c>
      <c r="CY95" s="19">
        <f t="shared" ref="CY95" si="1461">ABS(($D95*COS(RADIANS(ABS(CY$3)))+$E95*ABS($H95)*SIN(RADIANS(ABS(CY$3))))/$D95)</f>
        <v>2.1381692166885711</v>
      </c>
      <c r="CZ95" s="23">
        <f t="shared" ref="CZ95" si="1462">$I95*((1+COS(RADIANS(CZ$3)))/2)</f>
        <v>44.30738665472704</v>
      </c>
      <c r="DA95" s="23">
        <f t="shared" ref="DA95:DA102" si="1463">CY95*$J95</f>
        <v>90.636993095428522</v>
      </c>
      <c r="DB95" s="23">
        <f t="shared" ref="DB95" si="1464">$K95*0.3*((1-COS(RADIANS(DB$3)))/2)</f>
        <v>3.9543618831285743</v>
      </c>
      <c r="DC95" s="24">
        <f t="shared" ref="DC95:DC102" si="1465">CZ95+DA95+DB95</f>
        <v>138.89874163328415</v>
      </c>
      <c r="DD95" s="19">
        <f t="shared" ref="DD95" si="1466">ABS(($D95*COS(RADIANS(ABS(DD$3)))+$E95*ABS($H95)*SIN(RADIANS(ABS(DD$3))))/$D95)</f>
        <v>2.1243252345465105</v>
      </c>
      <c r="DE95" s="23">
        <f t="shared" ref="DE95" si="1467">$I95*((1+COS(RADIANS(DE$3)))/2)</f>
        <v>44.616984890726023</v>
      </c>
      <c r="DF95" s="23">
        <f t="shared" ref="DF95:DF102" si="1468">DD95*$J95</f>
        <v>90.05014669242658</v>
      </c>
      <c r="DG95" s="23">
        <f t="shared" ref="DG95" si="1469">$K95*0.3*((1-COS(RADIANS(DG$3)))/2)</f>
        <v>3.7850920210366983</v>
      </c>
      <c r="DH95" s="24">
        <f t="shared" ref="DH95:DH102" si="1470">DE95+DF95+DG95</f>
        <v>138.4522236041893</v>
      </c>
      <c r="DI95" s="19">
        <f t="shared" ref="DI95" si="1471">ABS(($D95*COS(RADIANS(ABS(DI$3)))+$E95*ABS($H95)*SIN(RADIANS(ABS(DI$3))))/$D95)</f>
        <v>2.1098341623592058</v>
      </c>
      <c r="DJ95" s="23">
        <f t="shared" ref="DJ95" si="1472">$I95*((1+COS(RADIANS(DJ$3)))/2)</f>
        <v>44.920842152552446</v>
      </c>
      <c r="DK95" s="23">
        <f t="shared" ref="DK95:DK102" si="1473">DI95*$J95</f>
        <v>89.435870142406742</v>
      </c>
      <c r="DL95" s="23">
        <f t="shared" ref="DL95" si="1474">$K95*0.3*((1-COS(RADIANS(DL$3)))/2)</f>
        <v>3.618960981436254</v>
      </c>
      <c r="DM95" s="24">
        <f t="shared" ref="DM95:DM102" si="1475">DJ95+DK95+DL95</f>
        <v>137.97567327639544</v>
      </c>
      <c r="DN95" s="19">
        <f t="shared" ref="DN95" si="1476">ABS(($D95*COS(RADIANS(ABS(DN$3)))+$E95*ABS($H95)*SIN(RADIANS(ABS(DN$3))))/$D95)</f>
        <v>2.0947004142476247</v>
      </c>
      <c r="DO95" s="23">
        <f t="shared" ref="DO95" si="1477">$I95*((1+COS(RADIANS(DO$3)))/2)</f>
        <v>45.218865882340836</v>
      </c>
      <c r="DP95" s="23">
        <f t="shared" ref="DP95:DP102" si="1478">DN95*$J95</f>
        <v>88.794350559956811</v>
      </c>
      <c r="DQ95" s="23">
        <f t="shared" ref="DQ95" si="1479">$K95*0.3*((1-COS(RADIANS(DQ$3)))/2)</f>
        <v>3.456019369451254</v>
      </c>
      <c r="DR95" s="24">
        <f t="shared" ref="DR95:DR102" si="1480">DO95+DP95+DQ95</f>
        <v>137.46923581174889</v>
      </c>
      <c r="DS95" s="19">
        <f t="shared" ref="DS95" si="1481">ABS(($D95*COS(RADIANS(ABS(DS$3)))+$E95*ABS($H95)*SIN(RADIANS(ABS(DS$3))))/$D95)</f>
        <v>2.0789286000980445</v>
      </c>
      <c r="DT95" s="23">
        <f t="shared" ref="DT95" si="1482">$I95*((1+COS(RADIANS(DT$3)))/2)</f>
        <v>45.510965299176057</v>
      </c>
      <c r="DU95" s="23">
        <f t="shared" ref="DU95:DU102" si="1483">DS95*$J95</f>
        <v>88.125783358156113</v>
      </c>
      <c r="DV95" s="23">
        <f t="shared" ref="DV95" si="1484">$K95*0.3*((1-COS(RADIANS(DV$3)))/2)</f>
        <v>3.2963168186751597</v>
      </c>
      <c r="DW95" s="24">
        <f t="shared" ref="DW95:DW102" si="1485">DT95+DU95+DV95</f>
        <v>136.93306547600733</v>
      </c>
      <c r="DX95" s="19">
        <f t="shared" ref="DX95" si="1486">ABS(($D95*COS(RADIANS(ABS(DX$3)))+$E95*ABS($H95)*SIN(RADIANS(ABS(DX$3))))/$D95)</f>
        <v>2.0625235241578412</v>
      </c>
      <c r="DY95" s="23">
        <f t="shared" ref="DY95" si="1487">$I95*((1+COS(RADIANS(DY$3)))/2)</f>
        <v>45.797051426746137</v>
      </c>
      <c r="DZ95" s="23">
        <f t="shared" ref="DZ95:DZ102" si="1488">DX95*$J95</f>
        <v>87.430372189050885</v>
      </c>
      <c r="EA95" s="23">
        <f t="shared" ref="EA95" si="1489">$K95*0.3*((1-COS(RADIANS(EA$3)))/2)</f>
        <v>3.1399019760520086</v>
      </c>
      <c r="EB95" s="24">
        <f t="shared" ref="EB95:EB102" si="1490">DY95+DZ95+EA95</f>
        <v>136.36732559184904</v>
      </c>
      <c r="EC95" s="19">
        <f t="shared" ref="EC95" si="1491">ABS(($D95*COS(RADIANS(ABS(EC$3)))+$E95*ABS($H95)*SIN(RADIANS(ABS(EC$3))))/$D95)</f>
        <v>2.0454901835720656</v>
      </c>
      <c r="ED95" s="23">
        <f t="shared" ref="ED95" si="1492">$I95*((1+COS(RADIANS(ED$3)))/2)</f>
        <v>46.077037120445219</v>
      </c>
      <c r="EE95" s="23">
        <f t="shared" ref="EE95:EE102" si="1493">EC95*$J95</f>
        <v>86.708328881619863</v>
      </c>
      <c r="EF95" s="23">
        <f t="shared" ref="EF95" si="1494">$K95*0.3*((1-COS(RADIANS(EF$3)))/2)</f>
        <v>2.9868224870580922</v>
      </c>
      <c r="EG95" s="24">
        <f t="shared" ref="EG95:EG102" si="1495">ED95+EE95+EF95</f>
        <v>135.77218848912318</v>
      </c>
      <c r="EH95" s="19">
        <f t="shared" ref="EH95" si="1496">ABS(($D95*COS(RADIANS(ABS(EH$3)))+$E95*ABS($H95)*SIN(RADIANS(ABS(EH$3))))/$D95)</f>
        <v>2.0278337668612654</v>
      </c>
      <c r="EI95" s="23">
        <f t="shared" ref="EI95" si="1497">$I95*((1+COS(RADIANS(EI$3)))/2)</f>
        <v>46.350837093918734</v>
      </c>
      <c r="EJ95" s="23">
        <f t="shared" ref="EJ95:EJ102" si="1498">EH95*$J95</f>
        <v>85.959873377249039</v>
      </c>
      <c r="EK95" s="23">
        <f t="shared" ref="EK95" si="1499">$K95*0.3*((1-COS(RADIANS(EK$3)))/2)</f>
        <v>2.8371249811886678</v>
      </c>
      <c r="EL95" s="24">
        <f t="shared" ref="EL95:EL102" si="1500">EI95+EJ95+EK95</f>
        <v>135.14783545235645</v>
      </c>
      <c r="EM95" s="19">
        <f t="shared" ref="EM95" si="1501">ABS(($D95*COS(RADIANS(ABS(EM$3)))+$E95*ABS($H95)*SIN(RADIANS(ABS(EM$3))))/$D95)</f>
        <v>2.0095596523410122</v>
      </c>
      <c r="EN95" s="23">
        <f t="shared" ref="EN95" si="1502">$I95*((1+COS(RADIANS(EN$3)))/2)</f>
        <v>46.618367945042394</v>
      </c>
      <c r="EO95" s="23">
        <f t="shared" ref="EO95:EO102" si="1503">EM95*$J95</f>
        <v>85.185233662735513</v>
      </c>
      <c r="EP95" s="23">
        <f t="shared" ref="EP95" si="1504">$K95*0.3*((1-COS(RADIANS(EP$3)))/2)</f>
        <v>2.6908550577541779</v>
      </c>
      <c r="EQ95" s="24">
        <f t="shared" ref="EQ95:EQ102" si="1505">EN95+EO95+EP95</f>
        <v>134.49445666553211</v>
      </c>
      <c r="ER95" s="19">
        <f t="shared" ref="ER95" si="1506">ABS(($D95*COS(RADIANS(ABS(ER$3)))+$E95*ABS($H95)*SIN(RADIANS(ABS(ER$3))))/$D95)</f>
        <v>1.9906734064836149</v>
      </c>
      <c r="ES95" s="23">
        <f t="shared" ref="ES95" si="1507">$I95*((1+COS(RADIANS(ES$3)))/2)</f>
        <v>46.879548181327323</v>
      </c>
      <c r="ET95" s="23">
        <f t="shared" ref="ET95:ET102" si="1508">ER95*$J95</f>
        <v>84.384645700840437</v>
      </c>
      <c r="EU95" s="23">
        <f t="shared" ref="EU95" si="1509">$K95*0.3*((1-COS(RADIANS(EU$3)))/2)</f>
        <v>2.5480572719902503</v>
      </c>
      <c r="EV95" s="24">
        <f t="shared" ref="EV95:EV102" si="1510">ES95+ET95+EU95</f>
        <v>133.81225115415802</v>
      </c>
      <c r="EW95" s="19">
        <f t="shared" ref="EW95" si="1511">ABS(($D95*COS(RADIANS(ABS(EW$3)))+$E95*ABS($H95)*SIN(RADIANS(ABS(EW$3))))/$D95)</f>
        <v>1.9711807822225165</v>
      </c>
      <c r="EX95" s="23">
        <f t="shared" ref="EX95" si="1512">$I95*((1+COS(RADIANS(EX$3)))/2)</f>
        <v>47.13429824474342</v>
      </c>
      <c r="EY95" s="23">
        <f t="shared" ref="EY95:EY102" si="1513">EW95*$J95</f>
        <v>83.558353358412475</v>
      </c>
      <c r="EZ95" s="23">
        <f t="shared" ref="EZ95" si="1514">$K95*0.3*((1-COS(RADIANS(EZ$3)))/2)</f>
        <v>2.4087751214857414</v>
      </c>
      <c r="FA95" s="24">
        <f t="shared" ref="FA95:FA102" si="1515">EX95+EY95+EZ95</f>
        <v>133.10142672464164</v>
      </c>
      <c r="FB95" s="19">
        <f t="shared" ref="FB95:GF102" si="1516">ABS(($D95*COS(RADIANS(ABS(FB$3)))+$E95*ABS($H95)*SIN(RADIANS(ABS(FB$3))))/$D95)</f>
        <v>1.9510877171998957</v>
      </c>
      <c r="FC95" s="23">
        <f t="shared" ref="FC95:GG102" si="1517">$I95*((1+COS(RADIANS(FC$3)))/2)</f>
        <v>47.382540535953574</v>
      </c>
      <c r="FD95" s="23">
        <f t="shared" ref="FD95:FD102" si="1518">FB95*$J95</f>
        <v>82.706608332103585</v>
      </c>
      <c r="FE95" s="23">
        <f t="shared" ref="FE95:GI102" si="1519">$K95*0.3*((1-COS(RADIANS(FE$3)))/2)</f>
        <v>2.2730510329329481</v>
      </c>
      <c r="FF95" s="24">
        <f t="shared" ref="FF95:FF102" si="1520">FC95+FD95+FE95</f>
        <v>132.36219990099011</v>
      </c>
      <c r="FG95" s="19">
        <f t="shared" ref="FG95" si="1521">ABS(($D95*COS(RADIANS(ABS(FG$3)))+$E95*ABS($H95)*SIN(RADIANS(ABS(FG$3))))/$D95)</f>
        <v>1.9304003319580048</v>
      </c>
      <c r="FH95" s="23">
        <f t="shared" ref="FH95" si="1522">$I95*((1+COS(RADIANS(FH$3)))/2)</f>
        <v>47.624199437951091</v>
      </c>
      <c r="FI95" s="23">
        <f t="shared" ref="FI95:FI102" si="1523">FG95*$J95</f>
        <v>81.829670071699823</v>
      </c>
      <c r="FJ95" s="23">
        <f t="shared" ref="FJ95" si="1524">$K95*0.3*((1-COS(RADIANS(FJ$3)))/2)</f>
        <v>2.1409263492040367</v>
      </c>
      <c r="FK95" s="24">
        <f t="shared" ref="FK95:FK102" si="1525">FH95+FI95+FJ95</f>
        <v>131.59479585885498</v>
      </c>
      <c r="FL95" s="19">
        <f t="shared" ref="FL95" si="1526">ABS(($D95*COS(RADIANS(ABS(FL$3)))+$E95*ABS($H95)*SIN(RADIANS(ABS(FL$3))))/$D95)</f>
        <v>1.9091249280747919</v>
      </c>
      <c r="FM95" s="23">
        <f t="shared" ref="FM95" si="1527">$I95*((1+COS(RADIANS(FM$3)))/2)</f>
        <v>47.859201339093431</v>
      </c>
      <c r="FN95" s="23">
        <f t="shared" ref="FN95:FN102" si="1528">FL95*$J95</f>
        <v>80.927805701090435</v>
      </c>
      <c r="FO95" s="23">
        <f t="shared" ref="FO95" si="1529">$K95*0.3*((1-COS(RADIANS(FO$3)))/2)</f>
        <v>2.0124413167575885</v>
      </c>
      <c r="FP95" s="24">
        <f t="shared" ref="FP95:FP102" si="1530">FM95+FN95+FO95</f>
        <v>130.79944835694147</v>
      </c>
      <c r="FQ95" s="19">
        <f t="shared" ref="FQ95" si="1531">ABS(($D95*COS(RADIANS(ABS(FQ$3)))+$E95*ABS($H95)*SIN(RADIANS(ABS(FQ$3))))/$D95)</f>
        <v>1.8872679862443782</v>
      </c>
      <c r="FR95" s="23">
        <f t="shared" ref="FR95" si="1532">$I95*((1+COS(RADIANS(FR$3)))/2)</f>
        <v>48.087474655524986</v>
      </c>
      <c r="FS95" s="23">
        <f t="shared" ref="FS95:FS102" si="1533">FQ95*$J95</f>
        <v>80.001289936899198</v>
      </c>
      <c r="FT95" s="23">
        <f t="shared" ref="FT95" si="1534">$K95*0.3*((1-COS(RADIANS(FT$3)))/2)</f>
        <v>1.8876350733791509</v>
      </c>
      <c r="FU95" s="24">
        <f t="shared" ref="FU95:FU102" si="1535">FR95+FS95+FT95</f>
        <v>129.97639966580334</v>
      </c>
      <c r="FV95" s="19">
        <f t="shared" ref="FV95" si="1536">ABS(($D95*COS(RADIANS(ABS(FV$3)))+$E95*ABS($H95)*SIN(RADIANS(ABS(FV$3))))/$D95)</f>
        <v>1.8648361643029794</v>
      </c>
      <c r="FW95" s="23">
        <f t="shared" ref="FW95" si="1537">$I95*((1+COS(RADIANS(FW$3)))/2)</f>
        <v>48.308949852982231</v>
      </c>
      <c r="FX95" s="23">
        <f t="shared" ref="FX95:FX102" si="1538">FV95*$J95</f>
        <v>79.050405004803295</v>
      </c>
      <c r="FY95" s="23">
        <f t="shared" ref="FY95" si="1539">$K95*0.3*((1-COS(RADIANS(FY$3)))/2)</f>
        <v>1.7665456362594838</v>
      </c>
      <c r="FZ95" s="24">
        <f t="shared" ref="FZ95:FZ102" si="1540">FW95+FX95+FY95</f>
        <v>129.125900494045</v>
      </c>
      <c r="GA95" s="19">
        <f t="shared" ref="GA95" si="1541">ABS(($D95*COS(RADIANS(ABS(GA$3)))+$E95*ABS($H95)*SIN(RADIANS(ABS(GA$3))))/$D95)</f>
        <v>1.8418362952008609</v>
      </c>
      <c r="GB95" s="23">
        <f t="shared" ref="GB95" si="1542">$I95*((1+COS(RADIANS(GB$3)))/2)</f>
        <v>48.52355946797455</v>
      </c>
      <c r="GC95" s="23">
        <f t="shared" ref="GC95:GC102" si="1543">GA95*$J95</f>
        <v>78.075440553564491</v>
      </c>
      <c r="GD95" s="23">
        <f t="shared" ref="GD95" si="1544">$K95*0.3*((1-COS(RADIANS(GD$3)))/2)</f>
        <v>1.6492098904141483</v>
      </c>
      <c r="GE95" s="24">
        <f t="shared" ref="GE95:GE102" si="1545">GB95+GC95+GD95</f>
        <v>128.24820991195318</v>
      </c>
      <c r="GF95" s="19">
        <f t="shared" ref="GF95" si="1546">ABS(($D95*COS(RADIANS(ABS(GF$3)))+$E95*ABS($H95)*SIN(RADIANS(ABS(GF$3))))/$D95)</f>
        <v>1.8182753849209545</v>
      </c>
      <c r="GG95" s="23">
        <f t="shared" ref="GG95" si="1547">$I95*((1+COS(RADIANS(GG$3)))/2)</f>
        <v>48.73123812833424</v>
      </c>
      <c r="GH95" s="23">
        <f t="shared" ref="GH95:GH102" si="1548">GF95*$J95</f>
        <v>77.076693566799264</v>
      </c>
      <c r="GI95" s="23">
        <f t="shared" ref="GI95" si="1549">$K95*0.3*((1-COS(RADIANS(GI$3)))/2)</f>
        <v>1.5356635774479905</v>
      </c>
      <c r="GJ95" s="24">
        <f t="shared" ref="GJ95:GJ102" si="1550">GG95+GH95+GI95</f>
        <v>127.3435952725815</v>
      </c>
      <c r="GK95" s="19">
        <f t="shared" ref="GK95:HO102" si="1551">ABS(($D95*COS(RADIANS(ABS(GK$3)))+$E95*ABS($H95)*SIN(RADIANS(ABS(GK$3))))/$D95)</f>
        <v>1.7941606103447727</v>
      </c>
      <c r="GL95" s="23">
        <f t="shared" ref="GL95:HP102" si="1552">$I95*((1+COS(RADIANS(GL$3)))/2)</f>
        <v>48.931922573129533</v>
      </c>
      <c r="GM95" s="23">
        <f t="shared" ref="GM95:GM102" si="1553">GK95*$J95</f>
        <v>76.05446827251491</v>
      </c>
      <c r="GN95" s="23">
        <f t="shared" ref="GN95:HR102" si="1554">$K95*0.3*((1-COS(RADIANS(GN$3)))/2)</f>
        <v>1.4259412846678861</v>
      </c>
      <c r="GO95" s="24">
        <f t="shared" ref="GO95:GO102" si="1555">GL95+GM95+GN95</f>
        <v>126.41233213031234</v>
      </c>
      <c r="GP95" s="19">
        <f t="shared" ref="GP95" si="1556">ABS(($D95*COS(RADIANS(ABS(GP$3)))+$E95*ABS($H95)*SIN(RADIANS(ABS(GP$3))))/$D95)</f>
        <v>1.7694993170662552</v>
      </c>
      <c r="GQ95" s="23">
        <f t="shared" ref="GQ95" si="1557">$I95*((1+COS(RADIANS(GQ$3)))/2)</f>
        <v>49.125551671934474</v>
      </c>
      <c r="GR95" s="23">
        <f t="shared" ref="GR95:GR102" si="1558">GP95*$J95</f>
        <v>75.009076050438551</v>
      </c>
      <c r="GS95" s="23">
        <f t="shared" ref="GS95" si="1559">$K95*0.3*((1-COS(RADIANS(GS$3)))/2)</f>
        <v>1.3200764345471208</v>
      </c>
      <c r="GT95" s="24">
        <f t="shared" ref="GT95:GT102" si="1560">GQ95+GR95+GS95</f>
        <v>125.45470415692014</v>
      </c>
      <c r="GU95" s="19">
        <f t="shared" ref="GU95" si="1561">ABS(($D95*COS(RADIANS(ABS(GU$3)))+$E95*ABS($H95)*SIN(RADIANS(ABS(GU$3))))/$D95)</f>
        <v>1.7442990171542347</v>
      </c>
      <c r="GV95" s="23">
        <f t="shared" ref="GV95" si="1562">$I95*((1+COS(RADIANS(GV$3)))/2)</f>
        <v>49.312066443449822</v>
      </c>
      <c r="GW95" s="23">
        <f t="shared" ref="GW95:GW102" si="1563">GU95*$J95</f>
        <v>73.940835337168011</v>
      </c>
      <c r="GX95" s="23">
        <f t="shared" ref="GX95" si="1564">$K95*0.3*((1-COS(RADIANS(GX$3)))/2)</f>
        <v>1.2181012745445752</v>
      </c>
      <c r="GY95" s="24">
        <f t="shared" ref="GY95:GY102" si="1565">GV95+GW95+GX95</f>
        <v>124.47100305516241</v>
      </c>
      <c r="GZ95" s="19">
        <f t="shared" ref="GZ95" si="1566">ABS(($D95*COS(RADIANS(ABS(GZ$3)))+$E95*ABS($H95)*SIN(RADIANS(ABS(GZ$3))))/$D95)</f>
        <v>1.7185673868641855</v>
      </c>
      <c r="HA95" s="23">
        <f t="shared" ref="HA95" si="1567">$I95*((1+COS(RADIANS(HA$3)))/2)</f>
        <v>49.491410073469389</v>
      </c>
      <c r="HB95" s="23">
        <f t="shared" ref="HB95:HB102" si="1568">GZ95*$J95</f>
        <v>72.850071529172823</v>
      </c>
      <c r="HC95" s="23">
        <f t="shared" ref="HC95" si="1569">$K95*0.3*((1-COS(RADIANS(HC$3)))/2)</f>
        <v>1.1200468672818413</v>
      </c>
      <c r="HD95" s="24">
        <f t="shared" ref="HD95:HD102" si="1570">HA95+HB95+HC95</f>
        <v>123.46152846992405</v>
      </c>
      <c r="HE95" s="19">
        <f t="shared" ref="HE95" si="1571">ABS(($D95*COS(RADIANS(ABS(HE$3)))+$E95*ABS($H95)*SIN(RADIANS(ABS(HE$3))))/$D95)</f>
        <v>1.6923122642999608</v>
      </c>
      <c r="HF95" s="23">
        <f t="shared" ref="HF95" si="1572">$I95*((1+COS(RADIANS(HF$3)))/2)</f>
        <v>49.663527932186113</v>
      </c>
      <c r="HG95" s="23">
        <f t="shared" ref="HG95:HG102" si="1573">HE95*$J95</f>
        <v>71.737116883675341</v>
      </c>
      <c r="HH95" s="23">
        <f t="shared" ref="HH95" si="1574">$K95*0.3*((1-COS(RADIANS(HH$3)))/2)</f>
        <v>1.0259430810812487</v>
      </c>
      <c r="HI95" s="24">
        <f t="shared" ref="HI95:HI102" si="1575">HF95+HG95+HH95</f>
        <v>122.42658789694271</v>
      </c>
      <c r="HJ95" s="19">
        <f t="shared" ref="HJ95" si="1576">ABS(($D95*COS(RADIANS(ABS(HJ$3)))+$E95*ABS($H95)*SIN(RADIANS(ABS(HJ$3))))/$D95)</f>
        <v>1.6655416470262334</v>
      </c>
      <c r="HK95" s="23">
        <f t="shared" ref="HK95" si="1577">$I95*((1+COS(RADIANS(HK$3)))/2)</f>
        <v>49.828367590832883</v>
      </c>
      <c r="HL95" s="23">
        <f t="shared" ref="HL95:HL102" si="1578">HJ95*$J95</f>
        <v>70.602310417442041</v>
      </c>
      <c r="HM95" s="23">
        <f t="shared" ref="HM95" si="1579">$K95*0.3*((1-COS(RADIANS(HM$3)))/2)</f>
        <v>0.93581858086767611</v>
      </c>
      <c r="HN95" s="24">
        <f t="shared" ref="HN95:HN102" si="1580">HK95+HL95+HM95</f>
        <v>121.3664965891426</v>
      </c>
      <c r="HO95" s="19">
        <f t="shared" ref="HO95" si="1581">ABS(($D95*COS(RADIANS(ABS(HO$3)))+$E95*ABS($H95)*SIN(RADIANS(ABS(HO$3))))/$D95)</f>
        <v>1.6382636896323577</v>
      </c>
      <c r="HP95" s="23">
        <f t="shared" ref="HP95" si="1582">$I95*((1+COS(RADIANS(HP$3)))/2)</f>
        <v>49.985878837652862</v>
      </c>
      <c r="HQ95" s="23">
        <f t="shared" ref="HQ95:HQ102" si="1583">HO95*$J95</f>
        <v>69.445997803515638</v>
      </c>
      <c r="HR95" s="23">
        <f t="shared" ref="HR95" si="1584">$K95*0.3*((1-COS(RADIANS(HR$3)))/2)</f>
        <v>0.84970081943694331</v>
      </c>
      <c r="HS95" s="24">
        <f t="shared" ref="HS95:HS102" si="1585">HP95+HQ95+HR95</f>
        <v>120.28157746060545</v>
      </c>
      <c r="HT95" s="19">
        <f t="shared" ref="HT95:IX102" si="1586">ABS(($D95*COS(RADIANS(ABS(HT$3)))+$E95*ABS($H95)*SIN(RADIANS(ABS(HT$3))))/$D95)</f>
        <v>1.6104867012484032</v>
      </c>
      <c r="HU95" s="23">
        <f t="shared" ref="HU95:IY102" si="1587">$I95*((1+COS(RADIANS(HU$3)))/2)</f>
        <v>50.1360136931944</v>
      </c>
      <c r="HV95" s="23">
        <f t="shared" ref="HV95:HV102" si="1588">HT95*$J95</f>
        <v>68.268531265919819</v>
      </c>
      <c r="HW95" s="23">
        <f t="shared" ref="HW95:JA102" si="1589">$K95*0.3*((1-COS(RADIANS(HW$3)))/2)</f>
        <v>0.7676160290934253</v>
      </c>
      <c r="HX95" s="24">
        <f t="shared" ref="HX95:HX102" si="1590">HU95+HV95+HW95</f>
        <v>119.17216098820765</v>
      </c>
      <c r="HY95" s="19">
        <f t="shared" ref="HY95" si="1591">ABS(($D95*COS(RADIANS(ABS(HY$3)))+$E95*ABS($H95)*SIN(RADIANS(ABS(HY$3))))/$D95)</f>
        <v>1.5822191430141135</v>
      </c>
      <c r="HZ95" s="23">
        <f t="shared" ref="HZ95" si="1592">$I95*((1+COS(RADIANS(HZ$3)))/2)</f>
        <v>50.278726424926106</v>
      </c>
      <c r="IA95" s="23">
        <f t="shared" ref="IA95:IA102" si="1593">HY95*$J95</f>
        <v>67.070269472368267</v>
      </c>
      <c r="IB95" s="23">
        <f t="shared" ref="IB95" si="1594">$K95*0.3*((1-COS(RADIANS(IB$3)))/2)</f>
        <v>0.68958921365943437</v>
      </c>
      <c r="IC95" s="24">
        <f t="shared" ref="IC95:IC102" si="1595">HZ95+IA95+IB95</f>
        <v>118.0385851109538</v>
      </c>
      <c r="ID95" s="19">
        <f t="shared" ref="ID95" si="1596">ABS(($D95*COS(RADIANS(ABS(ID$3)))+$E95*ABS($H95)*SIN(RADIANS(ABS(ID$3))))/$D95)</f>
        <v>1.5534696255015605</v>
      </c>
      <c r="IE95" s="23">
        <f t="shared" ref="IE95" si="1597">$I95*((1+COS(RADIANS(IE$3)))/2)</f>
        <v>50.413973561167424</v>
      </c>
      <c r="IF95" s="23">
        <f t="shared" ref="IF95:IF102" si="1598">ID95*$J95</f>
        <v>65.851577425011158</v>
      </c>
      <c r="IG95" s="23">
        <f t="shared" ref="IG95" si="1599">$K95*0.3*((1-COS(RADIANS(IG$3)))/2)</f>
        <v>0.61564414085881225</v>
      </c>
      <c r="IH95" s="24">
        <f t="shared" ref="IH95:IH102" si="1600">IE95+IF95+IG95</f>
        <v>116.88119512703739</v>
      </c>
      <c r="II95" s="19">
        <f t="shared" ref="II95" si="1601">ABS(($D95*COS(RADIANS(ABS(II$3)))+$E95*ABS($H95)*SIN(RADIANS(ABS(II$3))))/$D95)</f>
        <v>1.5242469060922819</v>
      </c>
      <c r="IJ95" s="23">
        <f t="shared" ref="IJ95" si="1602">$I95*((1+COS(RADIANS(IJ$3)))/2)</f>
        <v>50.541713904330479</v>
      </c>
      <c r="IK95" s="23">
        <f t="shared" ref="IK95:IK102" si="1603">II95*$J95</f>
        <v>64.612826349251833</v>
      </c>
      <c r="IL95" s="23">
        <f t="shared" ref="IL95" si="1604">$K95*0.3*((1-COS(RADIANS(IL$3)))/2)</f>
        <v>0.54580333507705603</v>
      </c>
      <c r="IM95" s="24">
        <f t="shared" ref="IM95:IM102" si="1605">IJ95+IK95+IL95</f>
        <v>115.70034358865936</v>
      </c>
      <c r="IN95" s="19">
        <f t="shared" ref="IN95" si="1606">ABS(($D95*COS(RADIANS(ABS(IN$3)))+$E95*ABS($H95)*SIN(RADIANS(ABS(IN$3))))/$D95)</f>
        <v>1.4945598863096963</v>
      </c>
      <c r="IO95" s="23">
        <f t="shared" ref="IO95" si="1607">$I95*((1+COS(RADIANS(IO$3)))/2)</f>
        <v>50.661908543469288</v>
      </c>
      <c r="IP95" s="23">
        <f t="shared" ref="IP95:IP102" si="1608">IN95*$J95</f>
        <v>63.354393580668024</v>
      </c>
      <c r="IQ95" s="23">
        <f t="shared" ref="IQ95" si="1609">$K95*0.3*((1-COS(RADIANS(IQ$3)))/2)</f>
        <v>0.48008807050017205</v>
      </c>
      <c r="IR95" s="24">
        <f t="shared" ref="IR95:IR102" si="1610">IO95+IP95+IQ95</f>
        <v>114.49639019463748</v>
      </c>
      <c r="IS95" s="19">
        <f t="shared" ref="IS95" si="1611">ABS(($D95*COS(RADIANS(ABS(IS$3)))+$E95*ABS($H95)*SIN(RADIANS(ABS(IS$3))))/$D95)</f>
        <v>1.4644176091076138</v>
      </c>
      <c r="IT95" s="23">
        <f t="shared" ref="IT95" si="1612">$I95*((1+COS(RADIANS(IT$3)))/2)</f>
        <v>50.774520866132427</v>
      </c>
      <c r="IU95" s="23">
        <f t="shared" ref="IU95:IU102" si="1613">IS95*$J95</f>
        <v>62.076662450071751</v>
      </c>
      <c r="IV95" s="23">
        <f t="shared" ref="IV95" si="1614">$K95*0.3*((1-COS(RADIANS(IV$3)))/2)</f>
        <v>0.41851836463434772</v>
      </c>
      <c r="IW95" s="24">
        <f t="shared" ref="IW95:IW102" si="1615">IT95+IU95+IV95</f>
        <v>113.26970168083854</v>
      </c>
      <c r="IX95" s="19">
        <f t="shared" ref="IX95" si="1616">ABS(($D95*COS(RADIANS(ABS(IX$3)))+$E95*ABS($H95)*SIN(RADIANS(ABS(IX$3))))/$D95)</f>
        <v>1.4338292561156651</v>
      </c>
      <c r="IY95" s="23">
        <f t="shared" ref="IY95" si="1617">$I95*((1+COS(RADIANS(IY$3)))/2)</f>
        <v>50.879516569515516</v>
      </c>
      <c r="IZ95" s="23">
        <f t="shared" ref="IZ95:IZ102" si="1618">IX95*$J95</f>
        <v>60.780022166743045</v>
      </c>
      <c r="JA95" s="23">
        <f t="shared" ref="JA95" si="1619">$K95*0.3*((1-COS(RADIANS(JA$3)))/2)</f>
        <v>0.36111297220842803</v>
      </c>
      <c r="JB95" s="24">
        <f t="shared" ref="JB95:JB102" si="1620">IY95+IZ95+JA95</f>
        <v>112.02065170846699</v>
      </c>
      <c r="JC95" s="19">
        <f t="shared" ref="JC95:KG102" si="1621">ABS(($D95*COS(RADIANS(ABS(JC$3)))+$E95*ABS($H95)*SIN(RADIANS(ABS(JC$3))))/$D95)</f>
        <v>1.4028041448424877</v>
      </c>
      <c r="JD95" s="23">
        <f t="shared" ref="JD95:KH102" si="1622">$I95*((1+COS(RADIANS(JD$3)))/2)</f>
        <v>50.97686367091017</v>
      </c>
      <c r="JE95" s="23">
        <f t="shared" ref="JE95:JE102" si="1623">JC95*$J95</f>
        <v>59.464867699873054</v>
      </c>
      <c r="JF95" s="23">
        <f t="shared" ref="JF95:KJ102" si="1624">$K95*0.3*((1-COS(RADIANS(JF$3)))/2)</f>
        <v>0.30788937946104478</v>
      </c>
      <c r="JG95" s="24">
        <f t="shared" ref="JG95:JG102" si="1625">JD95+JE95+JF95</f>
        <v>110.74962075024428</v>
      </c>
      <c r="JH95" s="19">
        <f t="shared" ref="JH95" si="1626">ABS(($D95*COS(RADIANS(ABS(JH$3)))+$E95*ABS($H95)*SIN(RADIANS(ABS(JH$3))))/$D95)</f>
        <v>1.3713517258375227</v>
      </c>
      <c r="JI95" s="23">
        <f t="shared" ref="JI95" si="1627">$I95*((1+COS(RADIANS(JI$3)))/2)</f>
        <v>51.066532517446298</v>
      </c>
      <c r="JJ95" s="23">
        <f t="shared" ref="JJ95:JJ102" si="1628">JH95*$J95</f>
        <v>58.13159965825259</v>
      </c>
      <c r="JK95" s="23">
        <f t="shared" ref="JK95" si="1629">$K95*0.3*((1-COS(RADIANS(JK$3)))/2)</f>
        <v>0.25886379881413846</v>
      </c>
      <c r="JL95" s="24">
        <f t="shared" ref="JL95:JL102" si="1630">JI95+JJ95+JK95</f>
        <v>109.45699597451302</v>
      </c>
      <c r="JM95" s="19">
        <f t="shared" ref="JM95" si="1631">ABS(($D95*COS(RADIANS(ABS(JM$3)))+$E95*ABS($H95)*SIN(RADIANS(ABS(JM$3))))/$D95)</f>
        <v>1.3394815798122848</v>
      </c>
      <c r="JN95" s="23">
        <f t="shared" ref="JN95" si="1632">$I95*((1+COS(RADIANS(JN$3)))/2)</f>
        <v>51.148495795124603</v>
      </c>
      <c r="JO95" s="23">
        <f t="shared" ref="JO95:JO102" si="1633">JM95*$J95</f>
        <v>56.780624168242753</v>
      </c>
      <c r="JP95" s="23">
        <f t="shared" ref="JP95" si="1634">$K95*0.3*((1-COS(RADIANS(JP$3)))/2)</f>
        <v>0.21405116393449511</v>
      </c>
      <c r="JQ95" s="24">
        <f t="shared" ref="JQ95:JQ102" si="1635">JN95+JO95+JP95</f>
        <v>108.14317112730185</v>
      </c>
      <c r="JR95" s="19">
        <f t="shared" ref="JR95" si="1636">ABS(($D95*COS(RADIANS(ABS(JR$3)))+$E95*ABS($H95)*SIN(RADIANS(ABS(JR$3))))/$D95)</f>
        <v>1.3072034147219869</v>
      </c>
      <c r="JS95" s="23">
        <f t="shared" ref="JS95" si="1637">$I95*((1+COS(RADIANS(JS$3)))/2)</f>
        <v>51.222728537136696</v>
      </c>
      <c r="JT95" s="23">
        <f t="shared" ref="JT95:JT102" si="1638">JR95*$J95</f>
        <v>55.412352750065025</v>
      </c>
      <c r="JU95" s="23">
        <f t="shared" ref="JU95" si="1639">$K95*0.3*((1-COS(RADIANS(JU$3)))/2)</f>
        <v>0.17346512518480639</v>
      </c>
      <c r="JV95" s="24">
        <f t="shared" ref="JV95:JV102" si="1640">JS95+JT95+JU95</f>
        <v>106.80854641238653</v>
      </c>
      <c r="JW95" s="19">
        <f t="shared" ref="JW95" si="1641">ABS(($D95*COS(RADIANS(ABS(JW$3)))+$E95*ABS($H95)*SIN(RADIANS(ABS(JW$3))))/$D95)</f>
        <v>1.2745270628084007</v>
      </c>
      <c r="JX95" s="23">
        <f t="shared" ref="JX95" si="1642">$I95*((1+COS(RADIANS(JX$3)))/2)</f>
        <v>51.289208131470268</v>
      </c>
      <c r="JY95" s="23">
        <f t="shared" ref="JY95:JY102" si="1643">JW95*$J95</f>
        <v>54.027202192448108</v>
      </c>
      <c r="JZ95" s="23">
        <f t="shared" ref="JZ95" si="1644">$K95*0.3*((1-COS(RADIANS(JZ$3)))/2)</f>
        <v>0.13711804546564441</v>
      </c>
      <c r="KA95" s="24">
        <f t="shared" ref="KA95:KA102" si="1645">JX95+JY95+JZ95</f>
        <v>105.45352836938402</v>
      </c>
      <c r="KB95" s="19">
        <f t="shared" ref="KB95" si="1646">ABS(($D95*COS(RADIANS(ABS(KB$3)))+$E95*ABS($H95)*SIN(RADIANS(ABS(KB$3))))/$D95)</f>
        <v>1.2414624776048619</v>
      </c>
      <c r="KC95" s="23">
        <f t="shared" ref="KC95" si="1647">$I95*((1+COS(RADIANS(KC$3)))/2)</f>
        <v>51.347914327796872</v>
      </c>
      <c r="KD95" s="23">
        <f t="shared" ref="KD95:KD102" si="1648">KB95*$J95</f>
        <v>52.625594425670101</v>
      </c>
      <c r="KE95" s="23">
        <f t="shared" ref="KE95" si="1649">$K95*0.3*((1-COS(RADIANS(KE$3)))/2)</f>
        <v>0.10502099644959392</v>
      </c>
      <c r="KF95" s="24">
        <f t="shared" ref="KF95:KF102" si="1650">KC95+KD95+KE95</f>
        <v>104.07852974991657</v>
      </c>
      <c r="KG95" s="19">
        <f t="shared" ref="KG95" si="1651">ABS(($D95*COS(RADIANS(ABS(KG$3)))+$E95*ABS($H95)*SIN(RADIANS(ABS(KG$3))))/$D95)</f>
        <v>1.2080197309043281</v>
      </c>
      <c r="KH95" s="23">
        <f t="shared" ref="KH95" si="1652">$I95*((1+COS(RADIANS(KH$3)))/2)</f>
        <v>51.3988292436404</v>
      </c>
      <c r="KI95" s="23">
        <f t="shared" ref="KI95:KI102" si="1653">KG95*$J95</f>
        <v>51.207956393034472</v>
      </c>
      <c r="KJ95" s="23">
        <f t="shared" ref="KJ95" si="1654">$K95*0.3*((1-COS(RADIANS(KJ$3)))/2)</f>
        <v>7.7183755208713484E-2</v>
      </c>
      <c r="KK95" s="24">
        <f t="shared" ref="KK95:KK102" si="1655">KH95+KI95+KJ95</f>
        <v>102.68396939188358</v>
      </c>
      <c r="KL95" s="19">
        <f t="shared" ref="KL95:LK102" si="1656">ABS(($D95*COS(RADIANS(ABS(KL$3)))+$E95*ABS($H95)*SIN(RADIANS(ABS(KL$3))))/$D95)</f>
        <v>1.1742090096914108</v>
      </c>
      <c r="KM95" s="23">
        <f t="shared" ref="KM95:LL102" si="1657">$I95*((1+COS(RADIANS(KM$3)))/2)</f>
        <v>51.441937369824281</v>
      </c>
      <c r="KN95" s="23">
        <f t="shared" ref="KN95:KN102" si="1658">KL95*$J95</f>
        <v>49.774719920818903</v>
      </c>
      <c r="KO95" s="23">
        <f t="shared" ref="KO95:LN102" si="1659">$K95*0.3*((1-COS(RADIANS(KO$3)))/2)</f>
        <v>5.3614801236351144E-2</v>
      </c>
      <c r="KP95" s="24">
        <f t="shared" ref="KP95:KP102" si="1660">KM95+KN95+KO95</f>
        <v>101.27027209187953</v>
      </c>
      <c r="KQ95" s="19">
        <f t="shared" ref="KQ95" si="1661">ABS(($D95*COS(RADIANS(ABS(KQ$3)))+$E95*ABS($H95)*SIN(RADIANS(ABS(KQ$3))))/$D95)</f>
        <v>1.140040613039323</v>
      </c>
      <c r="KR95" s="23">
        <f t="shared" ref="KR95" si="1662">$I95*((1+COS(RADIANS(KR$3)))/2)</f>
        <v>51.477225575195668</v>
      </c>
      <c r="KS95" s="23">
        <f t="shared" ref="KS95:KS102" si="1663">KQ95*$J95</f>
        <v>48.326321586736903</v>
      </c>
      <c r="KT95" s="23">
        <f t="shared" ref="KT95" si="1664">$K95*0.3*((1-COS(RADIANS(KT$3)))/2)</f>
        <v>3.4321313864206969E-2</v>
      </c>
      <c r="KU95" s="24">
        <f t="shared" ref="KU95:KU102" si="1665">KR95+KS95+KT95</f>
        <v>99.837868475796782</v>
      </c>
      <c r="KV95" s="19">
        <f t="shared" ref="KV95" si="1666">ABS(($D95*COS(RADIANS(ABS(KV$3)))+$E95*ABS($H95)*SIN(RADIANS(ABS(KV$3))))/$D95)</f>
        <v>1.1055249489726826</v>
      </c>
      <c r="KW95" s="23">
        <f t="shared" ref="KW95" si="1667">$I95*((1+COS(RADIANS(KW$3)))/2)</f>
        <v>51.504683110625365</v>
      </c>
      <c r="KX95" s="23">
        <f t="shared" ref="KX95:KX102" si="1668">KV95*$J95</f>
        <v>46.863202586952013</v>
      </c>
      <c r="KY95" s="23">
        <f t="shared" ref="KY95" si="1669">$K95*0.3*((1-COS(RADIANS(KY$3)))/2)</f>
        <v>1.9309170075431977E-2</v>
      </c>
      <c r="KZ95" s="24">
        <f t="shared" ref="KZ95:KZ102" si="1670">KW95+KX95+KY95</f>
        <v>98.387194867652809</v>
      </c>
      <c r="LA95" s="19">
        <f t="shared" ref="LA95" si="1671">ABS(($D95*COS(RADIANS(ABS(LA$3)))+$E95*ABS($H95)*SIN(RADIANS(ABS(LA$3))))/$D95)</f>
        <v>1.0706725312971244</v>
      </c>
      <c r="LB95" s="23">
        <f t="shared" ref="LB95" si="1672">$I95*((1+COS(RADIANS(LB$3)))/2)</f>
        <v>51.524301612282102</v>
      </c>
      <c r="LC95" s="23">
        <f t="shared" ref="LC95:LC102" si="1673">LA95*$J95</f>
        <v>45.385808601685099</v>
      </c>
      <c r="LD95" s="23">
        <f t="shared" ref="LD95" si="1674">$K95*0.3*((1-COS(RADIANS(LD$3)))/2)</f>
        <v>8.5829427144502608E-3</v>
      </c>
      <c r="LE95" s="24">
        <f t="shared" ref="LE95:LE102" si="1675">LB95+LC95+LD95</f>
        <v>96.918693156681655</v>
      </c>
      <c r="LF95" s="19">
        <f t="shared" ref="LF95" si="1676">ABS(($D95*COS(RADIANS(ABS(LF$3)))+$E95*ABS($H95)*SIN(RADIANS(ABS(LF$3))))/$D95)</f>
        <v>1.035493976396695</v>
      </c>
      <c r="LG95" s="23">
        <f t="shared" ref="LG95" si="1677">$I95*((1+COS(RADIANS(LG$3)))/2)</f>
        <v>51.536075104180199</v>
      </c>
      <c r="LH95" s="23">
        <f t="shared" ref="LH95:LH102" si="1678">LF95*$J95</f>
        <v>43.894589659455903</v>
      </c>
      <c r="LI95" s="23">
        <f t="shared" ref="LI95" si="1679">$K95*0.3*((1-COS(RADIANS(LI$3)))/2)</f>
        <v>2.1458990940252075E-3</v>
      </c>
      <c r="LJ95" s="24">
        <f t="shared" ref="LJ95:LJ102" si="1680">LG95+LH95+LI95</f>
        <v>95.432810662730134</v>
      </c>
      <c r="LK95" s="19">
        <f t="shared" ref="LK95" si="1681">ABS(($D95*COS(RADIANS(ABS(LK$3)))+$E95*ABS($H95)*SIN(RADIANS(ABS(LK$3))))/$D95)</f>
        <v>1</v>
      </c>
      <c r="LL95" s="23">
        <f t="shared" ref="LL95" si="1682">$I95*((1+COS(RADIANS(LL$3)))/2)</f>
        <v>51.54</v>
      </c>
      <c r="LM95" s="23">
        <f t="shared" ref="LM95:LM102" si="1683">LK95*$J95</f>
        <v>42.39</v>
      </c>
      <c r="LN95" s="23">
        <f t="shared" ref="LN95" si="1684">$K95*0.3*((1-COS(RADIANS(LN$3)))/2)</f>
        <v>0</v>
      </c>
      <c r="LO95" s="24">
        <f t="shared" ref="LO95:LO102" si="1685">LL95+LM95+LN95</f>
        <v>93.93</v>
      </c>
    </row>
    <row r="96" spans="1:327" x14ac:dyDescent="0.2">
      <c r="A96" s="1">
        <f>Foglio3!A97</f>
        <v>10</v>
      </c>
      <c r="B96" s="1">
        <f>Foglio3!B97</f>
        <v>10</v>
      </c>
      <c r="C96" s="1">
        <f>Foglio3!C97</f>
        <v>75.362524016274477</v>
      </c>
      <c r="D96" s="1">
        <f>Foglio3!D97</f>
        <v>0.25270226282091879</v>
      </c>
      <c r="E96" s="1">
        <f>Foglio3!E97</f>
        <v>0.96754409014017917</v>
      </c>
      <c r="F96" s="1">
        <f>Foglio3!F97</f>
        <v>3.8287907648292157</v>
      </c>
      <c r="G96" s="1">
        <f>Foglio1!H105</f>
        <v>-33.960960009422834</v>
      </c>
      <c r="H96" s="1">
        <f>Foglio3!G97</f>
        <v>6.9076741026757052E-2</v>
      </c>
      <c r="I96" s="1">
        <f>Foglio3!H97</f>
        <v>81.84</v>
      </c>
      <c r="J96" s="1">
        <f>Foglio3!I97</f>
        <v>90.51</v>
      </c>
      <c r="K96" s="1">
        <f>Foglio3!J97</f>
        <v>172.35000000000002</v>
      </c>
      <c r="L96" s="1">
        <f>IF(G96&lt;=Foglio1!$C$3,_xlfn.XLOOKUP(Q96,W96:LO96,$W$3:$LO$3),-_xlfn.XLOOKUP(Q96,W96:LO96,$W$3:$LO$3))</f>
        <v>13</v>
      </c>
      <c r="M96" s="1">
        <f>IF($G96&lt;=Foglio1!$C$3,_xlfn.XLOOKUP($L96,$W$3:$LO$3,$W96:$LO96),_xlfn.XLOOKUP(-$L96,$W$3:$LO$3,$W96:$LO96))</f>
        <v>1.0338652069433474</v>
      </c>
      <c r="N96" s="1">
        <f t="shared" ref="N96:N102" si="1686">I96*((1+COS(RADIANS(L96)))/2)</f>
        <v>80.791223051011841</v>
      </c>
      <c r="O96" s="1">
        <f t="shared" ref="O96:O102" si="1687">M96*J96</f>
        <v>93.575139880442379</v>
      </c>
      <c r="P96" s="1">
        <f t="shared" ref="P96:P102" si="1688">K96*0.3*((1-COS(RADIANS(L96)))/2)</f>
        <v>0.66259790013970588</v>
      </c>
      <c r="Q96" s="1">
        <f t="shared" ref="Q96:Q102" si="1689">IF(K96=0,0,MAX(W96:LO96))</f>
        <v>175.02896083159391</v>
      </c>
      <c r="W96" s="20">
        <f t="shared" ref="W96:W102" si="1690">ABS(($D96*COS(RADIANS(ABS(W$3)))+$E96*ABS($H96)*SIN(RADIANS(ABS(W$3))))/$D96)</f>
        <v>0.72904673490407657</v>
      </c>
      <c r="X96" s="22">
        <f t="shared" ref="X96:X102" si="1691">$I96*((1+COS(RADIANS(X$3)))/2)</f>
        <v>61.38</v>
      </c>
      <c r="Y96" s="22">
        <f t="shared" ref="Y96:Y102" si="1692">W96*$J96</f>
        <v>65.986019976167967</v>
      </c>
      <c r="Z96" s="22">
        <f t="shared" ref="Z96:Z102" si="1693">$K96*0.3*((1-COS(RADIANS(Z$3)))/2)</f>
        <v>12.926249999999998</v>
      </c>
      <c r="AA96" s="25">
        <f t="shared" ref="AA96:AA102" si="1694">X96+Y96+Z96</f>
        <v>140.29226997616797</v>
      </c>
      <c r="AB96" s="20">
        <f t="shared" si="1386"/>
        <v>0.74174201527301853</v>
      </c>
      <c r="AC96" s="22">
        <f t="shared" si="1387"/>
        <v>61.995358025319426</v>
      </c>
      <c r="AD96" s="22">
        <f t="shared" si="1388"/>
        <v>67.135069802360917</v>
      </c>
      <c r="AE96" s="22">
        <f t="shared" si="1389"/>
        <v>12.537478168387826</v>
      </c>
      <c r="AF96" s="25">
        <f t="shared" si="1390"/>
        <v>141.66790599606816</v>
      </c>
      <c r="AG96" s="20">
        <f t="shared" si="1386"/>
        <v>0.7542113538386922</v>
      </c>
      <c r="AH96" s="22">
        <f t="shared" si="1387"/>
        <v>62.604296292422745</v>
      </c>
      <c r="AI96" s="22">
        <f t="shared" si="1393"/>
        <v>68.263669635940033</v>
      </c>
      <c r="AJ96" s="22">
        <f t="shared" si="1389"/>
        <v>12.152762221411072</v>
      </c>
      <c r="AK96" s="25">
        <f t="shared" si="1395"/>
        <v>143.02072814977384</v>
      </c>
      <c r="AL96" s="20">
        <f t="shared" si="1386"/>
        <v>0.76645095231977722</v>
      </c>
      <c r="AM96" s="22">
        <f t="shared" si="1387"/>
        <v>63.206629312814904</v>
      </c>
      <c r="AN96" s="22">
        <f t="shared" si="1398"/>
        <v>69.371475694463044</v>
      </c>
      <c r="AO96" s="22">
        <f t="shared" si="1389"/>
        <v>11.772219347274014</v>
      </c>
      <c r="AP96" s="25">
        <f t="shared" si="1400"/>
        <v>144.35032435455196</v>
      </c>
      <c r="AQ96" s="20">
        <f t="shared" si="1386"/>
        <v>0.77845708241600842</v>
      </c>
      <c r="AR96" s="22">
        <f t="shared" si="1387"/>
        <v>63.802173610022962</v>
      </c>
      <c r="AS96" s="22">
        <f t="shared" si="1403"/>
        <v>70.458150529472931</v>
      </c>
      <c r="AT96" s="22">
        <f t="shared" si="1389"/>
        <v>11.39596546302252</v>
      </c>
      <c r="AU96" s="25">
        <f t="shared" si="1405"/>
        <v>145.6562896025184</v>
      </c>
      <c r="AV96" s="20">
        <f t="shared" si="1386"/>
        <v>0.79022608694385288</v>
      </c>
      <c r="AW96" s="22">
        <f t="shared" si="1387"/>
        <v>64.390747775484812</v>
      </c>
      <c r="AX96" s="22">
        <f t="shared" si="1408"/>
        <v>71.523363129288128</v>
      </c>
      <c r="AY96" s="22">
        <f t="shared" si="1389"/>
        <v>11.024115179234581</v>
      </c>
      <c r="AZ96" s="25">
        <f t="shared" si="1410"/>
        <v>146.93822608400751</v>
      </c>
      <c r="BA96" s="20">
        <f t="shared" si="1386"/>
        <v>0.80175438095052209</v>
      </c>
      <c r="BB96" s="22">
        <f t="shared" si="1387"/>
        <v>64.972172523807998</v>
      </c>
      <c r="BC96" s="22">
        <f t="shared" si="1413"/>
        <v>72.566789019831759</v>
      </c>
      <c r="BD96" s="22">
        <f t="shared" si="1389"/>
        <v>10.656781765108839</v>
      </c>
      <c r="BE96" s="25">
        <f t="shared" si="1415"/>
        <v>148.19574330874858</v>
      </c>
      <c r="BF96" s="20">
        <f t="shared" si="1386"/>
        <v>0.81303845280598486</v>
      </c>
      <c r="BG96" s="22">
        <f t="shared" si="1387"/>
        <v>65.546270747381826</v>
      </c>
      <c r="BH96" s="22">
        <f t="shared" si="1418"/>
        <v>73.588110363469696</v>
      </c>
      <c r="BI96" s="22">
        <f t="shared" si="1389"/>
        <v>10.29407711396167</v>
      </c>
      <c r="BJ96" s="25">
        <f t="shared" si="1420"/>
        <v>149.42845822481317</v>
      </c>
      <c r="BK96" s="20">
        <f t="shared" si="1386"/>
        <v>0.82407486527264218</v>
      </c>
      <c r="BL96" s="22">
        <f t="shared" si="1387"/>
        <v>66.112867570325932</v>
      </c>
      <c r="BM96" s="22">
        <f t="shared" si="1423"/>
        <v>74.587016055826851</v>
      </c>
      <c r="BN96" s="22">
        <f t="shared" si="1389"/>
        <v>9.9361117091434199</v>
      </c>
      <c r="BO96" s="25">
        <f t="shared" si="1425"/>
        <v>150.6359953352962</v>
      </c>
      <c r="BP96" s="20">
        <f t="shared" si="1386"/>
        <v>0.8348602565523453</v>
      </c>
      <c r="BQ96" s="22">
        <f t="shared" si="1387"/>
        <v>66.671790401759353</v>
      </c>
      <c r="BR96" s="22">
        <f t="shared" si="1428"/>
        <v>75.563201820552777</v>
      </c>
      <c r="BS96" s="22">
        <f t="shared" si="1389"/>
        <v>9.582994590384077</v>
      </c>
      <c r="BT96" s="25">
        <f t="shared" si="1430"/>
        <v>151.81798681269623</v>
      </c>
      <c r="BU96" s="20">
        <f t="shared" si="1386"/>
        <v>0.84539134131042948</v>
      </c>
      <c r="BV96" s="22">
        <f t="shared" si="1387"/>
        <v>67.222868988373193</v>
      </c>
      <c r="BW96" s="22">
        <f t="shared" si="1433"/>
        <v>76.516370302006976</v>
      </c>
      <c r="BX96" s="22">
        <f t="shared" si="1389"/>
        <v>9.2348333205787423</v>
      </c>
      <c r="BY96" s="25">
        <f t="shared" si="1435"/>
        <v>152.9740726109589</v>
      </c>
      <c r="BZ96" s="20">
        <f t="shared" si="1386"/>
        <v>0.85566491167646064</v>
      </c>
      <c r="CA96" s="22">
        <f t="shared" si="1387"/>
        <v>67.765935466291566</v>
      </c>
      <c r="CB96" s="22">
        <f t="shared" si="1438"/>
        <v>77.446231155836458</v>
      </c>
      <c r="CC96" s="22">
        <f t="shared" si="1389"/>
        <v>8.8917339530229107</v>
      </c>
      <c r="CD96" s="25">
        <f t="shared" si="1440"/>
        <v>154.10390057515093</v>
      </c>
      <c r="CE96" s="20">
        <f t="shared" si="1386"/>
        <v>0.86567783822138322</v>
      </c>
      <c r="CF96" s="22">
        <f t="shared" si="1387"/>
        <v>68.300824412204477</v>
      </c>
      <c r="CG96" s="22">
        <f t="shared" si="1443"/>
        <v>78.352501137417406</v>
      </c>
      <c r="CH96" s="22">
        <f t="shared" si="1389"/>
        <v>8.5538009991076187</v>
      </c>
      <c r="CI96" s="25">
        <f t="shared" si="1445"/>
        <v>155.20712654872949</v>
      </c>
      <c r="CJ96" s="20">
        <f t="shared" si="1386"/>
        <v>0.87542707091077387</v>
      </c>
      <c r="CK96" s="22">
        <f t="shared" si="1387"/>
        <v>68.827372893757442</v>
      </c>
      <c r="CL96" s="22">
        <f t="shared" si="1448"/>
        <v>79.234904188134152</v>
      </c>
      <c r="CM96" s="22">
        <f t="shared" si="1389"/>
        <v>8.2211373964842593</v>
      </c>
      <c r="CN96" s="25">
        <f t="shared" si="1450"/>
        <v>156.28341447837585</v>
      </c>
      <c r="CO96" s="20">
        <f t="shared" si="1451"/>
        <v>0.88490964003391281</v>
      </c>
      <c r="CP96" s="22">
        <f t="shared" si="1452"/>
        <v>69.34542051918217</v>
      </c>
      <c r="CQ96" s="22">
        <f t="shared" si="1453"/>
        <v>80.09317151946945</v>
      </c>
      <c r="CR96" s="22">
        <f t="shared" si="1454"/>
        <v>7.8938444777087744</v>
      </c>
      <c r="CS96" s="25">
        <f t="shared" si="1455"/>
        <v>157.33243651636039</v>
      </c>
      <c r="CT96" s="20">
        <f t="shared" si="1451"/>
        <v>0.89412265710838523</v>
      </c>
      <c r="CU96" s="22">
        <f t="shared" si="1452"/>
        <v>69.854809486153528</v>
      </c>
      <c r="CV96" s="22">
        <f t="shared" si="1458"/>
        <v>80.927041694879946</v>
      </c>
      <c r="CW96" s="22">
        <f t="shared" si="1454"/>
        <v>7.5720219393747801</v>
      </c>
      <c r="CX96" s="25">
        <f t="shared" si="1460"/>
        <v>158.35387312040825</v>
      </c>
      <c r="CY96" s="20">
        <f t="shared" si="1451"/>
        <v>0.90306331575994181</v>
      </c>
      <c r="CZ96" s="22">
        <f t="shared" si="1452"/>
        <v>70.35538462985761</v>
      </c>
      <c r="DA96" s="22">
        <f t="shared" si="1463"/>
        <v>81.736260709432344</v>
      </c>
      <c r="DB96" s="22">
        <f t="shared" si="1454"/>
        <v>7.2557678117450211</v>
      </c>
      <c r="DC96" s="25">
        <f t="shared" si="1465"/>
        <v>159.34741315103497</v>
      </c>
      <c r="DD96" s="20">
        <f t="shared" si="1451"/>
        <v>0.91172889257734691</v>
      </c>
      <c r="DE96" s="22">
        <f t="shared" si="1452"/>
        <v>70.846993470256464</v>
      </c>
      <c r="DF96" s="22">
        <f t="shared" si="1468"/>
        <v>82.520582067175667</v>
      </c>
      <c r="DG96" s="22">
        <f t="shared" si="1454"/>
        <v>6.9451784288903964</v>
      </c>
      <c r="DH96" s="25">
        <f t="shared" si="1470"/>
        <v>160.3127539663225</v>
      </c>
      <c r="DI96" s="20">
        <f t="shared" si="1451"/>
        <v>0.92011674794195697</v>
      </c>
      <c r="DJ96" s="22">
        <f t="shared" si="1452"/>
        <v>71.32948625853497</v>
      </c>
      <c r="DK96" s="22">
        <f t="shared" si="1473"/>
        <v>83.27976685622653</v>
      </c>
      <c r="DL96" s="22">
        <f t="shared" si="1454"/>
        <v>6.6403483993456662</v>
      </c>
      <c r="DM96" s="25">
        <f t="shared" si="1475"/>
        <v>161.24960151410716</v>
      </c>
      <c r="DN96" s="20">
        <f t="shared" si="1451"/>
        <v>0.92822432683177281</v>
      </c>
      <c r="DO96" s="22">
        <f t="shared" si="1452"/>
        <v>71.802716022715842</v>
      </c>
      <c r="DP96" s="22">
        <f t="shared" si="1478"/>
        <v>84.013583821543762</v>
      </c>
      <c r="DQ96" s="22">
        <f t="shared" si="1454"/>
        <v>6.3413705772907871</v>
      </c>
      <c r="DR96" s="25">
        <f t="shared" si="1480"/>
        <v>162.15767042155039</v>
      </c>
      <c r="DS96" s="20">
        <f t="shared" si="1451"/>
        <v>0.93604915959972479</v>
      </c>
      <c r="DT96" s="22">
        <f t="shared" si="1452"/>
        <v>72.266538612428576</v>
      </c>
      <c r="DU96" s="22">
        <f t="shared" si="1483"/>
        <v>84.7218094353711</v>
      </c>
      <c r="DV96" s="22">
        <f t="shared" si="1454"/>
        <v>6.0483360342666215</v>
      </c>
      <c r="DW96" s="25">
        <f t="shared" si="1485"/>
        <v>163.03668408206627</v>
      </c>
      <c r="DX96" s="20">
        <f t="shared" si="1451"/>
        <v>0.94358886272595088</v>
      </c>
      <c r="DY96" s="22">
        <f t="shared" si="1452"/>
        <v>72.720812742819248</v>
      </c>
      <c r="DZ96" s="22">
        <f t="shared" si="1488"/>
        <v>85.404227965325816</v>
      </c>
      <c r="EA96" s="22">
        <f t="shared" si="1454"/>
        <v>5.7613340314336607</v>
      </c>
      <c r="EB96" s="25">
        <f t="shared" si="1490"/>
        <v>163.88637473957871</v>
      </c>
      <c r="EC96" s="20">
        <f t="shared" si="1451"/>
        <v>0.95084113954383997</v>
      </c>
      <c r="ED96" s="22">
        <f t="shared" si="1452"/>
        <v>73.165400037587062</v>
      </c>
      <c r="EE96" s="22">
        <f t="shared" si="1493"/>
        <v>86.060631540112965</v>
      </c>
      <c r="EF96" s="22">
        <f t="shared" si="1454"/>
        <v>5.4804519923822221</v>
      </c>
      <c r="EG96" s="25">
        <f t="shared" si="1495"/>
        <v>164.70648357008227</v>
      </c>
      <c r="EH96" s="20">
        <f t="shared" si="1451"/>
        <v>0.95780378093961915</v>
      </c>
      <c r="EI96" s="22">
        <f t="shared" si="1452"/>
        <v>73.600165071135223</v>
      </c>
      <c r="EJ96" s="22">
        <f t="shared" si="1498"/>
        <v>86.69082021284494</v>
      </c>
      <c r="EK96" s="22">
        <f t="shared" si="1454"/>
        <v>5.2057754765023629</v>
      </c>
      <c r="EL96" s="25">
        <f t="shared" si="1500"/>
        <v>165.49676076048252</v>
      </c>
      <c r="EM96" s="20">
        <f t="shared" si="1451"/>
        <v>0.96447466602527065</v>
      </c>
      <c r="EN96" s="22">
        <f t="shared" si="1452"/>
        <v>74.024975409822858</v>
      </c>
      <c r="EO96" s="22">
        <f t="shared" si="1503"/>
        <v>87.294602021947256</v>
      </c>
      <c r="EP96" s="22">
        <f t="shared" si="1454"/>
        <v>4.9373881529216712</v>
      </c>
      <c r="EQ96" s="25">
        <f t="shared" si="1505"/>
        <v>166.25696558469178</v>
      </c>
      <c r="ER96" s="20">
        <f t="shared" si="1451"/>
        <v>0.97085176278457475</v>
      </c>
      <c r="ES96" s="22">
        <f t="shared" si="1452"/>
        <v>74.439701652305558</v>
      </c>
      <c r="ET96" s="22">
        <f t="shared" si="1508"/>
        <v>87.871793049631862</v>
      </c>
      <c r="EU96" s="22">
        <f t="shared" si="1454"/>
        <v>4.6753717750188404</v>
      </c>
      <c r="EV96" s="25">
        <f t="shared" si="1510"/>
        <v>166.98686647695627</v>
      </c>
      <c r="EW96" s="20">
        <f t="shared" si="1451"/>
        <v>0.9769331286920826</v>
      </c>
      <c r="EX96" s="22">
        <f t="shared" si="1452"/>
        <v>74.844217468952309</v>
      </c>
      <c r="EY96" s="22">
        <f t="shared" si="1513"/>
        <v>88.422217477920398</v>
      </c>
      <c r="EZ96" s="22">
        <f t="shared" si="1454"/>
        <v>4.4198061555207868</v>
      </c>
      <c r="FA96" s="25">
        <f t="shared" si="1515"/>
        <v>167.6862411023935</v>
      </c>
      <c r="FB96" s="20">
        <f t="shared" si="1516"/>
        <v>0.98271691130482708</v>
      </c>
      <c r="FC96" s="22">
        <f t="shared" si="1517"/>
        <v>75.238399640326762</v>
      </c>
      <c r="FD96" s="22">
        <f t="shared" si="1518"/>
        <v>88.945707642199906</v>
      </c>
      <c r="FE96" s="22">
        <f t="shared" si="1519"/>
        <v>4.1707691421909248</v>
      </c>
      <c r="FF96" s="25">
        <f t="shared" si="1520"/>
        <v>168.35487642471759</v>
      </c>
      <c r="FG96" s="20">
        <f t="shared" si="1516"/>
        <v>0.9882013488265956</v>
      </c>
      <c r="FH96" s="22">
        <f t="shared" si="1517"/>
        <v>75.622128094720949</v>
      </c>
      <c r="FI96" s="22">
        <f t="shared" si="1523"/>
        <v>89.442104082295174</v>
      </c>
      <c r="FJ96" s="22">
        <f t="shared" si="1519"/>
        <v>3.9283365941159984</v>
      </c>
      <c r="FK96" s="25">
        <f t="shared" si="1525"/>
        <v>168.99256877113211</v>
      </c>
      <c r="FL96" s="20">
        <f t="shared" si="1516"/>
        <v>0.99338477064459019</v>
      </c>
      <c r="FM96" s="22">
        <f t="shared" si="1517"/>
        <v>75.995285944730441</v>
      </c>
      <c r="FN96" s="22">
        <f t="shared" si="1528"/>
        <v>89.911255591041865</v>
      </c>
      <c r="FO96" s="22">
        <f t="shared" si="1519"/>
        <v>3.6925823585986413</v>
      </c>
      <c r="FP96" s="25">
        <f t="shared" si="1530"/>
        <v>169.59912389437093</v>
      </c>
      <c r="FQ96" s="20">
        <f t="shared" si="1516"/>
        <v>0.99826559783831215</v>
      </c>
      <c r="FR96" s="22">
        <f t="shared" si="1517"/>
        <v>76.35775952285924</v>
      </c>
      <c r="FS96" s="22">
        <f t="shared" si="1533"/>
        <v>90.353019260345633</v>
      </c>
      <c r="FT96" s="22">
        <f t="shared" si="1519"/>
        <v>3.4635782486627988</v>
      </c>
      <c r="FU96" s="25">
        <f t="shared" si="1535"/>
        <v>170.17435703186769</v>
      </c>
      <c r="FV96" s="20">
        <f t="shared" si="1516"/>
        <v>1.0028423436605163</v>
      </c>
      <c r="FW96" s="22">
        <f t="shared" si="1517"/>
        <v>76.709438416144081</v>
      </c>
      <c r="FX96" s="22">
        <f t="shared" si="1538"/>
        <v>90.767260524713336</v>
      </c>
      <c r="FY96" s="22">
        <f t="shared" si="1519"/>
        <v>3.2413940211787717</v>
      </c>
      <c r="FZ96" s="25">
        <f t="shared" si="1540"/>
        <v>170.7180929620362</v>
      </c>
      <c r="GA96" s="20">
        <f t="shared" si="1516"/>
        <v>1.0071136139900896</v>
      </c>
      <c r="GB96" s="22">
        <f t="shared" si="1517"/>
        <v>77.050215499787299</v>
      </c>
      <c r="GC96" s="22">
        <f t="shared" si="1543"/>
        <v>91.153853202243013</v>
      </c>
      <c r="GD96" s="22">
        <f t="shared" si="1519"/>
        <v>3.0260973556145903</v>
      </c>
      <c r="GE96" s="25">
        <f t="shared" si="1545"/>
        <v>171.23016605764491</v>
      </c>
      <c r="GF96" s="20">
        <f t="shared" si="1516"/>
        <v>1.0110781077567133</v>
      </c>
      <c r="GG96" s="22">
        <f t="shared" si="1517"/>
        <v>77.379986969788007</v>
      </c>
      <c r="GH96" s="22">
        <f t="shared" si="1548"/>
        <v>91.512679533060123</v>
      </c>
      <c r="GI96" s="22">
        <f t="shared" si="1519"/>
        <v>2.8177538334202192</v>
      </c>
      <c r="GJ96" s="25">
        <f t="shared" si="1550"/>
        <v>171.71042033626836</v>
      </c>
      <c r="GK96" s="20">
        <f t="shared" si="1551"/>
        <v>1.0147346173371803</v>
      </c>
      <c r="GL96" s="22">
        <f t="shared" si="1552"/>
        <v>77.698652374561917</v>
      </c>
      <c r="GM96" s="22">
        <f t="shared" si="1553"/>
        <v>91.843630215188199</v>
      </c>
      <c r="GN96" s="22">
        <f t="shared" si="1554"/>
        <v>2.6164269180507844</v>
      </c>
      <c r="GO96" s="25">
        <f t="shared" si="1555"/>
        <v>172.15870950780092</v>
      </c>
      <c r="GP96" s="20">
        <f t="shared" si="1551"/>
        <v>1.0180820289232513</v>
      </c>
      <c r="GQ96" s="22">
        <f t="shared" si="1552"/>
        <v>78.006114645539725</v>
      </c>
      <c r="GR96" s="22">
        <f t="shared" si="1558"/>
        <v>92.146604437843479</v>
      </c>
      <c r="GS96" s="22">
        <f t="shared" si="1554"/>
        <v>2.4221779356350077</v>
      </c>
      <c r="GT96" s="25">
        <f t="shared" si="1560"/>
        <v>172.57489701901821</v>
      </c>
      <c r="GU96" s="20">
        <f t="shared" si="1551"/>
        <v>1.0211193228609308</v>
      </c>
      <c r="GV96" s="22">
        <f t="shared" si="1552"/>
        <v>78.302280126735226</v>
      </c>
      <c r="GW96" s="22">
        <f t="shared" si="1563"/>
        <v>92.421509912142852</v>
      </c>
      <c r="GX96" s="22">
        <f t="shared" si="1554"/>
        <v>2.2350660562946612</v>
      </c>
      <c r="GY96" s="25">
        <f t="shared" si="1565"/>
        <v>172.95885609517273</v>
      </c>
      <c r="GZ96" s="20">
        <f t="shared" si="1551"/>
        <v>1.0238455739610615</v>
      </c>
      <c r="HA96" s="22">
        <f t="shared" si="1552"/>
        <v>78.587058603273874</v>
      </c>
      <c r="HB96" s="22">
        <f t="shared" si="1568"/>
        <v>92.668262899215676</v>
      </c>
      <c r="HC96" s="22">
        <f t="shared" si="1554"/>
        <v>2.0551482761207853</v>
      </c>
      <c r="HD96" s="25">
        <f t="shared" si="1570"/>
        <v>173.31046977861033</v>
      </c>
      <c r="HE96" s="20">
        <f t="shared" si="1551"/>
        <v>1.0262599517811488</v>
      </c>
      <c r="HF96" s="22">
        <f t="shared" si="1552"/>
        <v>78.86036332887295</v>
      </c>
      <c r="HG96" s="22">
        <f t="shared" si="1573"/>
        <v>92.886788235711791</v>
      </c>
      <c r="HH96" s="22">
        <f t="shared" si="1554"/>
        <v>1.8824793998121283</v>
      </c>
      <c r="HI96" s="25">
        <f t="shared" si="1575"/>
        <v>173.62963096439685</v>
      </c>
      <c r="HJ96" s="20">
        <f t="shared" si="1551"/>
        <v>1.0283617208783202</v>
      </c>
      <c r="HK96" s="22">
        <f t="shared" si="1552"/>
        <v>79.122111052265495</v>
      </c>
      <c r="HL96" s="22">
        <f t="shared" si="1578"/>
        <v>93.077019356696766</v>
      </c>
      <c r="HM96" s="22">
        <f t="shared" si="1554"/>
        <v>1.7171120239810922</v>
      </c>
      <c r="HN96" s="25">
        <f t="shared" si="1580"/>
        <v>173.91624243294336</v>
      </c>
      <c r="HO96" s="20">
        <f t="shared" si="1551"/>
        <v>1.0301502410333485</v>
      </c>
      <c r="HP96" s="22">
        <f t="shared" si="1552"/>
        <v>79.372222042559372</v>
      </c>
      <c r="HQ96" s="22">
        <f t="shared" si="1583"/>
        <v>93.238898315928381</v>
      </c>
      <c r="HR96" s="22">
        <f t="shared" si="1554"/>
        <v>1.5590965211323025</v>
      </c>
      <c r="HS96" s="25">
        <f t="shared" si="1585"/>
        <v>174.17021687962006</v>
      </c>
      <c r="HT96" s="20">
        <f t="shared" si="1586"/>
        <v>1.0316249674456686</v>
      </c>
      <c r="HU96" s="22">
        <f t="shared" si="1587"/>
        <v>79.61062011352405</v>
      </c>
      <c r="HV96" s="22">
        <f t="shared" si="1588"/>
        <v>93.372375803507467</v>
      </c>
      <c r="HW96" s="22">
        <f t="shared" si="1589"/>
        <v>1.4084810243186614</v>
      </c>
      <c r="HX96" s="25">
        <f t="shared" si="1590"/>
        <v>174.39147694135019</v>
      </c>
      <c r="HY96" s="20">
        <f t="shared" si="1586"/>
        <v>1.032785450899329</v>
      </c>
      <c r="HZ96" s="22">
        <f t="shared" si="1587"/>
        <v>79.837232646797688</v>
      </c>
      <c r="IA96" s="22">
        <f t="shared" si="1593"/>
        <v>93.477411160898271</v>
      </c>
      <c r="IB96" s="22">
        <f t="shared" si="1589"/>
        <v>1.2653114124795435</v>
      </c>
      <c r="IC96" s="25">
        <f t="shared" si="1595"/>
        <v>174.57995522017552</v>
      </c>
      <c r="ID96" s="20">
        <f t="shared" si="1586"/>
        <v>1.0336313378998283</v>
      </c>
      <c r="IE96" s="22">
        <f t="shared" si="1587"/>
        <v>80.051990614007423</v>
      </c>
      <c r="IF96" s="22">
        <f t="shared" si="1598"/>
        <v>93.553972393313472</v>
      </c>
      <c r="IG96" s="22">
        <f t="shared" si="1589"/>
        <v>1.1296312964656265</v>
      </c>
      <c r="IH96" s="25">
        <f t="shared" si="1600"/>
        <v>174.73559430378651</v>
      </c>
      <c r="II96" s="20">
        <f t="shared" si="1586"/>
        <v>1.034162370781792</v>
      </c>
      <c r="IJ96" s="22">
        <f t="shared" si="1587"/>
        <v>80.254828597796006</v>
      </c>
      <c r="IK96" s="22">
        <f t="shared" si="1603"/>
        <v>93.602036179460001</v>
      </c>
      <c r="IL96" s="22">
        <f t="shared" si="1589"/>
        <v>1.001482005754611</v>
      </c>
      <c r="IM96" s="25">
        <f t="shared" si="1605"/>
        <v>174.85834678301063</v>
      </c>
      <c r="IN96" s="20">
        <f t="shared" si="1586"/>
        <v>1.0343783877874593</v>
      </c>
      <c r="IO96" s="22">
        <f t="shared" si="1587"/>
        <v>80.445684811748677</v>
      </c>
      <c r="IP96" s="22">
        <f t="shared" si="1608"/>
        <v>93.621587878642941</v>
      </c>
      <c r="IQ96" s="22">
        <f t="shared" si="1589"/>
        <v>0.8809025758618616</v>
      </c>
      <c r="IR96" s="25">
        <f t="shared" si="1610"/>
        <v>174.94817526625349</v>
      </c>
      <c r="IS96" s="20">
        <f t="shared" si="1586"/>
        <v>1.0342793231159584</v>
      </c>
      <c r="IT96" s="22">
        <f t="shared" si="1587"/>
        <v>80.624501119213775</v>
      </c>
      <c r="IU96" s="22">
        <f t="shared" si="1613"/>
        <v>93.612621535225401</v>
      </c>
      <c r="IV96" s="22">
        <f t="shared" si="1589"/>
        <v>0.76792973644980123</v>
      </c>
      <c r="IW96" s="25">
        <f t="shared" si="1615"/>
        <v>175.00505239088898</v>
      </c>
      <c r="IX96" s="20">
        <f t="shared" si="1586"/>
        <v>1.0338652069433474</v>
      </c>
      <c r="IY96" s="22">
        <f t="shared" si="1587"/>
        <v>80.791223051011841</v>
      </c>
      <c r="IZ96" s="22">
        <f t="shared" si="1618"/>
        <v>93.575139880442379</v>
      </c>
      <c r="JA96" s="22">
        <f t="shared" si="1589"/>
        <v>0.66259790013970588</v>
      </c>
      <c r="JB96" s="25">
        <f t="shared" si="1620"/>
        <v>175.02896083159391</v>
      </c>
      <c r="JC96" s="20">
        <f t="shared" si="1621"/>
        <v>1.0331361654134246</v>
      </c>
      <c r="JD96" s="22">
        <f t="shared" si="1622"/>
        <v>80.945799822027325</v>
      </c>
      <c r="JE96" s="22">
        <f t="shared" si="1623"/>
        <v>93.509154331569064</v>
      </c>
      <c r="JF96" s="22">
        <f t="shared" si="1624"/>
        <v>0.56493915202928846</v>
      </c>
      <c r="JG96" s="25">
        <f t="shared" si="1625"/>
        <v>175.01989330562569</v>
      </c>
      <c r="JH96" s="20">
        <f t="shared" si="1621"/>
        <v>1.0320924205993018</v>
      </c>
      <c r="JI96" s="22">
        <f t="shared" si="1622"/>
        <v>81.088184346678418</v>
      </c>
      <c r="JJ96" s="22">
        <f t="shared" si="1628"/>
        <v>93.414684988442815</v>
      </c>
      <c r="JK96" s="22">
        <f t="shared" si="1624"/>
        <v>0.47498323991926711</v>
      </c>
      <c r="JL96" s="25">
        <f t="shared" si="1630"/>
        <v>174.97785257504049</v>
      </c>
      <c r="JM96" s="20">
        <f t="shared" si="1621"/>
        <v>1.0307342904357608</v>
      </c>
      <c r="JN96" s="22">
        <f t="shared" si="1622"/>
        <v>81.218333253259559</v>
      </c>
      <c r="JO96" s="22">
        <f t="shared" si="1633"/>
        <v>93.291760627340722</v>
      </c>
      <c r="JP96" s="22">
        <f t="shared" si="1624"/>
        <v>0.3927575652518922</v>
      </c>
      <c r="JQ96" s="25">
        <f t="shared" si="1635"/>
        <v>174.90285144585215</v>
      </c>
      <c r="JR96" s="20">
        <f t="shared" si="1621"/>
        <v>1.0290621886224058</v>
      </c>
      <c r="JS96" s="22">
        <f t="shared" si="1622"/>
        <v>81.336206897153048</v>
      </c>
      <c r="JT96" s="22">
        <f t="shared" si="1638"/>
        <v>93.140418692213956</v>
      </c>
      <c r="JU96" s="22">
        <f t="shared" si="1624"/>
        <v>0.31828717476420082</v>
      </c>
      <c r="JV96" s="25">
        <f t="shared" si="1640"/>
        <v>174.79491276413123</v>
      </c>
      <c r="JW96" s="20">
        <f t="shared" si="1621"/>
        <v>1.027076624497647</v>
      </c>
      <c r="JX96" s="22">
        <f t="shared" si="1622"/>
        <v>81.441769372905057</v>
      </c>
      <c r="JY96" s="22">
        <f t="shared" si="1643"/>
        <v>92.960705283282039</v>
      </c>
      <c r="JZ96" s="22">
        <f t="shared" si="1624"/>
        <v>0.25159475285855226</v>
      </c>
      <c r="KA96" s="25">
        <f t="shared" si="1645"/>
        <v>174.65406940904566</v>
      </c>
      <c r="KB96" s="20">
        <f t="shared" si="1621"/>
        <v>1.0247782028835515</v>
      </c>
      <c r="KC96" s="22">
        <f t="shared" si="1622"/>
        <v>81.534988525162902</v>
      </c>
      <c r="KD96" s="22">
        <f t="shared" si="1648"/>
        <v>92.752675142990256</v>
      </c>
      <c r="KE96" s="22">
        <f t="shared" si="1624"/>
        <v>0.19270061469272345</v>
      </c>
      <c r="KF96" s="25">
        <f t="shared" si="1650"/>
        <v>174.48036428284587</v>
      </c>
      <c r="KG96" s="20">
        <f t="shared" si="1621"/>
        <v>1.0221676239016086</v>
      </c>
      <c r="KH96" s="22">
        <f t="shared" si="1622"/>
        <v>81.615835958469745</v>
      </c>
      <c r="KI96" s="22">
        <f t="shared" si="1653"/>
        <v>92.5163916393346</v>
      </c>
      <c r="KJ96" s="22">
        <f t="shared" si="1624"/>
        <v>0.14162269999171478</v>
      </c>
      <c r="KK96" s="25">
        <f t="shared" si="1655"/>
        <v>174.27385029779606</v>
      </c>
      <c r="KL96" s="20">
        <f t="shared" si="1656"/>
        <v>1.0192456827594651</v>
      </c>
      <c r="KM96" s="22">
        <f t="shared" si="1657"/>
        <v>81.684287045914232</v>
      </c>
      <c r="KN96" s="22">
        <f t="shared" si="1658"/>
        <v>92.251926746559192</v>
      </c>
      <c r="KO96" s="22">
        <f t="shared" si="1659"/>
        <v>9.8376567583148306E-2</v>
      </c>
      <c r="KP96" s="25">
        <f t="shared" si="1660"/>
        <v>174.0345903600566</v>
      </c>
      <c r="KQ96" s="20">
        <f t="shared" si="1656"/>
        <v>1.0160132695086983</v>
      </c>
      <c r="KR96" s="22">
        <f t="shared" si="1657"/>
        <v>81.740320936632003</v>
      </c>
      <c r="KS96" s="22">
        <f t="shared" si="1663"/>
        <v>91.95936102323229</v>
      </c>
      <c r="KT96" s="22">
        <f t="shared" si="1659"/>
        <v>6.2975390657894939E-2</v>
      </c>
      <c r="KU96" s="25">
        <f t="shared" si="1665"/>
        <v>173.76265735052218</v>
      </c>
      <c r="KV96" s="20">
        <f t="shared" si="1656"/>
        <v>1.0124713687736977</v>
      </c>
      <c r="KW96" s="22">
        <f t="shared" si="1657"/>
        <v>81.783920562157164</v>
      </c>
      <c r="KX96" s="22">
        <f t="shared" si="1668"/>
        <v>91.63878358770738</v>
      </c>
      <c r="KY96" s="22">
        <f t="shared" si="1659"/>
        <v>3.5429952757379979E-2</v>
      </c>
      <c r="KZ96" s="25">
        <f t="shared" si="1670"/>
        <v>173.45813410262193</v>
      </c>
      <c r="LA96" s="20">
        <f t="shared" si="1656"/>
        <v>1.0086210594517382</v>
      </c>
      <c r="LB96" s="22">
        <f t="shared" si="1657"/>
        <v>81.815072641621413</v>
      </c>
      <c r="LC96" s="22">
        <f t="shared" si="1673"/>
        <v>91.290292090976834</v>
      </c>
      <c r="LD96" s="22">
        <f t="shared" si="1659"/>
        <v>1.5748644488826812E-2</v>
      </c>
      <c r="LE96" s="25">
        <f t="shared" si="1675"/>
        <v>173.12111337708708</v>
      </c>
      <c r="LF96" s="20">
        <f t="shared" si="1656"/>
        <v>1.0044635143843381</v>
      </c>
      <c r="LG96" s="22">
        <f t="shared" si="1657"/>
        <v>81.833767685799529</v>
      </c>
      <c r="LH96" s="22">
        <f t="shared" si="1678"/>
        <v>90.913992686926449</v>
      </c>
      <c r="LI96" s="22">
        <f t="shared" si="1659"/>
        <v>3.9374609693947037E-3</v>
      </c>
      <c r="LJ96" s="25">
        <f t="shared" si="1680"/>
        <v>172.75169783369535</v>
      </c>
      <c r="LK96" s="20">
        <f t="shared" si="1656"/>
        <v>1</v>
      </c>
      <c r="LL96" s="22">
        <f t="shared" si="1657"/>
        <v>81.84</v>
      </c>
      <c r="LM96" s="22">
        <f t="shared" si="1683"/>
        <v>90.51</v>
      </c>
      <c r="LN96" s="22">
        <f t="shared" si="1659"/>
        <v>0</v>
      </c>
      <c r="LO96" s="25">
        <f t="shared" si="1685"/>
        <v>172.35000000000002</v>
      </c>
    </row>
    <row r="97" spans="1:327" x14ac:dyDescent="0.2">
      <c r="A97" s="1">
        <f>Foglio3!A98</f>
        <v>11</v>
      </c>
      <c r="B97" s="1">
        <f>Foglio3!B98</f>
        <v>11</v>
      </c>
      <c r="C97" s="1">
        <f>Foglio3!C98</f>
        <v>70.443042293805377</v>
      </c>
      <c r="D97" s="1">
        <f>Foglio3!D98</f>
        <v>0.33474377358185126</v>
      </c>
      <c r="E97" s="1">
        <f>Foglio3!E98</f>
        <v>0.94230918813740872</v>
      </c>
      <c r="F97" s="1">
        <f>Foglio3!F98</f>
        <v>2.8150163274269122</v>
      </c>
      <c r="G97" s="1">
        <f>Foglio1!H106</f>
        <v>-20.513397498074564</v>
      </c>
      <c r="H97" s="1">
        <f>Foglio3!G98</f>
        <v>-0.16481697774172516</v>
      </c>
      <c r="I97" s="1">
        <f>Foglio3!H98</f>
        <v>98.72</v>
      </c>
      <c r="J97" s="1">
        <f>Foglio3!I98</f>
        <v>125.89</v>
      </c>
      <c r="K97" s="1">
        <f>Foglio3!J98</f>
        <v>224.61</v>
      </c>
      <c r="L97" s="1">
        <f>IF(G97&lt;=Foglio1!$C$3,_xlfn.XLOOKUP(Q97,W97:LO97,$W$3:$LO$3),-_xlfn.XLOOKUP(Q97,W97:LO97,$W$3:$LO$3))</f>
        <v>-22</v>
      </c>
      <c r="M97" s="1">
        <f>IF($G97&lt;=Foglio1!$C$3,_xlfn.XLOOKUP($L97,$W$3:$LO$3,$W97:$LO97),_xlfn.XLOOKUP(-$L97,$W$3:$LO$3,$W97:$LO97))</f>
        <v>1.1009872599385988</v>
      </c>
      <c r="N97" s="1">
        <f t="shared" si="1686"/>
        <v>95.125795061416625</v>
      </c>
      <c r="O97" s="1">
        <f t="shared" si="1687"/>
        <v>138.60328615367021</v>
      </c>
      <c r="P97" s="1">
        <f t="shared" si="1688"/>
        <v>2.4532851638630815</v>
      </c>
      <c r="Q97" s="1">
        <f t="shared" si="1689"/>
        <v>236.18236637894992</v>
      </c>
      <c r="W97" s="20">
        <f t="shared" si="1690"/>
        <v>0.90180329701009454</v>
      </c>
      <c r="X97" s="22">
        <f t="shared" si="1691"/>
        <v>74.039999999999992</v>
      </c>
      <c r="Y97" s="22">
        <f t="shared" si="1692"/>
        <v>113.5280170606008</v>
      </c>
      <c r="Z97" s="22">
        <f t="shared" si="1693"/>
        <v>16.845749999999995</v>
      </c>
      <c r="AA97" s="25">
        <f t="shared" si="1694"/>
        <v>204.41376706060078</v>
      </c>
      <c r="AB97" s="20">
        <f t="shared" si="1386"/>
        <v>0.91273154441603543</v>
      </c>
      <c r="AC97" s="22">
        <f t="shared" si="1387"/>
        <v>74.782279377560272</v>
      </c>
      <c r="AD97" s="22">
        <f t="shared" si="1388"/>
        <v>114.9037741265347</v>
      </c>
      <c r="AE97" s="22">
        <f t="shared" si="1389"/>
        <v>16.339094699167909</v>
      </c>
      <c r="AF97" s="25">
        <f t="shared" si="1390"/>
        <v>206.02514820326286</v>
      </c>
      <c r="AG97" s="20">
        <f t="shared" si="1386"/>
        <v>0.92338176495171831</v>
      </c>
      <c r="AH97" s="22">
        <f t="shared" si="1387"/>
        <v>75.516814882550989</v>
      </c>
      <c r="AI97" s="22">
        <f t="shared" si="1393"/>
        <v>116.24453038977182</v>
      </c>
      <c r="AJ97" s="22">
        <f t="shared" si="1389"/>
        <v>15.837725109086977</v>
      </c>
      <c r="AK97" s="25">
        <f t="shared" si="1395"/>
        <v>207.5990703814098</v>
      </c>
      <c r="AL97" s="20">
        <f t="shared" si="1386"/>
        <v>0.93375071445679692</v>
      </c>
      <c r="AM97" s="22">
        <f t="shared" si="1387"/>
        <v>76.243382768341732</v>
      </c>
      <c r="AN97" s="22">
        <f t="shared" si="1398"/>
        <v>117.54987744296616</v>
      </c>
      <c r="AO97" s="22">
        <f t="shared" si="1389"/>
        <v>15.341793951791214</v>
      </c>
      <c r="AP97" s="25">
        <f t="shared" si="1400"/>
        <v>209.13505416309908</v>
      </c>
      <c r="AQ97" s="20">
        <f t="shared" si="1386"/>
        <v>0.94383523444880557</v>
      </c>
      <c r="AR97" s="22">
        <f t="shared" si="1387"/>
        <v>76.961761715316058</v>
      </c>
      <c r="AS97" s="22">
        <f t="shared" si="1403"/>
        <v>118.81941766476014</v>
      </c>
      <c r="AT97" s="22">
        <f t="shared" si="1389"/>
        <v>14.851452292715333</v>
      </c>
      <c r="AU97" s="25">
        <f t="shared" si="1405"/>
        <v>210.63263167279152</v>
      </c>
      <c r="AV97" s="20">
        <f t="shared" si="1386"/>
        <v>0.95363225308526411</v>
      </c>
      <c r="AW97" s="22">
        <f t="shared" si="1387"/>
        <v>77.67173289828763</v>
      </c>
      <c r="AX97" s="22">
        <f t="shared" si="1408"/>
        <v>120.05276434090391</v>
      </c>
      <c r="AY97" s="22">
        <f t="shared" si="1389"/>
        <v>14.366849494678727</v>
      </c>
      <c r="AZ97" s="25">
        <f t="shared" si="1410"/>
        <v>212.09134673387024</v>
      </c>
      <c r="BA97" s="20">
        <f t="shared" si="1386"/>
        <v>0.96313878609938974</v>
      </c>
      <c r="BB97" s="22">
        <f t="shared" si="1387"/>
        <v>78.373080053156471</v>
      </c>
      <c r="BC97" s="22">
        <f t="shared" si="1413"/>
        <v>121.24954178205218</v>
      </c>
      <c r="BD97" s="22">
        <f t="shared" si="1389"/>
        <v>13.888133172388141</v>
      </c>
      <c r="BE97" s="25">
        <f t="shared" si="1415"/>
        <v>213.51075500759677</v>
      </c>
      <c r="BF97" s="20">
        <f t="shared" si="1386"/>
        <v>0.97235193770913453</v>
      </c>
      <c r="BG97" s="22">
        <f t="shared" si="1387"/>
        <v>79.065589542785119</v>
      </c>
      <c r="BH97" s="22">
        <f t="shared" si="1418"/>
        <v>122.40938543820295</v>
      </c>
      <c r="BI97" s="22">
        <f t="shared" si="1389"/>
        <v>13.415449147472762</v>
      </c>
      <c r="BJ97" s="25">
        <f t="shared" si="1420"/>
        <v>214.89042412846084</v>
      </c>
      <c r="BK97" s="20">
        <f t="shared" si="1386"/>
        <v>0.98126890149926849</v>
      </c>
      <c r="BL97" s="22">
        <f t="shared" si="1387"/>
        <v>79.74905042207449</v>
      </c>
      <c r="BM97" s="22">
        <f t="shared" si="1423"/>
        <v>123.53194200974291</v>
      </c>
      <c r="BN97" s="22">
        <f t="shared" si="1389"/>
        <v>12.948941404065582</v>
      </c>
      <c r="BO97" s="25">
        <f t="shared" si="1425"/>
        <v>216.22993383588297</v>
      </c>
      <c r="BP97" s="20">
        <f t="shared" si="1386"/>
        <v>0.98988696127624021</v>
      </c>
      <c r="BQ97" s="22">
        <f t="shared" si="1387"/>
        <v>80.423254502219976</v>
      </c>
      <c r="BR97" s="22">
        <f t="shared" si="1428"/>
        <v>124.61686955506588</v>
      </c>
      <c r="BS97" s="22">
        <f t="shared" si="1389"/>
        <v>12.488752044944398</v>
      </c>
      <c r="BT97" s="25">
        <f t="shared" si="1430"/>
        <v>217.52887610223024</v>
      </c>
      <c r="BU97" s="20">
        <f t="shared" si="1386"/>
        <v>0.99820349189555713</v>
      </c>
      <c r="BV97" s="22">
        <f t="shared" si="1387"/>
        <v>81.087996414127574</v>
      </c>
      <c r="BW97" s="22">
        <f t="shared" si="1433"/>
        <v>125.66383759473169</v>
      </c>
      <c r="BX97" s="22">
        <f t="shared" si="1389"/>
        <v>12.035021248245958</v>
      </c>
      <c r="BY97" s="25">
        <f t="shared" si="1435"/>
        <v>218.7868552571052</v>
      </c>
      <c r="BZ97" s="20">
        <f t="shared" si="1386"/>
        <v>1.0062159600614282</v>
      </c>
      <c r="CA97" s="22">
        <f t="shared" si="1387"/>
        <v>81.743073670971441</v>
      </c>
      <c r="CB97" s="22">
        <f t="shared" si="1438"/>
        <v>126.6725272121332</v>
      </c>
      <c r="CC97" s="22">
        <f t="shared" si="1389"/>
        <v>11.587887224766323</v>
      </c>
      <c r="CD97" s="25">
        <f t="shared" si="1440"/>
        <v>220.00348810787096</v>
      </c>
      <c r="CE97" s="20">
        <f t="shared" si="1386"/>
        <v>1.0139219250984317</v>
      </c>
      <c r="CF97" s="22">
        <f t="shared" si="1387"/>
        <v>82.388286729873244</v>
      </c>
      <c r="CG97" s="22">
        <f t="shared" si="1443"/>
        <v>127.64263115064156</v>
      </c>
      <c r="CH97" s="22">
        <f t="shared" si="1389"/>
        <v>11.147486175860527</v>
      </c>
      <c r="CI97" s="25">
        <f t="shared" si="1445"/>
        <v>221.17840405637534</v>
      </c>
      <c r="CJ97" s="20">
        <f t="shared" si="1386"/>
        <v>1.0213190396949678</v>
      </c>
      <c r="CK97" s="22">
        <f t="shared" si="1387"/>
        <v>83.023439052684935</v>
      </c>
      <c r="CL97" s="22">
        <f t="shared" si="1448"/>
        <v>128.57385390719949</v>
      </c>
      <c r="CM97" s="22">
        <f t="shared" si="1389"/>
        <v>10.713952251954332</v>
      </c>
      <c r="CN97" s="25">
        <f t="shared" si="1450"/>
        <v>222.31124521183878</v>
      </c>
      <c r="CO97" s="20">
        <f t="shared" si="1451"/>
        <v>1.0284050506182736</v>
      </c>
      <c r="CP97" s="22">
        <f t="shared" si="1452"/>
        <v>83.648337165856105</v>
      </c>
      <c r="CQ97" s="22">
        <f t="shared" si="1453"/>
        <v>129.46591182233448</v>
      </c>
      <c r="CR97" s="22">
        <f t="shared" si="1454"/>
        <v>10.287417511680694</v>
      </c>
      <c r="CS97" s="25">
        <f t="shared" si="1455"/>
        <v>223.40166649987128</v>
      </c>
      <c r="CT97" s="20">
        <f t="shared" si="1451"/>
        <v>1.0351777994007774</v>
      </c>
      <c r="CU97" s="22">
        <f t="shared" si="1452"/>
        <v>84.262790719367985</v>
      </c>
      <c r="CV97" s="22">
        <f t="shared" si="1458"/>
        <v>130.31853316656387</v>
      </c>
      <c r="CW97" s="22">
        <f t="shared" si="1454"/>
        <v>9.8680118816534321</v>
      </c>
      <c r="CX97" s="25">
        <f t="shared" si="1460"/>
        <v>224.4493357675853</v>
      </c>
      <c r="CY97" s="20">
        <f t="shared" si="1451"/>
        <v>1.0416352229975909</v>
      </c>
      <c r="CZ97" s="22">
        <f t="shared" si="1452"/>
        <v>84.866612544715821</v>
      </c>
      <c r="DA97" s="22">
        <f t="shared" si="1463"/>
        <v>131.13145822316673</v>
      </c>
      <c r="DB97" s="22">
        <f t="shared" si="1454"/>
        <v>9.4558631168903329</v>
      </c>
      <c r="DC97" s="25">
        <f t="shared" si="1465"/>
        <v>225.45393388477288</v>
      </c>
      <c r="DD97" s="20">
        <f t="shared" si="1451"/>
        <v>1.0477753544149324</v>
      </c>
      <c r="DE97" s="22">
        <f t="shared" si="1452"/>
        <v>85.459618711922246</v>
      </c>
      <c r="DF97" s="22">
        <f t="shared" si="1468"/>
        <v>131.90443936729585</v>
      </c>
      <c r="DG97" s="22">
        <f t="shared" si="1454"/>
        <v>9.0510967618977176</v>
      </c>
      <c r="DH97" s="25">
        <f t="shared" si="1470"/>
        <v>226.41515484111582</v>
      </c>
      <c r="DI97" s="20">
        <f t="shared" si="1451"/>
        <v>1.0535963233092918</v>
      </c>
      <c r="DJ97" s="22">
        <f t="shared" si="1452"/>
        <v>86.041628585564183</v>
      </c>
      <c r="DK97" s="22">
        <f t="shared" si="1473"/>
        <v>132.63724114140675</v>
      </c>
      <c r="DL97" s="22">
        <f t="shared" si="1454"/>
        <v>8.6538361124283707</v>
      </c>
      <c r="DM97" s="25">
        <f t="shared" si="1475"/>
        <v>227.3327058393993</v>
      </c>
      <c r="DN97" s="20">
        <f t="shared" si="1451"/>
        <v>1.0590963565571541</v>
      </c>
      <c r="DO97" s="22">
        <f t="shared" si="1452"/>
        <v>86.612464879796036</v>
      </c>
      <c r="DP97" s="22">
        <f t="shared" si="1478"/>
        <v>133.32964032698013</v>
      </c>
      <c r="DQ97" s="22">
        <f t="shared" si="1454"/>
        <v>8.2642021779244761</v>
      </c>
      <c r="DR97" s="25">
        <f t="shared" si="1480"/>
        <v>228.20630738470064</v>
      </c>
      <c r="DS97" s="20">
        <f t="shared" si="1451"/>
        <v>1.0642737787951124</v>
      </c>
      <c r="DT97" s="22">
        <f t="shared" si="1452"/>
        <v>87.171953712352746</v>
      </c>
      <c r="DU97" s="22">
        <f t="shared" si="1483"/>
        <v>133.98142601251669</v>
      </c>
      <c r="DV97" s="22">
        <f t="shared" si="1454"/>
        <v>7.8823136446569517</v>
      </c>
      <c r="DW97" s="25">
        <f t="shared" si="1485"/>
        <v>229.0356933695264</v>
      </c>
      <c r="DX97" s="20">
        <f t="shared" si="1451"/>
        <v>1.069127012930198</v>
      </c>
      <c r="DY97" s="22">
        <f t="shared" si="1452"/>
        <v>87.719924657516088</v>
      </c>
      <c r="DZ97" s="22">
        <f t="shared" si="1488"/>
        <v>134.59239965778264</v>
      </c>
      <c r="EA97" s="22">
        <f t="shared" si="1454"/>
        <v>7.508286839572464</v>
      </c>
      <c r="EB97" s="25">
        <f t="shared" si="1490"/>
        <v>229.82061115487119</v>
      </c>
      <c r="EC97" s="20">
        <f t="shared" si="1451"/>
        <v>1.0736545806202791</v>
      </c>
      <c r="ED97" s="22">
        <f t="shared" si="1452"/>
        <v>88.25621079802778</v>
      </c>
      <c r="EE97" s="22">
        <f t="shared" si="1493"/>
        <v>135.16237515428693</v>
      </c>
      <c r="EF97" s="22">
        <f t="shared" si="1454"/>
        <v>7.1422356948591288</v>
      </c>
      <c r="EG97" s="25">
        <f t="shared" si="1495"/>
        <v>230.56082164717384</v>
      </c>
      <c r="EH97" s="20">
        <f t="shared" si="1451"/>
        <v>1.0778551027243781</v>
      </c>
      <c r="EI97" s="22">
        <f t="shared" si="1452"/>
        <v>88.780648775934367</v>
      </c>
      <c r="EJ97" s="22">
        <f t="shared" si="1498"/>
        <v>135.69117888197195</v>
      </c>
      <c r="EK97" s="22">
        <f t="shared" si="1454"/>
        <v>6.7842717132416333</v>
      </c>
      <c r="EL97" s="25">
        <f t="shared" si="1500"/>
        <v>231.25609937114794</v>
      </c>
      <c r="EM97" s="20">
        <f t="shared" si="1451"/>
        <v>1.0817272997227703</v>
      </c>
      <c r="EN97" s="22">
        <f t="shared" si="1452"/>
        <v>89.293078842347398</v>
      </c>
      <c r="EO97" s="22">
        <f t="shared" si="1503"/>
        <v>136.17864976209955</v>
      </c>
      <c r="EP97" s="22">
        <f t="shared" si="1454"/>
        <v>6.4345039340164574</v>
      </c>
      <c r="EQ97" s="25">
        <f t="shared" si="1505"/>
        <v>231.9062325384634</v>
      </c>
      <c r="ER97" s="20">
        <f t="shared" si="1451"/>
        <v>1.0852699921067392</v>
      </c>
      <c r="ES97" s="22">
        <f t="shared" si="1452"/>
        <v>89.793344906104636</v>
      </c>
      <c r="ET97" s="22">
        <f t="shared" si="1508"/>
        <v>136.62463930631739</v>
      </c>
      <c r="EU97" s="22">
        <f t="shared" si="1454"/>
        <v>6.0930388998374321</v>
      </c>
      <c r="EV97" s="25">
        <f t="shared" si="1510"/>
        <v>232.51102311225947</v>
      </c>
      <c r="EW97" s="20">
        <f t="shared" si="1451"/>
        <v>1.0884821007378658</v>
      </c>
      <c r="EX97" s="22">
        <f t="shared" si="1452"/>
        <v>90.281294581316857</v>
      </c>
      <c r="EY97" s="22">
        <f t="shared" si="1513"/>
        <v>137.02901166188991</v>
      </c>
      <c r="EZ97" s="22">
        <f t="shared" si="1454"/>
        <v>5.7599806242618143</v>
      </c>
      <c r="FA97" s="25">
        <f t="shared" si="1515"/>
        <v>233.07028686746855</v>
      </c>
      <c r="FB97" s="20">
        <f t="shared" si="1516"/>
        <v>1.091362647176745</v>
      </c>
      <c r="FC97" s="22">
        <f t="shared" si="1517"/>
        <v>90.756779233786133</v>
      </c>
      <c r="FD97" s="22">
        <f t="shared" si="1518"/>
        <v>137.39164365308042</v>
      </c>
      <c r="FE97" s="22">
        <f t="shared" si="1519"/>
        <v>5.4354305600667452</v>
      </c>
      <c r="FF97" s="25">
        <f t="shared" si="1520"/>
        <v>233.58385344693332</v>
      </c>
      <c r="FG97" s="20">
        <f t="shared" si="1516"/>
        <v>1.0939107539810269</v>
      </c>
      <c r="FH97" s="22">
        <f t="shared" si="1517"/>
        <v>91.219654026281177</v>
      </c>
      <c r="FI97" s="22">
        <f t="shared" si="1523"/>
        <v>137.71242481867148</v>
      </c>
      <c r="FJ97" s="22">
        <f t="shared" si="1519"/>
        <v>5.1194875683457743</v>
      </c>
      <c r="FK97" s="25">
        <f t="shared" si="1525"/>
        <v>234.05156641329842</v>
      </c>
      <c r="FL97" s="20">
        <f t="shared" si="1516"/>
        <v>1.0961256449726944</v>
      </c>
      <c r="FM97" s="22">
        <f t="shared" si="1517"/>
        <v>91.669777962656269</v>
      </c>
      <c r="FN97" s="22">
        <f t="shared" si="1528"/>
        <v>137.99125744561249</v>
      </c>
      <c r="FO97" s="22">
        <f t="shared" si="1519"/>
        <v>4.8122478883947819</v>
      </c>
      <c r="FP97" s="25">
        <f t="shared" si="1530"/>
        <v>234.47328329666354</v>
      </c>
      <c r="FQ97" s="20">
        <f t="shared" si="1516"/>
        <v>1.0980066454744957</v>
      </c>
      <c r="FR97" s="22">
        <f t="shared" si="1517"/>
        <v>92.107013930799894</v>
      </c>
      <c r="FS97" s="22">
        <f t="shared" si="1533"/>
        <v>138.22805659878426</v>
      </c>
      <c r="FT97" s="22">
        <f t="shared" si="1519"/>
        <v>4.5138051083965829</v>
      </c>
      <c r="FU97" s="25">
        <f t="shared" si="1535"/>
        <v>234.84887563798074</v>
      </c>
      <c r="FV97" s="20">
        <f t="shared" si="1516"/>
        <v>1.0995531825154563</v>
      </c>
      <c r="FW97" s="22">
        <f t="shared" si="1517"/>
        <v>92.531228744400579</v>
      </c>
      <c r="FX97" s="22">
        <f t="shared" si="1538"/>
        <v>138.42275014687078</v>
      </c>
      <c r="FY97" s="22">
        <f t="shared" si="1519"/>
        <v>4.2242501369130485</v>
      </c>
      <c r="FZ97" s="25">
        <f t="shared" si="1540"/>
        <v>235.1782290281844</v>
      </c>
      <c r="GA97" s="20">
        <f t="shared" si="1516"/>
        <v>1.1007647850054121</v>
      </c>
      <c r="GB97" s="22">
        <f t="shared" si="1517"/>
        <v>92.942293183516639</v>
      </c>
      <c r="GC97" s="22">
        <f t="shared" si="1543"/>
        <v>138.57527878433132</v>
      </c>
      <c r="GD97" s="22">
        <f t="shared" si="1519"/>
        <v>3.9436711751934612</v>
      </c>
      <c r="GE97" s="25">
        <f t="shared" si="1545"/>
        <v>235.46124314304143</v>
      </c>
      <c r="GF97" s="20">
        <f t="shared" si="1516"/>
        <v>1.1016410838785071</v>
      </c>
      <c r="GG97" s="22">
        <f t="shared" si="1517"/>
        <v>93.340082033937833</v>
      </c>
      <c r="GH97" s="22">
        <f t="shared" si="1548"/>
        <v>138.68559604946526</v>
      </c>
      <c r="GI97" s="22">
        <f t="shared" si="1519"/>
        <v>3.6721536903076029</v>
      </c>
      <c r="GJ97" s="25">
        <f t="shared" si="1550"/>
        <v>235.69783177371067</v>
      </c>
      <c r="GK97" s="20">
        <f t="shared" si="1551"/>
        <v>1.1021818122056162</v>
      </c>
      <c r="GL97" s="22">
        <f t="shared" si="1552"/>
        <v>93.724474125326878</v>
      </c>
      <c r="GM97" s="22">
        <f t="shared" si="1553"/>
        <v>138.75366833856503</v>
      </c>
      <c r="GN97" s="22">
        <f t="shared" si="1554"/>
        <v>3.4097803891116136</v>
      </c>
      <c r="GO97" s="25">
        <f t="shared" si="1555"/>
        <v>235.88792285300352</v>
      </c>
      <c r="GP97" s="20">
        <f t="shared" si="1551"/>
        <v>1.1023868052756518</v>
      </c>
      <c r="GQ97" s="22">
        <f t="shared" si="1552"/>
        <v>94.095352368129042</v>
      </c>
      <c r="GR97" s="22">
        <f t="shared" si="1558"/>
        <v>138.7794749161518</v>
      </c>
      <c r="GS97" s="22">
        <f t="shared" si="1554"/>
        <v>3.1566311930547086</v>
      </c>
      <c r="GT97" s="25">
        <f t="shared" si="1560"/>
        <v>236.03145847733558</v>
      </c>
      <c r="GU97" s="20">
        <f t="shared" si="1551"/>
        <v>1.1022560006457405</v>
      </c>
      <c r="GV97" s="22">
        <f t="shared" si="1552"/>
        <v>94.452603789238779</v>
      </c>
      <c r="GW97" s="22">
        <f t="shared" si="1563"/>
        <v>138.76300792129226</v>
      </c>
      <c r="GX97" s="22">
        <f t="shared" si="1554"/>
        <v>2.9127832138343126</v>
      </c>
      <c r="GY97" s="25">
        <f t="shared" si="1565"/>
        <v>236.12839492436535</v>
      </c>
      <c r="GZ97" s="20">
        <f t="shared" si="1551"/>
        <v>1.1017894381602382</v>
      </c>
      <c r="HA97" s="22">
        <f t="shared" si="1552"/>
        <v>94.796119566412457</v>
      </c>
      <c r="HB97" s="22">
        <f t="shared" si="1568"/>
        <v>138.7042723699924</v>
      </c>
      <c r="HC97" s="22">
        <f t="shared" si="1554"/>
        <v>2.6783107299071047</v>
      </c>
      <c r="HD97" s="25">
        <f t="shared" si="1570"/>
        <v>236.17870266631198</v>
      </c>
      <c r="HE97" s="20">
        <f t="shared" si="1551"/>
        <v>1.1009872599385988</v>
      </c>
      <c r="HF97" s="22">
        <f t="shared" si="1552"/>
        <v>95.125795061416625</v>
      </c>
      <c r="HG97" s="22">
        <f t="shared" si="1573"/>
        <v>138.60328615367021</v>
      </c>
      <c r="HH97" s="22">
        <f t="shared" si="1554"/>
        <v>2.4532851638630815</v>
      </c>
      <c r="HI97" s="25">
        <f t="shared" si="1575"/>
        <v>236.18236637894992</v>
      </c>
      <c r="HJ97" s="20">
        <f t="shared" si="1551"/>
        <v>1.0998497103320788</v>
      </c>
      <c r="HK97" s="22">
        <f t="shared" si="1552"/>
        <v>95.441529851901876</v>
      </c>
      <c r="HL97" s="22">
        <f t="shared" si="1578"/>
        <v>138.4600800337054</v>
      </c>
      <c r="HM97" s="22">
        <f t="shared" si="1554"/>
        <v>2.2377750606695272</v>
      </c>
      <c r="HN97" s="25">
        <f t="shared" si="1580"/>
        <v>236.13938494627681</v>
      </c>
      <c r="HO97" s="20">
        <f t="shared" si="1551"/>
        <v>1.0983771358493082</v>
      </c>
      <c r="HP97" s="22">
        <f t="shared" si="1552"/>
        <v>95.743227761992443</v>
      </c>
      <c r="HQ97" s="22">
        <f t="shared" si="1583"/>
        <v>138.2746976320694</v>
      </c>
      <c r="HR97" s="22">
        <f t="shared" si="1554"/>
        <v>2.0318460667915659</v>
      </c>
      <c r="HS97" s="25">
        <f t="shared" si="1585"/>
        <v>236.04977146085341</v>
      </c>
      <c r="HT97" s="20">
        <f t="shared" si="1586"/>
        <v>1.0965699850507398</v>
      </c>
      <c r="HU97" s="22">
        <f t="shared" si="1587"/>
        <v>96.030796891582284</v>
      </c>
      <c r="HV97" s="22">
        <f t="shared" si="1588"/>
        <v>138.04719541803763</v>
      </c>
      <c r="HW97" s="22">
        <f t="shared" si="1589"/>
        <v>1.8355609101956163</v>
      </c>
      <c r="HX97" s="25">
        <f t="shared" si="1590"/>
        <v>235.91355321981553</v>
      </c>
      <c r="HY97" s="20">
        <f t="shared" si="1586"/>
        <v>1.0944288084120128</v>
      </c>
      <c r="HZ97" s="22">
        <f t="shared" si="1587"/>
        <v>96.304149644328788</v>
      </c>
      <c r="IA97" s="22">
        <f t="shared" si="1593"/>
        <v>137.7776426909883</v>
      </c>
      <c r="IB97" s="22">
        <f t="shared" si="1589"/>
        <v>1.6489793812418347</v>
      </c>
      <c r="IC97" s="25">
        <f t="shared" si="1595"/>
        <v>235.73077171655893</v>
      </c>
      <c r="ID97" s="20">
        <f t="shared" si="1586"/>
        <v>1.0919542581562738</v>
      </c>
      <c r="IE97" s="22">
        <f t="shared" si="1587"/>
        <v>96.563202754335435</v>
      </c>
      <c r="IF97" s="22">
        <f t="shared" si="1598"/>
        <v>137.4661215592933</v>
      </c>
      <c r="IG97" s="22">
        <f t="shared" si="1589"/>
        <v>1.4721583144713914</v>
      </c>
      <c r="IH97" s="25">
        <f t="shared" si="1600"/>
        <v>235.50148262810012</v>
      </c>
      <c r="II97" s="20">
        <f t="shared" si="1586"/>
        <v>1.0891470880555021</v>
      </c>
      <c r="IJ97" s="22">
        <f t="shared" si="1587"/>
        <v>96.807877311515426</v>
      </c>
      <c r="IK97" s="22">
        <f t="shared" si="1603"/>
        <v>137.11272691530715</v>
      </c>
      <c r="IL97" s="22">
        <f t="shared" si="1589"/>
        <v>1.3051515712941288</v>
      </c>
      <c r="IM97" s="25">
        <f t="shared" si="1605"/>
        <v>235.22575579811669</v>
      </c>
      <c r="IN97" s="20">
        <f t="shared" si="1586"/>
        <v>1.0860081532009036</v>
      </c>
      <c r="IO97" s="22">
        <f t="shared" si="1587"/>
        <v>97.038098785628407</v>
      </c>
      <c r="IP97" s="22">
        <f t="shared" si="1608"/>
        <v>136.71756640646174</v>
      </c>
      <c r="IQ97" s="22">
        <f t="shared" si="1589"/>
        <v>1.1480100235818549</v>
      </c>
      <c r="IR97" s="25">
        <f t="shared" si="1610"/>
        <v>234.903675215672</v>
      </c>
      <c r="IS97" s="20">
        <f t="shared" si="1586"/>
        <v>1.0825384097424431</v>
      </c>
      <c r="IT97" s="22">
        <f t="shared" si="1587"/>
        <v>97.253797048983174</v>
      </c>
      <c r="IU97" s="22">
        <f t="shared" si="1613"/>
        <v>136.28076040247615</v>
      </c>
      <c r="IV97" s="22">
        <f t="shared" si="1589"/>
        <v>1.0007815381722647</v>
      </c>
      <c r="IW97" s="25">
        <f t="shared" si="1615"/>
        <v>234.53533898963158</v>
      </c>
      <c r="IX97" s="20">
        <f t="shared" si="1586"/>
        <v>1.0787389145975899</v>
      </c>
      <c r="IY97" s="22">
        <f t="shared" si="1587"/>
        <v>97.45490639779922</v>
      </c>
      <c r="IZ97" s="22">
        <f t="shared" si="1618"/>
        <v>135.80244195869059</v>
      </c>
      <c r="JA97" s="22">
        <f t="shared" si="1589"/>
        <v>0.86351096228824664</v>
      </c>
      <c r="JB97" s="25">
        <f t="shared" si="1620"/>
        <v>234.12085931877806</v>
      </c>
      <c r="JC97" s="20">
        <f t="shared" si="1621"/>
        <v>1.0746108251293718</v>
      </c>
      <c r="JD97" s="22">
        <f t="shared" si="1622"/>
        <v>97.64136557222065</v>
      </c>
      <c r="JE97" s="22">
        <f t="shared" si="1623"/>
        <v>135.28275677553663</v>
      </c>
      <c r="JF97" s="22">
        <f t="shared" si="1624"/>
        <v>0.73624010987698563</v>
      </c>
      <c r="JG97" s="25">
        <f t="shared" si="1625"/>
        <v>233.66036245763425</v>
      </c>
      <c r="JH97" s="20">
        <f t="shared" si="1621"/>
        <v>1.0701553987938304</v>
      </c>
      <c r="JI97" s="22">
        <f t="shared" si="1622"/>
        <v>97.813117774976689</v>
      </c>
      <c r="JJ97" s="22">
        <f t="shared" si="1628"/>
        <v>134.7218631541553</v>
      </c>
      <c r="JK97" s="22">
        <f t="shared" si="1624"/>
        <v>0.61900774887302912</v>
      </c>
      <c r="JL97" s="25">
        <f t="shared" si="1630"/>
        <v>233.15398867800502</v>
      </c>
      <c r="JM97" s="20">
        <f t="shared" si="1621"/>
        <v>1.0653739927569883</v>
      </c>
      <c r="JN97" s="22">
        <f t="shared" si="1622"/>
        <v>97.970110688682595</v>
      </c>
      <c r="JO97" s="22">
        <f t="shared" si="1633"/>
        <v>134.11993194817725</v>
      </c>
      <c r="JP97" s="22">
        <f t="shared" si="1624"/>
        <v>0.51184958938919345</v>
      </c>
      <c r="JQ97" s="25">
        <f t="shared" si="1635"/>
        <v>232.60189222624902</v>
      </c>
      <c r="JR97" s="20">
        <f t="shared" si="1621"/>
        <v>1.060268063481443</v>
      </c>
      <c r="JS97" s="22">
        <f t="shared" si="1622"/>
        <v>98.112296491775993</v>
      </c>
      <c r="JT97" s="22">
        <f t="shared" si="1638"/>
        <v>133.47714651167885</v>
      </c>
      <c r="JU97" s="22">
        <f t="shared" si="1624"/>
        <v>0.41479827283891579</v>
      </c>
      <c r="JV97" s="25">
        <f t="shared" si="1640"/>
        <v>232.00424127629375</v>
      </c>
      <c r="JW97" s="20">
        <f t="shared" si="1621"/>
        <v>1.0548391662827137</v>
      </c>
      <c r="JX97" s="22">
        <f t="shared" si="1622"/>
        <v>98.239631873083908</v>
      </c>
      <c r="JY97" s="22">
        <f t="shared" si="1643"/>
        <v>132.79370264333082</v>
      </c>
      <c r="JZ97" s="22">
        <f t="shared" si="1624"/>
        <v>0.32788336199338214</v>
      </c>
      <c r="KA97" s="25">
        <f t="shared" si="1645"/>
        <v>231.3612178784081</v>
      </c>
      <c r="KB97" s="20">
        <f t="shared" si="1621"/>
        <v>1.049088954855478</v>
      </c>
      <c r="KC97" s="22">
        <f t="shared" si="1622"/>
        <v>98.352078045015659</v>
      </c>
      <c r="KD97" s="22">
        <f t="shared" si="1648"/>
        <v>132.06980852675613</v>
      </c>
      <c r="KE97" s="22">
        <f t="shared" si="1624"/>
        <v>0.25113133197640036</v>
      </c>
      <c r="KF97" s="25">
        <f t="shared" si="1650"/>
        <v>230.67301790374819</v>
      </c>
      <c r="KG97" s="20">
        <f t="shared" si="1621"/>
        <v>1.0430191807698408</v>
      </c>
      <c r="KH97" s="22">
        <f t="shared" si="1622"/>
        <v>98.449600755377972</v>
      </c>
      <c r="KI97" s="22">
        <f t="shared" si="1653"/>
        <v>131.30568466711526</v>
      </c>
      <c r="KJ97" s="22">
        <f t="shared" si="1624"/>
        <v>0.18456556219982045</v>
      </c>
      <c r="KK97" s="25">
        <f t="shared" si="1655"/>
        <v>229.93985098469304</v>
      </c>
      <c r="KL97" s="20">
        <f t="shared" si="1656"/>
        <v>1.0366316929377875</v>
      </c>
      <c r="KM97" s="22">
        <f t="shared" si="1657"/>
        <v>98.532170297808563</v>
      </c>
      <c r="KN97" s="22">
        <f t="shared" si="1658"/>
        <v>130.50156382393806</v>
      </c>
      <c r="KO97" s="22">
        <f t="shared" si="1659"/>
        <v>0.12820632924195496</v>
      </c>
      <c r="KP97" s="25">
        <f t="shared" si="1660"/>
        <v>229.16194045098857</v>
      </c>
      <c r="KQ97" s="20">
        <f t="shared" si="1656"/>
        <v>1.0299284370499884</v>
      </c>
      <c r="KR97" s="22">
        <f t="shared" si="1657"/>
        <v>98.599761520824927</v>
      </c>
      <c r="KS97" s="22">
        <f t="shared" si="1663"/>
        <v>129.65769094022303</v>
      </c>
      <c r="KT97" s="22">
        <f t="shared" si="1659"/>
        <v>8.2070800671133037E-2</v>
      </c>
      <c r="KU97" s="25">
        <f t="shared" si="1665"/>
        <v>228.33952326171911</v>
      </c>
      <c r="KV97" s="20">
        <f t="shared" si="1656"/>
        <v>1.0229114549831231</v>
      </c>
      <c r="KW97" s="22">
        <f t="shared" si="1657"/>
        <v>98.652353835485755</v>
      </c>
      <c r="KX97" s="22">
        <f t="shared" si="1668"/>
        <v>128.77432306782538</v>
      </c>
      <c r="KY97" s="22">
        <f t="shared" si="1659"/>
        <v>4.6173029816275697E-2</v>
      </c>
      <c r="KZ97" s="25">
        <f t="shared" si="1670"/>
        <v>227.47284993312743</v>
      </c>
      <c r="LA97" s="20">
        <f t="shared" si="1656"/>
        <v>1.0155828841779042</v>
      </c>
      <c r="LB97" s="22">
        <f t="shared" si="1657"/>
        <v>98.689931221662576</v>
      </c>
      <c r="LC97" s="22">
        <f t="shared" si="1673"/>
        <v>127.85172928915637</v>
      </c>
      <c r="LD97" s="22">
        <f t="shared" si="1659"/>
        <v>2.0523951486135131E-2</v>
      </c>
      <c r="LE97" s="25">
        <f t="shared" si="1675"/>
        <v>226.56218446230505</v>
      </c>
      <c r="LF97" s="20">
        <f t="shared" si="1656"/>
        <v>1.0079449569879924</v>
      </c>
      <c r="LG97" s="22">
        <f t="shared" si="1657"/>
        <v>98.71248223291947</v>
      </c>
      <c r="LH97" s="22">
        <f t="shared" si="1678"/>
        <v>126.89019063521836</v>
      </c>
      <c r="LI97" s="22">
        <f t="shared" si="1659"/>
        <v>5.1313786384435409E-3</v>
      </c>
      <c r="LJ97" s="25">
        <f t="shared" si="1680"/>
        <v>225.60780424677628</v>
      </c>
      <c r="LK97" s="20">
        <f t="shared" si="1656"/>
        <v>1</v>
      </c>
      <c r="LL97" s="22">
        <f t="shared" si="1657"/>
        <v>98.72</v>
      </c>
      <c r="LM97" s="22">
        <f t="shared" si="1683"/>
        <v>125.89</v>
      </c>
      <c r="LN97" s="22">
        <f t="shared" si="1659"/>
        <v>0</v>
      </c>
      <c r="LO97" s="25">
        <f t="shared" si="1685"/>
        <v>224.61</v>
      </c>
    </row>
    <row r="98" spans="1:327" x14ac:dyDescent="0.2">
      <c r="A98" s="1">
        <f>Foglio3!A99</f>
        <v>12</v>
      </c>
      <c r="B98" s="1">
        <f>Foglio3!B99</f>
        <v>12</v>
      </c>
      <c r="C98" s="1">
        <f>Foglio3!C99</f>
        <v>67.973415666232071</v>
      </c>
      <c r="D98" s="1">
        <f>Foglio3!D99</f>
        <v>0.3750367516936659</v>
      </c>
      <c r="E98" s="1">
        <f>Foglio3!E99</f>
        <v>0.92700994324713881</v>
      </c>
      <c r="F98" s="1">
        <f>Foglio3!F99</f>
        <v>2.4717842693036403</v>
      </c>
      <c r="G98" s="1">
        <f>Foglio1!H107</f>
        <v>-6.0323624182844098</v>
      </c>
      <c r="H98" s="1">
        <f>Foglio3!G99</f>
        <v>-0.40622057965316138</v>
      </c>
      <c r="I98" s="1">
        <f>Foglio3!H99</f>
        <v>105.78</v>
      </c>
      <c r="J98" s="1">
        <f>Foglio3!I99</f>
        <v>148.97</v>
      </c>
      <c r="K98" s="1">
        <f>Foglio3!J99</f>
        <v>254.75</v>
      </c>
      <c r="L98" s="1">
        <f>IF(G98&lt;=Foglio1!$C$3,_xlfn.XLOOKUP(Q98,W98:LO98,$W$3:$LO$3),-_xlfn.XLOOKUP(Q98,W98:LO98,$W$3:$LO$3))</f>
        <v>-42</v>
      </c>
      <c r="M98" s="1">
        <f>IF($G98&lt;=Foglio1!$C$3,_xlfn.XLOOKUP($L98,$W$3:$LO$3,$W98:$LO98),_xlfn.XLOOKUP(-$L98,$W$3:$LO$3,$W98:$LO98))</f>
        <v>1.4150119342286529</v>
      </c>
      <c r="N98" s="1">
        <f t="shared" si="1686"/>
        <v>92.194929819499379</v>
      </c>
      <c r="O98" s="1">
        <f t="shared" si="1687"/>
        <v>210.79432784204243</v>
      </c>
      <c r="P98" s="1">
        <f t="shared" si="1688"/>
        <v>9.8150783564450723</v>
      </c>
      <c r="Q98" s="1">
        <f t="shared" si="1689"/>
        <v>312.80433601798694</v>
      </c>
      <c r="W98" s="20">
        <f t="shared" si="1690"/>
        <v>1.3695671347511802</v>
      </c>
      <c r="X98" s="22">
        <f t="shared" si="1691"/>
        <v>79.335000000000008</v>
      </c>
      <c r="Y98" s="22">
        <f t="shared" si="1692"/>
        <v>204.02441606388331</v>
      </c>
      <c r="Z98" s="22">
        <f t="shared" si="1693"/>
        <v>19.106249999999996</v>
      </c>
      <c r="AA98" s="25">
        <f t="shared" si="1694"/>
        <v>302.4656660638833</v>
      </c>
      <c r="AB98" s="20">
        <f t="shared" si="1386"/>
        <v>1.3757108801381406</v>
      </c>
      <c r="AC98" s="22">
        <f t="shared" si="1387"/>
        <v>80.13036378199277</v>
      </c>
      <c r="AD98" s="22">
        <f t="shared" si="1388"/>
        <v>204.93964981417881</v>
      </c>
      <c r="AE98" s="22">
        <f t="shared" si="1389"/>
        <v>18.531607562499556</v>
      </c>
      <c r="AF98" s="25">
        <f t="shared" si="1390"/>
        <v>303.60162115867115</v>
      </c>
      <c r="AG98" s="20">
        <f t="shared" si="1386"/>
        <v>1.3814355706642003</v>
      </c>
      <c r="AH98" s="22">
        <f t="shared" si="1387"/>
        <v>80.917429885294212</v>
      </c>
      <c r="AI98" s="22">
        <f t="shared" si="1393"/>
        <v>205.79245696184591</v>
      </c>
      <c r="AJ98" s="22">
        <f t="shared" si="1389"/>
        <v>17.962960115488656</v>
      </c>
      <c r="AK98" s="25">
        <f t="shared" si="1395"/>
        <v>304.6728469626288</v>
      </c>
      <c r="AL98" s="20">
        <f t="shared" si="1386"/>
        <v>1.3867394625331693</v>
      </c>
      <c r="AM98" s="22">
        <f t="shared" si="1387"/>
        <v>81.695958561944778</v>
      </c>
      <c r="AN98" s="22">
        <f t="shared" si="1398"/>
        <v>206.58257773356621</v>
      </c>
      <c r="AO98" s="22">
        <f t="shared" si="1389"/>
        <v>17.400480874488277</v>
      </c>
      <c r="AP98" s="25">
        <f t="shared" si="1400"/>
        <v>305.67901716999927</v>
      </c>
      <c r="AQ98" s="20">
        <f t="shared" si="1386"/>
        <v>1.3916209401282034</v>
      </c>
      <c r="AR98" s="22">
        <f t="shared" si="1387"/>
        <v>82.465712664567803</v>
      </c>
      <c r="AS98" s="22">
        <f t="shared" si="1403"/>
        <v>207.30977145089847</v>
      </c>
      <c r="AT98" s="22">
        <f t="shared" si="1389"/>
        <v>16.844341176124086</v>
      </c>
      <c r="AU98" s="25">
        <f t="shared" si="1405"/>
        <v>306.61982529159036</v>
      </c>
      <c r="AV98" s="20">
        <f t="shared" si="1386"/>
        <v>1.3960785165039398</v>
      </c>
      <c r="AW98" s="22">
        <f t="shared" si="1387"/>
        <v>83.226457718606824</v>
      </c>
      <c r="AX98" s="22">
        <f t="shared" si="1408"/>
        <v>207.9738166035919</v>
      </c>
      <c r="AY98" s="22">
        <f t="shared" si="1389"/>
        <v>16.294710425935648</v>
      </c>
      <c r="AZ98" s="25">
        <f t="shared" si="1410"/>
        <v>307.49498474813436</v>
      </c>
      <c r="BA98" s="20">
        <f t="shared" si="1386"/>
        <v>1.4001108338394328</v>
      </c>
      <c r="BB98" s="22">
        <f t="shared" si="1387"/>
        <v>83.977961993748906</v>
      </c>
      <c r="BC98" s="22">
        <f t="shared" si="1413"/>
        <v>208.57451091706031</v>
      </c>
      <c r="BD98" s="22">
        <f t="shared" si="1389"/>
        <v>15.75175604677387</v>
      </c>
      <c r="BE98" s="25">
        <f t="shared" si="1415"/>
        <v>308.30422895758312</v>
      </c>
      <c r="BF98" s="20">
        <f t="shared" si="1386"/>
        <v>1.4037166638517604</v>
      </c>
      <c r="BG98" s="22">
        <f t="shared" si="1387"/>
        <v>84.719996574511839</v>
      </c>
      <c r="BH98" s="22">
        <f t="shared" si="1418"/>
        <v>209.11167141399676</v>
      </c>
      <c r="BI98" s="22">
        <f t="shared" si="1389"/>
        <v>15.21564342780235</v>
      </c>
      <c r="BJ98" s="25">
        <f t="shared" si="1420"/>
        <v>309.04731141631095</v>
      </c>
      <c r="BK98" s="20">
        <f t="shared" si="1386"/>
        <v>1.4068949081701694</v>
      </c>
      <c r="BL98" s="22">
        <f t="shared" si="1387"/>
        <v>85.452335429974056</v>
      </c>
      <c r="BM98" s="22">
        <f t="shared" si="1423"/>
        <v>209.58513447011012</v>
      </c>
      <c r="BN98" s="22">
        <f t="shared" si="1389"/>
        <v>14.686535874118283</v>
      </c>
      <c r="BO98" s="25">
        <f t="shared" si="1425"/>
        <v>309.72400577420245</v>
      </c>
      <c r="BP98" s="20">
        <f t="shared" si="1386"/>
        <v>1.4096445986706536</v>
      </c>
      <c r="BQ98" s="22">
        <f t="shared" si="1387"/>
        <v>86.174755482625912</v>
      </c>
      <c r="BR98" s="22">
        <f t="shared" si="1428"/>
        <v>209.99475586396727</v>
      </c>
      <c r="BS98" s="22">
        <f t="shared" si="1389"/>
        <v>14.164594557008083</v>
      </c>
      <c r="BT98" s="25">
        <f t="shared" si="1430"/>
        <v>310.33410590360126</v>
      </c>
      <c r="BU98" s="20">
        <f t="shared" si="1386"/>
        <v>1.4119648977708481</v>
      </c>
      <c r="BV98" s="22">
        <f t="shared" si="1387"/>
        <v>86.88703667632106</v>
      </c>
      <c r="BW98" s="22">
        <f t="shared" si="1433"/>
        <v>210.34041082092324</v>
      </c>
      <c r="BX98" s="22">
        <f t="shared" si="1389"/>
        <v>13.649978464853113</v>
      </c>
      <c r="BY98" s="25">
        <f t="shared" si="1435"/>
        <v>310.87742596209739</v>
      </c>
      <c r="BZ98" s="20">
        <f t="shared" si="1386"/>
        <v>1.413855098685171</v>
      </c>
      <c r="CA98" s="22">
        <f t="shared" si="1387"/>
        <v>87.58896204330793</v>
      </c>
      <c r="CB98" s="22">
        <f t="shared" si="1438"/>
        <v>210.62199405112992</v>
      </c>
      <c r="CC98" s="22">
        <f t="shared" si="1389"/>
        <v>13.142844354700241</v>
      </c>
      <c r="CD98" s="25">
        <f t="shared" si="1440"/>
        <v>311.35380044913808</v>
      </c>
      <c r="CE98" s="20">
        <f t="shared" si="1386"/>
        <v>1.4153146256401126</v>
      </c>
      <c r="CF98" s="22">
        <f t="shared" si="1387"/>
        <v>88.280317770320011</v>
      </c>
      <c r="CG98" s="22">
        <f t="shared" si="1443"/>
        <v>210.83941978160757</v>
      </c>
      <c r="CH98" s="22">
        <f t="shared" si="1389"/>
        <v>12.64334670451213</v>
      </c>
      <c r="CI98" s="25">
        <f t="shared" si="1445"/>
        <v>311.7630842564397</v>
      </c>
      <c r="CJ98" s="20">
        <f t="shared" si="1386"/>
        <v>1.416343034049623</v>
      </c>
      <c r="CK98" s="22">
        <f t="shared" si="1387"/>
        <v>88.960893263705557</v>
      </c>
      <c r="CL98" s="22">
        <f t="shared" si="1448"/>
        <v>210.99262178237234</v>
      </c>
      <c r="CM98" s="22">
        <f t="shared" si="1389"/>
        <v>12.151637666111776</v>
      </c>
      <c r="CN98" s="25">
        <f t="shared" si="1450"/>
        <v>312.10515271218964</v>
      </c>
      <c r="CO98" s="20">
        <f t="shared" si="1451"/>
        <v>1.4169400106505392</v>
      </c>
      <c r="CP98" s="22">
        <f t="shared" si="1452"/>
        <v>89.63048121357636</v>
      </c>
      <c r="CQ98" s="22">
        <f t="shared" si="1453"/>
        <v>211.08155338661084</v>
      </c>
      <c r="CR98" s="22">
        <f t="shared" si="1454"/>
        <v>11.667867018835567</v>
      </c>
      <c r="CS98" s="25">
        <f t="shared" si="1455"/>
        <v>312.37990161902275</v>
      </c>
      <c r="CT98" s="20">
        <f t="shared" si="1451"/>
        <v>1.4171053735980053</v>
      </c>
      <c r="CU98" s="22">
        <f t="shared" si="1452"/>
        <v>90.288877656956501</v>
      </c>
      <c r="CV98" s="22">
        <f t="shared" si="1458"/>
        <v>211.10618750489485</v>
      </c>
      <c r="CW98" s="22">
        <f t="shared" si="1454"/>
        <v>11.192182123909051</v>
      </c>
      <c r="CX98" s="25">
        <f t="shared" si="1460"/>
        <v>312.58724728576038</v>
      </c>
      <c r="CY98" s="20">
        <f t="shared" si="1451"/>
        <v>1.4168390725208653</v>
      </c>
      <c r="CZ98" s="22">
        <f t="shared" si="1452"/>
        <v>90.935882039911263</v>
      </c>
      <c r="DA98" s="22">
        <f t="shared" si="1463"/>
        <v>211.06651663343331</v>
      </c>
      <c r="DB98" s="22">
        <f t="shared" si="1454"/>
        <v>10.724727879559291</v>
      </c>
      <c r="DC98" s="25">
        <f t="shared" si="1465"/>
        <v>312.72712655290388</v>
      </c>
      <c r="DD98" s="20">
        <f t="shared" si="1451"/>
        <v>1.416141188537007</v>
      </c>
      <c r="DE98" s="22">
        <f t="shared" si="1452"/>
        <v>91.571297278637928</v>
      </c>
      <c r="DF98" s="22">
        <f t="shared" si="1468"/>
        <v>210.96255285635792</v>
      </c>
      <c r="DG98" s="22">
        <f t="shared" si="1454"/>
        <v>10.265646676877449</v>
      </c>
      <c r="DH98" s="25">
        <f t="shared" si="1470"/>
        <v>312.79949681187333</v>
      </c>
      <c r="DI98" s="20">
        <f t="shared" si="1451"/>
        <v>1.4150119342286529</v>
      </c>
      <c r="DJ98" s="22">
        <f t="shared" si="1452"/>
        <v>92.194929819499379</v>
      </c>
      <c r="DK98" s="22">
        <f t="shared" si="1473"/>
        <v>210.79432784204243</v>
      </c>
      <c r="DL98" s="22">
        <f t="shared" si="1454"/>
        <v>9.8150783564450723</v>
      </c>
      <c r="DM98" s="25">
        <f t="shared" si="1475"/>
        <v>312.80433601798694</v>
      </c>
      <c r="DN98" s="20">
        <f t="shared" si="1451"/>
        <v>1.4134516535776043</v>
      </c>
      <c r="DO98" s="22">
        <f t="shared" si="1452"/>
        <v>92.806589697982417</v>
      </c>
      <c r="DP98" s="22">
        <f t="shared" si="1478"/>
        <v>210.56189283345572</v>
      </c>
      <c r="DQ98" s="22">
        <f t="shared" si="1454"/>
        <v>9.3731601657373247</v>
      </c>
      <c r="DR98" s="25">
        <f t="shared" si="1480"/>
        <v>312.74164269717545</v>
      </c>
      <c r="DS98" s="20">
        <f t="shared" si="1451"/>
        <v>1.4114608218604621</v>
      </c>
      <c r="DT98" s="22">
        <f t="shared" si="1452"/>
        <v>93.406090596562748</v>
      </c>
      <c r="DU98" s="22">
        <f t="shared" si="1483"/>
        <v>210.26531863255303</v>
      </c>
      <c r="DV98" s="22">
        <f t="shared" si="1454"/>
        <v>8.9400267173160515</v>
      </c>
      <c r="DW98" s="25">
        <f t="shared" si="1485"/>
        <v>312.61143594643187</v>
      </c>
      <c r="DX98" s="20">
        <f t="shared" si="1451"/>
        <v>1.4090400455038532</v>
      </c>
      <c r="DY98" s="22">
        <f t="shared" si="1452"/>
        <v>93.993249901459194</v>
      </c>
      <c r="DZ98" s="22">
        <f t="shared" si="1488"/>
        <v>209.90469557870901</v>
      </c>
      <c r="EA98" s="22">
        <f t="shared" si="1454"/>
        <v>8.5158099478254989</v>
      </c>
      <c r="EB98" s="25">
        <f t="shared" si="1490"/>
        <v>312.41375542799375</v>
      </c>
      <c r="EC98" s="20">
        <f t="shared" si="1451"/>
        <v>1.4061900618997065</v>
      </c>
      <c r="ED98" s="22">
        <f t="shared" si="1452"/>
        <v>94.567888758259514</v>
      </c>
      <c r="EE98" s="22">
        <f t="shared" si="1493"/>
        <v>209.48013352119929</v>
      </c>
      <c r="EF98" s="22">
        <f t="shared" si="1454"/>
        <v>8.1006390778031392</v>
      </c>
      <c r="EG98" s="25">
        <f t="shared" si="1495"/>
        <v>312.14866135726191</v>
      </c>
      <c r="EH98" s="20">
        <f t="shared" si="1451"/>
        <v>1.4029117391806363</v>
      </c>
      <c r="EI98" s="22">
        <f t="shared" si="1452"/>
        <v>95.129832126401325</v>
      </c>
      <c r="EJ98" s="22">
        <f t="shared" si="1498"/>
        <v>208.99176178573939</v>
      </c>
      <c r="EK98" s="22">
        <f t="shared" si="1454"/>
        <v>7.6946405723178222</v>
      </c>
      <c r="EL98" s="25">
        <f t="shared" si="1500"/>
        <v>311.81623448445856</v>
      </c>
      <c r="EM98" s="20">
        <f t="shared" si="1451"/>
        <v>1.3992060759555005</v>
      </c>
      <c r="EN98" s="22">
        <f t="shared" si="1452"/>
        <v>95.678908832490976</v>
      </c>
      <c r="EO98" s="22">
        <f t="shared" si="1503"/>
        <v>208.43972913509091</v>
      </c>
      <c r="EP98" s="22">
        <f t="shared" si="1454"/>
        <v>7.2979381024473202</v>
      </c>
      <c r="EQ98" s="25">
        <f t="shared" si="1505"/>
        <v>311.41657607002924</v>
      </c>
      <c r="ER98" s="20">
        <f t="shared" si="1451"/>
        <v>1.3950742010052146</v>
      </c>
      <c r="ES98" s="22">
        <f t="shared" si="1452"/>
        <v>96.214951622444786</v>
      </c>
      <c r="ET98" s="22">
        <f t="shared" si="1508"/>
        <v>207.82420372374682</v>
      </c>
      <c r="EU98" s="22">
        <f t="shared" si="1454"/>
        <v>6.9106525076069003</v>
      </c>
      <c r="EV98" s="25">
        <f t="shared" si="1510"/>
        <v>310.94980785379852</v>
      </c>
      <c r="EW98" s="20">
        <f t="shared" si="1451"/>
        <v>1.390517372938916</v>
      </c>
      <c r="EX98" s="22">
        <f t="shared" si="1452"/>
        <v>96.737797212436149</v>
      </c>
      <c r="EY98" s="22">
        <f t="shared" si="1513"/>
        <v>207.14537304671032</v>
      </c>
      <c r="EZ98" s="22">
        <f t="shared" si="1454"/>
        <v>6.5329017587404721</v>
      </c>
      <c r="FA98" s="25">
        <f t="shared" si="1515"/>
        <v>310.41607201788696</v>
      </c>
      <c r="FB98" s="20">
        <f t="shared" si="1516"/>
        <v>1.3855369798105752</v>
      </c>
      <c r="FC98" s="22">
        <f t="shared" si="1517"/>
        <v>97.247286338633472</v>
      </c>
      <c r="FD98" s="22">
        <f t="shared" si="1518"/>
        <v>206.4034438823814</v>
      </c>
      <c r="FE98" s="22">
        <f t="shared" si="1519"/>
        <v>6.1648009223854832</v>
      </c>
      <c r="FF98" s="25">
        <f t="shared" si="1520"/>
        <v>309.81553114340039</v>
      </c>
      <c r="FG98" s="20">
        <f t="shared" si="1516"/>
        <v>1.3801345386961863</v>
      </c>
      <c r="FH98" s="22">
        <f t="shared" si="1517"/>
        <v>97.743263805713369</v>
      </c>
      <c r="FI98" s="22">
        <f t="shared" si="1523"/>
        <v>205.59864222957088</v>
      </c>
      <c r="FJ98" s="22">
        <f t="shared" si="1519"/>
        <v>5.8064621256225726</v>
      </c>
      <c r="FK98" s="25">
        <f t="shared" si="1525"/>
        <v>309.14836816090678</v>
      </c>
      <c r="FL98" s="20">
        <f t="shared" si="1516"/>
        <v>1.3743116952316472</v>
      </c>
      <c r="FM98" s="22">
        <f t="shared" si="1517"/>
        <v>98.225578534134726</v>
      </c>
      <c r="FN98" s="22">
        <f t="shared" si="1528"/>
        <v>204.73121323865848</v>
      </c>
      <c r="FO98" s="22">
        <f t="shared" si="1519"/>
        <v>5.4579945219205319</v>
      </c>
      <c r="FP98" s="25">
        <f t="shared" si="1530"/>
        <v>308.41478629471374</v>
      </c>
      <c r="FQ98" s="20">
        <f t="shared" si="1516"/>
        <v>1.3680702231114839</v>
      </c>
      <c r="FR98" s="22">
        <f t="shared" si="1517"/>
        <v>98.694083606158969</v>
      </c>
      <c r="FS98" s="22">
        <f t="shared" si="1533"/>
        <v>203.80142113691775</v>
      </c>
      <c r="FT98" s="22">
        <f t="shared" si="1519"/>
        <v>5.1195042578871357</v>
      </c>
      <c r="FU98" s="25">
        <f t="shared" si="1535"/>
        <v>307.61500900096382</v>
      </c>
      <c r="FV98" s="20">
        <f t="shared" si="1516"/>
        <v>1.3614120235485674</v>
      </c>
      <c r="FW98" s="22">
        <f t="shared" si="1517"/>
        <v>99.14863631060264</v>
      </c>
      <c r="FX98" s="22">
        <f t="shared" si="1538"/>
        <v>202.80954914803007</v>
      </c>
      <c r="FY98" s="22">
        <f t="shared" si="1519"/>
        <v>4.79109444093584</v>
      </c>
      <c r="FZ98" s="25">
        <f t="shared" si="1540"/>
        <v>306.74927989956859</v>
      </c>
      <c r="GA98" s="20">
        <f t="shared" si="1516"/>
        <v>1.3543391246949834</v>
      </c>
      <c r="GB98" s="22">
        <f t="shared" si="1517"/>
        <v>99.589098186308647</v>
      </c>
      <c r="GC98" s="22">
        <f t="shared" si="1543"/>
        <v>201.75589940581168</v>
      </c>
      <c r="GD98" s="22">
        <f t="shared" si="1519"/>
        <v>4.4728651078782526</v>
      </c>
      <c r="GE98" s="25">
        <f t="shared" si="1545"/>
        <v>305.81786269999856</v>
      </c>
      <c r="GF98" s="20">
        <f t="shared" si="1516"/>
        <v>1.3468536810242395</v>
      </c>
      <c r="GG98" s="22">
        <f t="shared" si="1517"/>
        <v>100.01533506432277</v>
      </c>
      <c r="GH98" s="22">
        <f t="shared" si="1548"/>
        <v>200.64079286218097</v>
      </c>
      <c r="GI98" s="22">
        <f t="shared" si="1519"/>
        <v>4.1649131944519917</v>
      </c>
      <c r="GJ98" s="25">
        <f t="shared" si="1550"/>
        <v>304.82104112095573</v>
      </c>
      <c r="GK98" s="20">
        <f t="shared" si="1551"/>
        <v>1.3389579726749912</v>
      </c>
      <c r="GL98" s="22">
        <f t="shared" si="1552"/>
        <v>100.42721710876295</v>
      </c>
      <c r="GM98" s="22">
        <f t="shared" si="1553"/>
        <v>199.46456918939344</v>
      </c>
      <c r="GN98" s="22">
        <f t="shared" si="1554"/>
        <v>3.8673325057930796</v>
      </c>
      <c r="GO98" s="25">
        <f t="shared" si="1555"/>
        <v>303.75911880394943</v>
      </c>
      <c r="GP98" s="20">
        <f t="shared" si="1551"/>
        <v>1.3306544047564888</v>
      </c>
      <c r="GQ98" s="22">
        <f t="shared" si="1552"/>
        <v>100.82461885636842</v>
      </c>
      <c r="GR98" s="22">
        <f t="shared" si="1558"/>
        <v>198.22758667657413</v>
      </c>
      <c r="GS98" s="22">
        <f t="shared" si="1554"/>
        <v>3.5802136878620141</v>
      </c>
      <c r="GT98" s="25">
        <f t="shared" si="1560"/>
        <v>302.63241922080454</v>
      </c>
      <c r="GU98" s="20">
        <f t="shared" si="1551"/>
        <v>1.3219455066159591</v>
      </c>
      <c r="GV98" s="22">
        <f t="shared" si="1552"/>
        <v>101.20741925471715</v>
      </c>
      <c r="GW98" s="22">
        <f t="shared" si="1563"/>
        <v>196.93022212057943</v>
      </c>
      <c r="GX98" s="22">
        <f t="shared" si="1554"/>
        <v>3.3036441998321142</v>
      </c>
      <c r="GY98" s="25">
        <f t="shared" si="1565"/>
        <v>301.44128557512869</v>
      </c>
      <c r="GZ98" s="20">
        <f t="shared" si="1551"/>
        <v>1.3128339310681403</v>
      </c>
      <c r="HA98" s="22">
        <f t="shared" si="1552"/>
        <v>101.57550169909958</v>
      </c>
      <c r="HB98" s="22">
        <f t="shared" si="1568"/>
        <v>195.57287071122084</v>
      </c>
      <c r="HC98" s="22">
        <f t="shared" si="1554"/>
        <v>3.0377082874486221</v>
      </c>
      <c r="HD98" s="25">
        <f t="shared" si="1570"/>
        <v>300.186080697769</v>
      </c>
      <c r="HE98" s="20">
        <f t="shared" si="1551"/>
        <v>1.3033224535872105</v>
      </c>
      <c r="HF98" s="22">
        <f t="shared" si="1552"/>
        <v>101.92875406803739</v>
      </c>
      <c r="HG98" s="22">
        <f t="shared" si="1573"/>
        <v>194.15594591088674</v>
      </c>
      <c r="HH98" s="22">
        <f t="shared" si="1554"/>
        <v>2.7824869573666353</v>
      </c>
      <c r="HI98" s="25">
        <f t="shared" si="1575"/>
        <v>298.86718693629081</v>
      </c>
      <c r="HJ98" s="20">
        <f t="shared" si="1551"/>
        <v>1.2934139714613497</v>
      </c>
      <c r="HK98" s="22">
        <f t="shared" si="1552"/>
        <v>102.267068757437</v>
      </c>
      <c r="HL98" s="22">
        <f t="shared" si="1578"/>
        <v>192.67987932859728</v>
      </c>
      <c r="HM98" s="22">
        <f t="shared" si="1554"/>
        <v>2.5380579524756781</v>
      </c>
      <c r="HN98" s="25">
        <f t="shared" si="1580"/>
        <v>297.48500603850999</v>
      </c>
      <c r="HO98" s="20">
        <f t="shared" si="1551"/>
        <v>1.2831115029101996</v>
      </c>
      <c r="HP98" s="22">
        <f t="shared" si="1552"/>
        <v>102.5903427133667</v>
      </c>
      <c r="HQ98" s="22">
        <f t="shared" si="1583"/>
        <v>191.14512058853242</v>
      </c>
      <c r="HR98" s="22">
        <f t="shared" si="1554"/>
        <v>2.3044957282184741</v>
      </c>
      <c r="HS98" s="25">
        <f t="shared" si="1585"/>
        <v>296.03995903011759</v>
      </c>
      <c r="HT98" s="20">
        <f t="shared" si="1586"/>
        <v>1.2724181861654824</v>
      </c>
      <c r="HU98" s="22">
        <f t="shared" si="1587"/>
        <v>102.89847746344788</v>
      </c>
      <c r="HV98" s="22">
        <f t="shared" si="1588"/>
        <v>189.5521371930719</v>
      </c>
      <c r="HW98" s="22">
        <f t="shared" si="1589"/>
        <v>2.081871429911105</v>
      </c>
      <c r="HX98" s="25">
        <f t="shared" si="1590"/>
        <v>294.53248608643088</v>
      </c>
      <c r="HY98" s="20">
        <f t="shared" si="1586"/>
        <v>1.2613372785150678</v>
      </c>
      <c r="HZ98" s="22">
        <f t="shared" si="1587"/>
        <v>103.19137914685068</v>
      </c>
      <c r="IA98" s="22">
        <f t="shared" si="1593"/>
        <v>187.90141438038964</v>
      </c>
      <c r="IB98" s="22">
        <f t="shared" si="1589"/>
        <v>1.8702528710714457</v>
      </c>
      <c r="IC98" s="25">
        <f t="shared" si="1595"/>
        <v>292.96304639831175</v>
      </c>
      <c r="ID98" s="20">
        <f t="shared" si="1586"/>
        <v>1.2498721553107688</v>
      </c>
      <c r="IE98" s="22">
        <f t="shared" si="1587"/>
        <v>103.46895854288495</v>
      </c>
      <c r="IF98" s="22">
        <f t="shared" si="1598"/>
        <v>186.19345497664523</v>
      </c>
      <c r="IG98" s="22">
        <f t="shared" si="1589"/>
        <v>1.6697045127625083</v>
      </c>
      <c r="IH98" s="25">
        <f t="shared" si="1600"/>
        <v>291.33211803229267</v>
      </c>
      <c r="II98" s="20">
        <f t="shared" si="1586"/>
        <v>1.2380263089401788</v>
      </c>
      <c r="IJ98" s="22">
        <f t="shared" si="1587"/>
        <v>103.73113109817768</v>
      </c>
      <c r="IK98" s="22">
        <f t="shared" si="1603"/>
        <v>184.42877924281845</v>
      </c>
      <c r="IL98" s="22">
        <f t="shared" si="1589"/>
        <v>1.4802874439569893</v>
      </c>
      <c r="IM98" s="25">
        <f t="shared" si="1605"/>
        <v>289.6401977849531</v>
      </c>
      <c r="IN98" s="20">
        <f t="shared" si="1586"/>
        <v>1.2258033477628552</v>
      </c>
      <c r="IO98" s="22">
        <f t="shared" si="1587"/>
        <v>103.97781695242882</v>
      </c>
      <c r="IP98" s="22">
        <f t="shared" si="1608"/>
        <v>182.60792471623253</v>
      </c>
      <c r="IQ98" s="22">
        <f t="shared" si="1589"/>
        <v>1.3020593629289772</v>
      </c>
      <c r="IR98" s="25">
        <f t="shared" si="1610"/>
        <v>287.8878010315903</v>
      </c>
      <c r="IS98" s="20">
        <f t="shared" si="1586"/>
        <v>1.2132069950111795</v>
      </c>
      <c r="IT98" s="22">
        <f t="shared" si="1587"/>
        <v>104.20894096273744</v>
      </c>
      <c r="IU98" s="22">
        <f t="shared" si="1613"/>
        <v>180.73144604681539</v>
      </c>
      <c r="IV98" s="22">
        <f t="shared" si="1589"/>
        <v>1.1350745596784848</v>
      </c>
      <c r="IW98" s="25">
        <f t="shared" si="1615"/>
        <v>286.07546156923132</v>
      </c>
      <c r="IX98" s="20">
        <f t="shared" si="1586"/>
        <v>1.2002410876562235</v>
      </c>
      <c r="IY98" s="22">
        <f t="shared" si="1587"/>
        <v>104.4244327264911</v>
      </c>
      <c r="IZ98" s="22">
        <f t="shared" si="1618"/>
        <v>178.79991482814762</v>
      </c>
      <c r="JA98" s="22">
        <f t="shared" si="1589"/>
        <v>0.97938389939419812</v>
      </c>
      <c r="JB98" s="25">
        <f t="shared" si="1620"/>
        <v>284.20373145403289</v>
      </c>
      <c r="JC98" s="20">
        <f t="shared" si="1621"/>
        <v>1.1869095752389707</v>
      </c>
      <c r="JD98" s="22">
        <f t="shared" si="1622"/>
        <v>104.62422660281098</v>
      </c>
      <c r="JE98" s="22">
        <f t="shared" si="1623"/>
        <v>176.81391942334946</v>
      </c>
      <c r="JF98" s="22">
        <f t="shared" si="1624"/>
        <v>0.83503480695945009</v>
      </c>
      <c r="JG98" s="25">
        <f t="shared" si="1625"/>
        <v>282.27318083311991</v>
      </c>
      <c r="JH98" s="20">
        <f t="shared" si="1621"/>
        <v>1.173216518667249</v>
      </c>
      <c r="JI98" s="22">
        <f t="shared" si="1622"/>
        <v>104.80826173254695</v>
      </c>
      <c r="JJ98" s="22">
        <f t="shared" si="1628"/>
        <v>174.77406478586008</v>
      </c>
      <c r="JK98" s="22">
        <f t="shared" si="1624"/>
        <v>0.70207125250614033</v>
      </c>
      <c r="JL98" s="25">
        <f t="shared" si="1630"/>
        <v>280.28439777091319</v>
      </c>
      <c r="JM98" s="20">
        <f t="shared" si="1621"/>
        <v>1.1591660889787374</v>
      </c>
      <c r="JN98" s="22">
        <f t="shared" si="1622"/>
        <v>104.97648205681568</v>
      </c>
      <c r="JO98" s="22">
        <f t="shared" si="1633"/>
        <v>172.6809722751625</v>
      </c>
      <c r="JP98" s="22">
        <f t="shared" si="1624"/>
        <v>0.58053373802100106</v>
      </c>
      <c r="JQ98" s="25">
        <f t="shared" si="1635"/>
        <v>278.23798806999923</v>
      </c>
      <c r="JR98" s="20">
        <f t="shared" si="1621"/>
        <v>1.1447625660704293</v>
      </c>
      <c r="JS98" s="22">
        <f t="shared" si="1622"/>
        <v>105.12883633407684</v>
      </c>
      <c r="JT98" s="22">
        <f t="shared" si="1638"/>
        <v>170.53527946751186</v>
      </c>
      <c r="JU98" s="22">
        <f t="shared" si="1624"/>
        <v>0.47045928500829792</v>
      </c>
      <c r="JV98" s="25">
        <f t="shared" si="1640"/>
        <v>276.13457508659701</v>
      </c>
      <c r="JW98" s="20">
        <f t="shared" si="1621"/>
        <v>1.1300103373949317</v>
      </c>
      <c r="JX98" s="22">
        <f t="shared" si="1622"/>
        <v>105.26527815574165</v>
      </c>
      <c r="JY98" s="22">
        <f t="shared" si="1643"/>
        <v>168.33763996172297</v>
      </c>
      <c r="JZ98" s="22">
        <f t="shared" si="1624"/>
        <v>0.37188142321274253</v>
      </c>
      <c r="KA98" s="25">
        <f t="shared" si="1645"/>
        <v>273.9747995406774</v>
      </c>
      <c r="KB98" s="20">
        <f t="shared" si="1621"/>
        <v>1.1149138966240077</v>
      </c>
      <c r="KC98" s="22">
        <f t="shared" si="1622"/>
        <v>105.38576596030953</v>
      </c>
      <c r="KD98" s="22">
        <f t="shared" si="1648"/>
        <v>166.08872318007843</v>
      </c>
      <c r="KE98" s="22">
        <f t="shared" si="1624"/>
        <v>0.28483018040598373</v>
      </c>
      <c r="KF98" s="25">
        <f t="shared" si="1650"/>
        <v>271.75931932079396</v>
      </c>
      <c r="KG98" s="20">
        <f t="shared" si="1621"/>
        <v>1.0994778422797589</v>
      </c>
      <c r="KH98" s="22">
        <f t="shared" si="1622"/>
        <v>105.49026304602798</v>
      </c>
      <c r="KI98" s="22">
        <f t="shared" si="1653"/>
        <v>163.78921416441568</v>
      </c>
      <c r="KJ98" s="22">
        <f t="shared" si="1624"/>
        <v>0.20933207323985689</v>
      </c>
      <c r="KK98" s="25">
        <f t="shared" si="1655"/>
        <v>269.48880928368351</v>
      </c>
      <c r="KL98" s="20">
        <f t="shared" si="1656"/>
        <v>1.0837068763338706</v>
      </c>
      <c r="KM98" s="22">
        <f t="shared" si="1657"/>
        <v>105.57873758207242</v>
      </c>
      <c r="KN98" s="22">
        <f t="shared" si="1658"/>
        <v>161.43981336745671</v>
      </c>
      <c r="KO98" s="22">
        <f t="shared" si="1659"/>
        <v>0.14541009916917336</v>
      </c>
      <c r="KP98" s="25">
        <f t="shared" si="1660"/>
        <v>267.1639610486983</v>
      </c>
      <c r="KQ98" s="20">
        <f t="shared" si="1656"/>
        <v>1.0676058027753466</v>
      </c>
      <c r="KR98" s="22">
        <f t="shared" si="1657"/>
        <v>105.6511626182421</v>
      </c>
      <c r="KS98" s="22">
        <f t="shared" si="1663"/>
        <v>159.04123643944337</v>
      </c>
      <c r="KT98" s="22">
        <f t="shared" si="1659"/>
        <v>9.3083729446467839E-2</v>
      </c>
      <c r="KU98" s="25">
        <f t="shared" si="1665"/>
        <v>264.78548278713191</v>
      </c>
      <c r="KV98" s="20">
        <f t="shared" si="1656"/>
        <v>1.0511795261471675</v>
      </c>
      <c r="KW98" s="22">
        <f t="shared" si="1657"/>
        <v>105.7075160931694</v>
      </c>
      <c r="KX98" s="22">
        <f t="shared" si="1668"/>
        <v>156.59421401014353</v>
      </c>
      <c r="KY98" s="22">
        <f t="shared" si="1659"/>
        <v>5.2368903190847395E-2</v>
      </c>
      <c r="KZ98" s="25">
        <f t="shared" si="1670"/>
        <v>262.35409900650376</v>
      </c>
      <c r="LA98" s="20">
        <f t="shared" si="1656"/>
        <v>1.0344330500523196</v>
      </c>
      <c r="LB98" s="22">
        <f t="shared" si="1657"/>
        <v>105.74778084103998</v>
      </c>
      <c r="LC98" s="22">
        <f t="shared" si="1673"/>
        <v>154.09949146629404</v>
      </c>
      <c r="LD98" s="22">
        <f t="shared" si="1659"/>
        <v>2.3278022532803189E-2</v>
      </c>
      <c r="LE98" s="25">
        <f t="shared" si="1675"/>
        <v>259.87055032986683</v>
      </c>
      <c r="LF98" s="20">
        <f t="shared" si="1656"/>
        <v>1.0173714756296475</v>
      </c>
      <c r="LG98" s="22">
        <f t="shared" si="1657"/>
        <v>105.77194459682154</v>
      </c>
      <c r="LH98" s="22">
        <f t="shared" si="1678"/>
        <v>151.55782872454859</v>
      </c>
      <c r="LI98" s="22">
        <f t="shared" si="1659"/>
        <v>5.8199488363986111E-3</v>
      </c>
      <c r="LJ98" s="25">
        <f t="shared" si="1680"/>
        <v>257.33559327020652</v>
      </c>
      <c r="LK98" s="20">
        <f t="shared" si="1656"/>
        <v>1</v>
      </c>
      <c r="LL98" s="22">
        <f t="shared" si="1657"/>
        <v>105.78</v>
      </c>
      <c r="LM98" s="22">
        <f t="shared" si="1683"/>
        <v>148.97</v>
      </c>
      <c r="LN98" s="22">
        <f t="shared" si="1659"/>
        <v>0</v>
      </c>
      <c r="LO98" s="25">
        <f t="shared" si="1685"/>
        <v>254.75</v>
      </c>
    </row>
    <row r="99" spans="1:327" x14ac:dyDescent="0.2">
      <c r="A99" s="1">
        <f>Foglio3!A100</f>
        <v>13</v>
      </c>
      <c r="B99" s="1">
        <f>Foglio3!B100</f>
        <v>13</v>
      </c>
      <c r="C99" s="1">
        <f>Foglio3!C100</f>
        <v>68.232858549652349</v>
      </c>
      <c r="D99" s="1">
        <f>Foglio3!D100</f>
        <v>0.37083529728533715</v>
      </c>
      <c r="E99" s="1">
        <f>Foglio3!E100</f>
        <v>0.92869864987911743</v>
      </c>
      <c r="F99" s="1">
        <f>Foglio3!F100</f>
        <v>2.5043426466616401</v>
      </c>
      <c r="G99" s="1">
        <f>Foglio1!H108</f>
        <v>8.7957529268803327</v>
      </c>
      <c r="H99" s="1">
        <f>Foglio3!G100</f>
        <v>0.62654604089725408</v>
      </c>
      <c r="I99" s="1">
        <f>Foglio3!H100</f>
        <v>101.64</v>
      </c>
      <c r="J99" s="1">
        <f>Foglio3!I100</f>
        <v>144.72</v>
      </c>
      <c r="K99" s="1">
        <f>Foglio3!J100</f>
        <v>246.36</v>
      </c>
      <c r="L99" s="1">
        <f>IF(G99&lt;=Foglio1!$C$3,_xlfn.XLOOKUP(Q99,W99:LO99,$W$3:$LO$3),-_xlfn.XLOOKUP(Q99,W99:LO99,$W$3:$LO$3))</f>
        <v>-55</v>
      </c>
      <c r="M99" s="1">
        <f>IF($G99&lt;=Foglio1!$C$3,_xlfn.XLOOKUP($L99,$W$3:$LO$3,$W99:$LO99),_xlfn.XLOOKUP(-$L99,$W$3:$LO$3,$W99:$LO99))</f>
        <v>1.8588964166005753</v>
      </c>
      <c r="N99" s="1">
        <f t="shared" si="1686"/>
        <v>79.969154495360158</v>
      </c>
      <c r="O99" s="1">
        <f t="shared" si="1687"/>
        <v>269.01948941043526</v>
      </c>
      <c r="P99" s="1">
        <f t="shared" si="1688"/>
        <v>15.758056371083441</v>
      </c>
      <c r="Q99" s="1">
        <f t="shared" si="1689"/>
        <v>364.74670027687887</v>
      </c>
      <c r="W99" s="20">
        <f t="shared" si="1690"/>
        <v>1.8588683110154132</v>
      </c>
      <c r="X99" s="22">
        <f t="shared" si="1691"/>
        <v>76.23</v>
      </c>
      <c r="Y99" s="22">
        <f t="shared" si="1692"/>
        <v>269.01542197015061</v>
      </c>
      <c r="Z99" s="22">
        <f t="shared" si="1693"/>
        <v>18.476999999999997</v>
      </c>
      <c r="AA99" s="25">
        <f t="shared" si="1694"/>
        <v>363.72242197015061</v>
      </c>
      <c r="AB99" s="20">
        <f t="shared" si="1386"/>
        <v>1.8600072606553761</v>
      </c>
      <c r="AC99" s="22">
        <f t="shared" si="1387"/>
        <v>76.994234966928957</v>
      </c>
      <c r="AD99" s="22">
        <f t="shared" si="1388"/>
        <v>269.18025076204606</v>
      </c>
      <c r="AE99" s="22">
        <f t="shared" si="1389"/>
        <v>17.92128297977386</v>
      </c>
      <c r="AF99" s="25">
        <f t="shared" si="1390"/>
        <v>364.09576870874889</v>
      </c>
      <c r="AG99" s="20">
        <f t="shared" si="1386"/>
        <v>1.8605796340654484</v>
      </c>
      <c r="AH99" s="22">
        <f t="shared" si="1387"/>
        <v>77.750497008331479</v>
      </c>
      <c r="AI99" s="22">
        <f t="shared" si="1393"/>
        <v>269.26308464195171</v>
      </c>
      <c r="AJ99" s="22">
        <f t="shared" si="1389"/>
        <v>17.371363509526148</v>
      </c>
      <c r="AK99" s="25">
        <f t="shared" si="1395"/>
        <v>364.38494515980932</v>
      </c>
      <c r="AL99" s="20">
        <f t="shared" si="1386"/>
        <v>1.8605852568951451</v>
      </c>
      <c r="AM99" s="22">
        <f t="shared" si="1387"/>
        <v>78.49855575946367</v>
      </c>
      <c r="AN99" s="22">
        <f t="shared" si="1398"/>
        <v>269.26389837786542</v>
      </c>
      <c r="AO99" s="22">
        <f t="shared" si="1389"/>
        <v>16.827409100054691</v>
      </c>
      <c r="AP99" s="25">
        <f t="shared" si="1400"/>
        <v>364.58986323738378</v>
      </c>
      <c r="AQ99" s="20">
        <f t="shared" si="1386"/>
        <v>1.8600241274316971</v>
      </c>
      <c r="AR99" s="22">
        <f t="shared" si="1387"/>
        <v>79.238183354383352</v>
      </c>
      <c r="AS99" s="22">
        <f t="shared" si="1403"/>
        <v>269.18269172191521</v>
      </c>
      <c r="AT99" s="22">
        <f t="shared" si="1389"/>
        <v>16.289585445142023</v>
      </c>
      <c r="AU99" s="25">
        <f t="shared" si="1405"/>
        <v>364.71046052144061</v>
      </c>
      <c r="AV99" s="20">
        <f t="shared" si="1386"/>
        <v>1.8588964166005753</v>
      </c>
      <c r="AW99" s="22">
        <f t="shared" si="1387"/>
        <v>79.969154495360158</v>
      </c>
      <c r="AX99" s="22">
        <f t="shared" si="1408"/>
        <v>269.01948941043526</v>
      </c>
      <c r="AY99" s="22">
        <f t="shared" si="1389"/>
        <v>15.758056371083441</v>
      </c>
      <c r="AZ99" s="25">
        <f t="shared" si="1410"/>
        <v>364.74670027687887</v>
      </c>
      <c r="BA99" s="20">
        <f t="shared" si="1386"/>
        <v>1.8572024679134229</v>
      </c>
      <c r="BB99" s="22">
        <f t="shared" si="1387"/>
        <v>80.691246521503487</v>
      </c>
      <c r="BC99" s="22">
        <f t="shared" si="1413"/>
        <v>268.77434115643058</v>
      </c>
      <c r="BD99" s="22">
        <f t="shared" si="1389"/>
        <v>15.232983786783947</v>
      </c>
      <c r="BE99" s="25">
        <f t="shared" si="1415"/>
        <v>364.69857146471804</v>
      </c>
      <c r="BF99" s="20">
        <f t="shared" si="1386"/>
        <v>1.8549427973634198</v>
      </c>
      <c r="BG99" s="22">
        <f t="shared" si="1387"/>
        <v>81.404239476587108</v>
      </c>
      <c r="BH99" s="22">
        <f t="shared" si="1418"/>
        <v>268.4473216344341</v>
      </c>
      <c r="BI99" s="22">
        <f t="shared" si="1389"/>
        <v>14.714527634439204</v>
      </c>
      <c r="BJ99" s="25">
        <f t="shared" si="1420"/>
        <v>364.56608874546043</v>
      </c>
      <c r="BK99" s="20">
        <f t="shared" si="1386"/>
        <v>1.8521180932681054</v>
      </c>
      <c r="BL99" s="22">
        <f t="shared" si="1387"/>
        <v>82.107916176049955</v>
      </c>
      <c r="BM99" s="22">
        <f t="shared" si="1423"/>
        <v>268.0385304577602</v>
      </c>
      <c r="BN99" s="22">
        <f t="shared" si="1389"/>
        <v>14.202845840815623</v>
      </c>
      <c r="BO99" s="25">
        <f t="shared" si="1425"/>
        <v>364.34929247462577</v>
      </c>
      <c r="BP99" s="20">
        <f t="shared" si="1386"/>
        <v>1.8487292160597109</v>
      </c>
      <c r="BQ99" s="22">
        <f t="shared" si="1387"/>
        <v>82.802062273152742</v>
      </c>
      <c r="BR99" s="22">
        <f t="shared" si="1428"/>
        <v>267.54809214816134</v>
      </c>
      <c r="BS99" s="22">
        <f t="shared" si="1389"/>
        <v>13.698094269144304</v>
      </c>
      <c r="BT99" s="25">
        <f t="shared" si="1430"/>
        <v>364.04824869045837</v>
      </c>
      <c r="BU99" s="20">
        <f t="shared" si="1386"/>
        <v>1.8447771980230623</v>
      </c>
      <c r="BV99" s="22">
        <f t="shared" si="1387"/>
        <v>83.486466324269927</v>
      </c>
      <c r="BW99" s="22">
        <f t="shared" si="1433"/>
        <v>266.97615609789756</v>
      </c>
      <c r="BX99" s="22">
        <f t="shared" si="1389"/>
        <v>13.200426671643624</v>
      </c>
      <c r="BY99" s="25">
        <f t="shared" si="1435"/>
        <v>363.66304909381114</v>
      </c>
      <c r="BZ99" s="20">
        <f t="shared" si="1386"/>
        <v>1.8402632429811379</v>
      </c>
      <c r="CA99" s="22">
        <f t="shared" si="1387"/>
        <v>84.160919853297585</v>
      </c>
      <c r="CB99" s="22">
        <f t="shared" si="1438"/>
        <v>266.32289652423026</v>
      </c>
      <c r="CC99" s="22">
        <f t="shared" si="1389"/>
        <v>12.709994642684794</v>
      </c>
      <c r="CD99" s="25">
        <f t="shared" si="1440"/>
        <v>363.19381102021265</v>
      </c>
      <c r="CE99" s="20">
        <f t="shared" si="1386"/>
        <v>1.8351887259283712</v>
      </c>
      <c r="CF99" s="22">
        <f t="shared" si="1387"/>
        <v>84.825217415157169</v>
      </c>
      <c r="CG99" s="22">
        <f t="shared" si="1443"/>
        <v>265.58851241635386</v>
      </c>
      <c r="CH99" s="22">
        <f t="shared" si="1389"/>
        <v>12.226947572614753</v>
      </c>
      <c r="CI99" s="25">
        <f t="shared" si="1445"/>
        <v>362.64067740412577</v>
      </c>
      <c r="CJ99" s="20">
        <f t="shared" si="1386"/>
        <v>1.8295551926118139</v>
      </c>
      <c r="CK99" s="22">
        <f t="shared" si="1387"/>
        <v>85.479156658376183</v>
      </c>
      <c r="CL99" s="22">
        <f t="shared" si="1448"/>
        <v>264.77322747478172</v>
      </c>
      <c r="CM99" s="22">
        <f t="shared" si="1389"/>
        <v>11.751432602250432</v>
      </c>
      <c r="CN99" s="25">
        <f t="shared" si="1450"/>
        <v>362.00381673540829</v>
      </c>
      <c r="CO99" s="20">
        <f t="shared" si="1451"/>
        <v>1.8233643590602886</v>
      </c>
      <c r="CP99" s="22">
        <f t="shared" si="1452"/>
        <v>86.122538386726248</v>
      </c>
      <c r="CQ99" s="22">
        <f t="shared" si="1453"/>
        <v>263.87729004320494</v>
      </c>
      <c r="CR99" s="22">
        <f t="shared" si="1454"/>
        <v>11.283594578058215</v>
      </c>
      <c r="CS99" s="25">
        <f t="shared" si="1455"/>
        <v>361.28342300798943</v>
      </c>
      <c r="CT99" s="20">
        <f t="shared" si="1451"/>
        <v>1.8166181110616662</v>
      </c>
      <c r="CU99" s="22">
        <f t="shared" si="1452"/>
        <v>86.755166619900336</v>
      </c>
      <c r="CV99" s="22">
        <f t="shared" si="1458"/>
        <v>262.90097303284432</v>
      </c>
      <c r="CW99" s="22">
        <f t="shared" si="1454"/>
        <v>10.823576008032321</v>
      </c>
      <c r="CX99" s="25">
        <f t="shared" si="1460"/>
        <v>360.47971566077695</v>
      </c>
      <c r="CY99" s="20">
        <f t="shared" si="1451"/>
        <v>1.8093185035884396</v>
      </c>
      <c r="CZ99" s="22">
        <f t="shared" si="1452"/>
        <v>87.376848653210246</v>
      </c>
      <c r="DA99" s="22">
        <f t="shared" si="1463"/>
        <v>261.84457383931897</v>
      </c>
      <c r="DB99" s="22">
        <f t="shared" si="1454"/>
        <v>10.371517018285484</v>
      </c>
      <c r="DC99" s="25">
        <f t="shared" si="1465"/>
        <v>359.59293951081469</v>
      </c>
      <c r="DD99" s="20">
        <f t="shared" si="1451"/>
        <v>1.8014677601717575</v>
      </c>
      <c r="DE99" s="22">
        <f t="shared" si="1452"/>
        <v>87.987395116286237</v>
      </c>
      <c r="DF99" s="22">
        <f t="shared" si="1468"/>
        <v>260.70841425205674</v>
      </c>
      <c r="DG99" s="22">
        <f t="shared" si="1454"/>
        <v>9.9275553103651752</v>
      </c>
      <c r="DH99" s="25">
        <f t="shared" si="1470"/>
        <v>358.62336467870813</v>
      </c>
      <c r="DI99" s="20">
        <f t="shared" si="1451"/>
        <v>1.793068272224118</v>
      </c>
      <c r="DJ99" s="22">
        <f t="shared" si="1452"/>
        <v>88.586620030761182</v>
      </c>
      <c r="DK99" s="22">
        <f t="shared" si="1473"/>
        <v>259.49284035627437</v>
      </c>
      <c r="DL99" s="22">
        <f t="shared" si="1454"/>
        <v>9.4918261193083726</v>
      </c>
      <c r="DM99" s="25">
        <f t="shared" si="1475"/>
        <v>357.57128650634394</v>
      </c>
      <c r="DN99" s="20">
        <f t="shared" si="1451"/>
        <v>1.7841225983109161</v>
      </c>
      <c r="DO99" s="22">
        <f t="shared" si="1452"/>
        <v>89.174340866921284</v>
      </c>
      <c r="DP99" s="22">
        <f t="shared" si="1478"/>
        <v>258.19822242755578</v>
      </c>
      <c r="DQ99" s="22">
        <f t="shared" si="1454"/>
        <v>9.0644621724476835</v>
      </c>
      <c r="DR99" s="25">
        <f t="shared" si="1480"/>
        <v>356.43702546692475</v>
      </c>
      <c r="DS99" s="20">
        <f t="shared" si="1451"/>
        <v>1.7746334633710847</v>
      </c>
      <c r="DT99" s="22">
        <f t="shared" si="1452"/>
        <v>89.750378599306458</v>
      </c>
      <c r="DU99" s="22">
        <f t="shared" si="1483"/>
        <v>256.82495481906341</v>
      </c>
      <c r="DV99" s="22">
        <f t="shared" si="1454"/>
        <v>8.6455936489812863</v>
      </c>
      <c r="DW99" s="25">
        <f t="shared" si="1485"/>
        <v>355.22092706735111</v>
      </c>
      <c r="DX99" s="20">
        <f t="shared" si="1451"/>
        <v>1.7646037578870508</v>
      </c>
      <c r="DY99" s="22">
        <f t="shared" si="1452"/>
        <v>90.314557761243265</v>
      </c>
      <c r="DZ99" s="22">
        <f t="shared" si="1488"/>
        <v>255.373455841414</v>
      </c>
      <c r="EA99" s="22">
        <f t="shared" si="1454"/>
        <v>8.2353481403190969</v>
      </c>
      <c r="EB99" s="25">
        <f t="shared" si="1490"/>
        <v>353.9233617429764</v>
      </c>
      <c r="EC99" s="20">
        <f t="shared" si="1451"/>
        <v>1.7540365370042634</v>
      </c>
      <c r="ED99" s="22">
        <f t="shared" si="1452"/>
        <v>90.866706498293595</v>
      </c>
      <c r="EE99" s="22">
        <f t="shared" si="1493"/>
        <v>253.84416763525701</v>
      </c>
      <c r="EF99" s="22">
        <f t="shared" si="1454"/>
        <v>7.8338506112171986</v>
      </c>
      <c r="EG99" s="25">
        <f t="shared" si="1495"/>
        <v>352.54472474476779</v>
      </c>
      <c r="EH99" s="20">
        <f t="shared" si="1451"/>
        <v>1.7429350196005713</v>
      </c>
      <c r="EI99" s="22">
        <f t="shared" si="1452"/>
        <v>91.406656620603428</v>
      </c>
      <c r="EJ99" s="22">
        <f t="shared" si="1498"/>
        <v>252.23755603659467</v>
      </c>
      <c r="EK99" s="22">
        <f t="shared" si="1454"/>
        <v>7.4412233617123409</v>
      </c>
      <c r="EL99" s="25">
        <f t="shared" si="1500"/>
        <v>351.0854360189104</v>
      </c>
      <c r="EM99" s="20">
        <f t="shared" si="1451"/>
        <v>1.7313025873057182</v>
      </c>
      <c r="EN99" s="22">
        <f t="shared" si="1452"/>
        <v>91.934243654134832</v>
      </c>
      <c r="EO99" s="22">
        <f t="shared" si="1503"/>
        <v>250.55411043488354</v>
      </c>
      <c r="EP99" s="22">
        <f t="shared" si="1454"/>
        <v>7.0575859898681923</v>
      </c>
      <c r="EQ99" s="25">
        <f t="shared" si="1505"/>
        <v>349.54594007888653</v>
      </c>
      <c r="ER99" s="20">
        <f t="shared" si="1451"/>
        <v>1.7191427834712674</v>
      </c>
      <c r="ES99" s="22">
        <f t="shared" si="1452"/>
        <v>92.449306890766564</v>
      </c>
      <c r="ET99" s="22">
        <f t="shared" si="1508"/>
        <v>248.79434362396182</v>
      </c>
      <c r="EU99" s="22">
        <f t="shared" si="1454"/>
        <v>6.6830553553445968</v>
      </c>
      <c r="EV99" s="25">
        <f t="shared" si="1510"/>
        <v>347.92670587007302</v>
      </c>
      <c r="EW99" s="20">
        <f t="shared" si="1451"/>
        <v>1.7064593120912608</v>
      </c>
      <c r="EX99" s="22">
        <f t="shared" si="1452"/>
        <v>92.951689437247211</v>
      </c>
      <c r="EY99" s="22">
        <f t="shared" si="1513"/>
        <v>246.95879164584727</v>
      </c>
      <c r="EZ99" s="22">
        <f t="shared" si="1454"/>
        <v>6.3177455438009922</v>
      </c>
      <c r="FA99" s="25">
        <f t="shared" si="1515"/>
        <v>346.22822662689549</v>
      </c>
      <c r="FB99" s="20">
        <f t="shared" si="1516"/>
        <v>1.6932560366739484</v>
      </c>
      <c r="FC99" s="22">
        <f t="shared" si="1517"/>
        <v>93.441238262986445</v>
      </c>
      <c r="FD99" s="22">
        <f t="shared" si="1518"/>
        <v>245.04801362745383</v>
      </c>
      <c r="FE99" s="22">
        <f t="shared" si="1519"/>
        <v>5.9617678321447993</v>
      </c>
      <c r="FF99" s="25">
        <f t="shared" si="1520"/>
        <v>344.4510197225851</v>
      </c>
      <c r="FG99" s="20">
        <f t="shared" si="1516"/>
        <v>1.6795369790649259</v>
      </c>
      <c r="FH99" s="22">
        <f t="shared" si="1517"/>
        <v>93.917804246669562</v>
      </c>
      <c r="FI99" s="22">
        <f t="shared" si="1523"/>
        <v>243.06259161027609</v>
      </c>
      <c r="FJ99" s="22">
        <f t="shared" si="1519"/>
        <v>5.6152306546354351</v>
      </c>
      <c r="FK99" s="25">
        <f t="shared" si="1525"/>
        <v>342.59562651158103</v>
      </c>
      <c r="FL99" s="20">
        <f t="shared" si="1516"/>
        <v>1.6653063182220404</v>
      </c>
      <c r="FM99" s="22">
        <f t="shared" si="1517"/>
        <v>94.381242221681347</v>
      </c>
      <c r="FN99" s="22">
        <f t="shared" si="1528"/>
        <v>241.00313037309368</v>
      </c>
      <c r="FO99" s="22">
        <f t="shared" si="1519"/>
        <v>5.2782395698541409</v>
      </c>
      <c r="FP99" s="25">
        <f t="shared" si="1530"/>
        <v>340.66261216462914</v>
      </c>
      <c r="FQ99" s="20">
        <f t="shared" si="1516"/>
        <v>1.6505683889424394</v>
      </c>
      <c r="FR99" s="22">
        <f t="shared" si="1517"/>
        <v>94.831411020325177</v>
      </c>
      <c r="FS99" s="22">
        <f t="shared" si="1533"/>
        <v>238.87025724774983</v>
      </c>
      <c r="FT99" s="22">
        <f t="shared" si="1519"/>
        <v>4.9508972285498523</v>
      </c>
      <c r="FU99" s="25">
        <f t="shared" si="1535"/>
        <v>338.6525654966249</v>
      </c>
      <c r="FV99" s="20">
        <f t="shared" si="1516"/>
        <v>1.6353276805421519</v>
      </c>
      <c r="FW99" s="22">
        <f t="shared" si="1517"/>
        <v>95.268173516824092</v>
      </c>
      <c r="FX99" s="22">
        <f t="shared" si="1538"/>
        <v>236.66462192806023</v>
      </c>
      <c r="FY99" s="22">
        <f t="shared" si="1519"/>
        <v>4.6333033423707697</v>
      </c>
      <c r="FZ99" s="25">
        <f t="shared" si="1540"/>
        <v>336.5660987872551</v>
      </c>
      <c r="GA99" s="20">
        <f t="shared" si="1516"/>
        <v>1.6195888354885961</v>
      </c>
      <c r="GB99" s="22">
        <f t="shared" si="1517"/>
        <v>95.691396669090665</v>
      </c>
      <c r="GC99" s="22">
        <f t="shared" si="1543"/>
        <v>234.38689627190962</v>
      </c>
      <c r="GD99" s="22">
        <f t="shared" si="1519"/>
        <v>4.3255546534912117</v>
      </c>
      <c r="GE99" s="25">
        <f t="shared" si="1545"/>
        <v>334.40384759449154</v>
      </c>
      <c r="GF99" s="20">
        <f t="shared" si="1516"/>
        <v>1.6033566479864412</v>
      </c>
      <c r="GG99" s="22">
        <f t="shared" si="1517"/>
        <v>96.100951559252849</v>
      </c>
      <c r="GH99" s="22">
        <f t="shared" si="1548"/>
        <v>232.03777409659776</v>
      </c>
      <c r="GI99" s="22">
        <f t="shared" si="1519"/>
        <v>4.0277449051430532</v>
      </c>
      <c r="GJ99" s="25">
        <f t="shared" si="1550"/>
        <v>332.16647056099367</v>
      </c>
      <c r="GK99" s="20">
        <f t="shared" si="1551"/>
        <v>1.5866360625172451</v>
      </c>
      <c r="GL99" s="22">
        <f t="shared" si="1552"/>
        <v>96.49671343292367</v>
      </c>
      <c r="GM99" s="22">
        <f t="shared" si="1553"/>
        <v>229.61797096749572</v>
      </c>
      <c r="GN99" s="22">
        <f t="shared" si="1554"/>
        <v>3.7399648130605812</v>
      </c>
      <c r="GO99" s="25">
        <f t="shared" si="1555"/>
        <v>329.85464921347995</v>
      </c>
      <c r="GP99" s="20">
        <f t="shared" si="1551"/>
        <v>1.5694321723333173</v>
      </c>
      <c r="GQ99" s="22">
        <f t="shared" si="1552"/>
        <v>96.87856173720256</v>
      </c>
      <c r="GR99" s="22">
        <f t="shared" si="1558"/>
        <v>227.12822398007768</v>
      </c>
      <c r="GS99" s="22">
        <f t="shared" si="1554"/>
        <v>3.4623020378476381</v>
      </c>
      <c r="GT99" s="25">
        <f t="shared" si="1560"/>
        <v>327.46908775512787</v>
      </c>
      <c r="GU99" s="20">
        <f t="shared" si="1551"/>
        <v>1.5517502179062661</v>
      </c>
      <c r="GV99" s="22">
        <f t="shared" si="1552"/>
        <v>97.24638015739697</v>
      </c>
      <c r="GW99" s="22">
        <f t="shared" si="1563"/>
        <v>224.56929153539483</v>
      </c>
      <c r="GX99" s="22">
        <f t="shared" si="1554"/>
        <v>3.1948411582753278</v>
      </c>
      <c r="GY99" s="25">
        <f t="shared" si="1565"/>
        <v>325.01051285106712</v>
      </c>
      <c r="GZ99" s="20">
        <f t="shared" si="1551"/>
        <v>1.5335955853306986</v>
      </c>
      <c r="HA99" s="22">
        <f t="shared" si="1552"/>
        <v>97.60005665245302</v>
      </c>
      <c r="HB99" s="22">
        <f t="shared" si="1568"/>
        <v>221.94195310905872</v>
      </c>
      <c r="HC99" s="22">
        <f t="shared" si="1554"/>
        <v>2.9376636455185183</v>
      </c>
      <c r="HD99" s="25">
        <f t="shared" si="1570"/>
        <v>322.47967340703025</v>
      </c>
      <c r="HE99" s="20">
        <f t="shared" si="1551"/>
        <v>1.5149738046835657</v>
      </c>
      <c r="HF99" s="22">
        <f t="shared" si="1552"/>
        <v>97.939483489084139</v>
      </c>
      <c r="HG99" s="22">
        <f t="shared" si="1573"/>
        <v>219.24700901380564</v>
      </c>
      <c r="HH99" s="22">
        <f t="shared" si="1554"/>
        <v>2.6908478383389376</v>
      </c>
      <c r="HI99" s="25">
        <f t="shared" si="1575"/>
        <v>319.87734034122872</v>
      </c>
      <c r="HJ99" s="20">
        <f t="shared" si="1551"/>
        <v>1.4958905483396454</v>
      </c>
      <c r="HK99" s="22">
        <f t="shared" si="1552"/>
        <v>98.264557274587787</v>
      </c>
      <c r="HL99" s="22">
        <f t="shared" si="1578"/>
        <v>216.48528015571347</v>
      </c>
      <c r="HM99" s="22">
        <f t="shared" si="1554"/>
        <v>2.454468919222407</v>
      </c>
      <c r="HN99" s="25">
        <f t="shared" si="1580"/>
        <v>317.20430634952362</v>
      </c>
      <c r="HO99" s="20">
        <f t="shared" si="1551"/>
        <v>1.4763516292436831</v>
      </c>
      <c r="HP99" s="22">
        <f t="shared" si="1552"/>
        <v>98.575178988339871</v>
      </c>
      <c r="HQ99" s="22">
        <f t="shared" si="1583"/>
        <v>213.65760778414582</v>
      </c>
      <c r="HR99" s="22">
        <f t="shared" si="1554"/>
        <v>2.2285988914775401</v>
      </c>
      <c r="HS99" s="25">
        <f t="shared" si="1585"/>
        <v>314.46138566396326</v>
      </c>
      <c r="HT99" s="20">
        <f t="shared" si="1586"/>
        <v>1.4563629991397145</v>
      </c>
      <c r="HU99" s="22">
        <f t="shared" si="1587"/>
        <v>98.871254011957291</v>
      </c>
      <c r="HV99" s="22">
        <f t="shared" si="1588"/>
        <v>210.76485323549949</v>
      </c>
      <c r="HW99" s="22">
        <f t="shared" si="1589"/>
        <v>2.0133065573028452</v>
      </c>
      <c r="HX99" s="25">
        <f t="shared" si="1590"/>
        <v>311.6494138047596</v>
      </c>
      <c r="HY99" s="20">
        <f t="shared" si="1586"/>
        <v>1.4359307467581024</v>
      </c>
      <c r="HZ99" s="22">
        <f t="shared" si="1587"/>
        <v>99.152692158119706</v>
      </c>
      <c r="IA99" s="22">
        <f t="shared" si="1593"/>
        <v>207.80789767083257</v>
      </c>
      <c r="IB99" s="22">
        <f t="shared" si="1589"/>
        <v>1.8086574968288964</v>
      </c>
      <c r="IC99" s="25">
        <f t="shared" si="1595"/>
        <v>308.76924732578118</v>
      </c>
      <c r="ID99" s="20">
        <f t="shared" si="1586"/>
        <v>1.4150610959608543</v>
      </c>
      <c r="IE99" s="22">
        <f t="shared" si="1587"/>
        <v>99.419407698041468</v>
      </c>
      <c r="IF99" s="22">
        <f t="shared" si="1598"/>
        <v>204.78764180745483</v>
      </c>
      <c r="IG99" s="22">
        <f t="shared" si="1589"/>
        <v>1.6147140481419886</v>
      </c>
      <c r="IH99" s="25">
        <f t="shared" si="1600"/>
        <v>305.82176355363828</v>
      </c>
      <c r="II99" s="20">
        <f t="shared" si="1586"/>
        <v>1.3937604038457718</v>
      </c>
      <c r="IJ99" s="22">
        <f t="shared" si="1587"/>
        <v>99.67131938758537</v>
      </c>
      <c r="IK99" s="22">
        <f t="shared" si="1603"/>
        <v>201.70500564456009</v>
      </c>
      <c r="IL99" s="22">
        <f t="shared" si="1589"/>
        <v>1.4315352882953636</v>
      </c>
      <c r="IM99" s="25">
        <f t="shared" si="1605"/>
        <v>302.80786032044085</v>
      </c>
      <c r="IN99" s="20">
        <f t="shared" si="1586"/>
        <v>1.3720351588100181</v>
      </c>
      <c r="IO99" s="22">
        <f t="shared" si="1587"/>
        <v>99.908350492010442</v>
      </c>
      <c r="IP99" s="22">
        <f t="shared" si="1608"/>
        <v>198.56092818298583</v>
      </c>
      <c r="IQ99" s="22">
        <f t="shared" si="1589"/>
        <v>1.2591770153137696</v>
      </c>
      <c r="IR99" s="25">
        <f t="shared" si="1610"/>
        <v>299.72845569031006</v>
      </c>
      <c r="IS99" s="20">
        <f t="shared" si="1586"/>
        <v>1.3498919785736876</v>
      </c>
      <c r="IT99" s="22">
        <f t="shared" si="1587"/>
        <v>100.13042880934614</v>
      </c>
      <c r="IU99" s="22">
        <f t="shared" si="1613"/>
        <v>195.35636713918407</v>
      </c>
      <c r="IV99" s="22">
        <f t="shared" si="1589"/>
        <v>1.0976917311968264</v>
      </c>
      <c r="IW99" s="25">
        <f t="shared" si="1615"/>
        <v>296.58448767972709</v>
      </c>
      <c r="IX99" s="20">
        <f t="shared" si="1586"/>
        <v>1.3273376081639865</v>
      </c>
      <c r="IY99" s="22">
        <f t="shared" si="1587"/>
        <v>100.33748669238567</v>
      </c>
      <c r="IZ99" s="22">
        <f t="shared" si="1618"/>
        <v>192.09229865349212</v>
      </c>
      <c r="JA99" s="22">
        <f t="shared" si="1589"/>
        <v>0.94712862592641678</v>
      </c>
      <c r="JB99" s="25">
        <f t="shared" si="1620"/>
        <v>293.37691397180424</v>
      </c>
      <c r="JC99" s="20">
        <f t="shared" si="1621"/>
        <v>1.3043789178606302</v>
      </c>
      <c r="JD99" s="22">
        <f t="shared" si="1622"/>
        <v>100.52946106929201</v>
      </c>
      <c r="JE99" s="22">
        <f t="shared" si="1623"/>
        <v>188.76971699279039</v>
      </c>
      <c r="JF99" s="22">
        <f t="shared" si="1624"/>
        <v>0.80753356248294461</v>
      </c>
      <c r="JG99" s="25">
        <f t="shared" si="1625"/>
        <v>290.10671162456538</v>
      </c>
      <c r="JH99" s="20">
        <f t="shared" si="1621"/>
        <v>1.2810229011030914</v>
      </c>
      <c r="JI99" s="22">
        <f t="shared" si="1622"/>
        <v>100.70629346281028</v>
      </c>
      <c r="JJ99" s="22">
        <f t="shared" si="1628"/>
        <v>185.38963424763938</v>
      </c>
      <c r="JK99" s="22">
        <f t="shared" si="1624"/>
        <v>0.67894906287502543</v>
      </c>
      <c r="JL99" s="25">
        <f t="shared" si="1630"/>
        <v>286.77487677332465</v>
      </c>
      <c r="JM99" s="20">
        <f t="shared" si="1621"/>
        <v>1.2572766723603288</v>
      </c>
      <c r="JN99" s="22">
        <f t="shared" si="1622"/>
        <v>100.86793000808042</v>
      </c>
      <c r="JO99" s="22">
        <f t="shared" si="1633"/>
        <v>181.95308002398679</v>
      </c>
      <c r="JP99" s="22">
        <f t="shared" si="1624"/>
        <v>0.56141429518686481</v>
      </c>
      <c r="JQ99" s="25">
        <f t="shared" si="1635"/>
        <v>283.38242432725406</v>
      </c>
      <c r="JR99" s="20">
        <f t="shared" si="1621"/>
        <v>1.2331474649636531</v>
      </c>
      <c r="JS99" s="22">
        <f t="shared" si="1622"/>
        <v>101.0143214690449</v>
      </c>
      <c r="JT99" s="22">
        <f t="shared" si="1638"/>
        <v>178.46110112953988</v>
      </c>
      <c r="JU99" s="22">
        <f t="shared" si="1624"/>
        <v>0.45496506164727885</v>
      </c>
      <c r="JV99" s="25">
        <f t="shared" si="1640"/>
        <v>279.93038766023204</v>
      </c>
      <c r="JW99" s="20">
        <f t="shared" si="1621"/>
        <v>1.2086426289033816</v>
      </c>
      <c r="JX99" s="22">
        <f t="shared" si="1622"/>
        <v>101.14542325344661</v>
      </c>
      <c r="JY99" s="22">
        <f t="shared" si="1643"/>
        <v>174.91476125489737</v>
      </c>
      <c r="JZ99" s="22">
        <f t="shared" si="1624"/>
        <v>0.35963378772400884</v>
      </c>
      <c r="KA99" s="25">
        <f t="shared" si="1645"/>
        <v>276.419818296068</v>
      </c>
      <c r="KB99" s="20">
        <f t="shared" si="1621"/>
        <v>1.1837696285899617</v>
      </c>
      <c r="KC99" s="22">
        <f t="shared" si="1622"/>
        <v>101.26119542641199</v>
      </c>
      <c r="KD99" s="22">
        <f t="shared" si="1648"/>
        <v>171.31514064953925</v>
      </c>
      <c r="KE99" s="22">
        <f t="shared" si="1624"/>
        <v>0.27544951224658742</v>
      </c>
      <c r="KF99" s="25">
        <f t="shared" si="1650"/>
        <v>272.85178558819786</v>
      </c>
      <c r="KG99" s="20">
        <f t="shared" si="1621"/>
        <v>1.1585360405802398</v>
      </c>
      <c r="KH99" s="22">
        <f t="shared" si="1622"/>
        <v>101.36160272261564</v>
      </c>
      <c r="KI99" s="22">
        <f t="shared" si="1653"/>
        <v>167.6633357927723</v>
      </c>
      <c r="KJ99" s="22">
        <f t="shared" si="1624"/>
        <v>0.20243787856082884</v>
      </c>
      <c r="KK99" s="25">
        <f t="shared" si="1655"/>
        <v>269.22737639394876</v>
      </c>
      <c r="KL99" s="20">
        <f t="shared" si="1656"/>
        <v>1.1329495512695664</v>
      </c>
      <c r="KM99" s="22">
        <f t="shared" si="1657"/>
        <v>101.44661455702251</v>
      </c>
      <c r="KN99" s="22">
        <f t="shared" si="1658"/>
        <v>163.96045905973165</v>
      </c>
      <c r="KO99" s="22">
        <f t="shared" si="1659"/>
        <v>0.14062112671763513</v>
      </c>
      <c r="KP99" s="25">
        <f t="shared" si="1660"/>
        <v>265.54769474347177</v>
      </c>
      <c r="KQ99" s="20">
        <f t="shared" si="1656"/>
        <v>1.1070179545504477</v>
      </c>
      <c r="KR99" s="22">
        <f t="shared" si="1657"/>
        <v>101.51620503420426</v>
      </c>
      <c r="KS99" s="22">
        <f t="shared" si="1663"/>
        <v>160.20763838254078</v>
      </c>
      <c r="KT99" s="22">
        <f t="shared" si="1659"/>
        <v>9.0018086698456595E-2</v>
      </c>
      <c r="KU99" s="25">
        <f t="shared" si="1665"/>
        <v>261.81386150344349</v>
      </c>
      <c r="KV99" s="20">
        <f t="shared" si="1656"/>
        <v>1.0807491494384494</v>
      </c>
      <c r="KW99" s="22">
        <f t="shared" si="1657"/>
        <v>101.57035295622744</v>
      </c>
      <c r="KX99" s="22">
        <f t="shared" si="1668"/>
        <v>156.40601690673239</v>
      </c>
      <c r="KY99" s="22">
        <f t="shared" si="1659"/>
        <v>5.0644172679478565E-2</v>
      </c>
      <c r="KZ99" s="25">
        <f t="shared" si="1670"/>
        <v>258.0270140356393</v>
      </c>
      <c r="LA99" s="20">
        <f t="shared" si="1656"/>
        <v>1.0541511376660797</v>
      </c>
      <c r="LB99" s="22">
        <f t="shared" si="1657"/>
        <v>101.60904182911045</v>
      </c>
      <c r="LC99" s="22">
        <f t="shared" si="1673"/>
        <v>152.55675264303505</v>
      </c>
      <c r="LD99" s="22">
        <f t="shared" si="1659"/>
        <v>2.2511378336335208E-2</v>
      </c>
      <c r="LE99" s="25">
        <f t="shared" si="1675"/>
        <v>254.18830585048184</v>
      </c>
      <c r="LF99" s="20">
        <f t="shared" si="1656"/>
        <v>1.0272320212453856</v>
      </c>
      <c r="LG99" s="22">
        <f t="shared" si="1657"/>
        <v>101.63225986784781</v>
      </c>
      <c r="LH99" s="22">
        <f t="shared" si="1678"/>
        <v>148.66101811463221</v>
      </c>
      <c r="LI99" s="22">
        <f t="shared" si="1659"/>
        <v>5.6282731907170242E-3</v>
      </c>
      <c r="LJ99" s="25">
        <f t="shared" si="1680"/>
        <v>250.29890625567074</v>
      </c>
      <c r="LK99" s="20">
        <f t="shared" si="1656"/>
        <v>1</v>
      </c>
      <c r="LL99" s="22">
        <f t="shared" si="1657"/>
        <v>101.64</v>
      </c>
      <c r="LM99" s="22">
        <f t="shared" si="1683"/>
        <v>144.72</v>
      </c>
      <c r="LN99" s="22">
        <f t="shared" si="1659"/>
        <v>0</v>
      </c>
      <c r="LO99" s="25">
        <f t="shared" si="1685"/>
        <v>246.36</v>
      </c>
    </row>
    <row r="100" spans="1:327" x14ac:dyDescent="0.2">
      <c r="A100" s="1">
        <f>Foglio3!A101</f>
        <v>14</v>
      </c>
      <c r="B100" s="1">
        <f>Foglio3!B101</f>
        <v>14</v>
      </c>
      <c r="C100" s="1">
        <f>Foglio3!C101</f>
        <v>71.190313491787876</v>
      </c>
      <c r="D100" s="1">
        <f>Foglio3!D101</f>
        <v>0.32242573253156104</v>
      </c>
      <c r="E100" s="1">
        <f>Foglio3!E101</f>
        <v>0.94659476387812658</v>
      </c>
      <c r="F100" s="1">
        <f>Foglio3!F101</f>
        <v>2.9358536505316555</v>
      </c>
      <c r="G100" s="1">
        <f>Foglio1!H109</f>
        <v>23.124815571210146</v>
      </c>
      <c r="H100" s="1">
        <f>Foglio3!G101</f>
        <v>0.79994463353290102</v>
      </c>
      <c r="I100" s="1">
        <f>Foglio3!H101</f>
        <v>86.72</v>
      </c>
      <c r="J100" s="1">
        <f>Foglio3!I101</f>
        <v>111.24</v>
      </c>
      <c r="K100" s="1">
        <f>Foglio3!J101</f>
        <v>197.95999999999998</v>
      </c>
      <c r="L100" s="1">
        <f>IF(G100&lt;=Foglio1!$C$3,_xlfn.XLOOKUP(Q100,W100:LO100,$W$3:$LO$3),-_xlfn.XLOOKUP(Q100,W100:LO100,$W$3:$LO$3))</f>
        <v>-60</v>
      </c>
      <c r="M100" s="1">
        <f>IF($G100&lt;=Foglio1!$C$3,_xlfn.XLOOKUP($L100,$W$3:$LO$3,$W100:$LO100),_xlfn.XLOOKUP(-$L100,$W$3:$LO$3,$W100:$LO100))</f>
        <v>2.5338783039602455</v>
      </c>
      <c r="N100" s="1">
        <f t="shared" si="1686"/>
        <v>65.039999999999992</v>
      </c>
      <c r="O100" s="1">
        <f t="shared" si="1687"/>
        <v>281.8686225325377</v>
      </c>
      <c r="P100" s="1">
        <f t="shared" si="1688"/>
        <v>14.846999999999994</v>
      </c>
      <c r="Q100" s="1">
        <f t="shared" si="1689"/>
        <v>361.7556225325377</v>
      </c>
      <c r="W100" s="20">
        <f t="shared" si="1690"/>
        <v>2.5338783039602455</v>
      </c>
      <c r="X100" s="22">
        <f t="shared" si="1691"/>
        <v>65.039999999999992</v>
      </c>
      <c r="Y100" s="22">
        <f t="shared" si="1692"/>
        <v>281.8686225325377</v>
      </c>
      <c r="Z100" s="22">
        <f t="shared" si="1693"/>
        <v>14.846999999999994</v>
      </c>
      <c r="AA100" s="25">
        <f t="shared" si="1694"/>
        <v>361.7556225325377</v>
      </c>
      <c r="AB100" s="20">
        <f t="shared" si="1386"/>
        <v>2.5281129433190359</v>
      </c>
      <c r="AC100" s="22">
        <f t="shared" si="1387"/>
        <v>65.692050928099945</v>
      </c>
      <c r="AD100" s="22">
        <f t="shared" si="1388"/>
        <v>281.22728381480954</v>
      </c>
      <c r="AE100" s="22">
        <f t="shared" si="1389"/>
        <v>14.40045940362085</v>
      </c>
      <c r="AF100" s="25">
        <f t="shared" si="1390"/>
        <v>361.31979414653034</v>
      </c>
      <c r="AG100" s="20">
        <f t="shared" si="1386"/>
        <v>2.521577494984911</v>
      </c>
      <c r="AH100" s="22">
        <f t="shared" si="1387"/>
        <v>66.337299297151759</v>
      </c>
      <c r="AI100" s="22">
        <f t="shared" si="1393"/>
        <v>280.50028054212152</v>
      </c>
      <c r="AJ100" s="22">
        <f t="shared" si="1389"/>
        <v>13.958577367859212</v>
      </c>
      <c r="AK100" s="25">
        <f t="shared" si="1395"/>
        <v>360.79615720713252</v>
      </c>
      <c r="AL100" s="20">
        <f t="shared" si="1386"/>
        <v>2.5142739497187443</v>
      </c>
      <c r="AM100" s="22">
        <f t="shared" si="1387"/>
        <v>66.975548558251575</v>
      </c>
      <c r="AN100" s="22">
        <f t="shared" si="1398"/>
        <v>279.68783416671312</v>
      </c>
      <c r="AO100" s="22">
        <f t="shared" si="1389"/>
        <v>13.521488494263783</v>
      </c>
      <c r="AP100" s="25">
        <f t="shared" si="1400"/>
        <v>360.18487121922846</v>
      </c>
      <c r="AQ100" s="20">
        <f t="shared" si="1386"/>
        <v>2.5062045322511746</v>
      </c>
      <c r="AR100" s="22">
        <f t="shared" si="1387"/>
        <v>67.606604294491575</v>
      </c>
      <c r="AS100" s="22">
        <f t="shared" si="1403"/>
        <v>278.79019216762066</v>
      </c>
      <c r="AT100" s="22">
        <f t="shared" si="1389"/>
        <v>13.089325924339644</v>
      </c>
      <c r="AU100" s="25">
        <f t="shared" si="1405"/>
        <v>359.48612238645183</v>
      </c>
      <c r="AV100" s="20">
        <f t="shared" si="1386"/>
        <v>2.4973717006049325</v>
      </c>
      <c r="AW100" s="22">
        <f t="shared" si="1387"/>
        <v>68.230274280181362</v>
      </c>
      <c r="AX100" s="22">
        <f t="shared" si="1408"/>
        <v>277.80762797529269</v>
      </c>
      <c r="AY100" s="22">
        <f t="shared" si="1389"/>
        <v>12.662221298992034</v>
      </c>
      <c r="AZ100" s="25">
        <f t="shared" si="1410"/>
        <v>358.70012355446607</v>
      </c>
      <c r="BA100" s="20">
        <f t="shared" si="1386"/>
        <v>2.4877781453461036</v>
      </c>
      <c r="BB100" s="22">
        <f t="shared" si="1387"/>
        <v>68.846368539401638</v>
      </c>
      <c r="BC100" s="22">
        <f t="shared" si="1413"/>
        <v>276.74044088830055</v>
      </c>
      <c r="BD100" s="22">
        <f t="shared" si="1389"/>
        <v>12.2403047184273</v>
      </c>
      <c r="BE100" s="25">
        <f t="shared" si="1415"/>
        <v>357.82711414612947</v>
      </c>
      <c r="BF100" s="20">
        <f t="shared" si="1386"/>
        <v>2.4774267887645536</v>
      </c>
      <c r="BG100" s="22">
        <f t="shared" si="1387"/>
        <v>69.454699403872823</v>
      </c>
      <c r="BH100" s="22">
        <f t="shared" si="1418"/>
        <v>275.58895598216895</v>
      </c>
      <c r="BI100" s="22">
        <f t="shared" si="1389"/>
        <v>11.823704702523074</v>
      </c>
      <c r="BJ100" s="25">
        <f t="shared" si="1420"/>
        <v>356.86736008856485</v>
      </c>
      <c r="BK100" s="20">
        <f t="shared" si="1386"/>
        <v>2.4663207839837744</v>
      </c>
      <c r="BL100" s="22">
        <f t="shared" si="1387"/>
        <v>70.055081570120535</v>
      </c>
      <c r="BM100" s="22">
        <f t="shared" si="1423"/>
        <v>274.35352401035504</v>
      </c>
      <c r="BN100" s="22">
        <f t="shared" si="1389"/>
        <v>11.412548151679902</v>
      </c>
      <c r="BO100" s="25">
        <f t="shared" si="1425"/>
        <v>355.82115373215549</v>
      </c>
      <c r="BP100" s="20">
        <f t="shared" si="1386"/>
        <v>2.4544635140004072</v>
      </c>
      <c r="BQ100" s="22">
        <f t="shared" si="1387"/>
        <v>70.64733215592095</v>
      </c>
      <c r="BR100" s="22">
        <f t="shared" si="1428"/>
        <v>273.03452129740526</v>
      </c>
      <c r="BS100" s="22">
        <f t="shared" si="1389"/>
        <v>11.006960308166123</v>
      </c>
      <c r="BT100" s="25">
        <f t="shared" si="1430"/>
        <v>354.68881376149233</v>
      </c>
      <c r="BU100" s="20">
        <f t="shared" si="1386"/>
        <v>2.4418585906537538</v>
      </c>
      <c r="BV100" s="22">
        <f t="shared" si="1387"/>
        <v>71.231270756008342</v>
      </c>
      <c r="BW100" s="22">
        <f t="shared" si="1433"/>
        <v>271.63234962432358</v>
      </c>
      <c r="BX100" s="22">
        <f t="shared" si="1389"/>
        <v>10.607064717967898</v>
      </c>
      <c r="BY100" s="25">
        <f t="shared" si="1435"/>
        <v>353.47068509829978</v>
      </c>
      <c r="BZ100" s="20">
        <f t="shared" si="1386"/>
        <v>2.428509853525572</v>
      </c>
      <c r="CA100" s="22">
        <f t="shared" si="1387"/>
        <v>71.806719497028396</v>
      </c>
      <c r="CB100" s="22">
        <f t="shared" si="1438"/>
        <v>270.14743610618461</v>
      </c>
      <c r="CC100" s="22">
        <f t="shared" si="1389"/>
        <v>10.212983193155875</v>
      </c>
      <c r="CD100" s="25">
        <f t="shared" si="1440"/>
        <v>352.16713879636887</v>
      </c>
      <c r="CE100" s="20">
        <f t="shared" si="1386"/>
        <v>2.414421368770503</v>
      </c>
      <c r="CF100" s="22">
        <f t="shared" si="1387"/>
        <v>72.373503091720096</v>
      </c>
      <c r="CG100" s="22">
        <f t="shared" si="1443"/>
        <v>268.58023306203074</v>
      </c>
      <c r="CH100" s="22">
        <f t="shared" si="1389"/>
        <v>9.8248357747800625</v>
      </c>
      <c r="CI100" s="25">
        <f t="shared" si="1445"/>
        <v>350.77857192853088</v>
      </c>
      <c r="CJ100" s="20">
        <f t="shared" si="1386"/>
        <v>2.3995974278774814</v>
      </c>
      <c r="CK100" s="22">
        <f t="shared" si="1387"/>
        <v>72.931448892309945</v>
      </c>
      <c r="CL100" s="22">
        <f t="shared" si="1448"/>
        <v>266.931217877091</v>
      </c>
      <c r="CM100" s="22">
        <f t="shared" si="1389"/>
        <v>9.4427406963041687</v>
      </c>
      <c r="CN100" s="25">
        <f t="shared" si="1450"/>
        <v>349.30540746570512</v>
      </c>
      <c r="CO100" s="20">
        <f t="shared" si="1451"/>
        <v>2.3840425463625063</v>
      </c>
      <c r="CP100" s="22">
        <f t="shared" si="1452"/>
        <v>73.480386943102118</v>
      </c>
      <c r="CQ100" s="22">
        <f t="shared" si="1453"/>
        <v>265.2008928573652</v>
      </c>
      <c r="CR100" s="22">
        <f t="shared" si="1454"/>
        <v>9.066814347590535</v>
      </c>
      <c r="CS100" s="25">
        <f t="shared" si="1455"/>
        <v>347.74809414805787</v>
      </c>
      <c r="CT100" s="20">
        <f t="shared" si="1451"/>
        <v>2.3677614623931702</v>
      </c>
      <c r="CU100" s="22">
        <f t="shared" si="1452"/>
        <v>74.020150032248694</v>
      </c>
      <c r="CV100" s="22">
        <f t="shared" si="1458"/>
        <v>263.38978507661625</v>
      </c>
      <c r="CW100" s="22">
        <f t="shared" si="1454"/>
        <v>8.6971712394466554</v>
      </c>
      <c r="CX100" s="25">
        <f t="shared" si="1460"/>
        <v>346.10710634831162</v>
      </c>
      <c r="CY100" s="20">
        <f t="shared" si="1451"/>
        <v>2.3507591353453692</v>
      </c>
      <c r="CZ100" s="22">
        <f t="shared" si="1452"/>
        <v>74.550573742683909</v>
      </c>
      <c r="DA100" s="22">
        <f t="shared" si="1463"/>
        <v>261.49844621581883</v>
      </c>
      <c r="DB100" s="22">
        <f t="shared" si="1454"/>
        <v>8.3339239687440898</v>
      </c>
      <c r="DC100" s="25">
        <f t="shared" si="1465"/>
        <v>344.38294392724686</v>
      </c>
      <c r="DD100" s="20">
        <f t="shared" si="1451"/>
        <v>2.3330407442926266</v>
      </c>
      <c r="DE100" s="22">
        <f t="shared" si="1452"/>
        <v>75.071496502207225</v>
      </c>
      <c r="DF100" s="22">
        <f t="shared" si="1468"/>
        <v>259.52745239511177</v>
      </c>
      <c r="DG100" s="22">
        <f t="shared" si="1454"/>
        <v>7.9771831841203511</v>
      </c>
      <c r="DH100" s="25">
        <f t="shared" si="1470"/>
        <v>342.57613208143937</v>
      </c>
      <c r="DI100" s="20">
        <f t="shared" si="1451"/>
        <v>2.3146116864284996</v>
      </c>
      <c r="DJ100" s="22">
        <f t="shared" si="1452"/>
        <v>75.582759632699819</v>
      </c>
      <c r="DK100" s="22">
        <f t="shared" si="1473"/>
        <v>257.47740399830627</v>
      </c>
      <c r="DL100" s="22">
        <f t="shared" si="1454"/>
        <v>7.6270575522742545</v>
      </c>
      <c r="DM100" s="25">
        <f t="shared" si="1475"/>
        <v>340.68722118328037</v>
      </c>
      <c r="DN100" s="20">
        <f t="shared" si="1451"/>
        <v>2.2954775754225394</v>
      </c>
      <c r="DO100" s="22">
        <f t="shared" si="1452"/>
        <v>76.084207398459398</v>
      </c>
      <c r="DP100" s="22">
        <f t="shared" si="1478"/>
        <v>255.34892549000327</v>
      </c>
      <c r="DQ100" s="22">
        <f t="shared" si="1454"/>
        <v>7.2836537248650064</v>
      </c>
      <c r="DR100" s="25">
        <f t="shared" si="1480"/>
        <v>338.71678661332766</v>
      </c>
      <c r="DS100" s="20">
        <f t="shared" si="1451"/>
        <v>2.2756442397103149</v>
      </c>
      <c r="DT100" s="22">
        <f t="shared" si="1452"/>
        <v>76.575687053638887</v>
      </c>
      <c r="DU100" s="22">
        <f t="shared" si="1483"/>
        <v>253.14266522537542</v>
      </c>
      <c r="DV100" s="22">
        <f t="shared" si="1454"/>
        <v>6.9470763060250658</v>
      </c>
      <c r="DW100" s="25">
        <f t="shared" si="1485"/>
        <v>336.66542858503936</v>
      </c>
      <c r="DX100" s="20">
        <f t="shared" si="1451"/>
        <v>2.255117720718014</v>
      </c>
      <c r="DY100" s="22">
        <f t="shared" si="1452"/>
        <v>77.057048888774261</v>
      </c>
      <c r="DZ100" s="22">
        <f t="shared" si="1488"/>
        <v>250.85929525267187</v>
      </c>
      <c r="EA100" s="22">
        <f t="shared" si="1454"/>
        <v>6.6174278204967054</v>
      </c>
      <c r="EB100" s="25">
        <f t="shared" si="1490"/>
        <v>334.53377196194282</v>
      </c>
      <c r="EC100" s="20">
        <f t="shared" si="1451"/>
        <v>2.2339042710221664</v>
      </c>
      <c r="ED100" s="22">
        <f t="shared" si="1452"/>
        <v>77.52814627638746</v>
      </c>
      <c r="EE100" s="22">
        <f t="shared" si="1493"/>
        <v>248.49951110850577</v>
      </c>
      <c r="EF100" s="22">
        <f t="shared" si="1454"/>
        <v>6.2948086824019986</v>
      </c>
      <c r="EG100" s="25">
        <f t="shared" si="1495"/>
        <v>332.32246606729524</v>
      </c>
      <c r="EH100" s="20">
        <f t="shared" si="1451"/>
        <v>2.212010352445049</v>
      </c>
      <c r="EI100" s="22">
        <f t="shared" si="1452"/>
        <v>77.988835715650623</v>
      </c>
      <c r="EJ100" s="22">
        <f t="shared" si="1498"/>
        <v>246.06403160598722</v>
      </c>
      <c r="EK100" s="22">
        <f t="shared" si="1454"/>
        <v>5.9793171646556855</v>
      </c>
      <c r="EL100" s="25">
        <f t="shared" si="1500"/>
        <v>330.03218448629354</v>
      </c>
      <c r="EM100" s="20">
        <f t="shared" si="1451"/>
        <v>2.1894426340863511</v>
      </c>
      <c r="EN100" s="22">
        <f t="shared" si="1452"/>
        <v>78.438976876097726</v>
      </c>
      <c r="EO100" s="22">
        <f t="shared" si="1503"/>
        <v>243.55359861576568</v>
      </c>
      <c r="EP100" s="22">
        <f t="shared" si="1454"/>
        <v>5.6710493690303094</v>
      </c>
      <c r="EQ100" s="25">
        <f t="shared" si="1505"/>
        <v>327.66362486089372</v>
      </c>
      <c r="ER100" s="20">
        <f t="shared" si="1451"/>
        <v>2.1662079902917037</v>
      </c>
      <c r="ES100" s="22">
        <f t="shared" si="1452"/>
        <v>78.87843264037069</v>
      </c>
      <c r="ET100" s="22">
        <f t="shared" si="1508"/>
        <v>240.96897684004912</v>
      </c>
      <c r="EU100" s="22">
        <f t="shared" si="1454"/>
        <v>5.370099196882677</v>
      </c>
      <c r="EV100" s="25">
        <f t="shared" si="1510"/>
        <v>325.21750867730248</v>
      </c>
      <c r="EW100" s="20">
        <f t="shared" si="1451"/>
        <v>2.1423134985586851</v>
      </c>
      <c r="EX100" s="22">
        <f t="shared" si="1452"/>
        <v>79.307069145986603</v>
      </c>
      <c r="EY100" s="22">
        <f t="shared" si="1513"/>
        <v>238.31095357966814</v>
      </c>
      <c r="EZ100" s="22">
        <f t="shared" si="1454"/>
        <v>5.0765583205505935</v>
      </c>
      <c r="FA100" s="25">
        <f t="shared" si="1515"/>
        <v>322.69458104620531</v>
      </c>
      <c r="FB100" s="20">
        <f t="shared" si="1516"/>
        <v>2.1177664373809488</v>
      </c>
      <c r="FC100" s="22">
        <f t="shared" si="1517"/>
        <v>79.724755826113579</v>
      </c>
      <c r="FD100" s="22">
        <f t="shared" si="1518"/>
        <v>235.58033849425675</v>
      </c>
      <c r="FE100" s="22">
        <f t="shared" si="1519"/>
        <v>4.7905161554285778</v>
      </c>
      <c r="FF100" s="25">
        <f t="shared" si="1520"/>
        <v>320.09561047579894</v>
      </c>
      <c r="FG100" s="20">
        <f t="shared" si="1516"/>
        <v>2.0925742840311226</v>
      </c>
      <c r="FH100" s="22">
        <f t="shared" si="1517"/>
        <v>80.131365449342624</v>
      </c>
      <c r="FI100" s="22">
        <f t="shared" si="1523"/>
        <v>232.77796335562206</v>
      </c>
      <c r="FJ100" s="22">
        <f t="shared" si="1519"/>
        <v>4.5120598327310866</v>
      </c>
      <c r="FK100" s="25">
        <f t="shared" si="1525"/>
        <v>317.42138863769577</v>
      </c>
      <c r="FL100" s="20">
        <f t="shared" si="1516"/>
        <v>2.0667447122831577</v>
      </c>
      <c r="FM100" s="22">
        <f t="shared" si="1517"/>
        <v>80.526774158443587</v>
      </c>
      <c r="FN100" s="22">
        <f t="shared" si="1528"/>
        <v>229.90468179437846</v>
      </c>
      <c r="FO100" s="22">
        <f t="shared" si="1519"/>
        <v>4.241274172951476</v>
      </c>
      <c r="FP100" s="25">
        <f t="shared" si="1530"/>
        <v>314.67273012577351</v>
      </c>
      <c r="FQ100" s="20">
        <f t="shared" si="1516"/>
        <v>2.0402855900748258</v>
      </c>
      <c r="FR100" s="22">
        <f t="shared" si="1517"/>
        <v>80.910861508093262</v>
      </c>
      <c r="FS100" s="22">
        <f t="shared" si="1533"/>
        <v>226.96136903992362</v>
      </c>
      <c r="FT100" s="22">
        <f t="shared" si="1519"/>
        <v>3.9782416600248762</v>
      </c>
      <c r="FU100" s="25">
        <f t="shared" si="1535"/>
        <v>311.85047220804177</v>
      </c>
      <c r="FV100" s="20">
        <f t="shared" si="1516"/>
        <v>2.0132049771110672</v>
      </c>
      <c r="FW100" s="22">
        <f t="shared" si="1517"/>
        <v>81.283510501564194</v>
      </c>
      <c r="FX100" s="22">
        <f t="shared" si="1538"/>
        <v>223.9489216538351</v>
      </c>
      <c r="FY100" s="22">
        <f t="shared" si="1519"/>
        <v>3.7230424162027824</v>
      </c>
      <c r="FZ100" s="25">
        <f t="shared" si="1540"/>
        <v>308.95547457160205</v>
      </c>
      <c r="GA100" s="20">
        <f t="shared" si="1516"/>
        <v>1.9855111224089257</v>
      </c>
      <c r="GB100" s="22">
        <f t="shared" si="1517"/>
        <v>81.644607626363069</v>
      </c>
      <c r="GC100" s="22">
        <f t="shared" si="1543"/>
        <v>220.86825725676889</v>
      </c>
      <c r="GD100" s="22">
        <f t="shared" si="1519"/>
        <v>3.4757541776470213</v>
      </c>
      <c r="GE100" s="25">
        <f t="shared" si="1545"/>
        <v>305.988619060779</v>
      </c>
      <c r="GF100" s="20">
        <f t="shared" si="1516"/>
        <v>1.9572124617848206</v>
      </c>
      <c r="GG100" s="22">
        <f t="shared" si="1517"/>
        <v>81.994042888807627</v>
      </c>
      <c r="GH100" s="22">
        <f t="shared" si="1548"/>
        <v>217.72031424894342</v>
      </c>
      <c r="GI100" s="22">
        <f t="shared" si="1519"/>
        <v>3.2364522707506032</v>
      </c>
      <c r="GJ100" s="25">
        <f t="shared" si="1550"/>
        <v>302.95080940850164</v>
      </c>
      <c r="GK100" s="20">
        <f t="shared" si="1551"/>
        <v>1.9283176152849126</v>
      </c>
      <c r="GL100" s="22">
        <f t="shared" si="1552"/>
        <v>82.331709847531883</v>
      </c>
      <c r="GM100" s="22">
        <f t="shared" si="1553"/>
        <v>214.50605152429367</v>
      </c>
      <c r="GN100" s="22">
        <f t="shared" si="1554"/>
        <v>3.0052095891925337</v>
      </c>
      <c r="GO100" s="25">
        <f t="shared" si="1555"/>
        <v>299.84297096101807</v>
      </c>
      <c r="GP100" s="20">
        <f t="shared" si="1551"/>
        <v>1.8988353845593569</v>
      </c>
      <c r="GQ100" s="22">
        <f t="shared" si="1552"/>
        <v>82.65750564590914</v>
      </c>
      <c r="GR100" s="22">
        <f t="shared" si="1558"/>
        <v>211.22644817838284</v>
      </c>
      <c r="GS100" s="22">
        <f t="shared" si="1554"/>
        <v>2.7820965717337165</v>
      </c>
      <c r="GT100" s="25">
        <f t="shared" si="1560"/>
        <v>296.6660503960257</v>
      </c>
      <c r="GU100" s="20">
        <f t="shared" si="1551"/>
        <v>1.8687747501812326</v>
      </c>
      <c r="GV100" s="22">
        <f t="shared" si="1552"/>
        <v>82.971331043383174</v>
      </c>
      <c r="GW100" s="22">
        <f t="shared" si="1563"/>
        <v>207.88250321016031</v>
      </c>
      <c r="GX100" s="22">
        <f t="shared" si="1554"/>
        <v>2.5671811807606093</v>
      </c>
      <c r="GY100" s="25">
        <f t="shared" si="1565"/>
        <v>293.42101543430408</v>
      </c>
      <c r="GZ100" s="20">
        <f t="shared" si="1551"/>
        <v>1.8381448689109763</v>
      </c>
      <c r="HA100" s="22">
        <f t="shared" si="1552"/>
        <v>83.273090445697818</v>
      </c>
      <c r="HB100" s="22">
        <f t="shared" si="1568"/>
        <v>204.475235217657</v>
      </c>
      <c r="HC100" s="22">
        <f t="shared" si="1554"/>
        <v>2.3605288815832353</v>
      </c>
      <c r="HD100" s="25">
        <f t="shared" si="1570"/>
        <v>290.10885454493803</v>
      </c>
      <c r="HE100" s="20">
        <f t="shared" si="1551"/>
        <v>1.8069550709071396</v>
      </c>
      <c r="HF100" s="22">
        <f t="shared" si="1552"/>
        <v>83.562691934015902</v>
      </c>
      <c r="HG100" s="22">
        <f t="shared" si="1573"/>
        <v>201.0056820877102</v>
      </c>
      <c r="HH100" s="22">
        <f t="shared" si="1554"/>
        <v>2.162202622493814</v>
      </c>
      <c r="HI100" s="25">
        <f t="shared" si="1575"/>
        <v>286.73057664421987</v>
      </c>
      <c r="HJ100" s="20">
        <f t="shared" si="1551"/>
        <v>1.7752148568843387</v>
      </c>
      <c r="HK100" s="22">
        <f t="shared" si="1552"/>
        <v>83.840047292918655</v>
      </c>
      <c r="HL100" s="22">
        <f t="shared" si="1578"/>
        <v>197.47490067981383</v>
      </c>
      <c r="HM100" s="22">
        <f t="shared" si="1554"/>
        <v>1.9722628155920912</v>
      </c>
      <c r="HN100" s="25">
        <f t="shared" si="1580"/>
        <v>283.28721078832461</v>
      </c>
      <c r="HO100" s="20">
        <f t="shared" si="1551"/>
        <v>1.7429338952192379</v>
      </c>
      <c r="HP100" s="22">
        <f t="shared" si="1552"/>
        <v>84.105072037276983</v>
      </c>
      <c r="HQ100" s="22">
        <f t="shared" si="1583"/>
        <v>193.88396650418801</v>
      </c>
      <c r="HR100" s="22">
        <f t="shared" si="1554"/>
        <v>1.7907673183832349</v>
      </c>
      <c r="HS100" s="25">
        <f t="shared" si="1585"/>
        <v>279.77980585984824</v>
      </c>
      <c r="HT100" s="20">
        <f t="shared" si="1586"/>
        <v>1.7101220190054736</v>
      </c>
      <c r="HU100" s="22">
        <f t="shared" si="1587"/>
        <v>84.357685437986376</v>
      </c>
      <c r="HV100" s="22">
        <f t="shared" si="1588"/>
        <v>190.23397339416886</v>
      </c>
      <c r="HW100" s="22">
        <f t="shared" si="1589"/>
        <v>1.6177714161538854</v>
      </c>
      <c r="HX100" s="25">
        <f t="shared" si="1590"/>
        <v>276.2094302483091</v>
      </c>
      <c r="HY100" s="20">
        <f t="shared" si="1586"/>
        <v>1.6767892230583963</v>
      </c>
      <c r="HZ100" s="22">
        <f t="shared" si="1587"/>
        <v>84.597810546557866</v>
      </c>
      <c r="IA100" s="22">
        <f t="shared" si="1593"/>
        <v>186.526033173016</v>
      </c>
      <c r="IB100" s="22">
        <f t="shared" si="1589"/>
        <v>1.4533278051317109</v>
      </c>
      <c r="IC100" s="25">
        <f t="shared" si="1595"/>
        <v>272.57717152470559</v>
      </c>
      <c r="ID100" s="20">
        <f t="shared" si="1586"/>
        <v>1.6429456608705533</v>
      </c>
      <c r="IE100" s="22">
        <f t="shared" si="1587"/>
        <v>84.825374218557215</v>
      </c>
      <c r="IF100" s="22">
        <f t="shared" si="1598"/>
        <v>182.76127531524034</v>
      </c>
      <c r="IG100" s="22">
        <f t="shared" si="1589"/>
        <v>1.2974865764336256</v>
      </c>
      <c r="IH100" s="25">
        <f t="shared" si="1600"/>
        <v>268.88413611023117</v>
      </c>
      <c r="II100" s="20">
        <f t="shared" si="1586"/>
        <v>1.6086016415188373</v>
      </c>
      <c r="IJ100" s="22">
        <f t="shared" si="1587"/>
        <v>85.040307135885513</v>
      </c>
      <c r="IK100" s="22">
        <f t="shared" si="1603"/>
        <v>178.94084660255547</v>
      </c>
      <c r="IL100" s="22">
        <f t="shared" si="1589"/>
        <v>1.1502952008075586</v>
      </c>
      <c r="IM100" s="25">
        <f t="shared" si="1605"/>
        <v>265.13144893924851</v>
      </c>
      <c r="IN100" s="20">
        <f t="shared" si="1586"/>
        <v>1.5737676265242404</v>
      </c>
      <c r="IO100" s="22">
        <f t="shared" si="1587"/>
        <v>85.242543827893996</v>
      </c>
      <c r="IP100" s="22">
        <f t="shared" si="1608"/>
        <v>175.0659107745565</v>
      </c>
      <c r="IQ100" s="22">
        <f t="shared" si="1589"/>
        <v>1.0117985141724053</v>
      </c>
      <c r="IR100" s="25">
        <f t="shared" si="1610"/>
        <v>261.32025311662295</v>
      </c>
      <c r="IS100" s="20">
        <f t="shared" si="1586"/>
        <v>1.5384542266651753</v>
      </c>
      <c r="IT100" s="22">
        <f t="shared" si="1587"/>
        <v>85.432022691327205</v>
      </c>
      <c r="IU100" s="22">
        <f t="shared" si="1613"/>
        <v>171.1376481742341</v>
      </c>
      <c r="IV100" s="22">
        <f t="shared" si="1589"/>
        <v>0.88203870396056061</v>
      </c>
      <c r="IW100" s="25">
        <f t="shared" si="1615"/>
        <v>257.45170956952188</v>
      </c>
      <c r="IX100" s="20">
        <f t="shared" si="1586"/>
        <v>1.5026721987453271</v>
      </c>
      <c r="IY100" s="22">
        <f t="shared" si="1587"/>
        <v>85.608686009087805</v>
      </c>
      <c r="IZ100" s="22">
        <f t="shared" si="1618"/>
        <v>167.15725538843017</v>
      </c>
      <c r="JA100" s="22">
        <f t="shared" si="1589"/>
        <v>0.76105529626722446</v>
      </c>
      <c r="JB100" s="25">
        <f t="shared" si="1620"/>
        <v>253.52699669378518</v>
      </c>
      <c r="JC100" s="20">
        <f t="shared" si="1621"/>
        <v>1.4664324423170287</v>
      </c>
      <c r="JD100" s="22">
        <f t="shared" si="1622"/>
        <v>85.772479967817816</v>
      </c>
      <c r="JE100" s="22">
        <f t="shared" si="1623"/>
        <v>163.12594488334628</v>
      </c>
      <c r="JF100" s="22">
        <f t="shared" si="1624"/>
        <v>0.64888514381037377</v>
      </c>
      <c r="JG100" s="25">
        <f t="shared" si="1625"/>
        <v>249.54730999497446</v>
      </c>
      <c r="JH100" s="20">
        <f t="shared" si="1621"/>
        <v>1.4297459963611503</v>
      </c>
      <c r="JI100" s="22">
        <f t="shared" si="1622"/>
        <v>85.923354674290707</v>
      </c>
      <c r="JJ100" s="22">
        <f t="shared" si="1628"/>
        <v>159.04494463521436</v>
      </c>
      <c r="JK100" s="22">
        <f t="shared" si="1624"/>
        <v>0.54556241470506583</v>
      </c>
      <c r="JL100" s="25">
        <f t="shared" si="1630"/>
        <v>245.51386172421016</v>
      </c>
      <c r="JM100" s="20">
        <f t="shared" si="1621"/>
        <v>1.3926240359245197</v>
      </c>
      <c r="JN100" s="22">
        <f t="shared" si="1622"/>
        <v>86.061264170609348</v>
      </c>
      <c r="JO100" s="22">
        <f t="shared" si="1633"/>
        <v>154.91549775624355</v>
      </c>
      <c r="JP100" s="22">
        <f t="shared" si="1624"/>
        <v>0.45111858205549499</v>
      </c>
      <c r="JQ100" s="25">
        <f t="shared" si="1635"/>
        <v>241.4278805089084</v>
      </c>
      <c r="JR100" s="20">
        <f t="shared" si="1621"/>
        <v>1.3550778687158949</v>
      </c>
      <c r="JS100" s="22">
        <f t="shared" si="1622"/>
        <v>86.186166448205171</v>
      </c>
      <c r="JT100" s="22">
        <f t="shared" si="1638"/>
        <v>150.73886211595612</v>
      </c>
      <c r="JU100" s="22">
        <f t="shared" si="1624"/>
        <v>0.365582414367979</v>
      </c>
      <c r="JV100" s="25">
        <f t="shared" si="1640"/>
        <v>237.29061097852929</v>
      </c>
      <c r="JW100" s="20">
        <f t="shared" si="1621"/>
        <v>1.3171189316615248</v>
      </c>
      <c r="JX100" s="22">
        <f t="shared" si="1622"/>
        <v>86.298023460634496</v>
      </c>
      <c r="JY100" s="22">
        <f t="shared" si="1643"/>
        <v>146.51630995802802</v>
      </c>
      <c r="JZ100" s="22">
        <f t="shared" si="1624"/>
        <v>0.28897996678780963</v>
      </c>
      <c r="KA100" s="25">
        <f t="shared" si="1645"/>
        <v>233.10331338545032</v>
      </c>
      <c r="KB100" s="20">
        <f t="shared" si="1621"/>
        <v>1.2787587874213533</v>
      </c>
      <c r="KC100" s="22">
        <f t="shared" si="1622"/>
        <v>86.396801135167721</v>
      </c>
      <c r="KD100" s="22">
        <f t="shared" si="1648"/>
        <v>142.24912751275133</v>
      </c>
      <c r="KE100" s="22">
        <f t="shared" si="1624"/>
        <v>0.22133457316258501</v>
      </c>
      <c r="KF100" s="25">
        <f t="shared" si="1650"/>
        <v>228.86726322108163</v>
      </c>
      <c r="KG100" s="20">
        <f t="shared" si="1621"/>
        <v>1.2400091208669186</v>
      </c>
      <c r="KH100" s="22">
        <f t="shared" si="1622"/>
        <v>86.482469383168322</v>
      </c>
      <c r="KI100" s="22">
        <f t="shared" si="1653"/>
        <v>137.93861460523601</v>
      </c>
      <c r="KJ100" s="22">
        <f t="shared" si="1624"/>
        <v>0.16266683893449291</v>
      </c>
      <c r="KK100" s="25">
        <f t="shared" si="1655"/>
        <v>224.58375082733883</v>
      </c>
      <c r="KL100" s="20">
        <f t="shared" si="1656"/>
        <v>1.20088173552203</v>
      </c>
      <c r="KM100" s="22">
        <f t="shared" si="1657"/>
        <v>86.555002109258083</v>
      </c>
      <c r="KN100" s="22">
        <f t="shared" si="1658"/>
        <v>133.58608425947062</v>
      </c>
      <c r="KO100" s="22">
        <f t="shared" si="1659"/>
        <v>0.11299463486370777</v>
      </c>
      <c r="KP100" s="25">
        <f t="shared" si="1660"/>
        <v>220.2540810035924</v>
      </c>
      <c r="KQ100" s="20">
        <f t="shared" si="1656"/>
        <v>1.1613885499672982</v>
      </c>
      <c r="KR100" s="22">
        <f t="shared" si="1657"/>
        <v>86.614377219265975</v>
      </c>
      <c r="KS100" s="22">
        <f t="shared" si="1663"/>
        <v>129.19286229836226</v>
      </c>
      <c r="KT100" s="22">
        <f t="shared" si="1659"/>
        <v>7.2333091584780268E-2</v>
      </c>
      <c r="KU100" s="25">
        <f t="shared" si="1665"/>
        <v>215.879572609213</v>
      </c>
      <c r="KV100" s="20">
        <f t="shared" si="1656"/>
        <v>1.1215415942096234</v>
      </c>
      <c r="KW100" s="22">
        <f t="shared" si="1657"/>
        <v>86.660576626958317</v>
      </c>
      <c r="KX100" s="22">
        <f t="shared" si="1668"/>
        <v>124.7602869398785</v>
      </c>
      <c r="KY100" s="22">
        <f t="shared" si="1659"/>
        <v>4.0694594997684588E-2</v>
      </c>
      <c r="KZ100" s="25">
        <f t="shared" si="1670"/>
        <v>211.46155816183452</v>
      </c>
      <c r="LA100" s="20">
        <f t="shared" si="1656"/>
        <v>1.0813530060177348</v>
      </c>
      <c r="LB100" s="22">
        <f t="shared" si="1657"/>
        <v>86.693586259547999</v>
      </c>
      <c r="LC100" s="22">
        <f t="shared" si="1673"/>
        <v>120.28970838941281</v>
      </c>
      <c r="LD100" s="22">
        <f t="shared" si="1659"/>
        <v>1.8088782494970437E-2</v>
      </c>
      <c r="LE100" s="25">
        <f t="shared" si="1675"/>
        <v>207.00138343145576</v>
      </c>
      <c r="LF100" s="20">
        <f t="shared" si="1656"/>
        <v>1.0408350272249114</v>
      </c>
      <c r="LG100" s="22">
        <f t="shared" si="1657"/>
        <v>86.713396061981129</v>
      </c>
      <c r="LH100" s="22">
        <f t="shared" si="1678"/>
        <v>115.78248842849914</v>
      </c>
      <c r="LI100" s="22">
        <f t="shared" si="1659"/>
        <v>4.5225400261176404E-3</v>
      </c>
      <c r="LJ100" s="25">
        <f t="shared" si="1680"/>
        <v>202.50040703050638</v>
      </c>
      <c r="LK100" s="20">
        <f t="shared" si="1656"/>
        <v>1</v>
      </c>
      <c r="LL100" s="22">
        <f t="shared" si="1657"/>
        <v>86.72</v>
      </c>
      <c r="LM100" s="22">
        <f t="shared" si="1683"/>
        <v>111.24</v>
      </c>
      <c r="LN100" s="22">
        <f t="shared" si="1659"/>
        <v>0</v>
      </c>
      <c r="LO100" s="25">
        <f t="shared" si="1685"/>
        <v>197.95999999999998</v>
      </c>
    </row>
    <row r="101" spans="1:327" x14ac:dyDescent="0.2">
      <c r="A101" s="1">
        <f>Foglio3!A102</f>
        <v>15</v>
      </c>
      <c r="B101" s="1">
        <f>Foglio3!B102</f>
        <v>15</v>
      </c>
      <c r="C101" s="1">
        <f>Foglio3!C102</f>
        <v>76.519931609128179</v>
      </c>
      <c r="D101" s="1">
        <f>Foglio3!D102</f>
        <v>0.23310708926971901</v>
      </c>
      <c r="E101" s="1">
        <f>Foglio3!E102</f>
        <v>0.97245107071368853</v>
      </c>
      <c r="F101" s="1">
        <f>Foglio3!F102</f>
        <v>4.1716923915106836</v>
      </c>
      <c r="G101" s="1">
        <f>Foglio1!H110</f>
        <v>36.334674516888171</v>
      </c>
      <c r="H101" s="1">
        <f>Foglio3!G102</f>
        <v>0.91590567820351043</v>
      </c>
      <c r="I101" s="1">
        <f>Foglio3!H102</f>
        <v>62.16</v>
      </c>
      <c r="J101" s="1">
        <f>Foglio3!I102</f>
        <v>65.09</v>
      </c>
      <c r="K101" s="1">
        <f>Foglio3!J102</f>
        <v>127.25</v>
      </c>
      <c r="L101" s="1">
        <f>IF(G101&lt;=Foglio1!$C$3,_xlfn.XLOOKUP(Q101,W101:LO101,$W$3:$LO$3),-_xlfn.XLOOKUP(Q101,W101:LO101,$W$3:$LO$3))</f>
        <v>-60</v>
      </c>
      <c r="M101" s="1">
        <f>IF($G101&lt;=Foglio1!$C$3,_xlfn.XLOOKUP($L101,$W$3:$LO$3,$W101:$LO101),_xlfn.XLOOKUP(-$L101,$W$3:$LO$3,$W101:$LO101))</f>
        <v>3.8089763294525132</v>
      </c>
      <c r="N101" s="1">
        <f t="shared" si="1686"/>
        <v>46.62</v>
      </c>
      <c r="O101" s="1">
        <f t="shared" si="1687"/>
        <v>247.92626928406409</v>
      </c>
      <c r="P101" s="1">
        <f t="shared" si="1688"/>
        <v>9.5437499999999975</v>
      </c>
      <c r="Q101" s="1">
        <f t="shared" si="1689"/>
        <v>304.09001928406406</v>
      </c>
      <c r="W101" s="20">
        <f t="shared" si="1690"/>
        <v>3.8089763294525132</v>
      </c>
      <c r="X101" s="22">
        <f t="shared" si="1691"/>
        <v>46.62</v>
      </c>
      <c r="Y101" s="22">
        <f t="shared" si="1692"/>
        <v>247.92626928406409</v>
      </c>
      <c r="Z101" s="22">
        <f t="shared" si="1693"/>
        <v>9.5437499999999975</v>
      </c>
      <c r="AA101" s="25">
        <f t="shared" si="1694"/>
        <v>304.09001928406406</v>
      </c>
      <c r="AB101" s="20">
        <f t="shared" si="1386"/>
        <v>3.7901686842541493</v>
      </c>
      <c r="AC101" s="22">
        <f t="shared" si="1387"/>
        <v>47.087383368204485</v>
      </c>
      <c r="AD101" s="22">
        <f t="shared" si="1388"/>
        <v>246.7020796581026</v>
      </c>
      <c r="AE101" s="22">
        <f t="shared" si="1389"/>
        <v>9.25671074515434</v>
      </c>
      <c r="AF101" s="25">
        <f t="shared" si="1390"/>
        <v>303.04617377146144</v>
      </c>
      <c r="AG101" s="20">
        <f t="shared" si="1386"/>
        <v>3.7702065169583725</v>
      </c>
      <c r="AH101" s="22">
        <f t="shared" si="1387"/>
        <v>47.549890732368006</v>
      </c>
      <c r="AI101" s="22">
        <f t="shared" si="1393"/>
        <v>245.40274218882047</v>
      </c>
      <c r="AJ101" s="22">
        <f t="shared" si="1389"/>
        <v>8.9726660439487009</v>
      </c>
      <c r="AK101" s="25">
        <f t="shared" si="1395"/>
        <v>301.92529896513719</v>
      </c>
      <c r="AL101" s="20">
        <f t="shared" si="1386"/>
        <v>3.7490959082347195</v>
      </c>
      <c r="AM101" s="22">
        <f t="shared" si="1387"/>
        <v>48.007381208267034</v>
      </c>
      <c r="AN101" s="22">
        <f t="shared" si="1398"/>
        <v>244.02865266699791</v>
      </c>
      <c r="AO101" s="22">
        <f t="shared" si="1389"/>
        <v>8.6917024191506691</v>
      </c>
      <c r="AP101" s="25">
        <f t="shared" si="1400"/>
        <v>300.72773629441559</v>
      </c>
      <c r="AQ101" s="20">
        <f t="shared" si="1386"/>
        <v>3.726843288579111</v>
      </c>
      <c r="AR101" s="22">
        <f t="shared" si="1387"/>
        <v>48.459715439870806</v>
      </c>
      <c r="AS101" s="22">
        <f t="shared" si="1403"/>
        <v>242.58022965361434</v>
      </c>
      <c r="AT101" s="22">
        <f t="shared" si="1389"/>
        <v>8.4139054550021193</v>
      </c>
      <c r="AU101" s="25">
        <f t="shared" si="1405"/>
        <v>299.45385054848725</v>
      </c>
      <c r="AV101" s="20">
        <f t="shared" si="1386"/>
        <v>3.7034554363550596</v>
      </c>
      <c r="AW101" s="22">
        <f t="shared" si="1387"/>
        <v>48.906755641790511</v>
      </c>
      <c r="AX101" s="22">
        <f t="shared" si="1408"/>
        <v>241.05791435235085</v>
      </c>
      <c r="AY101" s="22">
        <f t="shared" si="1389"/>
        <v>8.1393597711494063</v>
      </c>
      <c r="AZ101" s="25">
        <f t="shared" si="1410"/>
        <v>298.10402976529076</v>
      </c>
      <c r="BA101" s="20">
        <f t="shared" si="1386"/>
        <v>3.678939475728916</v>
      </c>
      <c r="BB101" s="22">
        <f t="shared" si="1387"/>
        <v>49.348365641250062</v>
      </c>
      <c r="BC101" s="22">
        <f t="shared" si="1413"/>
        <v>239.46217047519517</v>
      </c>
      <c r="BD101" s="22">
        <f t="shared" si="1389"/>
        <v>7.8681489968674185</v>
      </c>
      <c r="BE101" s="25">
        <f t="shared" si="1415"/>
        <v>296.67868511331267</v>
      </c>
      <c r="BF101" s="20">
        <f t="shared" si="1386"/>
        <v>3.6533028744997789</v>
      </c>
      <c r="BG101" s="22">
        <f t="shared" si="1387"/>
        <v>49.784410919565666</v>
      </c>
      <c r="BH101" s="22">
        <f t="shared" si="1418"/>
        <v>237.79348410119061</v>
      </c>
      <c r="BI101" s="22">
        <f t="shared" si="1389"/>
        <v>7.6003557455852757</v>
      </c>
      <c r="BJ101" s="25">
        <f t="shared" si="1420"/>
        <v>295.17825076634153</v>
      </c>
      <c r="BK101" s="20">
        <f t="shared" si="1386"/>
        <v>3.6265534418247283</v>
      </c>
      <c r="BL101" s="22">
        <f t="shared" si="1387"/>
        <v>50.21475865312145</v>
      </c>
      <c r="BM101" s="22">
        <f t="shared" si="1423"/>
        <v>236.05236352837159</v>
      </c>
      <c r="BN101" s="22">
        <f t="shared" si="1389"/>
        <v>7.3360615897214965</v>
      </c>
      <c r="BO101" s="25">
        <f t="shared" si="1425"/>
        <v>293.60318377121456</v>
      </c>
      <c r="BP101" s="20">
        <f t="shared" si="1386"/>
        <v>3.5986993258400872</v>
      </c>
      <c r="BQ101" s="22">
        <f t="shared" si="1387"/>
        <v>50.639277753828949</v>
      </c>
      <c r="BR101" s="22">
        <f t="shared" si="1428"/>
        <v>234.2393391189313</v>
      </c>
      <c r="BS101" s="22">
        <f t="shared" si="1389"/>
        <v>7.0753470358362263</v>
      </c>
      <c r="BT101" s="25">
        <f t="shared" si="1430"/>
        <v>291.95396390859645</v>
      </c>
      <c r="BU101" s="20">
        <f t="shared" si="1386"/>
        <v>3.569749011179411</v>
      </c>
      <c r="BV101" s="22">
        <f t="shared" si="1387"/>
        <v>51.057838909057637</v>
      </c>
      <c r="BW101" s="22">
        <f t="shared" si="1433"/>
        <v>232.35496313766788</v>
      </c>
      <c r="BX101" s="22">
        <f t="shared" si="1389"/>
        <v>6.8182915001081792</v>
      </c>
      <c r="BY101" s="25">
        <f t="shared" si="1435"/>
        <v>290.23109354683368</v>
      </c>
      <c r="BZ101" s="20">
        <f t="shared" si="1386"/>
        <v>3.5397113163889951</v>
      </c>
      <c r="CA101" s="22">
        <f t="shared" si="1387"/>
        <v>51.470314621024961</v>
      </c>
      <c r="CB101" s="22">
        <f t="shared" si="1438"/>
        <v>230.39980958375969</v>
      </c>
      <c r="CC101" s="22">
        <f t="shared" si="1389"/>
        <v>6.5649732841436919</v>
      </c>
      <c r="CD101" s="25">
        <f t="shared" si="1440"/>
        <v>288.43509748892836</v>
      </c>
      <c r="CE101" s="20">
        <f t="shared" si="1386"/>
        <v>3.5085953912416534</v>
      </c>
      <c r="CF101" s="22">
        <f t="shared" si="1387"/>
        <v>51.876579245633309</v>
      </c>
      <c r="CG101" s="22">
        <f t="shared" si="1443"/>
        <v>228.37447401591925</v>
      </c>
      <c r="CH101" s="22">
        <f t="shared" si="1389"/>
        <v>6.3154695511252932</v>
      </c>
      <c r="CI101" s="25">
        <f t="shared" si="1445"/>
        <v>286.56652281267787</v>
      </c>
      <c r="CJ101" s="20">
        <f t="shared" si="1386"/>
        <v>3.4764107139496123</v>
      </c>
      <c r="CK101" s="22">
        <f t="shared" si="1387"/>
        <v>52.276509030742453</v>
      </c>
      <c r="CL101" s="22">
        <f t="shared" si="1448"/>
        <v>226.27957337098027</v>
      </c>
      <c r="CM101" s="22">
        <f t="shared" si="1389"/>
        <v>6.06985630230706</v>
      </c>
      <c r="CN101" s="25">
        <f t="shared" si="1450"/>
        <v>284.62593870402981</v>
      </c>
      <c r="CO101" s="20">
        <f t="shared" si="1451"/>
        <v>3.4431670882773555</v>
      </c>
      <c r="CP101" s="22">
        <f t="shared" si="1452"/>
        <v>52.669982153865632</v>
      </c>
      <c r="CQ101" s="22">
        <f t="shared" si="1453"/>
        <v>224.1157457759731</v>
      </c>
      <c r="CR101" s="22">
        <f t="shared" si="1454"/>
        <v>5.8282083538638894</v>
      </c>
      <c r="CS101" s="25">
        <f t="shared" si="1455"/>
        <v>282.61393628370263</v>
      </c>
      <c r="CT101" s="20">
        <f t="shared" si="1451"/>
        <v>3.4088746405553016</v>
      </c>
      <c r="CU101" s="22">
        <f t="shared" si="1452"/>
        <v>53.056878759277893</v>
      </c>
      <c r="CV101" s="22">
        <f t="shared" si="1458"/>
        <v>221.8836503537446</v>
      </c>
      <c r="CW101" s="22">
        <f t="shared" si="1454"/>
        <v>5.5905993141017731</v>
      </c>
      <c r="CX101" s="25">
        <f t="shared" si="1460"/>
        <v>280.53112842712426</v>
      </c>
      <c r="CY101" s="20">
        <f t="shared" si="1451"/>
        <v>3.3735438165952241</v>
      </c>
      <c r="CZ101" s="22">
        <f t="shared" si="1452"/>
        <v>53.437080994525274</v>
      </c>
      <c r="DA101" s="22">
        <f t="shared" si="1463"/>
        <v>219.58396702218315</v>
      </c>
      <c r="DB101" s="22">
        <f t="shared" si="1454"/>
        <v>5.3571015610359947</v>
      </c>
      <c r="DC101" s="25">
        <f t="shared" si="1465"/>
        <v>278.37814957774441</v>
      </c>
      <c r="DD101" s="20">
        <f t="shared" si="1451"/>
        <v>3.3371853785083583</v>
      </c>
      <c r="DE101" s="22">
        <f t="shared" si="1452"/>
        <v>53.810473046323814</v>
      </c>
      <c r="DF101" s="22">
        <f t="shared" si="1468"/>
        <v>217.21739628710904</v>
      </c>
      <c r="DG101" s="22">
        <f t="shared" si="1454"/>
        <v>5.1277862203440838</v>
      </c>
      <c r="DH101" s="25">
        <f t="shared" si="1470"/>
        <v>276.15565555377697</v>
      </c>
      <c r="DI101" s="20">
        <f t="shared" si="1451"/>
        <v>3.299810401427159</v>
      </c>
      <c r="DJ101" s="22">
        <f t="shared" si="1452"/>
        <v>54.176941175837413</v>
      </c>
      <c r="DK101" s="22">
        <f t="shared" si="1473"/>
        <v>214.7846590288938</v>
      </c>
      <c r="DL101" s="22">
        <f t="shared" si="1454"/>
        <v>4.9027231437002374</v>
      </c>
      <c r="DM101" s="25">
        <f t="shared" si="1475"/>
        <v>273.86432334843147</v>
      </c>
      <c r="DN101" s="20">
        <f t="shared" si="1451"/>
        <v>3.2614302701317031</v>
      </c>
      <c r="DO101" s="22">
        <f t="shared" si="1452"/>
        <v>54.536373753323751</v>
      </c>
      <c r="DP101" s="22">
        <f t="shared" si="1478"/>
        <v>212.28649628287258</v>
      </c>
      <c r="DQ101" s="22">
        <f t="shared" si="1454"/>
        <v>4.681980887497839</v>
      </c>
      <c r="DR101" s="25">
        <f t="shared" si="1480"/>
        <v>271.50485092369416</v>
      </c>
      <c r="DS101" s="20">
        <f t="shared" si="1451"/>
        <v>3.2220566755817814</v>
      </c>
      <c r="DT101" s="22">
        <f t="shared" si="1452"/>
        <v>54.888661292137833</v>
      </c>
      <c r="DU101" s="22">
        <f t="shared" si="1483"/>
        <v>209.72366901361818</v>
      </c>
      <c r="DV101" s="22">
        <f t="shared" si="1454"/>
        <v>4.4656266919665066</v>
      </c>
      <c r="DW101" s="25">
        <f t="shared" si="1485"/>
        <v>269.07795699772254</v>
      </c>
      <c r="DX101" s="20">
        <f t="shared" si="1451"/>
        <v>3.1817016113557131</v>
      </c>
      <c r="DY101" s="22">
        <f t="shared" si="1452"/>
        <v>55.233696482082649</v>
      </c>
      <c r="DZ101" s="22">
        <f t="shared" si="1488"/>
        <v>207.09695788314338</v>
      </c>
      <c r="EA101" s="22">
        <f t="shared" si="1454"/>
        <v>4.2537264606900678</v>
      </c>
      <c r="EB101" s="25">
        <f t="shared" si="1490"/>
        <v>266.58438082591607</v>
      </c>
      <c r="EC101" s="20">
        <f t="shared" si="1451"/>
        <v>3.1403773699969904</v>
      </c>
      <c r="ED101" s="22">
        <f t="shared" si="1452"/>
        <v>55.571374222096914</v>
      </c>
      <c r="EE101" s="22">
        <f t="shared" si="1493"/>
        <v>204.40716301310411</v>
      </c>
      <c r="EF101" s="22">
        <f t="shared" si="1454"/>
        <v>4.046344740531695</v>
      </c>
      <c r="EG101" s="25">
        <f t="shared" si="1495"/>
        <v>264.02488197573274</v>
      </c>
      <c r="EH101" s="20">
        <f t="shared" si="1451"/>
        <v>3.0980965392698478</v>
      </c>
      <c r="EI101" s="22">
        <f t="shared" si="1452"/>
        <v>55.901591652269857</v>
      </c>
      <c r="EJ101" s="22">
        <f t="shared" si="1498"/>
        <v>201.65510374107441</v>
      </c>
      <c r="EK101" s="22">
        <f t="shared" si="1454"/>
        <v>3.8435447019722977</v>
      </c>
      <c r="EL101" s="25">
        <f t="shared" si="1500"/>
        <v>261.40024009531658</v>
      </c>
      <c r="EM101" s="20">
        <f t="shared" si="1451"/>
        <v>3.0548719983249089</v>
      </c>
      <c r="EN101" s="22">
        <f t="shared" si="1452"/>
        <v>56.224248185173366</v>
      </c>
      <c r="EO101" s="22">
        <f t="shared" si="1503"/>
        <v>198.84161837096832</v>
      </c>
      <c r="EP101" s="22">
        <f t="shared" si="1454"/>
        <v>3.6453881198681901</v>
      </c>
      <c r="EQ101" s="25">
        <f t="shared" si="1505"/>
        <v>258.7112546760099</v>
      </c>
      <c r="ER101" s="20">
        <f t="shared" si="1451"/>
        <v>3.0107169137760699</v>
      </c>
      <c r="ES101" s="22">
        <f t="shared" si="1452"/>
        <v>56.539245536501866</v>
      </c>
      <c r="ET101" s="22">
        <f t="shared" si="1508"/>
        <v>195.9675639176844</v>
      </c>
      <c r="EU101" s="22">
        <f t="shared" si="1454"/>
        <v>3.4519353546338687</v>
      </c>
      <c r="EV101" s="25">
        <f t="shared" si="1510"/>
        <v>255.95874480882014</v>
      </c>
      <c r="EW101" s="20">
        <f t="shared" si="1451"/>
        <v>2.9656447356898261</v>
      </c>
      <c r="EX101" s="22">
        <f t="shared" si="1452"/>
        <v>56.846487755010692</v>
      </c>
      <c r="EY101" s="22">
        <f t="shared" si="1513"/>
        <v>193.0338158460508</v>
      </c>
      <c r="EZ101" s="22">
        <f t="shared" si="1454"/>
        <v>3.2632453338556426</v>
      </c>
      <c r="FA101" s="25">
        <f t="shared" si="1515"/>
        <v>253.14354893491713</v>
      </c>
      <c r="FB101" s="20">
        <f t="shared" si="1516"/>
        <v>2.9196691934882453</v>
      </c>
      <c r="FC101" s="22">
        <f t="shared" si="1517"/>
        <v>57.145881251743774</v>
      </c>
      <c r="FD101" s="22">
        <f t="shared" si="1518"/>
        <v>190.0412678041499</v>
      </c>
      <c r="FE101" s="22">
        <f t="shared" si="1519"/>
        <v>3.0793755343417182</v>
      </c>
      <c r="FF101" s="25">
        <f t="shared" si="1520"/>
        <v>250.26652459023538</v>
      </c>
      <c r="FG101" s="20">
        <f t="shared" si="1516"/>
        <v>2.8728042917668568</v>
      </c>
      <c r="FH101" s="22">
        <f t="shared" si="1517"/>
        <v>57.437334828541715</v>
      </c>
      <c r="FI101" s="22">
        <f t="shared" si="1523"/>
        <v>186.99083135110473</v>
      </c>
      <c r="FJ101" s="22">
        <f t="shared" si="1519"/>
        <v>2.9003819646142195</v>
      </c>
      <c r="FK101" s="25">
        <f t="shared" si="1525"/>
        <v>247.32854814426065</v>
      </c>
      <c r="FL101" s="20">
        <f t="shared" si="1516"/>
        <v>2.8250643060287164</v>
      </c>
      <c r="FM101" s="22">
        <f t="shared" si="1517"/>
        <v>57.720759705821649</v>
      </c>
      <c r="FN101" s="22">
        <f t="shared" si="1528"/>
        <v>183.88343567940916</v>
      </c>
      <c r="FO101" s="22">
        <f t="shared" si="1519"/>
        <v>2.7263191478484305</v>
      </c>
      <c r="FP101" s="25">
        <f t="shared" si="1530"/>
        <v>244.33051453307925</v>
      </c>
      <c r="FQ101" s="20">
        <f t="shared" si="1516"/>
        <v>2.7764637783359465</v>
      </c>
      <c r="FR101" s="22">
        <f t="shared" si="1517"/>
        <v>57.996069549620358</v>
      </c>
      <c r="FS101" s="22">
        <f t="shared" si="1533"/>
        <v>180.72002733188677</v>
      </c>
      <c r="FT101" s="22">
        <f t="shared" si="1519"/>
        <v>2.5572401052645262</v>
      </c>
      <c r="FU101" s="25">
        <f t="shared" si="1535"/>
        <v>241.27333698677165</v>
      </c>
      <c r="FV101" s="20">
        <f t="shared" si="1516"/>
        <v>2.7270175128800882</v>
      </c>
      <c r="FW101" s="22">
        <f t="shared" si="1517"/>
        <v>58.263180497892414</v>
      </c>
      <c r="FX101" s="22">
        <f t="shared" si="1538"/>
        <v>177.50156991336496</v>
      </c>
      <c r="FY101" s="22">
        <f t="shared" si="1519"/>
        <v>2.3931963399767837</v>
      </c>
      <c r="FZ101" s="25">
        <f t="shared" si="1540"/>
        <v>238.15794675123416</v>
      </c>
      <c r="GA101" s="20">
        <f t="shared" si="1516"/>
        <v>2.6767405714725943</v>
      </c>
      <c r="GB101" s="22">
        <f t="shared" si="1517"/>
        <v>58.522011186055451</v>
      </c>
      <c r="GC101" s="22">
        <f t="shared" si="1543"/>
        <v>174.22904379715118</v>
      </c>
      <c r="GD101" s="22">
        <f t="shared" si="1519"/>
        <v>2.2342378213052307</v>
      </c>
      <c r="GE101" s="25">
        <f t="shared" si="1545"/>
        <v>234.98529280451189</v>
      </c>
      <c r="GF101" s="20">
        <f t="shared" si="1516"/>
        <v>2.6256482689568612</v>
      </c>
      <c r="GG101" s="22">
        <f t="shared" si="1517"/>
        <v>58.77248277177447</v>
      </c>
      <c r="GH101" s="22">
        <f t="shared" si="1548"/>
        <v>170.90344582640211</v>
      </c>
      <c r="GI101" s="22">
        <f t="shared" si="1519"/>
        <v>2.0804129695545277</v>
      </c>
      <c r="GJ101" s="25">
        <f t="shared" si="1550"/>
        <v>231.75634156773108</v>
      </c>
      <c r="GK101" s="20">
        <f t="shared" si="1551"/>
        <v>2.5737561685431785</v>
      </c>
      <c r="GL101" s="22">
        <f t="shared" si="1552"/>
        <v>59.014518958978108</v>
      </c>
      <c r="GM101" s="22">
        <f t="shared" si="1553"/>
        <v>167.52578901047551</v>
      </c>
      <c r="GN101" s="22">
        <f t="shared" si="1554"/>
        <v>1.9317686412646491</v>
      </c>
      <c r="GO101" s="25">
        <f t="shared" si="1555"/>
        <v>228.47207661071826</v>
      </c>
      <c r="GP101" s="20">
        <f t="shared" si="1551"/>
        <v>2.5210800770680213</v>
      </c>
      <c r="GQ101" s="22">
        <f t="shared" si="1552"/>
        <v>59.248046021099078</v>
      </c>
      <c r="GR101" s="22">
        <f t="shared" si="1558"/>
        <v>164.09710221635751</v>
      </c>
      <c r="GS101" s="22">
        <f t="shared" si="1554"/>
        <v>1.7883501149379442</v>
      </c>
      <c r="GT101" s="25">
        <f t="shared" si="1560"/>
        <v>225.13349835239453</v>
      </c>
      <c r="GU101" s="20">
        <f t="shared" si="1551"/>
        <v>2.4676360401791388</v>
      </c>
      <c r="GV101" s="22">
        <f t="shared" si="1552"/>
        <v>59.472992823532032</v>
      </c>
      <c r="GW101" s="22">
        <f t="shared" si="1563"/>
        <v>160.61842985526016</v>
      </c>
      <c r="GX101" s="22">
        <f t="shared" si="1554"/>
        <v>1.6502010772468558</v>
      </c>
      <c r="GY101" s="25">
        <f t="shared" si="1565"/>
        <v>221.74162375603905</v>
      </c>
      <c r="GZ101" s="20">
        <f t="shared" si="1551"/>
        <v>2.4134403374478897</v>
      </c>
      <c r="HA101" s="22">
        <f t="shared" si="1552"/>
        <v>59.689290845301848</v>
      </c>
      <c r="HB101" s="22">
        <f t="shared" si="1568"/>
        <v>157.09083156448315</v>
      </c>
      <c r="HC101" s="22">
        <f t="shared" si="1554"/>
        <v>1.5173636097265442</v>
      </c>
      <c r="HD101" s="25">
        <f t="shared" si="1570"/>
        <v>218.29748601951155</v>
      </c>
      <c r="HE101" s="20">
        <f t="shared" si="1551"/>
        <v>2.3585094774103332</v>
      </c>
      <c r="HF101" s="22">
        <f t="shared" si="1552"/>
        <v>59.896874199935752</v>
      </c>
      <c r="HG101" s="22">
        <f t="shared" si="1573"/>
        <v>153.5153818846386</v>
      </c>
      <c r="HH101" s="22">
        <f t="shared" si="1554"/>
        <v>1.3898781759564449</v>
      </c>
      <c r="HI101" s="25">
        <f t="shared" si="1575"/>
        <v>214.80213426053081</v>
      </c>
      <c r="HJ101" s="20">
        <f t="shared" si="1551"/>
        <v>2.3028601925385623</v>
      </c>
      <c r="HK101" s="22">
        <f t="shared" si="1552"/>
        <v>60.095679655533026</v>
      </c>
      <c r="HL101" s="22">
        <f t="shared" si="1578"/>
        <v>149.89316993233504</v>
      </c>
      <c r="HM101" s="22">
        <f t="shared" si="1554"/>
        <v>1.2677836092346617</v>
      </c>
      <c r="HN101" s="25">
        <f t="shared" si="1580"/>
        <v>211.25663319710273</v>
      </c>
      <c r="HO101" s="20">
        <f t="shared" si="1551"/>
        <v>2.2465094341438374</v>
      </c>
      <c r="HP101" s="22">
        <f t="shared" si="1552"/>
        <v>60.285646654026031</v>
      </c>
      <c r="HQ101" s="22">
        <f t="shared" si="1583"/>
        <v>146.22529906842237</v>
      </c>
      <c r="HR101" s="22">
        <f t="shared" si="1554"/>
        <v>1.1511171007489729</v>
      </c>
      <c r="HS101" s="25">
        <f t="shared" si="1585"/>
        <v>207.66206282319737</v>
      </c>
      <c r="HT101" s="20">
        <f t="shared" si="1586"/>
        <v>2.1894743672130468</v>
      </c>
      <c r="HU101" s="22">
        <f t="shared" si="1587"/>
        <v>60.466717329626768</v>
      </c>
      <c r="HV101" s="22">
        <f t="shared" si="1588"/>
        <v>142.51288656189723</v>
      </c>
      <c r="HW101" s="22">
        <f t="shared" si="1589"/>
        <v>1.0399141882480396</v>
      </c>
      <c r="HX101" s="25">
        <f t="shared" si="1590"/>
        <v>204.01951807977204</v>
      </c>
      <c r="HY101" s="20">
        <f t="shared" si="1586"/>
        <v>2.1317723651800882</v>
      </c>
      <c r="HZ101" s="22">
        <f t="shared" si="1587"/>
        <v>60.638836526453375</v>
      </c>
      <c r="IA101" s="22">
        <f t="shared" si="1593"/>
        <v>138.75706324957196</v>
      </c>
      <c r="IB101" s="22">
        <f t="shared" si="1589"/>
        <v>0.93420874521625685</v>
      </c>
      <c r="IC101" s="25">
        <f t="shared" si="1595"/>
        <v>200.33010852124158</v>
      </c>
      <c r="ID101" s="20">
        <f t="shared" si="1586"/>
        <v>2.0734210046337531</v>
      </c>
      <c r="IE101" s="22">
        <f t="shared" si="1587"/>
        <v>60.801951815331144</v>
      </c>
      <c r="IF101" s="22">
        <f t="shared" si="1598"/>
        <v>134.95897319161099</v>
      </c>
      <c r="IG101" s="22">
        <f t="shared" si="1589"/>
        <v>0.83403297055556103</v>
      </c>
      <c r="IH101" s="25">
        <f t="shared" si="1600"/>
        <v>196.5949579774977</v>
      </c>
      <c r="II101" s="20">
        <f t="shared" si="1586"/>
        <v>2.0144380599637262</v>
      </c>
      <c r="IJ101" s="22">
        <f t="shared" si="1587"/>
        <v>60.956013509762947</v>
      </c>
      <c r="IK101" s="22">
        <f t="shared" si="1603"/>
        <v>131.11977332303894</v>
      </c>
      <c r="IL101" s="22">
        <f t="shared" si="1589"/>
        <v>0.73941737877733804</v>
      </c>
      <c r="IM101" s="25">
        <f t="shared" si="1605"/>
        <v>192.81520421157924</v>
      </c>
      <c r="IN101" s="20">
        <f t="shared" si="1586"/>
        <v>1.9548414979463349</v>
      </c>
      <c r="IO101" s="22">
        <f t="shared" si="1587"/>
        <v>61.100974681064237</v>
      </c>
      <c r="IP101" s="22">
        <f t="shared" si="1608"/>
        <v>127.24063310132695</v>
      </c>
      <c r="IQ101" s="22">
        <f t="shared" si="1589"/>
        <v>0.65039079070740857</v>
      </c>
      <c r="IR101" s="25">
        <f t="shared" si="1610"/>
        <v>188.99199857309858</v>
      </c>
      <c r="IS101" s="20">
        <f t="shared" si="1586"/>
        <v>1.8946494722716944</v>
      </c>
      <c r="IT101" s="22">
        <f t="shared" si="1587"/>
        <v>61.236791172657966</v>
      </c>
      <c r="IU101" s="22">
        <f t="shared" si="1613"/>
        <v>123.32273415016459</v>
      </c>
      <c r="IV101" s="22">
        <f t="shared" si="1589"/>
        <v>0.56698032470691728</v>
      </c>
      <c r="IW101" s="25">
        <f t="shared" si="1615"/>
        <v>185.12650564752948</v>
      </c>
      <c r="IX101" s="20">
        <f t="shared" si="1586"/>
        <v>1.8338803180139183</v>
      </c>
      <c r="IY101" s="22">
        <f t="shared" si="1587"/>
        <v>61.363421613525112</v>
      </c>
      <c r="IZ101" s="22">
        <f t="shared" si="1618"/>
        <v>119.36726989952595</v>
      </c>
      <c r="JA101" s="22">
        <f t="shared" si="1589"/>
        <v>0.48921138841182221</v>
      </c>
      <c r="JB101" s="25">
        <f t="shared" si="1620"/>
        <v>181.21990290146289</v>
      </c>
      <c r="JC101" s="20">
        <f t="shared" si="1621"/>
        <v>1.7725525460460776</v>
      </c>
      <c r="JD101" s="22">
        <f t="shared" si="1622"/>
        <v>61.480827430806677</v>
      </c>
      <c r="JE101" s="22">
        <f t="shared" si="1623"/>
        <v>115.37544522213919</v>
      </c>
      <c r="JF101" s="22">
        <f t="shared" si="1624"/>
        <v>0.41710767099348389</v>
      </c>
      <c r="JG101" s="25">
        <f t="shared" si="1625"/>
        <v>177.27338032393936</v>
      </c>
      <c r="JH101" s="20">
        <f t="shared" si="1621"/>
        <v>1.710684837401609</v>
      </c>
      <c r="JI101" s="22">
        <f t="shared" si="1622"/>
        <v>61.588972861553394</v>
      </c>
      <c r="JJ101" s="22">
        <f t="shared" si="1628"/>
        <v>111.34847606647074</v>
      </c>
      <c r="JK101" s="22">
        <f t="shared" si="1624"/>
        <v>0.35069113594271384</v>
      </c>
      <c r="JL101" s="25">
        <f t="shared" si="1630"/>
        <v>173.28814006396686</v>
      </c>
      <c r="JM101" s="20">
        <f t="shared" si="1621"/>
        <v>1.6482960375838918</v>
      </c>
      <c r="JN101" s="22">
        <f t="shared" si="1622"/>
        <v>61.687824963619427</v>
      </c>
      <c r="JO101" s="22">
        <f t="shared" si="1633"/>
        <v>107.28758908633552</v>
      </c>
      <c r="JP101" s="22">
        <f t="shared" si="1624"/>
        <v>0.2899820143794794</v>
      </c>
      <c r="JQ101" s="25">
        <f t="shared" si="1635"/>
        <v>169.26539606433442</v>
      </c>
      <c r="JR101" s="20">
        <f t="shared" si="1621"/>
        <v>1.5854051508257245</v>
      </c>
      <c r="JS101" s="22">
        <f t="shared" si="1622"/>
        <v>61.777353625696875</v>
      </c>
      <c r="JT101" s="22">
        <f t="shared" si="1638"/>
        <v>103.19402126724641</v>
      </c>
      <c r="JU101" s="22">
        <f t="shared" si="1624"/>
        <v>0.23499879889030778</v>
      </c>
      <c r="JV101" s="25">
        <f t="shared" si="1640"/>
        <v>165.20637369183359</v>
      </c>
      <c r="JW101" s="20">
        <f t="shared" si="1621"/>
        <v>1.5220313343004512</v>
      </c>
      <c r="JX101" s="22">
        <f t="shared" si="1622"/>
        <v>61.857531576488</v>
      </c>
      <c r="JY101" s="22">
        <f t="shared" si="1643"/>
        <v>99.069019549616371</v>
      </c>
      <c r="JZ101" s="22">
        <f t="shared" si="1624"/>
        <v>0.18575823789527571</v>
      </c>
      <c r="KA101" s="25">
        <f t="shared" si="1645"/>
        <v>161.11230936399963</v>
      </c>
      <c r="KB101" s="20">
        <f t="shared" si="1621"/>
        <v>1.458193892286501</v>
      </c>
      <c r="KC101" s="22">
        <f t="shared" si="1622"/>
        <v>61.928334393012285</v>
      </c>
      <c r="KD101" s="22">
        <f t="shared" si="1648"/>
        <v>94.913840448928354</v>
      </c>
      <c r="KE101" s="22">
        <f t="shared" si="1624"/>
        <v>0.14227533054626665</v>
      </c>
      <c r="KF101" s="25">
        <f t="shared" si="1650"/>
        <v>156.9844501724869</v>
      </c>
      <c r="KG101" s="20">
        <f t="shared" si="1621"/>
        <v>1.3939122702871192</v>
      </c>
      <c r="KH101" s="22">
        <f t="shared" si="1622"/>
        <v>61.989740508045934</v>
      </c>
      <c r="KI101" s="22">
        <f t="shared" si="1653"/>
        <v>90.729749672988589</v>
      </c>
      <c r="KJ101" s="22">
        <f t="shared" si="1624"/>
        <v>0.10456332215808357</v>
      </c>
      <c r="KK101" s="25">
        <f t="shared" si="1655"/>
        <v>152.8240535031926</v>
      </c>
      <c r="KL101" s="20">
        <f t="shared" si="1656"/>
        <v>1.3292060491070765</v>
      </c>
      <c r="KM101" s="22">
        <f t="shared" si="1657"/>
        <v>62.041731216691446</v>
      </c>
      <c r="KN101" s="22">
        <f t="shared" si="1658"/>
        <v>86.518021736379609</v>
      </c>
      <c r="KO101" s="22">
        <f t="shared" si="1659"/>
        <v>7.2633700173806895E-2</v>
      </c>
      <c r="KP101" s="25">
        <f t="shared" si="1660"/>
        <v>148.63238665324485</v>
      </c>
      <c r="KQ101" s="20">
        <f t="shared" si="1656"/>
        <v>1.2640949388881677</v>
      </c>
      <c r="KR101" s="22">
        <f t="shared" si="1657"/>
        <v>62.084290682075334</v>
      </c>
      <c r="KS101" s="22">
        <f t="shared" si="1663"/>
        <v>82.279939572230845</v>
      </c>
      <c r="KT101" s="22">
        <f t="shared" si="1659"/>
        <v>4.6496190665605626E-2</v>
      </c>
      <c r="KU101" s="25">
        <f t="shared" si="1665"/>
        <v>144.41072644497177</v>
      </c>
      <c r="KV101" s="20">
        <f t="shared" si="1656"/>
        <v>1.1985987731053107</v>
      </c>
      <c r="KW101" s="22">
        <f t="shared" si="1657"/>
        <v>62.117405940172148</v>
      </c>
      <c r="KX101" s="22">
        <f t="shared" si="1668"/>
        <v>78.016794141424683</v>
      </c>
      <c r="KY101" s="22">
        <f t="shared" si="1659"/>
        <v>2.6158755372071955E-2</v>
      </c>
      <c r="KZ101" s="25">
        <f t="shared" si="1670"/>
        <v>140.1603588369689</v>
      </c>
      <c r="LA101" s="20">
        <f t="shared" si="1656"/>
        <v>1.1327375025250792</v>
      </c>
      <c r="LB101" s="22">
        <f t="shared" si="1657"/>
        <v>62.141066903753497</v>
      </c>
      <c r="LC101" s="22">
        <f t="shared" si="1673"/>
        <v>73.729884039357415</v>
      </c>
      <c r="LD101" s="22">
        <f t="shared" si="1659"/>
        <v>1.162758927300964E-2</v>
      </c>
      <c r="LE101" s="25">
        <f t="shared" si="1675"/>
        <v>135.88257853238395</v>
      </c>
      <c r="LF101" s="20">
        <f t="shared" si="1656"/>
        <v>1.0665311891285036</v>
      </c>
      <c r="LG101" s="22">
        <f t="shared" si="1657"/>
        <v>62.155266365460641</v>
      </c>
      <c r="LH101" s="22">
        <f t="shared" si="1678"/>
        <v>69.420515100374303</v>
      </c>
      <c r="LI101" s="22">
        <f t="shared" si="1659"/>
        <v>2.9071187023816418E-3</v>
      </c>
      <c r="LJ101" s="25">
        <f t="shared" si="1680"/>
        <v>131.57868858453733</v>
      </c>
      <c r="LK101" s="20">
        <f t="shared" si="1656"/>
        <v>1</v>
      </c>
      <c r="LL101" s="22">
        <f t="shared" si="1657"/>
        <v>62.16</v>
      </c>
      <c r="LM101" s="22">
        <f t="shared" si="1683"/>
        <v>65.09</v>
      </c>
      <c r="LN101" s="22">
        <f t="shared" si="1659"/>
        <v>0</v>
      </c>
      <c r="LO101" s="25">
        <f t="shared" si="1685"/>
        <v>127.25</v>
      </c>
    </row>
    <row r="102" spans="1:327" ht="15.75" thickBot="1" x14ac:dyDescent="0.25">
      <c r="A102" s="1">
        <f>Foglio3!A103</f>
        <v>16</v>
      </c>
      <c r="B102" s="1">
        <f>Foglio3!B103</f>
        <v>16</v>
      </c>
      <c r="C102" s="1">
        <f>Foglio3!C103</f>
        <v>83.744270105565548</v>
      </c>
      <c r="D102" s="1">
        <f>Foglio3!D103</f>
        <v>0.10896628543206865</v>
      </c>
      <c r="E102" s="1">
        <f>Foglio3!E103</f>
        <v>0.99404544596267674</v>
      </c>
      <c r="F102" s="1">
        <f>Foglio3!F103</f>
        <v>9.1225046538122179</v>
      </c>
      <c r="G102" s="1">
        <f>Foglio1!H111</f>
        <v>48.225269753349728</v>
      </c>
      <c r="H102" s="1">
        <f>Foglio3!G103</f>
        <v>0.97895748457568255</v>
      </c>
      <c r="I102" s="1">
        <f>Foglio3!H103</f>
        <v>21.4</v>
      </c>
      <c r="J102" s="1">
        <f>Foglio3!I103</f>
        <v>17.899999999999999</v>
      </c>
      <c r="K102" s="1">
        <f>Foglio3!J103</f>
        <v>39.299999999999997</v>
      </c>
      <c r="L102" s="1">
        <f>IF(G102&lt;=Foglio1!$C$3,_xlfn.XLOOKUP(Q102,W102:LO102,$W$3:$LO$3),-_xlfn.XLOOKUP(Q102,W102:LO102,$W$3:$LO$3))</f>
        <v>-60</v>
      </c>
      <c r="M102" s="1">
        <f>IF($G102&lt;=Foglio1!$C$3,_xlfn.XLOOKUP($L102,$W$3:$LO$3,$W102:$LO102),_xlfn.XLOOKUP(-$L102,$W$3:$LO$3,$W102:$LO102))</f>
        <v>8.2340781545498896</v>
      </c>
      <c r="N102" s="1">
        <f t="shared" si="1686"/>
        <v>16.049999999999997</v>
      </c>
      <c r="O102" s="1">
        <f t="shared" si="1687"/>
        <v>147.38999896644302</v>
      </c>
      <c r="P102" s="1">
        <f t="shared" si="1688"/>
        <v>2.9474999999999993</v>
      </c>
      <c r="Q102" s="1">
        <f t="shared" si="1689"/>
        <v>166.38749896644299</v>
      </c>
      <c r="W102" s="21">
        <f t="shared" si="1690"/>
        <v>8.2340781545498896</v>
      </c>
      <c r="X102" s="26">
        <f t="shared" si="1691"/>
        <v>16.049999999999997</v>
      </c>
      <c r="Y102" s="26">
        <f t="shared" si="1692"/>
        <v>147.38999896644302</v>
      </c>
      <c r="Z102" s="26">
        <f t="shared" si="1693"/>
        <v>2.9474999999999993</v>
      </c>
      <c r="AA102" s="27">
        <f t="shared" si="1694"/>
        <v>166.38749896644299</v>
      </c>
      <c r="AB102" s="21">
        <f t="shared" si="1386"/>
        <v>8.170008548276007</v>
      </c>
      <c r="AC102" s="26">
        <f t="shared" si="1387"/>
        <v>16.210907401537579</v>
      </c>
      <c r="AD102" s="26">
        <f t="shared" si="1388"/>
        <v>146.24315301414052</v>
      </c>
      <c r="AE102" s="26">
        <f t="shared" si="1389"/>
        <v>2.8588505484052305</v>
      </c>
      <c r="AF102" s="27">
        <f t="shared" si="1390"/>
        <v>165.31291096408333</v>
      </c>
      <c r="AG102" s="21">
        <f t="shared" si="1386"/>
        <v>8.1034502782536642</v>
      </c>
      <c r="AH102" s="26">
        <f t="shared" si="1387"/>
        <v>16.370136127295293</v>
      </c>
      <c r="AI102" s="26">
        <f t="shared" si="1393"/>
        <v>145.05175998074057</v>
      </c>
      <c r="AJ102" s="26">
        <f t="shared" si="1389"/>
        <v>2.771125937345257</v>
      </c>
      <c r="AK102" s="27">
        <f t="shared" si="1395"/>
        <v>164.19302204538113</v>
      </c>
      <c r="AL102" s="21">
        <f t="shared" si="1386"/>
        <v>8.0344236187766853</v>
      </c>
      <c r="AM102" s="26">
        <f t="shared" si="1387"/>
        <v>16.527637674660788</v>
      </c>
      <c r="AN102" s="26">
        <f t="shared" si="1398"/>
        <v>143.81618277610266</v>
      </c>
      <c r="AO102" s="26">
        <f t="shared" si="1389"/>
        <v>2.6843528885864152</v>
      </c>
      <c r="AP102" s="27">
        <f t="shared" si="1400"/>
        <v>163.02817333934985</v>
      </c>
      <c r="AQ102" s="21">
        <f t="shared" si="1386"/>
        <v>7.9629495960342149</v>
      </c>
      <c r="AR102" s="26">
        <f t="shared" si="1387"/>
        <v>16.683364067136988</v>
      </c>
      <c r="AS102" s="26">
        <f t="shared" si="1403"/>
        <v>142.53679776901242</v>
      </c>
      <c r="AT102" s="26">
        <f t="shared" si="1389"/>
        <v>2.5985578340399473</v>
      </c>
      <c r="AU102" s="27">
        <f t="shared" si="1405"/>
        <v>161.81871967018935</v>
      </c>
      <c r="AV102" s="21">
        <f t="shared" si="1386"/>
        <v>7.8890499817059689</v>
      </c>
      <c r="AW102" s="26">
        <f t="shared" si="1387"/>
        <v>16.837267868956193</v>
      </c>
      <c r="AX102" s="26">
        <f t="shared" si="1408"/>
        <v>141.21399467253684</v>
      </c>
      <c r="AY102" s="26">
        <f t="shared" si="1389"/>
        <v>2.5137669077105826</v>
      </c>
      <c r="AZ102" s="27">
        <f t="shared" si="1410"/>
        <v>160.56502944920362</v>
      </c>
      <c r="BA102" s="21">
        <f t="shared" si="1386"/>
        <v>7.8127472863303513</v>
      </c>
      <c r="BB102" s="26">
        <f t="shared" si="1387"/>
        <v>16.989302199529462</v>
      </c>
      <c r="BC102" s="26">
        <f t="shared" si="1413"/>
        <v>139.84817642531328</v>
      </c>
      <c r="BD102" s="26">
        <f t="shared" si="1389"/>
        <v>2.4300059377358707</v>
      </c>
      <c r="BE102" s="27">
        <f t="shared" si="1415"/>
        <v>159.2674845625786</v>
      </c>
      <c r="BF102" s="21">
        <f t="shared" si="1386"/>
        <v>7.7340647524475346</v>
      </c>
      <c r="BG102" s="26">
        <f t="shared" si="1387"/>
        <v>17.139420747726916</v>
      </c>
      <c r="BH102" s="26">
        <f t="shared" si="1418"/>
        <v>138.43975906881084</v>
      </c>
      <c r="BI102" s="26">
        <f t="shared" si="1389"/>
        <v>2.3473004385186744</v>
      </c>
      <c r="BJ102" s="27">
        <f t="shared" si="1420"/>
        <v>157.92648025505645</v>
      </c>
      <c r="BK102" s="21">
        <f t="shared" si="1386"/>
        <v>7.6530263475195559</v>
      </c>
      <c r="BL102" s="26">
        <f t="shared" si="1387"/>
        <v>17.287577785984542</v>
      </c>
      <c r="BM102" s="26">
        <f t="shared" si="1423"/>
        <v>136.98917162060005</v>
      </c>
      <c r="BN102" s="26">
        <f t="shared" si="1389"/>
        <v>2.2656756029552443</v>
      </c>
      <c r="BO102" s="27">
        <f t="shared" si="1425"/>
        <v>156.54242500953984</v>
      </c>
      <c r="BP102" s="21">
        <f t="shared" si="1386"/>
        <v>7.5696567566295911</v>
      </c>
      <c r="BQ102" s="26">
        <f t="shared" si="1387"/>
        <v>17.43372818423326</v>
      </c>
      <c r="BR102" s="26">
        <f t="shared" si="1428"/>
        <v>135.49685594366966</v>
      </c>
      <c r="BS102" s="26">
        <f t="shared" si="1389"/>
        <v>2.185156294761208</v>
      </c>
      <c r="BT102" s="27">
        <f t="shared" si="1430"/>
        <v>155.11574042266415</v>
      </c>
      <c r="BU102" s="21">
        <f t="shared" si="1386"/>
        <v>7.4839813749626458</v>
      </c>
      <c r="BV102" s="26">
        <f t="shared" si="1387"/>
        <v>17.577827423645967</v>
      </c>
      <c r="BW102" s="26">
        <f t="shared" si="1433"/>
        <v>133.96326661183136</v>
      </c>
      <c r="BX102" s="26">
        <f t="shared" si="1389"/>
        <v>2.1057670408978502</v>
      </c>
      <c r="BY102" s="27">
        <f t="shared" si="1435"/>
        <v>153.64686107637519</v>
      </c>
      <c r="BZ102" s="21">
        <f t="shared" si="1386"/>
        <v>7.3960263000699307</v>
      </c>
      <c r="CA102" s="26">
        <f t="shared" si="1387"/>
        <v>17.719831610198426</v>
      </c>
      <c r="CB102" s="26">
        <f t="shared" si="1438"/>
        <v>132.38887077125176</v>
      </c>
      <c r="CC102" s="26">
        <f t="shared" si="1389"/>
        <v>2.0275320241009593</v>
      </c>
      <c r="CD102" s="27">
        <f t="shared" si="1440"/>
        <v>152.13623440555116</v>
      </c>
      <c r="CE102" s="21">
        <f t="shared" si="1386"/>
        <v>7.3058183239192989</v>
      </c>
      <c r="CF102" s="26">
        <f t="shared" si="1387"/>
        <v>17.859697488039782</v>
      </c>
      <c r="CG102" s="26">
        <f t="shared" si="1443"/>
        <v>130.77414799815543</v>
      </c>
      <c r="CH102" s="26">
        <f t="shared" si="1389"/>
        <v>1.9504750755145306</v>
      </c>
      <c r="CI102" s="27">
        <f t="shared" si="1445"/>
        <v>150.58432056170975</v>
      </c>
      <c r="CJ102" s="21">
        <f t="shared" si="1386"/>
        <v>7.2133849247341502</v>
      </c>
      <c r="CK102" s="26">
        <f t="shared" si="1387"/>
        <v>17.997382452668734</v>
      </c>
      <c r="CL102" s="26">
        <f t="shared" si="1448"/>
        <v>129.11959015274127</v>
      </c>
      <c r="CM102" s="26">
        <f t="shared" si="1389"/>
        <v>1.8746196674315714</v>
      </c>
      <c r="CN102" s="27">
        <f t="shared" si="1450"/>
        <v>148.99159227284159</v>
      </c>
      <c r="CO102" s="21">
        <f t="shared" si="1451"/>
        <v>7.1187542586232979</v>
      </c>
      <c r="CP102" s="26">
        <f t="shared" si="1452"/>
        <v>18.13284456391127</v>
      </c>
      <c r="CQ102" s="26">
        <f t="shared" si="1453"/>
        <v>127.42570122935702</v>
      </c>
      <c r="CR102" s="26">
        <f t="shared" si="1454"/>
        <v>1.7999889061442111</v>
      </c>
      <c r="CS102" s="27">
        <f t="shared" si="1455"/>
        <v>147.3585346994125</v>
      </c>
      <c r="CT102" s="21">
        <f t="shared" si="1451"/>
        <v>7.0219551510043505</v>
      </c>
      <c r="CU102" s="26">
        <f t="shared" si="1452"/>
        <v>18.266042558696057</v>
      </c>
      <c r="CV102" s="26">
        <f t="shared" si="1458"/>
        <v>125.69299720297786</v>
      </c>
      <c r="CW102" s="26">
        <f t="shared" si="1454"/>
        <v>1.7266055249053018</v>
      </c>
      <c r="CX102" s="27">
        <f t="shared" si="1460"/>
        <v>145.68564528657922</v>
      </c>
      <c r="CY102" s="21">
        <f t="shared" si="1451"/>
        <v>6.9230170878231982</v>
      </c>
      <c r="CZ102" s="26">
        <f t="shared" si="1452"/>
        <v>18.396935863623565</v>
      </c>
      <c r="DA102" s="26">
        <f t="shared" si="1463"/>
        <v>123.92200587203524</v>
      </c>
      <c r="DB102" s="26">
        <f t="shared" si="1454"/>
        <v>1.6544918770036512</v>
      </c>
      <c r="DC102" s="27">
        <f t="shared" si="1465"/>
        <v>143.97343361266246</v>
      </c>
      <c r="DD102" s="21">
        <f t="shared" si="1451"/>
        <v>6.8219702065723213</v>
      </c>
      <c r="DE102" s="26">
        <f t="shared" si="1452"/>
        <v>18.525484607325122</v>
      </c>
      <c r="DF102" s="26">
        <f t="shared" si="1468"/>
        <v>122.11326669764455</v>
      </c>
      <c r="DG102" s="26">
        <f t="shared" si="1454"/>
        <v>1.58366992895499</v>
      </c>
      <c r="DH102" s="27">
        <f t="shared" si="1470"/>
        <v>142.22242123392468</v>
      </c>
      <c r="DI102" s="21">
        <f t="shared" si="1451"/>
        <v>6.7188452871106152</v>
      </c>
      <c r="DJ102" s="26">
        <f t="shared" si="1452"/>
        <v>18.651649632608116</v>
      </c>
      <c r="DK102" s="26">
        <f t="shared" si="1473"/>
        <v>120.26733063928</v>
      </c>
      <c r="DL102" s="26">
        <f t="shared" si="1454"/>
        <v>1.5141612538107607</v>
      </c>
      <c r="DM102" s="27">
        <f t="shared" si="1475"/>
        <v>140.43314152569889</v>
      </c>
      <c r="DN102" s="21">
        <f t="shared" si="1451"/>
        <v>6.6136737422875402</v>
      </c>
      <c r="DO102" s="26">
        <f t="shared" si="1452"/>
        <v>18.775392508383661</v>
      </c>
      <c r="DP102" s="26">
        <f t="shared" si="1478"/>
        <v>118.38475998694696</v>
      </c>
      <c r="DQ102" s="26">
        <f t="shared" si="1454"/>
        <v>1.4459870245867588</v>
      </c>
      <c r="DR102" s="27">
        <f t="shared" si="1480"/>
        <v>138.60613951991741</v>
      </c>
      <c r="DS102" s="21">
        <f t="shared" si="1451"/>
        <v>6.5064876083744654</v>
      </c>
      <c r="DT102" s="26">
        <f t="shared" si="1452"/>
        <v>18.896675541373064</v>
      </c>
      <c r="DU102" s="26">
        <f t="shared" si="1483"/>
        <v>116.46612818990292</v>
      </c>
      <c r="DV102" s="26">
        <f t="shared" si="1454"/>
        <v>1.3791680078136246</v>
      </c>
      <c r="DW102" s="27">
        <f t="shared" si="1485"/>
        <v>136.74197173908962</v>
      </c>
      <c r="DX102" s="21">
        <f t="shared" si="1451"/>
        <v>6.3973195353061199</v>
      </c>
      <c r="DY102" s="26">
        <f t="shared" si="1452"/>
        <v>19.015461787589587</v>
      </c>
      <c r="DZ102" s="26">
        <f t="shared" si="1488"/>
        <v>114.51201968197954</v>
      </c>
      <c r="EA102" s="26">
        <f t="shared" si="1454"/>
        <v>1.3137245572111564</v>
      </c>
      <c r="EB102" s="27">
        <f t="shared" si="1490"/>
        <v>134.84120602678027</v>
      </c>
      <c r="EC102" s="21">
        <f t="shared" si="1451"/>
        <v>6.2862027767350961</v>
      </c>
      <c r="ED102" s="26">
        <f t="shared" si="1452"/>
        <v>19.131715063591923</v>
      </c>
      <c r="EE102" s="26">
        <f t="shared" si="1493"/>
        <v>112.52302970355821</v>
      </c>
      <c r="EF102" s="26">
        <f t="shared" si="1454"/>
        <v>1.2496766074883743</v>
      </c>
      <c r="EG102" s="27">
        <f t="shared" si="1495"/>
        <v>132.9044213746385</v>
      </c>
      <c r="EH102" s="21">
        <f t="shared" si="1451"/>
        <v>6.1731711799024636</v>
      </c>
      <c r="EI102" s="26">
        <f t="shared" si="1452"/>
        <v>19.245399957506031</v>
      </c>
      <c r="EJ102" s="26">
        <f t="shared" si="1498"/>
        <v>110.49976412025408</v>
      </c>
      <c r="EK102" s="26">
        <f t="shared" si="1454"/>
        <v>1.1870436682712087</v>
      </c>
      <c r="EL102" s="27">
        <f t="shared" si="1500"/>
        <v>130.93220774603131</v>
      </c>
      <c r="EM102" s="21">
        <f t="shared" si="1451"/>
        <v>6.0582591753275814</v>
      </c>
      <c r="EN102" s="26">
        <f t="shared" si="1452"/>
        <v>19.356481839811938</v>
      </c>
      <c r="EO102" s="26">
        <f t="shared" si="1503"/>
        <v>108.4428392383637</v>
      </c>
      <c r="EP102" s="26">
        <f t="shared" si="1454"/>
        <v>1.1258448181596847</v>
      </c>
      <c r="EQ102" s="27">
        <f t="shared" si="1505"/>
        <v>128.92516589633533</v>
      </c>
      <c r="ER102" s="21">
        <f t="shared" si="1451"/>
        <v>5.9415017663202185</v>
      </c>
      <c r="ES102" s="26">
        <f t="shared" si="1452"/>
        <v>19.464926873892214</v>
      </c>
      <c r="ET102" s="26">
        <f t="shared" si="1508"/>
        <v>106.3528816171319</v>
      </c>
      <c r="EU102" s="26">
        <f t="shared" si="1454"/>
        <v>1.0660986989163932</v>
      </c>
      <c r="EV102" s="27">
        <f t="shared" si="1510"/>
        <v>126.8839071899405</v>
      </c>
      <c r="EW102" s="21">
        <f t="shared" si="1451"/>
        <v>5.8229345183182177</v>
      </c>
      <c r="EX102" s="26">
        <f t="shared" si="1452"/>
        <v>19.570702026338942</v>
      </c>
      <c r="EY102" s="26">
        <f t="shared" si="1513"/>
        <v>104.23052787789609</v>
      </c>
      <c r="EZ102" s="26">
        <f t="shared" si="1454"/>
        <v>1.0078235097880295</v>
      </c>
      <c r="FA102" s="27">
        <f t="shared" si="1515"/>
        <v>124.80905341402307</v>
      </c>
      <c r="FB102" s="21">
        <f t="shared" si="1516"/>
        <v>5.7025935480539003</v>
      </c>
      <c r="FC102" s="26">
        <f t="shared" si="1517"/>
        <v>19.673775077016035</v>
      </c>
      <c r="FD102" s="26">
        <f t="shared" si="1518"/>
        <v>102.07642451016481</v>
      </c>
      <c r="FE102" s="26">
        <f t="shared" si="1519"/>
        <v>0.95103700196172514</v>
      </c>
      <c r="FF102" s="27">
        <f t="shared" si="1520"/>
        <v>122.70123658914257</v>
      </c>
      <c r="FG102" s="21">
        <f t="shared" si="1516"/>
        <v>5.5805155125525827</v>
      </c>
      <c r="FH102" s="26">
        <f t="shared" si="1517"/>
        <v>19.774114628873754</v>
      </c>
      <c r="FI102" s="26">
        <f t="shared" si="1523"/>
        <v>99.891227674691223</v>
      </c>
      <c r="FJ102" s="26">
        <f t="shared" si="1519"/>
        <v>0.89575647315786888</v>
      </c>
      <c r="FK102" s="27">
        <f t="shared" si="1525"/>
        <v>120.56109877672286</v>
      </c>
      <c r="FL102" s="21">
        <f t="shared" si="1516"/>
        <v>5.456737597966475</v>
      </c>
      <c r="FM102" s="26">
        <f t="shared" si="1517"/>
        <v>19.8716901175126</v>
      </c>
      <c r="FN102" s="26">
        <f t="shared" si="1528"/>
        <v>97.675603003599889</v>
      </c>
      <c r="FO102" s="26">
        <f t="shared" si="1519"/>
        <v>0.84199876236104776</v>
      </c>
      <c r="FP102" s="27">
        <f t="shared" si="1530"/>
        <v>118.38929188347353</v>
      </c>
      <c r="FQ102" s="21">
        <f t="shared" si="1516"/>
        <v>5.3312975082474212</v>
      </c>
      <c r="FR102" s="26">
        <f t="shared" si="1517"/>
        <v>19.966471820493496</v>
      </c>
      <c r="FS102" s="26">
        <f t="shared" si="1533"/>
        <v>95.430225397628831</v>
      </c>
      <c r="FT102" s="26">
        <f t="shared" si="1519"/>
        <v>0.78978024469073371</v>
      </c>
      <c r="FU102" s="27">
        <f t="shared" si="1535"/>
        <v>116.18647746281306</v>
      </c>
      <c r="FV102" s="21">
        <f t="shared" si="1516"/>
        <v>5.2042334536619173</v>
      </c>
      <c r="FW102" s="26">
        <f t="shared" si="1517"/>
        <v>20.058430866391532</v>
      </c>
      <c r="FX102" s="26">
        <f t="shared" si="1538"/>
        <v>93.155778820548306</v>
      </c>
      <c r="FY102" s="26">
        <f t="shared" si="1519"/>
        <v>0.73911682641326204</v>
      </c>
      <c r="FZ102" s="27">
        <f t="shared" si="1540"/>
        <v>113.9533265133531</v>
      </c>
      <c r="GA102" s="21">
        <f t="shared" si="1516"/>
        <v>5.0755841391518874</v>
      </c>
      <c r="GB102" s="26">
        <f t="shared" si="1517"/>
        <v>20.147539243590519</v>
      </c>
      <c r="GC102" s="26">
        <f t="shared" si="1543"/>
        <v>90.852956090818779</v>
      </c>
      <c r="GD102" s="26">
        <f t="shared" si="1519"/>
        <v>0.69002394009662538</v>
      </c>
      <c r="GE102" s="27">
        <f t="shared" si="1545"/>
        <v>111.69051927450592</v>
      </c>
      <c r="GF102" s="21">
        <f t="shared" si="1516"/>
        <v>4.9453887525447824</v>
      </c>
      <c r="GG102" s="26">
        <f t="shared" si="1517"/>
        <v>20.233769808815534</v>
      </c>
      <c r="GH102" s="26">
        <f t="shared" si="1548"/>
        <v>88.5224586705516</v>
      </c>
      <c r="GI102" s="26">
        <f t="shared" si="1519"/>
        <v>0.64251653990957114</v>
      </c>
      <c r="GJ102" s="27">
        <f t="shared" si="1550"/>
        <v>109.3987450192767</v>
      </c>
      <c r="GK102" s="21">
        <f t="shared" si="1551"/>
        <v>4.8136869526165968</v>
      </c>
      <c r="GL102" s="26">
        <f t="shared" si="1552"/>
        <v>20.317096295401086</v>
      </c>
      <c r="GM102" s="26">
        <f t="shared" si="1553"/>
        <v>86.164996451837084</v>
      </c>
      <c r="GN102" s="26">
        <f t="shared" si="1554"/>
        <v>0.5966090970664103</v>
      </c>
      <c r="GO102" s="27">
        <f t="shared" si="1555"/>
        <v>107.07870184430458</v>
      </c>
      <c r="GP102" s="21">
        <f t="shared" si="1551"/>
        <v>4.6805188570114113</v>
      </c>
      <c r="GQ102" s="26">
        <f t="shared" si="1552"/>
        <v>20.397493321292153</v>
      </c>
      <c r="GR102" s="26">
        <f t="shared" si="1558"/>
        <v>83.781287540504252</v>
      </c>
      <c r="GS102" s="26">
        <f t="shared" si="1554"/>
        <v>0.55231559541894859</v>
      </c>
      <c r="GT102" s="27">
        <f t="shared" si="1560"/>
        <v>104.73109645721536</v>
      </c>
      <c r="GU102" s="21">
        <f t="shared" si="1551"/>
        <v>4.5459250300211762</v>
      </c>
      <c r="GV102" s="26">
        <f t="shared" si="1552"/>
        <v>20.474936396775828</v>
      </c>
      <c r="GW102" s="26">
        <f t="shared" si="1563"/>
        <v>81.372058037379048</v>
      </c>
      <c r="GX102" s="26">
        <f t="shared" si="1554"/>
        <v>0.50964952719686785</v>
      </c>
      <c r="GY102" s="27">
        <f t="shared" si="1565"/>
        <v>102.35664396135175</v>
      </c>
      <c r="GZ102" s="21">
        <f t="shared" si="1551"/>
        <v>4.409946470229432</v>
      </c>
      <c r="HA102" s="26">
        <f t="shared" si="1552"/>
        <v>20.549401931941112</v>
      </c>
      <c r="HB102" s="26">
        <f t="shared" si="1568"/>
        <v>78.938041817106821</v>
      </c>
      <c r="HC102" s="26">
        <f t="shared" si="1554"/>
        <v>0.46862388889786394</v>
      </c>
      <c r="HD102" s="27">
        <f t="shared" si="1570"/>
        <v>99.956067637945807</v>
      </c>
      <c r="HE102" s="21">
        <f t="shared" si="1551"/>
        <v>4.2726245980227437</v>
      </c>
      <c r="HF102" s="26">
        <f t="shared" si="1552"/>
        <v>20.620867243864623</v>
      </c>
      <c r="HG102" s="26">
        <f t="shared" si="1573"/>
        <v>76.47998030460711</v>
      </c>
      <c r="HH102" s="26">
        <f t="shared" si="1554"/>
        <v>0.42925117732878809</v>
      </c>
      <c r="HI102" s="27">
        <f t="shared" si="1575"/>
        <v>97.530098725800528</v>
      </c>
      <c r="HJ102" s="21">
        <f t="shared" si="1551"/>
        <v>4.1340012429736559</v>
      </c>
      <c r="HK102" s="26">
        <f t="shared" si="1552"/>
        <v>20.689310563520056</v>
      </c>
      <c r="HL102" s="26">
        <f t="shared" si="1578"/>
        <v>73.998622249228433</v>
      </c>
      <c r="HM102" s="26">
        <f t="shared" si="1554"/>
        <v>0.39154338579899572</v>
      </c>
      <c r="HN102" s="27">
        <f t="shared" si="1580"/>
        <v>95.079476198547482</v>
      </c>
      <c r="HO102" s="21">
        <f t="shared" si="1551"/>
        <v>3.994118631098988</v>
      </c>
      <c r="HP102" s="26">
        <f t="shared" si="1552"/>
        <v>20.75471104240922</v>
      </c>
      <c r="HQ102" s="26">
        <f t="shared" si="1583"/>
        <v>71.494723496671881</v>
      </c>
      <c r="HR102" s="26">
        <f t="shared" si="1554"/>
        <v>0.35551200046706977</v>
      </c>
      <c r="HS102" s="27">
        <f t="shared" si="1585"/>
        <v>92.60494653954818</v>
      </c>
      <c r="HT102" s="21">
        <f t="shared" si="1586"/>
        <v>3.8530193719973922</v>
      </c>
      <c r="HU102" s="26">
        <f t="shared" si="1587"/>
        <v>20.817048758912691</v>
      </c>
      <c r="HV102" s="26">
        <f t="shared" si="1588"/>
        <v>68.969046758753308</v>
      </c>
      <c r="HW102" s="26">
        <f t="shared" si="1589"/>
        <v>0.32116799684202718</v>
      </c>
      <c r="HX102" s="27">
        <f t="shared" si="1590"/>
        <v>90.10726351450802</v>
      </c>
      <c r="HY102" s="21">
        <f t="shared" si="1586"/>
        <v>3.7107464458700474</v>
      </c>
      <c r="HZ102" s="26">
        <f t="shared" si="1587"/>
        <v>20.876304724358143</v>
      </c>
      <c r="IA102" s="26">
        <f t="shared" si="1593"/>
        <v>66.422361381073841</v>
      </c>
      <c r="IB102" s="26">
        <f t="shared" si="1589"/>
        <v>0.2885218364400699</v>
      </c>
      <c r="IC102" s="27">
        <f t="shared" si="1595"/>
        <v>87.587187941872045</v>
      </c>
      <c r="ID102" s="21">
        <f t="shared" si="1586"/>
        <v>3.5673431904284847</v>
      </c>
      <c r="IE102" s="26">
        <f t="shared" si="1587"/>
        <v>20.932460888804478</v>
      </c>
      <c r="IF102" s="26">
        <f t="shared" si="1598"/>
        <v>63.855443108669874</v>
      </c>
      <c r="IG102" s="26">
        <f t="shared" si="1589"/>
        <v>0.25758346359790607</v>
      </c>
      <c r="IH102" s="27">
        <f t="shared" si="1600"/>
        <v>85.04548746107227</v>
      </c>
      <c r="II102" s="21">
        <f t="shared" si="1586"/>
        <v>3.4228532876934867</v>
      </c>
      <c r="IJ102" s="26">
        <f t="shared" si="1587"/>
        <v>20.985500146540012</v>
      </c>
      <c r="IK102" s="26">
        <f t="shared" si="1603"/>
        <v>61.269073849713408</v>
      </c>
      <c r="IL102" s="26">
        <f t="shared" si="1589"/>
        <v>0.22836230244361011</v>
      </c>
      <c r="IM102" s="27">
        <f t="shared" si="1605"/>
        <v>82.482936298697027</v>
      </c>
      <c r="IN102" s="21">
        <f t="shared" si="1586"/>
        <v>3.2773207506891335</v>
      </c>
      <c r="IO102" s="26">
        <f t="shared" si="1587"/>
        <v>21.035406341293029</v>
      </c>
      <c r="IP102" s="26">
        <f t="shared" si="1608"/>
        <v>58.664041437335484</v>
      </c>
      <c r="IQ102" s="26">
        <f t="shared" si="1589"/>
        <v>0.20086725402594227</v>
      </c>
      <c r="IR102" s="27">
        <f t="shared" si="1610"/>
        <v>79.900315032654447</v>
      </c>
      <c r="IS102" s="21">
        <f t="shared" si="1586"/>
        <v>3.1307899100360017</v>
      </c>
      <c r="IT102" s="26">
        <f t="shared" si="1587"/>
        <v>21.082164271153161</v>
      </c>
      <c r="IU102" s="26">
        <f t="shared" si="1613"/>
        <v>56.041139389644428</v>
      </c>
      <c r="IV102" s="26">
        <f t="shared" si="1589"/>
        <v>0.17510669360300077</v>
      </c>
      <c r="IW102" s="27">
        <f t="shared" si="1615"/>
        <v>77.298410354400588</v>
      </c>
      <c r="IX102" s="21">
        <f t="shared" si="1586"/>
        <v>2.9833054004476294</v>
      </c>
      <c r="IY102" s="26">
        <f t="shared" si="1587"/>
        <v>21.125759693202017</v>
      </c>
      <c r="IZ102" s="26">
        <f t="shared" si="1618"/>
        <v>53.401166668012564</v>
      </c>
      <c r="JA102" s="26">
        <f t="shared" si="1589"/>
        <v>0.15108846809103821</v>
      </c>
      <c r="JB102" s="27">
        <f t="shared" si="1620"/>
        <v>74.67801482930561</v>
      </c>
      <c r="JC102" s="21">
        <f t="shared" si="1621"/>
        <v>2.8349121471343519</v>
      </c>
      <c r="JD102" s="26">
        <f t="shared" si="1622"/>
        <v>21.166179327851719</v>
      </c>
      <c r="JE102" s="26">
        <f t="shared" si="1623"/>
        <v>50.744927433704895</v>
      </c>
      <c r="JF102" s="26">
        <f t="shared" si="1624"/>
        <v>0.12881989367421545</v>
      </c>
      <c r="JG102" s="27">
        <f t="shared" si="1625"/>
        <v>72.039926655230829</v>
      </c>
      <c r="JH102" s="21">
        <f t="shared" si="1621"/>
        <v>2.6856553521186477</v>
      </c>
      <c r="JI102" s="26">
        <f t="shared" si="1622"/>
        <v>21.203410862890003</v>
      </c>
      <c r="JJ102" s="26">
        <f t="shared" si="1628"/>
        <v>48.073230802923788</v>
      </c>
      <c r="JK102" s="26">
        <f t="shared" si="1624"/>
        <v>0.10830775357602085</v>
      </c>
      <c r="JL102" s="27">
        <f t="shared" si="1630"/>
        <v>69.384949419389812</v>
      </c>
      <c r="JM102" s="21">
        <f t="shared" si="1621"/>
        <v>2.5355804804661597</v>
      </c>
      <c r="JN102" s="26">
        <f t="shared" si="1622"/>
        <v>21.237442957230627</v>
      </c>
      <c r="JO102" s="26">
        <f t="shared" si="1633"/>
        <v>45.386890600344252</v>
      </c>
      <c r="JP102" s="26">
        <f t="shared" si="1624"/>
        <v>8.9558295993033707E-2</v>
      </c>
      <c r="JQ102" s="27">
        <f t="shared" si="1635"/>
        <v>66.713891853567915</v>
      </c>
      <c r="JR102" s="21">
        <f t="shared" si="1621"/>
        <v>2.3847332464366033</v>
      </c>
      <c r="JS102" s="26">
        <f t="shared" si="1622"/>
        <v>21.268265244367974</v>
      </c>
      <c r="JT102" s="26">
        <f t="shared" si="1638"/>
        <v>42.686725111215196</v>
      </c>
      <c r="JU102" s="26">
        <f t="shared" si="1624"/>
        <v>7.2577232191662844E-2</v>
      </c>
      <c r="JV102" s="27">
        <f t="shared" si="1640"/>
        <v>64.02756758777484</v>
      </c>
      <c r="JW102" s="21">
        <f t="shared" si="1621"/>
        <v>2.2331595995587517</v>
      </c>
      <c r="JX102" s="26">
        <f t="shared" si="1622"/>
        <v>21.295868335534802</v>
      </c>
      <c r="JY102" s="26">
        <f t="shared" si="1643"/>
        <v>39.97355683210165</v>
      </c>
      <c r="JZ102" s="26">
        <f t="shared" si="1624"/>
        <v>5.7369734768442711E-2</v>
      </c>
      <c r="KA102" s="27">
        <f t="shared" si="1645"/>
        <v>61.326794902404899</v>
      </c>
      <c r="KB102" s="21">
        <f t="shared" si="1621"/>
        <v>2.0809057106337718</v>
      </c>
      <c r="KC102" s="26">
        <f t="shared" si="1622"/>
        <v>21.320243822562144</v>
      </c>
      <c r="KD102" s="26">
        <f t="shared" si="1648"/>
        <v>37.248212220344513</v>
      </c>
      <c r="KE102" s="26">
        <f t="shared" si="1624"/>
        <v>4.3940436074406904E-2</v>
      </c>
      <c r="KF102" s="27">
        <f t="shared" si="1650"/>
        <v>58.612396478981069</v>
      </c>
      <c r="KG102" s="21">
        <f t="shared" si="1621"/>
        <v>1.9280179576711467</v>
      </c>
      <c r="KH102" s="26">
        <f t="shared" si="1622"/>
        <v>21.341384280440522</v>
      </c>
      <c r="KI102" s="26">
        <f t="shared" si="1653"/>
        <v>34.511521442313523</v>
      </c>
      <c r="KJ102" s="26">
        <f t="shared" si="1624"/>
        <v>3.2293426804028955E-2</v>
      </c>
      <c r="KK102" s="27">
        <f t="shared" si="1655"/>
        <v>55.885199149558076</v>
      </c>
      <c r="KL102" s="21">
        <f t="shared" si="1656"/>
        <v>1.7745429117614855</v>
      </c>
      <c r="KM102" s="26">
        <f t="shared" si="1657"/>
        <v>21.359283269581677</v>
      </c>
      <c r="KN102" s="26">
        <f t="shared" si="1658"/>
        <v>31.764318120530589</v>
      </c>
      <c r="KO102" s="26">
        <f t="shared" si="1659"/>
        <v>2.243225474916001E-2</v>
      </c>
      <c r="KP102" s="27">
        <f t="shared" si="1660"/>
        <v>53.146033644861433</v>
      </c>
      <c r="KQ102" s="21">
        <f t="shared" si="1656"/>
        <v>1.6205273228905186</v>
      </c>
      <c r="KR102" s="26">
        <f t="shared" si="1657"/>
        <v>21.373935337780118</v>
      </c>
      <c r="KS102" s="26">
        <f t="shared" si="1663"/>
        <v>29.00743907974028</v>
      </c>
      <c r="KT102" s="26">
        <f t="shared" si="1659"/>
        <v>1.4359923718336354E-2</v>
      </c>
      <c r="KU102" s="27">
        <f t="shared" si="1665"/>
        <v>50.395734341238736</v>
      </c>
      <c r="KV102" s="21">
        <f t="shared" si="1656"/>
        <v>1.4660181056985986</v>
      </c>
      <c r="KW102" s="26">
        <f t="shared" si="1657"/>
        <v>21.385336021873936</v>
      </c>
      <c r="KX102" s="26">
        <f t="shared" si="1668"/>
        <v>26.241724092004912</v>
      </c>
      <c r="KY102" s="26">
        <f t="shared" si="1659"/>
        <v>8.0788926217872526E-3</v>
      </c>
      <c r="KZ102" s="27">
        <f t="shared" si="1670"/>
        <v>47.635139006500637</v>
      </c>
      <c r="LA102" s="21">
        <f t="shared" si="1656"/>
        <v>1.3110623251900466</v>
      </c>
      <c r="LB102" s="26">
        <f t="shared" si="1657"/>
        <v>21.393481849104326</v>
      </c>
      <c r="LC102" s="26">
        <f t="shared" si="1673"/>
        <v>23.468015620901834</v>
      </c>
      <c r="LD102" s="26">
        <f t="shared" si="1659"/>
        <v>3.5910747224304818E-3</v>
      </c>
      <c r="LE102" s="27">
        <f t="shared" si="1675"/>
        <v>44.865088544728586</v>
      </c>
      <c r="LF102" s="21">
        <f t="shared" si="1656"/>
        <v>1.1557071823966956</v>
      </c>
      <c r="LG102" s="26">
        <f t="shared" si="1657"/>
        <v>21.398370338173386</v>
      </c>
      <c r="LH102" s="26">
        <f t="shared" si="1678"/>
        <v>20.687158564900848</v>
      </c>
      <c r="LI102" s="26">
        <f t="shared" si="1659"/>
        <v>8.9783705307346572E-4</v>
      </c>
      <c r="LJ102" s="27">
        <f t="shared" si="1680"/>
        <v>42.086426740127308</v>
      </c>
      <c r="LK102" s="21">
        <f t="shared" si="1656"/>
        <v>1</v>
      </c>
      <c r="LL102" s="26">
        <f t="shared" si="1657"/>
        <v>21.4</v>
      </c>
      <c r="LM102" s="26">
        <f t="shared" si="1683"/>
        <v>17.899999999999999</v>
      </c>
      <c r="LN102" s="26">
        <f t="shared" si="1659"/>
        <v>0</v>
      </c>
      <c r="LO102" s="27">
        <f t="shared" si="1685"/>
        <v>39.299999999999997</v>
      </c>
    </row>
    <row r="103" spans="1:327" x14ac:dyDescent="0.2">
      <c r="A103" s="1">
        <f>Foglio3!A104</f>
        <v>17</v>
      </c>
      <c r="B103" s="1">
        <f>Foglio3!B104</f>
        <v>0</v>
      </c>
      <c r="C103" s="1" t="str">
        <f>Foglio3!C104</f>
        <v>-</v>
      </c>
      <c r="D103" s="1" t="str">
        <f>Foglio3!D104</f>
        <v>-</v>
      </c>
      <c r="E103" s="1" t="str">
        <f>Foglio3!E104</f>
        <v>-</v>
      </c>
      <c r="F103" s="1" t="str">
        <f>Foglio3!F104</f>
        <v>-</v>
      </c>
      <c r="G103" s="1" t="str">
        <f>Foglio1!H112</f>
        <v>-</v>
      </c>
      <c r="H103" s="1" t="str">
        <f>Foglio3!G104</f>
        <v>-</v>
      </c>
      <c r="I103" s="1" t="str">
        <f>Foglio3!H104</f>
        <v>-</v>
      </c>
      <c r="J103" s="1" t="str">
        <f>Foglio3!I104</f>
        <v>-</v>
      </c>
      <c r="K103" s="1" t="str">
        <f>Foglio3!J104</f>
        <v>-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65</v>
      </c>
      <c r="Q103" s="1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  <c r="BC103" t="s">
        <v>65</v>
      </c>
      <c r="BD103" t="s">
        <v>65</v>
      </c>
      <c r="BE103" t="s">
        <v>65</v>
      </c>
      <c r="BF103" t="s">
        <v>65</v>
      </c>
      <c r="BG103" t="s">
        <v>65</v>
      </c>
      <c r="BH103" t="s">
        <v>65</v>
      </c>
      <c r="BI103" t="s">
        <v>65</v>
      </c>
      <c r="BJ103" t="s">
        <v>65</v>
      </c>
      <c r="BK103" t="s">
        <v>65</v>
      </c>
      <c r="BL103" t="s">
        <v>65</v>
      </c>
      <c r="BM103" t="s">
        <v>65</v>
      </c>
      <c r="BN103" t="s">
        <v>65</v>
      </c>
      <c r="BO103" t="s">
        <v>65</v>
      </c>
      <c r="BP103" t="s">
        <v>65</v>
      </c>
      <c r="BQ103" t="s">
        <v>65</v>
      </c>
      <c r="BR103" t="s">
        <v>65</v>
      </c>
      <c r="BS103" t="s">
        <v>65</v>
      </c>
      <c r="BT103" t="s">
        <v>65</v>
      </c>
      <c r="BU103" t="s">
        <v>65</v>
      </c>
      <c r="BV103" t="s">
        <v>65</v>
      </c>
      <c r="BW103" t="s">
        <v>65</v>
      </c>
      <c r="BX103" t="s">
        <v>65</v>
      </c>
      <c r="BY103" t="s">
        <v>65</v>
      </c>
      <c r="BZ103" t="s">
        <v>65</v>
      </c>
      <c r="CA103" t="s">
        <v>65</v>
      </c>
      <c r="CB103" t="s">
        <v>65</v>
      </c>
      <c r="CC103" t="s">
        <v>65</v>
      </c>
      <c r="CD103" t="s">
        <v>65</v>
      </c>
      <c r="CE103" t="s">
        <v>65</v>
      </c>
      <c r="CF103" t="s">
        <v>65</v>
      </c>
      <c r="CG103" t="s">
        <v>65</v>
      </c>
      <c r="CH103" t="s">
        <v>65</v>
      </c>
      <c r="CI103" t="s">
        <v>65</v>
      </c>
      <c r="CJ103" t="s">
        <v>65</v>
      </c>
      <c r="CK103" t="s">
        <v>65</v>
      </c>
      <c r="CL103" t="s">
        <v>65</v>
      </c>
      <c r="CM103" t="s">
        <v>65</v>
      </c>
      <c r="CN103" t="s">
        <v>65</v>
      </c>
      <c r="CO103" t="s">
        <v>65</v>
      </c>
      <c r="CP103" t="s">
        <v>65</v>
      </c>
      <c r="CQ103" t="s">
        <v>65</v>
      </c>
      <c r="CR103" t="s">
        <v>65</v>
      </c>
      <c r="CS103" t="s">
        <v>65</v>
      </c>
      <c r="CT103" t="s">
        <v>65</v>
      </c>
      <c r="CU103" t="s">
        <v>65</v>
      </c>
      <c r="CV103" t="s">
        <v>65</v>
      </c>
      <c r="CW103" t="s">
        <v>65</v>
      </c>
      <c r="CX103" t="s">
        <v>65</v>
      </c>
      <c r="CY103" t="s">
        <v>65</v>
      </c>
      <c r="CZ103" t="s">
        <v>65</v>
      </c>
      <c r="DA103" t="s">
        <v>65</v>
      </c>
      <c r="DB103" t="s">
        <v>65</v>
      </c>
      <c r="DC103" t="s">
        <v>65</v>
      </c>
      <c r="DD103" t="s">
        <v>65</v>
      </c>
      <c r="DE103" t="s">
        <v>65</v>
      </c>
      <c r="DF103" t="s">
        <v>65</v>
      </c>
      <c r="DG103" t="s">
        <v>65</v>
      </c>
      <c r="DH103" t="s">
        <v>65</v>
      </c>
      <c r="DI103" t="s">
        <v>65</v>
      </c>
      <c r="DJ103" t="s">
        <v>65</v>
      </c>
      <c r="DK103" t="s">
        <v>65</v>
      </c>
      <c r="DL103" t="s">
        <v>65</v>
      </c>
      <c r="DM103" t="s">
        <v>65</v>
      </c>
      <c r="DN103" t="s">
        <v>65</v>
      </c>
      <c r="DO103" t="s">
        <v>65</v>
      </c>
      <c r="DP103" t="s">
        <v>65</v>
      </c>
      <c r="DQ103" t="s">
        <v>65</v>
      </c>
      <c r="DR103" t="s">
        <v>65</v>
      </c>
      <c r="DS103" t="s">
        <v>65</v>
      </c>
      <c r="DT103" t="s">
        <v>65</v>
      </c>
      <c r="DU103" t="s">
        <v>65</v>
      </c>
      <c r="DV103" t="s">
        <v>65</v>
      </c>
      <c r="DW103" t="s">
        <v>65</v>
      </c>
      <c r="DX103" t="s">
        <v>65</v>
      </c>
      <c r="DY103" t="s">
        <v>65</v>
      </c>
      <c r="DZ103" t="s">
        <v>65</v>
      </c>
      <c r="EA103" t="s">
        <v>65</v>
      </c>
      <c r="EB103" t="s">
        <v>65</v>
      </c>
      <c r="EC103" t="s">
        <v>65</v>
      </c>
      <c r="ED103" t="s">
        <v>65</v>
      </c>
      <c r="EE103" t="s">
        <v>65</v>
      </c>
      <c r="EF103" t="s">
        <v>65</v>
      </c>
      <c r="EG103" t="s">
        <v>65</v>
      </c>
      <c r="EH103" t="s">
        <v>65</v>
      </c>
      <c r="EI103" t="s">
        <v>65</v>
      </c>
      <c r="EJ103" t="s">
        <v>65</v>
      </c>
      <c r="EK103" t="s">
        <v>65</v>
      </c>
      <c r="EL103" t="s">
        <v>65</v>
      </c>
      <c r="EM103" t="s">
        <v>65</v>
      </c>
      <c r="EN103" t="s">
        <v>65</v>
      </c>
      <c r="EO103" t="s">
        <v>65</v>
      </c>
      <c r="EP103" t="s">
        <v>65</v>
      </c>
      <c r="EQ103" t="s">
        <v>65</v>
      </c>
      <c r="ER103" t="s">
        <v>65</v>
      </c>
      <c r="ES103" t="s">
        <v>65</v>
      </c>
      <c r="ET103" t="s">
        <v>65</v>
      </c>
      <c r="EU103" t="s">
        <v>65</v>
      </c>
      <c r="EV103" t="s">
        <v>65</v>
      </c>
      <c r="EW103" t="s">
        <v>65</v>
      </c>
      <c r="EX103" t="s">
        <v>65</v>
      </c>
      <c r="EY103" t="s">
        <v>65</v>
      </c>
      <c r="EZ103" t="s">
        <v>65</v>
      </c>
      <c r="FA103" t="s">
        <v>65</v>
      </c>
      <c r="FB103" t="s">
        <v>65</v>
      </c>
      <c r="FC103" t="s">
        <v>65</v>
      </c>
      <c r="FD103" t="s">
        <v>65</v>
      </c>
      <c r="FE103" t="s">
        <v>65</v>
      </c>
      <c r="FF103" t="s">
        <v>65</v>
      </c>
      <c r="FG103" t="s">
        <v>65</v>
      </c>
      <c r="FH103" t="s">
        <v>65</v>
      </c>
      <c r="FI103" t="s">
        <v>65</v>
      </c>
      <c r="FJ103" t="s">
        <v>65</v>
      </c>
      <c r="FK103" t="s">
        <v>65</v>
      </c>
      <c r="FL103" t="s">
        <v>65</v>
      </c>
      <c r="FM103" t="s">
        <v>65</v>
      </c>
      <c r="FN103" t="s">
        <v>65</v>
      </c>
      <c r="FO103" t="s">
        <v>65</v>
      </c>
      <c r="FP103" t="s">
        <v>65</v>
      </c>
      <c r="FQ103" t="s">
        <v>65</v>
      </c>
      <c r="FR103" t="s">
        <v>65</v>
      </c>
      <c r="FS103" t="s">
        <v>65</v>
      </c>
      <c r="FT103" t="s">
        <v>65</v>
      </c>
      <c r="FU103" t="s">
        <v>65</v>
      </c>
      <c r="FV103" t="s">
        <v>65</v>
      </c>
      <c r="FW103" t="s">
        <v>65</v>
      </c>
      <c r="FX103" t="s">
        <v>65</v>
      </c>
      <c r="FY103" t="s">
        <v>65</v>
      </c>
      <c r="FZ103" t="s">
        <v>65</v>
      </c>
      <c r="GA103" t="s">
        <v>65</v>
      </c>
      <c r="GB103" t="s">
        <v>65</v>
      </c>
      <c r="GC103" t="s">
        <v>65</v>
      </c>
      <c r="GD103" t="s">
        <v>65</v>
      </c>
      <c r="GE103" t="s">
        <v>65</v>
      </c>
      <c r="GF103" t="s">
        <v>65</v>
      </c>
      <c r="GG103" t="s">
        <v>65</v>
      </c>
      <c r="GH103" t="s">
        <v>65</v>
      </c>
      <c r="GI103" t="s">
        <v>65</v>
      </c>
      <c r="GJ103" t="s">
        <v>65</v>
      </c>
      <c r="GK103" t="s">
        <v>65</v>
      </c>
      <c r="GL103" t="s">
        <v>65</v>
      </c>
      <c r="GM103" t="s">
        <v>65</v>
      </c>
      <c r="GN103" t="s">
        <v>65</v>
      </c>
      <c r="GO103" t="s">
        <v>65</v>
      </c>
      <c r="GP103" t="s">
        <v>65</v>
      </c>
      <c r="GQ103" t="s">
        <v>65</v>
      </c>
      <c r="GR103" t="s">
        <v>65</v>
      </c>
      <c r="GS103" t="s">
        <v>65</v>
      </c>
      <c r="GT103" t="s">
        <v>65</v>
      </c>
      <c r="GU103" t="s">
        <v>65</v>
      </c>
      <c r="GV103" t="s">
        <v>65</v>
      </c>
      <c r="GW103" t="s">
        <v>65</v>
      </c>
      <c r="GX103" t="s">
        <v>65</v>
      </c>
      <c r="GY103" t="s">
        <v>65</v>
      </c>
      <c r="GZ103" t="s">
        <v>65</v>
      </c>
      <c r="HA103" t="s">
        <v>65</v>
      </c>
      <c r="HB103" t="s">
        <v>65</v>
      </c>
      <c r="HC103" t="s">
        <v>65</v>
      </c>
      <c r="HD103" t="s">
        <v>65</v>
      </c>
      <c r="HE103" t="s">
        <v>65</v>
      </c>
      <c r="HF103" t="s">
        <v>65</v>
      </c>
      <c r="HG103" t="s">
        <v>65</v>
      </c>
      <c r="HH103" t="s">
        <v>65</v>
      </c>
      <c r="HI103" t="s">
        <v>65</v>
      </c>
      <c r="HJ103" t="s">
        <v>65</v>
      </c>
      <c r="HK103" t="s">
        <v>65</v>
      </c>
      <c r="HL103" t="s">
        <v>65</v>
      </c>
      <c r="HM103" t="s">
        <v>65</v>
      </c>
      <c r="HN103" t="s">
        <v>65</v>
      </c>
      <c r="HO103" t="s">
        <v>65</v>
      </c>
      <c r="HP103" t="s">
        <v>65</v>
      </c>
      <c r="HQ103" t="s">
        <v>65</v>
      </c>
      <c r="HR103" t="s">
        <v>65</v>
      </c>
      <c r="HS103" t="s">
        <v>65</v>
      </c>
      <c r="HT103" t="s">
        <v>65</v>
      </c>
      <c r="HU103" t="s">
        <v>65</v>
      </c>
      <c r="HV103" t="s">
        <v>65</v>
      </c>
      <c r="HW103" t="s">
        <v>65</v>
      </c>
      <c r="HX103" t="s">
        <v>65</v>
      </c>
      <c r="HY103" t="s">
        <v>65</v>
      </c>
      <c r="HZ103" t="s">
        <v>65</v>
      </c>
      <c r="IA103" t="s">
        <v>65</v>
      </c>
      <c r="IB103" t="s">
        <v>65</v>
      </c>
      <c r="IC103" t="s">
        <v>65</v>
      </c>
      <c r="ID103" t="s">
        <v>65</v>
      </c>
      <c r="IE103" t="s">
        <v>65</v>
      </c>
      <c r="IF103" t="s">
        <v>65</v>
      </c>
      <c r="IG103" t="s">
        <v>65</v>
      </c>
      <c r="IH103" t="s">
        <v>65</v>
      </c>
      <c r="II103" t="s">
        <v>65</v>
      </c>
      <c r="IJ103" t="s">
        <v>65</v>
      </c>
      <c r="IK103" t="s">
        <v>65</v>
      </c>
      <c r="IL103" t="s">
        <v>65</v>
      </c>
      <c r="IM103" t="s">
        <v>65</v>
      </c>
      <c r="IN103" t="s">
        <v>65</v>
      </c>
      <c r="IO103" t="s">
        <v>65</v>
      </c>
      <c r="IP103" t="s">
        <v>65</v>
      </c>
      <c r="IQ103" t="s">
        <v>65</v>
      </c>
      <c r="IR103" t="s">
        <v>65</v>
      </c>
      <c r="IS103" t="s">
        <v>65</v>
      </c>
      <c r="IT103" t="s">
        <v>65</v>
      </c>
      <c r="IU103" t="s">
        <v>65</v>
      </c>
      <c r="IV103" t="s">
        <v>65</v>
      </c>
      <c r="IW103" t="s">
        <v>65</v>
      </c>
      <c r="IX103" t="s">
        <v>65</v>
      </c>
      <c r="IY103" t="s">
        <v>65</v>
      </c>
      <c r="IZ103" t="s">
        <v>65</v>
      </c>
      <c r="JA103" t="s">
        <v>65</v>
      </c>
      <c r="JB103" t="s">
        <v>65</v>
      </c>
      <c r="JC103" t="s">
        <v>65</v>
      </c>
      <c r="JD103" t="s">
        <v>65</v>
      </c>
      <c r="JE103" t="s">
        <v>65</v>
      </c>
      <c r="JF103" t="s">
        <v>65</v>
      </c>
      <c r="JG103" t="s">
        <v>65</v>
      </c>
      <c r="JH103" t="s">
        <v>65</v>
      </c>
      <c r="JI103" t="s">
        <v>65</v>
      </c>
      <c r="JJ103" t="s">
        <v>65</v>
      </c>
      <c r="JK103" t="s">
        <v>65</v>
      </c>
      <c r="JL103" t="s">
        <v>65</v>
      </c>
      <c r="JM103" t="s">
        <v>65</v>
      </c>
      <c r="JN103" t="s">
        <v>65</v>
      </c>
      <c r="JO103" t="s">
        <v>65</v>
      </c>
      <c r="JP103" t="s">
        <v>65</v>
      </c>
      <c r="JQ103" t="s">
        <v>65</v>
      </c>
      <c r="JR103" t="s">
        <v>65</v>
      </c>
      <c r="JS103" t="s">
        <v>65</v>
      </c>
      <c r="JT103" t="s">
        <v>65</v>
      </c>
      <c r="JU103" t="s">
        <v>65</v>
      </c>
      <c r="JV103" t="s">
        <v>65</v>
      </c>
      <c r="JW103" t="s">
        <v>65</v>
      </c>
      <c r="JX103" t="s">
        <v>65</v>
      </c>
      <c r="JY103" t="s">
        <v>65</v>
      </c>
      <c r="JZ103" t="s">
        <v>65</v>
      </c>
      <c r="KA103" t="s">
        <v>65</v>
      </c>
      <c r="KB103" t="s">
        <v>65</v>
      </c>
      <c r="KC103" t="s">
        <v>65</v>
      </c>
      <c r="KD103" t="s">
        <v>65</v>
      </c>
      <c r="KE103" t="s">
        <v>65</v>
      </c>
      <c r="KF103" t="s">
        <v>65</v>
      </c>
      <c r="KG103" t="s">
        <v>65</v>
      </c>
      <c r="KH103" t="s">
        <v>65</v>
      </c>
      <c r="KI103" t="s">
        <v>65</v>
      </c>
      <c r="KJ103" t="s">
        <v>65</v>
      </c>
      <c r="KK103" t="s">
        <v>65</v>
      </c>
      <c r="KL103" t="s">
        <v>65</v>
      </c>
      <c r="KM103" t="s">
        <v>65</v>
      </c>
      <c r="KN103" t="s">
        <v>65</v>
      </c>
      <c r="KO103" t="s">
        <v>65</v>
      </c>
      <c r="KP103" t="s">
        <v>65</v>
      </c>
      <c r="KQ103" t="s">
        <v>65</v>
      </c>
      <c r="KR103" t="s">
        <v>65</v>
      </c>
      <c r="KS103" t="s">
        <v>65</v>
      </c>
      <c r="KT103" t="s">
        <v>65</v>
      </c>
      <c r="KU103" t="s">
        <v>65</v>
      </c>
      <c r="KV103" t="s">
        <v>65</v>
      </c>
      <c r="KW103" t="s">
        <v>65</v>
      </c>
      <c r="KX103" t="s">
        <v>65</v>
      </c>
      <c r="KY103" t="s">
        <v>65</v>
      </c>
      <c r="KZ103" t="s">
        <v>65</v>
      </c>
      <c r="LA103" t="s">
        <v>65</v>
      </c>
      <c r="LB103" t="s">
        <v>65</v>
      </c>
      <c r="LC103" t="s">
        <v>65</v>
      </c>
      <c r="LD103" t="s">
        <v>65</v>
      </c>
      <c r="LE103" t="s">
        <v>65</v>
      </c>
      <c r="LF103" t="s">
        <v>65</v>
      </c>
      <c r="LG103" t="s">
        <v>65</v>
      </c>
      <c r="LH103" t="s">
        <v>65</v>
      </c>
      <c r="LI103" t="s">
        <v>65</v>
      </c>
      <c r="LJ103" t="s">
        <v>65</v>
      </c>
      <c r="LK103" t="s">
        <v>65</v>
      </c>
      <c r="LL103" t="s">
        <v>65</v>
      </c>
      <c r="LM103" t="s">
        <v>65</v>
      </c>
      <c r="LN103" t="s">
        <v>65</v>
      </c>
      <c r="LO103" t="s">
        <v>65</v>
      </c>
    </row>
    <row r="104" spans="1:327" x14ac:dyDescent="0.2">
      <c r="A104" s="1">
        <f>Foglio3!A105</f>
        <v>18</v>
      </c>
      <c r="B104" s="1">
        <f>Foglio3!B105</f>
        <v>0</v>
      </c>
      <c r="C104" s="1" t="str">
        <f>Foglio3!C105</f>
        <v>-</v>
      </c>
      <c r="D104" s="1" t="str">
        <f>Foglio3!D105</f>
        <v>-</v>
      </c>
      <c r="E104" s="1" t="str">
        <f>Foglio3!E105</f>
        <v>-</v>
      </c>
      <c r="F104" s="1" t="str">
        <f>Foglio3!F105</f>
        <v>-</v>
      </c>
      <c r="G104" s="1" t="str">
        <f>Foglio1!H113</f>
        <v>-</v>
      </c>
      <c r="H104" s="1" t="str">
        <f>Foglio3!G105</f>
        <v>-</v>
      </c>
      <c r="I104" s="1" t="str">
        <f>Foglio3!H105</f>
        <v>-</v>
      </c>
      <c r="J104" s="1" t="str">
        <f>Foglio3!I105</f>
        <v>-</v>
      </c>
      <c r="K104" s="1" t="str">
        <f>Foglio3!J105</f>
        <v>-</v>
      </c>
      <c r="L104" s="1" t="s">
        <v>65</v>
      </c>
      <c r="M104" s="1" t="s">
        <v>65</v>
      </c>
      <c r="N104" s="1" t="s">
        <v>65</v>
      </c>
      <c r="O104" s="1" t="s">
        <v>65</v>
      </c>
      <c r="P104" s="1" t="s">
        <v>65</v>
      </c>
      <c r="Q104" s="1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 t="s">
        <v>65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65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65</v>
      </c>
      <c r="BD104" t="s">
        <v>65</v>
      </c>
      <c r="BE104" t="s">
        <v>65</v>
      </c>
      <c r="BF104" t="s">
        <v>65</v>
      </c>
      <c r="BG104" t="s">
        <v>65</v>
      </c>
      <c r="BH104" t="s">
        <v>65</v>
      </c>
      <c r="BI104" t="s">
        <v>65</v>
      </c>
      <c r="BJ104" t="s">
        <v>65</v>
      </c>
      <c r="BK104" t="s">
        <v>65</v>
      </c>
      <c r="BL104" t="s">
        <v>65</v>
      </c>
      <c r="BM104" t="s">
        <v>65</v>
      </c>
      <c r="BN104" t="s">
        <v>65</v>
      </c>
      <c r="BO104" t="s">
        <v>65</v>
      </c>
      <c r="BP104" t="s">
        <v>65</v>
      </c>
      <c r="BQ104" t="s">
        <v>65</v>
      </c>
      <c r="BR104" t="s">
        <v>65</v>
      </c>
      <c r="BS104" t="s">
        <v>65</v>
      </c>
      <c r="BT104" t="s">
        <v>65</v>
      </c>
      <c r="BU104" t="s">
        <v>65</v>
      </c>
      <c r="BV104" t="s">
        <v>65</v>
      </c>
      <c r="BW104" t="s">
        <v>65</v>
      </c>
      <c r="BX104" t="s">
        <v>65</v>
      </c>
      <c r="BY104" t="s">
        <v>65</v>
      </c>
      <c r="BZ104" t="s">
        <v>65</v>
      </c>
      <c r="CA104" t="s">
        <v>65</v>
      </c>
      <c r="CB104" t="s">
        <v>65</v>
      </c>
      <c r="CC104" t="s">
        <v>65</v>
      </c>
      <c r="CD104" t="s">
        <v>65</v>
      </c>
      <c r="CE104" t="s">
        <v>65</v>
      </c>
      <c r="CF104" t="s">
        <v>65</v>
      </c>
      <c r="CG104" t="s">
        <v>65</v>
      </c>
      <c r="CH104" t="s">
        <v>65</v>
      </c>
      <c r="CI104" t="s">
        <v>65</v>
      </c>
      <c r="CJ104" t="s">
        <v>65</v>
      </c>
      <c r="CK104" t="s">
        <v>65</v>
      </c>
      <c r="CL104" t="s">
        <v>65</v>
      </c>
      <c r="CM104" t="s">
        <v>65</v>
      </c>
      <c r="CN104" t="s">
        <v>65</v>
      </c>
      <c r="CO104" t="s">
        <v>65</v>
      </c>
      <c r="CP104" t="s">
        <v>65</v>
      </c>
      <c r="CQ104" t="s">
        <v>65</v>
      </c>
      <c r="CR104" t="s">
        <v>65</v>
      </c>
      <c r="CS104" t="s">
        <v>65</v>
      </c>
      <c r="CT104" t="s">
        <v>65</v>
      </c>
      <c r="CU104" t="s">
        <v>65</v>
      </c>
      <c r="CV104" t="s">
        <v>65</v>
      </c>
      <c r="CW104" t="s">
        <v>65</v>
      </c>
      <c r="CX104" t="s">
        <v>65</v>
      </c>
      <c r="CY104" t="s">
        <v>65</v>
      </c>
      <c r="CZ104" t="s">
        <v>65</v>
      </c>
      <c r="DA104" t="s">
        <v>65</v>
      </c>
      <c r="DB104" t="s">
        <v>65</v>
      </c>
      <c r="DC104" t="s">
        <v>65</v>
      </c>
      <c r="DD104" t="s">
        <v>65</v>
      </c>
      <c r="DE104" t="s">
        <v>65</v>
      </c>
      <c r="DF104" t="s">
        <v>65</v>
      </c>
      <c r="DG104" t="s">
        <v>65</v>
      </c>
      <c r="DH104" t="s">
        <v>65</v>
      </c>
      <c r="DI104" t="s">
        <v>65</v>
      </c>
      <c r="DJ104" t="s">
        <v>65</v>
      </c>
      <c r="DK104" t="s">
        <v>65</v>
      </c>
      <c r="DL104" t="s">
        <v>65</v>
      </c>
      <c r="DM104" t="s">
        <v>65</v>
      </c>
      <c r="DN104" t="s">
        <v>65</v>
      </c>
      <c r="DO104" t="s">
        <v>65</v>
      </c>
      <c r="DP104" t="s">
        <v>65</v>
      </c>
      <c r="DQ104" t="s">
        <v>65</v>
      </c>
      <c r="DR104" t="s">
        <v>65</v>
      </c>
      <c r="DS104" t="s">
        <v>65</v>
      </c>
      <c r="DT104" t="s">
        <v>65</v>
      </c>
      <c r="DU104" t="s">
        <v>65</v>
      </c>
      <c r="DV104" t="s">
        <v>65</v>
      </c>
      <c r="DW104" t="s">
        <v>65</v>
      </c>
      <c r="DX104" t="s">
        <v>65</v>
      </c>
      <c r="DY104" t="s">
        <v>65</v>
      </c>
      <c r="DZ104" t="s">
        <v>65</v>
      </c>
      <c r="EA104" t="s">
        <v>65</v>
      </c>
      <c r="EB104" t="s">
        <v>65</v>
      </c>
      <c r="EC104" t="s">
        <v>65</v>
      </c>
      <c r="ED104" t="s">
        <v>65</v>
      </c>
      <c r="EE104" t="s">
        <v>65</v>
      </c>
      <c r="EF104" t="s">
        <v>65</v>
      </c>
      <c r="EG104" t="s">
        <v>65</v>
      </c>
      <c r="EH104" t="s">
        <v>65</v>
      </c>
      <c r="EI104" t="s">
        <v>65</v>
      </c>
      <c r="EJ104" t="s">
        <v>65</v>
      </c>
      <c r="EK104" t="s">
        <v>65</v>
      </c>
      <c r="EL104" t="s">
        <v>65</v>
      </c>
      <c r="EM104" t="s">
        <v>65</v>
      </c>
      <c r="EN104" t="s">
        <v>65</v>
      </c>
      <c r="EO104" t="s">
        <v>65</v>
      </c>
      <c r="EP104" t="s">
        <v>65</v>
      </c>
      <c r="EQ104" t="s">
        <v>65</v>
      </c>
      <c r="ER104" t="s">
        <v>65</v>
      </c>
      <c r="ES104" t="s">
        <v>65</v>
      </c>
      <c r="ET104" t="s">
        <v>65</v>
      </c>
      <c r="EU104" t="s">
        <v>65</v>
      </c>
      <c r="EV104" t="s">
        <v>65</v>
      </c>
      <c r="EW104" t="s">
        <v>65</v>
      </c>
      <c r="EX104" t="s">
        <v>65</v>
      </c>
      <c r="EY104" t="s">
        <v>65</v>
      </c>
      <c r="EZ104" t="s">
        <v>65</v>
      </c>
      <c r="FA104" t="s">
        <v>65</v>
      </c>
      <c r="FB104" t="s">
        <v>65</v>
      </c>
      <c r="FC104" t="s">
        <v>65</v>
      </c>
      <c r="FD104" t="s">
        <v>65</v>
      </c>
      <c r="FE104" t="s">
        <v>65</v>
      </c>
      <c r="FF104" t="s">
        <v>65</v>
      </c>
      <c r="FG104" t="s">
        <v>65</v>
      </c>
      <c r="FH104" t="s">
        <v>65</v>
      </c>
      <c r="FI104" t="s">
        <v>65</v>
      </c>
      <c r="FJ104" t="s">
        <v>65</v>
      </c>
      <c r="FK104" t="s">
        <v>65</v>
      </c>
      <c r="FL104" t="s">
        <v>65</v>
      </c>
      <c r="FM104" t="s">
        <v>65</v>
      </c>
      <c r="FN104" t="s">
        <v>65</v>
      </c>
      <c r="FO104" t="s">
        <v>65</v>
      </c>
      <c r="FP104" t="s">
        <v>65</v>
      </c>
      <c r="FQ104" t="s">
        <v>65</v>
      </c>
      <c r="FR104" t="s">
        <v>65</v>
      </c>
      <c r="FS104" t="s">
        <v>65</v>
      </c>
      <c r="FT104" t="s">
        <v>65</v>
      </c>
      <c r="FU104" t="s">
        <v>65</v>
      </c>
      <c r="FV104" t="s">
        <v>65</v>
      </c>
      <c r="FW104" t="s">
        <v>65</v>
      </c>
      <c r="FX104" t="s">
        <v>65</v>
      </c>
      <c r="FY104" t="s">
        <v>65</v>
      </c>
      <c r="FZ104" t="s">
        <v>65</v>
      </c>
      <c r="GA104" t="s">
        <v>65</v>
      </c>
      <c r="GB104" t="s">
        <v>65</v>
      </c>
      <c r="GC104" t="s">
        <v>65</v>
      </c>
      <c r="GD104" t="s">
        <v>65</v>
      </c>
      <c r="GE104" t="s">
        <v>65</v>
      </c>
      <c r="GF104" t="s">
        <v>65</v>
      </c>
      <c r="GG104" t="s">
        <v>65</v>
      </c>
      <c r="GH104" t="s">
        <v>65</v>
      </c>
      <c r="GI104" t="s">
        <v>65</v>
      </c>
      <c r="GJ104" t="s">
        <v>65</v>
      </c>
      <c r="GK104" t="s">
        <v>65</v>
      </c>
      <c r="GL104" t="s">
        <v>65</v>
      </c>
      <c r="GM104" t="s">
        <v>65</v>
      </c>
      <c r="GN104" t="s">
        <v>65</v>
      </c>
      <c r="GO104" t="s">
        <v>65</v>
      </c>
      <c r="GP104" t="s">
        <v>65</v>
      </c>
      <c r="GQ104" t="s">
        <v>65</v>
      </c>
      <c r="GR104" t="s">
        <v>65</v>
      </c>
      <c r="GS104" t="s">
        <v>65</v>
      </c>
      <c r="GT104" t="s">
        <v>65</v>
      </c>
      <c r="GU104" t="s">
        <v>65</v>
      </c>
      <c r="GV104" t="s">
        <v>65</v>
      </c>
      <c r="GW104" t="s">
        <v>65</v>
      </c>
      <c r="GX104" t="s">
        <v>65</v>
      </c>
      <c r="GY104" t="s">
        <v>65</v>
      </c>
      <c r="GZ104" t="s">
        <v>65</v>
      </c>
      <c r="HA104" t="s">
        <v>65</v>
      </c>
      <c r="HB104" t="s">
        <v>65</v>
      </c>
      <c r="HC104" t="s">
        <v>65</v>
      </c>
      <c r="HD104" t="s">
        <v>65</v>
      </c>
      <c r="HE104" t="s">
        <v>65</v>
      </c>
      <c r="HF104" t="s">
        <v>65</v>
      </c>
      <c r="HG104" t="s">
        <v>65</v>
      </c>
      <c r="HH104" t="s">
        <v>65</v>
      </c>
      <c r="HI104" t="s">
        <v>65</v>
      </c>
      <c r="HJ104" t="s">
        <v>65</v>
      </c>
      <c r="HK104" t="s">
        <v>65</v>
      </c>
      <c r="HL104" t="s">
        <v>65</v>
      </c>
      <c r="HM104" t="s">
        <v>65</v>
      </c>
      <c r="HN104" t="s">
        <v>65</v>
      </c>
      <c r="HO104" t="s">
        <v>65</v>
      </c>
      <c r="HP104" t="s">
        <v>65</v>
      </c>
      <c r="HQ104" t="s">
        <v>65</v>
      </c>
      <c r="HR104" t="s">
        <v>65</v>
      </c>
      <c r="HS104" t="s">
        <v>65</v>
      </c>
      <c r="HT104" t="s">
        <v>65</v>
      </c>
      <c r="HU104" t="s">
        <v>65</v>
      </c>
      <c r="HV104" t="s">
        <v>65</v>
      </c>
      <c r="HW104" t="s">
        <v>65</v>
      </c>
      <c r="HX104" t="s">
        <v>65</v>
      </c>
      <c r="HY104" t="s">
        <v>65</v>
      </c>
      <c r="HZ104" t="s">
        <v>65</v>
      </c>
      <c r="IA104" t="s">
        <v>65</v>
      </c>
      <c r="IB104" t="s">
        <v>65</v>
      </c>
      <c r="IC104" t="s">
        <v>65</v>
      </c>
      <c r="ID104" t="s">
        <v>65</v>
      </c>
      <c r="IE104" t="s">
        <v>65</v>
      </c>
      <c r="IF104" t="s">
        <v>65</v>
      </c>
      <c r="IG104" t="s">
        <v>65</v>
      </c>
      <c r="IH104" t="s">
        <v>65</v>
      </c>
      <c r="II104" t="s">
        <v>65</v>
      </c>
      <c r="IJ104" t="s">
        <v>65</v>
      </c>
      <c r="IK104" t="s">
        <v>65</v>
      </c>
      <c r="IL104" t="s">
        <v>65</v>
      </c>
      <c r="IM104" t="s">
        <v>65</v>
      </c>
      <c r="IN104" t="s">
        <v>65</v>
      </c>
      <c r="IO104" t="s">
        <v>65</v>
      </c>
      <c r="IP104" t="s">
        <v>65</v>
      </c>
      <c r="IQ104" t="s">
        <v>65</v>
      </c>
      <c r="IR104" t="s">
        <v>65</v>
      </c>
      <c r="IS104" t="s">
        <v>65</v>
      </c>
      <c r="IT104" t="s">
        <v>65</v>
      </c>
      <c r="IU104" t="s">
        <v>65</v>
      </c>
      <c r="IV104" t="s">
        <v>65</v>
      </c>
      <c r="IW104" t="s">
        <v>65</v>
      </c>
      <c r="IX104" t="s">
        <v>65</v>
      </c>
      <c r="IY104" t="s">
        <v>65</v>
      </c>
      <c r="IZ104" t="s">
        <v>65</v>
      </c>
      <c r="JA104" t="s">
        <v>65</v>
      </c>
      <c r="JB104" t="s">
        <v>65</v>
      </c>
      <c r="JC104" t="s">
        <v>65</v>
      </c>
      <c r="JD104" t="s">
        <v>65</v>
      </c>
      <c r="JE104" t="s">
        <v>65</v>
      </c>
      <c r="JF104" t="s">
        <v>65</v>
      </c>
      <c r="JG104" t="s">
        <v>65</v>
      </c>
      <c r="JH104" t="s">
        <v>65</v>
      </c>
      <c r="JI104" t="s">
        <v>65</v>
      </c>
      <c r="JJ104" t="s">
        <v>65</v>
      </c>
      <c r="JK104" t="s">
        <v>65</v>
      </c>
      <c r="JL104" t="s">
        <v>65</v>
      </c>
      <c r="JM104" t="s">
        <v>65</v>
      </c>
      <c r="JN104" t="s">
        <v>65</v>
      </c>
      <c r="JO104" t="s">
        <v>65</v>
      </c>
      <c r="JP104" t="s">
        <v>65</v>
      </c>
      <c r="JQ104" t="s">
        <v>65</v>
      </c>
      <c r="JR104" t="s">
        <v>65</v>
      </c>
      <c r="JS104" t="s">
        <v>65</v>
      </c>
      <c r="JT104" t="s">
        <v>65</v>
      </c>
      <c r="JU104" t="s">
        <v>65</v>
      </c>
      <c r="JV104" t="s">
        <v>65</v>
      </c>
      <c r="JW104" t="s">
        <v>65</v>
      </c>
      <c r="JX104" t="s">
        <v>65</v>
      </c>
      <c r="JY104" t="s">
        <v>65</v>
      </c>
      <c r="JZ104" t="s">
        <v>65</v>
      </c>
      <c r="KA104" t="s">
        <v>65</v>
      </c>
      <c r="KB104" t="s">
        <v>65</v>
      </c>
      <c r="KC104" t="s">
        <v>65</v>
      </c>
      <c r="KD104" t="s">
        <v>65</v>
      </c>
      <c r="KE104" t="s">
        <v>65</v>
      </c>
      <c r="KF104" t="s">
        <v>65</v>
      </c>
      <c r="KG104" t="s">
        <v>65</v>
      </c>
      <c r="KH104" t="s">
        <v>65</v>
      </c>
      <c r="KI104" t="s">
        <v>65</v>
      </c>
      <c r="KJ104" t="s">
        <v>65</v>
      </c>
      <c r="KK104" t="s">
        <v>65</v>
      </c>
      <c r="KL104" t="s">
        <v>65</v>
      </c>
      <c r="KM104" t="s">
        <v>65</v>
      </c>
      <c r="KN104" t="s">
        <v>65</v>
      </c>
      <c r="KO104" t="s">
        <v>65</v>
      </c>
      <c r="KP104" t="s">
        <v>65</v>
      </c>
      <c r="KQ104" t="s">
        <v>65</v>
      </c>
      <c r="KR104" t="s">
        <v>65</v>
      </c>
      <c r="KS104" t="s">
        <v>65</v>
      </c>
      <c r="KT104" t="s">
        <v>65</v>
      </c>
      <c r="KU104" t="s">
        <v>65</v>
      </c>
      <c r="KV104" t="s">
        <v>65</v>
      </c>
      <c r="KW104" t="s">
        <v>65</v>
      </c>
      <c r="KX104" t="s">
        <v>65</v>
      </c>
      <c r="KY104" t="s">
        <v>65</v>
      </c>
      <c r="KZ104" t="s">
        <v>65</v>
      </c>
      <c r="LA104" t="s">
        <v>65</v>
      </c>
      <c r="LB104" t="s">
        <v>65</v>
      </c>
      <c r="LC104" t="s">
        <v>65</v>
      </c>
      <c r="LD104" t="s">
        <v>65</v>
      </c>
      <c r="LE104" t="s">
        <v>65</v>
      </c>
      <c r="LF104" t="s">
        <v>65</v>
      </c>
      <c r="LG104" t="s">
        <v>65</v>
      </c>
      <c r="LH104" t="s">
        <v>65</v>
      </c>
      <c r="LI104" t="s">
        <v>65</v>
      </c>
      <c r="LJ104" t="s">
        <v>65</v>
      </c>
      <c r="LK104" t="s">
        <v>65</v>
      </c>
      <c r="LL104" t="s">
        <v>65</v>
      </c>
      <c r="LM104" t="s">
        <v>65</v>
      </c>
      <c r="LN104" t="s">
        <v>65</v>
      </c>
      <c r="LO104" t="s">
        <v>65</v>
      </c>
    </row>
    <row r="105" spans="1:327" x14ac:dyDescent="0.2">
      <c r="A105" s="1">
        <f>Foglio3!A106</f>
        <v>19</v>
      </c>
      <c r="B105" s="1">
        <f>Foglio3!B106</f>
        <v>0</v>
      </c>
      <c r="C105" s="1" t="str">
        <f>Foglio3!C106</f>
        <v>-</v>
      </c>
      <c r="D105" s="1" t="str">
        <f>Foglio3!D106</f>
        <v>-</v>
      </c>
      <c r="E105" s="1" t="str">
        <f>Foglio3!E106</f>
        <v>-</v>
      </c>
      <c r="F105" s="1" t="str">
        <f>Foglio3!F106</f>
        <v>-</v>
      </c>
      <c r="G105" s="1" t="str">
        <f>Foglio1!H114</f>
        <v>-</v>
      </c>
      <c r="H105" s="1" t="str">
        <f>Foglio3!G106</f>
        <v>-</v>
      </c>
      <c r="I105" s="1" t="str">
        <f>Foglio3!H106</f>
        <v>-</v>
      </c>
      <c r="J105" s="1" t="str">
        <f>Foglio3!I106</f>
        <v>-</v>
      </c>
      <c r="K105" s="1" t="str">
        <f>Foglio3!J106</f>
        <v>-</v>
      </c>
      <c r="L105" s="1" t="s">
        <v>65</v>
      </c>
      <c r="M105" s="1" t="s">
        <v>65</v>
      </c>
      <c r="N105" s="1" t="s">
        <v>65</v>
      </c>
      <c r="O105" s="1" t="s">
        <v>65</v>
      </c>
      <c r="P105" s="1" t="s">
        <v>65</v>
      </c>
      <c r="Q105" s="1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 t="s">
        <v>65</v>
      </c>
      <c r="BG105" t="s">
        <v>65</v>
      </c>
      <c r="BH105" t="s">
        <v>65</v>
      </c>
      <c r="BI105" t="s">
        <v>65</v>
      </c>
      <c r="BJ105" t="s">
        <v>65</v>
      </c>
      <c r="BK105" t="s">
        <v>65</v>
      </c>
      <c r="BL105" t="s">
        <v>65</v>
      </c>
      <c r="BM105" t="s">
        <v>65</v>
      </c>
      <c r="BN105" t="s">
        <v>65</v>
      </c>
      <c r="BO105" t="s">
        <v>65</v>
      </c>
      <c r="BP105" t="s">
        <v>65</v>
      </c>
      <c r="BQ105" t="s">
        <v>65</v>
      </c>
      <c r="BR105" t="s">
        <v>65</v>
      </c>
      <c r="BS105" t="s">
        <v>65</v>
      </c>
      <c r="BT105" t="s">
        <v>65</v>
      </c>
      <c r="BU105" t="s">
        <v>65</v>
      </c>
      <c r="BV105" t="s">
        <v>65</v>
      </c>
      <c r="BW105" t="s">
        <v>65</v>
      </c>
      <c r="BX105" t="s">
        <v>65</v>
      </c>
      <c r="BY105" t="s">
        <v>65</v>
      </c>
      <c r="BZ105" t="s">
        <v>65</v>
      </c>
      <c r="CA105" t="s">
        <v>65</v>
      </c>
      <c r="CB105" t="s">
        <v>65</v>
      </c>
      <c r="CC105" t="s">
        <v>65</v>
      </c>
      <c r="CD105" t="s">
        <v>65</v>
      </c>
      <c r="CE105" t="s">
        <v>65</v>
      </c>
      <c r="CF105" t="s">
        <v>65</v>
      </c>
      <c r="CG105" t="s">
        <v>65</v>
      </c>
      <c r="CH105" t="s">
        <v>65</v>
      </c>
      <c r="CI105" t="s">
        <v>65</v>
      </c>
      <c r="CJ105" t="s">
        <v>65</v>
      </c>
      <c r="CK105" t="s">
        <v>65</v>
      </c>
      <c r="CL105" t="s">
        <v>65</v>
      </c>
      <c r="CM105" t="s">
        <v>65</v>
      </c>
      <c r="CN105" t="s">
        <v>65</v>
      </c>
      <c r="CO105" t="s">
        <v>65</v>
      </c>
      <c r="CP105" t="s">
        <v>65</v>
      </c>
      <c r="CQ105" t="s">
        <v>65</v>
      </c>
      <c r="CR105" t="s">
        <v>65</v>
      </c>
      <c r="CS105" t="s">
        <v>65</v>
      </c>
      <c r="CT105" t="s">
        <v>65</v>
      </c>
      <c r="CU105" t="s">
        <v>65</v>
      </c>
      <c r="CV105" t="s">
        <v>65</v>
      </c>
      <c r="CW105" t="s">
        <v>65</v>
      </c>
      <c r="CX105" t="s">
        <v>65</v>
      </c>
      <c r="CY105" t="s">
        <v>65</v>
      </c>
      <c r="CZ105" t="s">
        <v>65</v>
      </c>
      <c r="DA105" t="s">
        <v>65</v>
      </c>
      <c r="DB105" t="s">
        <v>65</v>
      </c>
      <c r="DC105" t="s">
        <v>65</v>
      </c>
      <c r="DD105" t="s">
        <v>65</v>
      </c>
      <c r="DE105" t="s">
        <v>65</v>
      </c>
      <c r="DF105" t="s">
        <v>65</v>
      </c>
      <c r="DG105" t="s">
        <v>65</v>
      </c>
      <c r="DH105" t="s">
        <v>65</v>
      </c>
      <c r="DI105" t="s">
        <v>65</v>
      </c>
      <c r="DJ105" t="s">
        <v>65</v>
      </c>
      <c r="DK105" t="s">
        <v>65</v>
      </c>
      <c r="DL105" t="s">
        <v>65</v>
      </c>
      <c r="DM105" t="s">
        <v>65</v>
      </c>
      <c r="DN105" t="s">
        <v>65</v>
      </c>
      <c r="DO105" t="s">
        <v>65</v>
      </c>
      <c r="DP105" t="s">
        <v>65</v>
      </c>
      <c r="DQ105" t="s">
        <v>65</v>
      </c>
      <c r="DR105" t="s">
        <v>65</v>
      </c>
      <c r="DS105" t="s">
        <v>65</v>
      </c>
      <c r="DT105" t="s">
        <v>65</v>
      </c>
      <c r="DU105" t="s">
        <v>65</v>
      </c>
      <c r="DV105" t="s">
        <v>65</v>
      </c>
      <c r="DW105" t="s">
        <v>65</v>
      </c>
      <c r="DX105" t="s">
        <v>65</v>
      </c>
      <c r="DY105" t="s">
        <v>65</v>
      </c>
      <c r="DZ105" t="s">
        <v>65</v>
      </c>
      <c r="EA105" t="s">
        <v>65</v>
      </c>
      <c r="EB105" t="s">
        <v>65</v>
      </c>
      <c r="EC105" t="s">
        <v>65</v>
      </c>
      <c r="ED105" t="s">
        <v>65</v>
      </c>
      <c r="EE105" t="s">
        <v>65</v>
      </c>
      <c r="EF105" t="s">
        <v>65</v>
      </c>
      <c r="EG105" t="s">
        <v>65</v>
      </c>
      <c r="EH105" t="s">
        <v>65</v>
      </c>
      <c r="EI105" t="s">
        <v>65</v>
      </c>
      <c r="EJ105" t="s">
        <v>65</v>
      </c>
      <c r="EK105" t="s">
        <v>65</v>
      </c>
      <c r="EL105" t="s">
        <v>65</v>
      </c>
      <c r="EM105" t="s">
        <v>65</v>
      </c>
      <c r="EN105" t="s">
        <v>65</v>
      </c>
      <c r="EO105" t="s">
        <v>65</v>
      </c>
      <c r="EP105" t="s">
        <v>65</v>
      </c>
      <c r="EQ105" t="s">
        <v>65</v>
      </c>
      <c r="ER105" t="s">
        <v>65</v>
      </c>
      <c r="ES105" t="s">
        <v>65</v>
      </c>
      <c r="ET105" t="s">
        <v>65</v>
      </c>
      <c r="EU105" t="s">
        <v>65</v>
      </c>
      <c r="EV105" t="s">
        <v>65</v>
      </c>
      <c r="EW105" t="s">
        <v>65</v>
      </c>
      <c r="EX105" t="s">
        <v>65</v>
      </c>
      <c r="EY105" t="s">
        <v>65</v>
      </c>
      <c r="EZ105" t="s">
        <v>65</v>
      </c>
      <c r="FA105" t="s">
        <v>65</v>
      </c>
      <c r="FB105" t="s">
        <v>65</v>
      </c>
      <c r="FC105" t="s">
        <v>65</v>
      </c>
      <c r="FD105" t="s">
        <v>65</v>
      </c>
      <c r="FE105" t="s">
        <v>65</v>
      </c>
      <c r="FF105" t="s">
        <v>65</v>
      </c>
      <c r="FG105" t="s">
        <v>65</v>
      </c>
      <c r="FH105" t="s">
        <v>65</v>
      </c>
      <c r="FI105" t="s">
        <v>65</v>
      </c>
      <c r="FJ105" t="s">
        <v>65</v>
      </c>
      <c r="FK105" t="s">
        <v>65</v>
      </c>
      <c r="FL105" t="s">
        <v>65</v>
      </c>
      <c r="FM105" t="s">
        <v>65</v>
      </c>
      <c r="FN105" t="s">
        <v>65</v>
      </c>
      <c r="FO105" t="s">
        <v>65</v>
      </c>
      <c r="FP105" t="s">
        <v>65</v>
      </c>
      <c r="FQ105" t="s">
        <v>65</v>
      </c>
      <c r="FR105" t="s">
        <v>65</v>
      </c>
      <c r="FS105" t="s">
        <v>65</v>
      </c>
      <c r="FT105" t="s">
        <v>65</v>
      </c>
      <c r="FU105" t="s">
        <v>65</v>
      </c>
      <c r="FV105" t="s">
        <v>65</v>
      </c>
      <c r="FW105" t="s">
        <v>65</v>
      </c>
      <c r="FX105" t="s">
        <v>65</v>
      </c>
      <c r="FY105" t="s">
        <v>65</v>
      </c>
      <c r="FZ105" t="s">
        <v>65</v>
      </c>
      <c r="GA105" t="s">
        <v>65</v>
      </c>
      <c r="GB105" t="s">
        <v>65</v>
      </c>
      <c r="GC105" t="s">
        <v>65</v>
      </c>
      <c r="GD105" t="s">
        <v>65</v>
      </c>
      <c r="GE105" t="s">
        <v>65</v>
      </c>
      <c r="GF105" t="s">
        <v>65</v>
      </c>
      <c r="GG105" t="s">
        <v>65</v>
      </c>
      <c r="GH105" t="s">
        <v>65</v>
      </c>
      <c r="GI105" t="s">
        <v>65</v>
      </c>
      <c r="GJ105" t="s">
        <v>65</v>
      </c>
      <c r="GK105" t="s">
        <v>65</v>
      </c>
      <c r="GL105" t="s">
        <v>65</v>
      </c>
      <c r="GM105" t="s">
        <v>65</v>
      </c>
      <c r="GN105" t="s">
        <v>65</v>
      </c>
      <c r="GO105" t="s">
        <v>65</v>
      </c>
      <c r="GP105" t="s">
        <v>65</v>
      </c>
      <c r="GQ105" t="s">
        <v>65</v>
      </c>
      <c r="GR105" t="s">
        <v>65</v>
      </c>
      <c r="GS105" t="s">
        <v>65</v>
      </c>
      <c r="GT105" t="s">
        <v>65</v>
      </c>
      <c r="GU105" t="s">
        <v>65</v>
      </c>
      <c r="GV105" t="s">
        <v>65</v>
      </c>
      <c r="GW105" t="s">
        <v>65</v>
      </c>
      <c r="GX105" t="s">
        <v>65</v>
      </c>
      <c r="GY105" t="s">
        <v>65</v>
      </c>
      <c r="GZ105" t="s">
        <v>65</v>
      </c>
      <c r="HA105" t="s">
        <v>65</v>
      </c>
      <c r="HB105" t="s">
        <v>65</v>
      </c>
      <c r="HC105" t="s">
        <v>65</v>
      </c>
      <c r="HD105" t="s">
        <v>65</v>
      </c>
      <c r="HE105" t="s">
        <v>65</v>
      </c>
      <c r="HF105" t="s">
        <v>65</v>
      </c>
      <c r="HG105" t="s">
        <v>65</v>
      </c>
      <c r="HH105" t="s">
        <v>65</v>
      </c>
      <c r="HI105" t="s">
        <v>65</v>
      </c>
      <c r="HJ105" t="s">
        <v>65</v>
      </c>
      <c r="HK105" t="s">
        <v>65</v>
      </c>
      <c r="HL105" t="s">
        <v>65</v>
      </c>
      <c r="HM105" t="s">
        <v>65</v>
      </c>
      <c r="HN105" t="s">
        <v>65</v>
      </c>
      <c r="HO105" t="s">
        <v>65</v>
      </c>
      <c r="HP105" t="s">
        <v>65</v>
      </c>
      <c r="HQ105" t="s">
        <v>65</v>
      </c>
      <c r="HR105" t="s">
        <v>65</v>
      </c>
      <c r="HS105" t="s">
        <v>65</v>
      </c>
      <c r="HT105" t="s">
        <v>65</v>
      </c>
      <c r="HU105" t="s">
        <v>65</v>
      </c>
      <c r="HV105" t="s">
        <v>65</v>
      </c>
      <c r="HW105" t="s">
        <v>65</v>
      </c>
      <c r="HX105" t="s">
        <v>65</v>
      </c>
      <c r="HY105" t="s">
        <v>65</v>
      </c>
      <c r="HZ105" t="s">
        <v>65</v>
      </c>
      <c r="IA105" t="s">
        <v>65</v>
      </c>
      <c r="IB105" t="s">
        <v>65</v>
      </c>
      <c r="IC105" t="s">
        <v>65</v>
      </c>
      <c r="ID105" t="s">
        <v>65</v>
      </c>
      <c r="IE105" t="s">
        <v>65</v>
      </c>
      <c r="IF105" t="s">
        <v>65</v>
      </c>
      <c r="IG105" t="s">
        <v>65</v>
      </c>
      <c r="IH105" t="s">
        <v>65</v>
      </c>
      <c r="II105" t="s">
        <v>65</v>
      </c>
      <c r="IJ105" t="s">
        <v>65</v>
      </c>
      <c r="IK105" t="s">
        <v>65</v>
      </c>
      <c r="IL105" t="s">
        <v>65</v>
      </c>
      <c r="IM105" t="s">
        <v>65</v>
      </c>
      <c r="IN105" t="s">
        <v>65</v>
      </c>
      <c r="IO105" t="s">
        <v>65</v>
      </c>
      <c r="IP105" t="s">
        <v>65</v>
      </c>
      <c r="IQ105" t="s">
        <v>65</v>
      </c>
      <c r="IR105" t="s">
        <v>65</v>
      </c>
      <c r="IS105" t="s">
        <v>65</v>
      </c>
      <c r="IT105" t="s">
        <v>65</v>
      </c>
      <c r="IU105" t="s">
        <v>65</v>
      </c>
      <c r="IV105" t="s">
        <v>65</v>
      </c>
      <c r="IW105" t="s">
        <v>65</v>
      </c>
      <c r="IX105" t="s">
        <v>65</v>
      </c>
      <c r="IY105" t="s">
        <v>65</v>
      </c>
      <c r="IZ105" t="s">
        <v>65</v>
      </c>
      <c r="JA105" t="s">
        <v>65</v>
      </c>
      <c r="JB105" t="s">
        <v>65</v>
      </c>
      <c r="JC105" t="s">
        <v>65</v>
      </c>
      <c r="JD105" t="s">
        <v>65</v>
      </c>
      <c r="JE105" t="s">
        <v>65</v>
      </c>
      <c r="JF105" t="s">
        <v>65</v>
      </c>
      <c r="JG105" t="s">
        <v>65</v>
      </c>
      <c r="JH105" t="s">
        <v>65</v>
      </c>
      <c r="JI105" t="s">
        <v>65</v>
      </c>
      <c r="JJ105" t="s">
        <v>65</v>
      </c>
      <c r="JK105" t="s">
        <v>65</v>
      </c>
      <c r="JL105" t="s">
        <v>65</v>
      </c>
      <c r="JM105" t="s">
        <v>65</v>
      </c>
      <c r="JN105" t="s">
        <v>65</v>
      </c>
      <c r="JO105" t="s">
        <v>65</v>
      </c>
      <c r="JP105" t="s">
        <v>65</v>
      </c>
      <c r="JQ105" t="s">
        <v>65</v>
      </c>
      <c r="JR105" t="s">
        <v>65</v>
      </c>
      <c r="JS105" t="s">
        <v>65</v>
      </c>
      <c r="JT105" t="s">
        <v>65</v>
      </c>
      <c r="JU105" t="s">
        <v>65</v>
      </c>
      <c r="JV105" t="s">
        <v>65</v>
      </c>
      <c r="JW105" t="s">
        <v>65</v>
      </c>
      <c r="JX105" t="s">
        <v>65</v>
      </c>
      <c r="JY105" t="s">
        <v>65</v>
      </c>
      <c r="JZ105" t="s">
        <v>65</v>
      </c>
      <c r="KA105" t="s">
        <v>65</v>
      </c>
      <c r="KB105" t="s">
        <v>65</v>
      </c>
      <c r="KC105" t="s">
        <v>65</v>
      </c>
      <c r="KD105" t="s">
        <v>65</v>
      </c>
      <c r="KE105" t="s">
        <v>65</v>
      </c>
      <c r="KF105" t="s">
        <v>65</v>
      </c>
      <c r="KG105" t="s">
        <v>65</v>
      </c>
      <c r="KH105" t="s">
        <v>65</v>
      </c>
      <c r="KI105" t="s">
        <v>65</v>
      </c>
      <c r="KJ105" t="s">
        <v>65</v>
      </c>
      <c r="KK105" t="s">
        <v>65</v>
      </c>
      <c r="KL105" t="s">
        <v>65</v>
      </c>
      <c r="KM105" t="s">
        <v>65</v>
      </c>
      <c r="KN105" t="s">
        <v>65</v>
      </c>
      <c r="KO105" t="s">
        <v>65</v>
      </c>
      <c r="KP105" t="s">
        <v>65</v>
      </c>
      <c r="KQ105" t="s">
        <v>65</v>
      </c>
      <c r="KR105" t="s">
        <v>65</v>
      </c>
      <c r="KS105" t="s">
        <v>65</v>
      </c>
      <c r="KT105" t="s">
        <v>65</v>
      </c>
      <c r="KU105" t="s">
        <v>65</v>
      </c>
      <c r="KV105" t="s">
        <v>65</v>
      </c>
      <c r="KW105" t="s">
        <v>65</v>
      </c>
      <c r="KX105" t="s">
        <v>65</v>
      </c>
      <c r="KY105" t="s">
        <v>65</v>
      </c>
      <c r="KZ105" t="s">
        <v>65</v>
      </c>
      <c r="LA105" t="s">
        <v>65</v>
      </c>
      <c r="LB105" t="s">
        <v>65</v>
      </c>
      <c r="LC105" t="s">
        <v>65</v>
      </c>
      <c r="LD105" t="s">
        <v>65</v>
      </c>
      <c r="LE105" t="s">
        <v>65</v>
      </c>
      <c r="LF105" t="s">
        <v>65</v>
      </c>
      <c r="LG105" t="s">
        <v>65</v>
      </c>
      <c r="LH105" t="s">
        <v>65</v>
      </c>
      <c r="LI105" t="s">
        <v>65</v>
      </c>
      <c r="LJ105" t="s">
        <v>65</v>
      </c>
      <c r="LK105" t="s">
        <v>65</v>
      </c>
      <c r="LL105" t="s">
        <v>65</v>
      </c>
      <c r="LM105" t="s">
        <v>65</v>
      </c>
      <c r="LN105" t="s">
        <v>65</v>
      </c>
      <c r="LO105" t="s">
        <v>65</v>
      </c>
    </row>
    <row r="106" spans="1:327" x14ac:dyDescent="0.2">
      <c r="A106" s="1">
        <f>Foglio3!A107</f>
        <v>20</v>
      </c>
      <c r="B106" s="1">
        <f>Foglio3!B107</f>
        <v>0</v>
      </c>
      <c r="C106" s="1" t="str">
        <f>Foglio3!C107</f>
        <v>-</v>
      </c>
      <c r="D106" s="1" t="str">
        <f>Foglio3!D107</f>
        <v>-</v>
      </c>
      <c r="E106" s="1" t="str">
        <f>Foglio3!E107</f>
        <v>-</v>
      </c>
      <c r="F106" s="1" t="str">
        <f>Foglio3!F107</f>
        <v>-</v>
      </c>
      <c r="G106" s="1" t="str">
        <f>Foglio1!H115</f>
        <v>-</v>
      </c>
      <c r="H106" s="1" t="str">
        <f>Foglio3!G107</f>
        <v>-</v>
      </c>
      <c r="I106" s="1" t="str">
        <f>Foglio3!H107</f>
        <v>-</v>
      </c>
      <c r="J106" s="1" t="str">
        <f>Foglio3!I107</f>
        <v>-</v>
      </c>
      <c r="K106" s="1" t="str">
        <f>Foglio3!J107</f>
        <v>-</v>
      </c>
      <c r="L106" s="1" t="s">
        <v>65</v>
      </c>
      <c r="M106" s="1" t="s">
        <v>65</v>
      </c>
      <c r="N106" s="1" t="s">
        <v>65</v>
      </c>
      <c r="O106" s="1" t="s">
        <v>65</v>
      </c>
      <c r="P106" s="1" t="s">
        <v>65</v>
      </c>
      <c r="Q106" s="1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  <c r="BC106" t="s">
        <v>65</v>
      </c>
      <c r="BD106" t="s">
        <v>65</v>
      </c>
      <c r="BE106" t="s">
        <v>65</v>
      </c>
      <c r="BF106" t="s">
        <v>65</v>
      </c>
      <c r="BG106" t="s">
        <v>65</v>
      </c>
      <c r="BH106" t="s">
        <v>65</v>
      </c>
      <c r="BI106" t="s">
        <v>65</v>
      </c>
      <c r="BJ106" t="s">
        <v>65</v>
      </c>
      <c r="BK106" t="s">
        <v>65</v>
      </c>
      <c r="BL106" t="s">
        <v>65</v>
      </c>
      <c r="BM106" t="s">
        <v>65</v>
      </c>
      <c r="BN106" t="s">
        <v>65</v>
      </c>
      <c r="BO106" t="s">
        <v>65</v>
      </c>
      <c r="BP106" t="s">
        <v>65</v>
      </c>
      <c r="BQ106" t="s">
        <v>65</v>
      </c>
      <c r="BR106" t="s">
        <v>65</v>
      </c>
      <c r="BS106" t="s">
        <v>65</v>
      </c>
      <c r="BT106" t="s">
        <v>65</v>
      </c>
      <c r="BU106" t="s">
        <v>65</v>
      </c>
      <c r="BV106" t="s">
        <v>65</v>
      </c>
      <c r="BW106" t="s">
        <v>65</v>
      </c>
      <c r="BX106" t="s">
        <v>65</v>
      </c>
      <c r="BY106" t="s">
        <v>65</v>
      </c>
      <c r="BZ106" t="s">
        <v>65</v>
      </c>
      <c r="CA106" t="s">
        <v>65</v>
      </c>
      <c r="CB106" t="s">
        <v>65</v>
      </c>
      <c r="CC106" t="s">
        <v>65</v>
      </c>
      <c r="CD106" t="s">
        <v>65</v>
      </c>
      <c r="CE106" t="s">
        <v>65</v>
      </c>
      <c r="CF106" t="s">
        <v>65</v>
      </c>
      <c r="CG106" t="s">
        <v>65</v>
      </c>
      <c r="CH106" t="s">
        <v>65</v>
      </c>
      <c r="CI106" t="s">
        <v>65</v>
      </c>
      <c r="CJ106" t="s">
        <v>65</v>
      </c>
      <c r="CK106" t="s">
        <v>65</v>
      </c>
      <c r="CL106" t="s">
        <v>65</v>
      </c>
      <c r="CM106" t="s">
        <v>65</v>
      </c>
      <c r="CN106" t="s">
        <v>65</v>
      </c>
      <c r="CO106" t="s">
        <v>65</v>
      </c>
      <c r="CP106" t="s">
        <v>65</v>
      </c>
      <c r="CQ106" t="s">
        <v>65</v>
      </c>
      <c r="CR106" t="s">
        <v>65</v>
      </c>
      <c r="CS106" t="s">
        <v>65</v>
      </c>
      <c r="CT106" t="s">
        <v>65</v>
      </c>
      <c r="CU106" t="s">
        <v>65</v>
      </c>
      <c r="CV106" t="s">
        <v>65</v>
      </c>
      <c r="CW106" t="s">
        <v>65</v>
      </c>
      <c r="CX106" t="s">
        <v>65</v>
      </c>
      <c r="CY106" t="s">
        <v>65</v>
      </c>
      <c r="CZ106" t="s">
        <v>65</v>
      </c>
      <c r="DA106" t="s">
        <v>65</v>
      </c>
      <c r="DB106" t="s">
        <v>65</v>
      </c>
      <c r="DC106" t="s">
        <v>65</v>
      </c>
      <c r="DD106" t="s">
        <v>65</v>
      </c>
      <c r="DE106" t="s">
        <v>65</v>
      </c>
      <c r="DF106" t="s">
        <v>65</v>
      </c>
      <c r="DG106" t="s">
        <v>65</v>
      </c>
      <c r="DH106" t="s">
        <v>65</v>
      </c>
      <c r="DI106" t="s">
        <v>65</v>
      </c>
      <c r="DJ106" t="s">
        <v>65</v>
      </c>
      <c r="DK106" t="s">
        <v>65</v>
      </c>
      <c r="DL106" t="s">
        <v>65</v>
      </c>
      <c r="DM106" t="s">
        <v>65</v>
      </c>
      <c r="DN106" t="s">
        <v>65</v>
      </c>
      <c r="DO106" t="s">
        <v>65</v>
      </c>
      <c r="DP106" t="s">
        <v>65</v>
      </c>
      <c r="DQ106" t="s">
        <v>65</v>
      </c>
      <c r="DR106" t="s">
        <v>65</v>
      </c>
      <c r="DS106" t="s">
        <v>65</v>
      </c>
      <c r="DT106" t="s">
        <v>65</v>
      </c>
      <c r="DU106" t="s">
        <v>65</v>
      </c>
      <c r="DV106" t="s">
        <v>65</v>
      </c>
      <c r="DW106" t="s">
        <v>65</v>
      </c>
      <c r="DX106" t="s">
        <v>65</v>
      </c>
      <c r="DY106" t="s">
        <v>65</v>
      </c>
      <c r="DZ106" t="s">
        <v>65</v>
      </c>
      <c r="EA106" t="s">
        <v>65</v>
      </c>
      <c r="EB106" t="s">
        <v>65</v>
      </c>
      <c r="EC106" t="s">
        <v>65</v>
      </c>
      <c r="ED106" t="s">
        <v>65</v>
      </c>
      <c r="EE106" t="s">
        <v>65</v>
      </c>
      <c r="EF106" t="s">
        <v>65</v>
      </c>
      <c r="EG106" t="s">
        <v>65</v>
      </c>
      <c r="EH106" t="s">
        <v>65</v>
      </c>
      <c r="EI106" t="s">
        <v>65</v>
      </c>
      <c r="EJ106" t="s">
        <v>65</v>
      </c>
      <c r="EK106" t="s">
        <v>65</v>
      </c>
      <c r="EL106" t="s">
        <v>65</v>
      </c>
      <c r="EM106" t="s">
        <v>65</v>
      </c>
      <c r="EN106" t="s">
        <v>65</v>
      </c>
      <c r="EO106" t="s">
        <v>65</v>
      </c>
      <c r="EP106" t="s">
        <v>65</v>
      </c>
      <c r="EQ106" t="s">
        <v>65</v>
      </c>
      <c r="ER106" t="s">
        <v>65</v>
      </c>
      <c r="ES106" t="s">
        <v>65</v>
      </c>
      <c r="ET106" t="s">
        <v>65</v>
      </c>
      <c r="EU106" t="s">
        <v>65</v>
      </c>
      <c r="EV106" t="s">
        <v>65</v>
      </c>
      <c r="EW106" t="s">
        <v>65</v>
      </c>
      <c r="EX106" t="s">
        <v>65</v>
      </c>
      <c r="EY106" t="s">
        <v>65</v>
      </c>
      <c r="EZ106" t="s">
        <v>65</v>
      </c>
      <c r="FA106" t="s">
        <v>65</v>
      </c>
      <c r="FB106" t="s">
        <v>65</v>
      </c>
      <c r="FC106" t="s">
        <v>65</v>
      </c>
      <c r="FD106" t="s">
        <v>65</v>
      </c>
      <c r="FE106" t="s">
        <v>65</v>
      </c>
      <c r="FF106" t="s">
        <v>65</v>
      </c>
      <c r="FG106" t="s">
        <v>65</v>
      </c>
      <c r="FH106" t="s">
        <v>65</v>
      </c>
      <c r="FI106" t="s">
        <v>65</v>
      </c>
      <c r="FJ106" t="s">
        <v>65</v>
      </c>
      <c r="FK106" t="s">
        <v>65</v>
      </c>
      <c r="FL106" t="s">
        <v>65</v>
      </c>
      <c r="FM106" t="s">
        <v>65</v>
      </c>
      <c r="FN106" t="s">
        <v>65</v>
      </c>
      <c r="FO106" t="s">
        <v>65</v>
      </c>
      <c r="FP106" t="s">
        <v>65</v>
      </c>
      <c r="FQ106" t="s">
        <v>65</v>
      </c>
      <c r="FR106" t="s">
        <v>65</v>
      </c>
      <c r="FS106" t="s">
        <v>65</v>
      </c>
      <c r="FT106" t="s">
        <v>65</v>
      </c>
      <c r="FU106" t="s">
        <v>65</v>
      </c>
      <c r="FV106" t="s">
        <v>65</v>
      </c>
      <c r="FW106" t="s">
        <v>65</v>
      </c>
      <c r="FX106" t="s">
        <v>65</v>
      </c>
      <c r="FY106" t="s">
        <v>65</v>
      </c>
      <c r="FZ106" t="s">
        <v>65</v>
      </c>
      <c r="GA106" t="s">
        <v>65</v>
      </c>
      <c r="GB106" t="s">
        <v>65</v>
      </c>
      <c r="GC106" t="s">
        <v>65</v>
      </c>
      <c r="GD106" t="s">
        <v>65</v>
      </c>
      <c r="GE106" t="s">
        <v>65</v>
      </c>
      <c r="GF106" t="s">
        <v>65</v>
      </c>
      <c r="GG106" t="s">
        <v>65</v>
      </c>
      <c r="GH106" t="s">
        <v>65</v>
      </c>
      <c r="GI106" t="s">
        <v>65</v>
      </c>
      <c r="GJ106" t="s">
        <v>65</v>
      </c>
      <c r="GK106" t="s">
        <v>65</v>
      </c>
      <c r="GL106" t="s">
        <v>65</v>
      </c>
      <c r="GM106" t="s">
        <v>65</v>
      </c>
      <c r="GN106" t="s">
        <v>65</v>
      </c>
      <c r="GO106" t="s">
        <v>65</v>
      </c>
      <c r="GP106" t="s">
        <v>65</v>
      </c>
      <c r="GQ106" t="s">
        <v>65</v>
      </c>
      <c r="GR106" t="s">
        <v>65</v>
      </c>
      <c r="GS106" t="s">
        <v>65</v>
      </c>
      <c r="GT106" t="s">
        <v>65</v>
      </c>
      <c r="GU106" t="s">
        <v>65</v>
      </c>
      <c r="GV106" t="s">
        <v>65</v>
      </c>
      <c r="GW106" t="s">
        <v>65</v>
      </c>
      <c r="GX106" t="s">
        <v>65</v>
      </c>
      <c r="GY106" t="s">
        <v>65</v>
      </c>
      <c r="GZ106" t="s">
        <v>65</v>
      </c>
      <c r="HA106" t="s">
        <v>65</v>
      </c>
      <c r="HB106" t="s">
        <v>65</v>
      </c>
      <c r="HC106" t="s">
        <v>65</v>
      </c>
      <c r="HD106" t="s">
        <v>65</v>
      </c>
      <c r="HE106" t="s">
        <v>65</v>
      </c>
      <c r="HF106" t="s">
        <v>65</v>
      </c>
      <c r="HG106" t="s">
        <v>65</v>
      </c>
      <c r="HH106" t="s">
        <v>65</v>
      </c>
      <c r="HI106" t="s">
        <v>65</v>
      </c>
      <c r="HJ106" t="s">
        <v>65</v>
      </c>
      <c r="HK106" t="s">
        <v>65</v>
      </c>
      <c r="HL106" t="s">
        <v>65</v>
      </c>
      <c r="HM106" t="s">
        <v>65</v>
      </c>
      <c r="HN106" t="s">
        <v>65</v>
      </c>
      <c r="HO106" t="s">
        <v>65</v>
      </c>
      <c r="HP106" t="s">
        <v>65</v>
      </c>
      <c r="HQ106" t="s">
        <v>65</v>
      </c>
      <c r="HR106" t="s">
        <v>65</v>
      </c>
      <c r="HS106" t="s">
        <v>65</v>
      </c>
      <c r="HT106" t="s">
        <v>65</v>
      </c>
      <c r="HU106" t="s">
        <v>65</v>
      </c>
      <c r="HV106" t="s">
        <v>65</v>
      </c>
      <c r="HW106" t="s">
        <v>65</v>
      </c>
      <c r="HX106" t="s">
        <v>65</v>
      </c>
      <c r="HY106" t="s">
        <v>65</v>
      </c>
      <c r="HZ106" t="s">
        <v>65</v>
      </c>
      <c r="IA106" t="s">
        <v>65</v>
      </c>
      <c r="IB106" t="s">
        <v>65</v>
      </c>
      <c r="IC106" t="s">
        <v>65</v>
      </c>
      <c r="ID106" t="s">
        <v>65</v>
      </c>
      <c r="IE106" t="s">
        <v>65</v>
      </c>
      <c r="IF106" t="s">
        <v>65</v>
      </c>
      <c r="IG106" t="s">
        <v>65</v>
      </c>
      <c r="IH106" t="s">
        <v>65</v>
      </c>
      <c r="II106" t="s">
        <v>65</v>
      </c>
      <c r="IJ106" t="s">
        <v>65</v>
      </c>
      <c r="IK106" t="s">
        <v>65</v>
      </c>
      <c r="IL106" t="s">
        <v>65</v>
      </c>
      <c r="IM106" t="s">
        <v>65</v>
      </c>
      <c r="IN106" t="s">
        <v>65</v>
      </c>
      <c r="IO106" t="s">
        <v>65</v>
      </c>
      <c r="IP106" t="s">
        <v>65</v>
      </c>
      <c r="IQ106" t="s">
        <v>65</v>
      </c>
      <c r="IR106" t="s">
        <v>65</v>
      </c>
      <c r="IS106" t="s">
        <v>65</v>
      </c>
      <c r="IT106" t="s">
        <v>65</v>
      </c>
      <c r="IU106" t="s">
        <v>65</v>
      </c>
      <c r="IV106" t="s">
        <v>65</v>
      </c>
      <c r="IW106" t="s">
        <v>65</v>
      </c>
      <c r="IX106" t="s">
        <v>65</v>
      </c>
      <c r="IY106" t="s">
        <v>65</v>
      </c>
      <c r="IZ106" t="s">
        <v>65</v>
      </c>
      <c r="JA106" t="s">
        <v>65</v>
      </c>
      <c r="JB106" t="s">
        <v>65</v>
      </c>
      <c r="JC106" t="s">
        <v>65</v>
      </c>
      <c r="JD106" t="s">
        <v>65</v>
      </c>
      <c r="JE106" t="s">
        <v>65</v>
      </c>
      <c r="JF106" t="s">
        <v>65</v>
      </c>
      <c r="JG106" t="s">
        <v>65</v>
      </c>
      <c r="JH106" t="s">
        <v>65</v>
      </c>
      <c r="JI106" t="s">
        <v>65</v>
      </c>
      <c r="JJ106" t="s">
        <v>65</v>
      </c>
      <c r="JK106" t="s">
        <v>65</v>
      </c>
      <c r="JL106" t="s">
        <v>65</v>
      </c>
      <c r="JM106" t="s">
        <v>65</v>
      </c>
      <c r="JN106" t="s">
        <v>65</v>
      </c>
      <c r="JO106" t="s">
        <v>65</v>
      </c>
      <c r="JP106" t="s">
        <v>65</v>
      </c>
      <c r="JQ106" t="s">
        <v>65</v>
      </c>
      <c r="JR106" t="s">
        <v>65</v>
      </c>
      <c r="JS106" t="s">
        <v>65</v>
      </c>
      <c r="JT106" t="s">
        <v>65</v>
      </c>
      <c r="JU106" t="s">
        <v>65</v>
      </c>
      <c r="JV106" t="s">
        <v>65</v>
      </c>
      <c r="JW106" t="s">
        <v>65</v>
      </c>
      <c r="JX106" t="s">
        <v>65</v>
      </c>
      <c r="JY106" t="s">
        <v>65</v>
      </c>
      <c r="JZ106" t="s">
        <v>65</v>
      </c>
      <c r="KA106" t="s">
        <v>65</v>
      </c>
      <c r="KB106" t="s">
        <v>65</v>
      </c>
      <c r="KC106" t="s">
        <v>65</v>
      </c>
      <c r="KD106" t="s">
        <v>65</v>
      </c>
      <c r="KE106" t="s">
        <v>65</v>
      </c>
      <c r="KF106" t="s">
        <v>65</v>
      </c>
      <c r="KG106" t="s">
        <v>65</v>
      </c>
      <c r="KH106" t="s">
        <v>65</v>
      </c>
      <c r="KI106" t="s">
        <v>65</v>
      </c>
      <c r="KJ106" t="s">
        <v>65</v>
      </c>
      <c r="KK106" t="s">
        <v>65</v>
      </c>
      <c r="KL106" t="s">
        <v>65</v>
      </c>
      <c r="KM106" t="s">
        <v>65</v>
      </c>
      <c r="KN106" t="s">
        <v>65</v>
      </c>
      <c r="KO106" t="s">
        <v>65</v>
      </c>
      <c r="KP106" t="s">
        <v>65</v>
      </c>
      <c r="KQ106" t="s">
        <v>65</v>
      </c>
      <c r="KR106" t="s">
        <v>65</v>
      </c>
      <c r="KS106" t="s">
        <v>65</v>
      </c>
      <c r="KT106" t="s">
        <v>65</v>
      </c>
      <c r="KU106" t="s">
        <v>65</v>
      </c>
      <c r="KV106" t="s">
        <v>65</v>
      </c>
      <c r="KW106" t="s">
        <v>65</v>
      </c>
      <c r="KX106" t="s">
        <v>65</v>
      </c>
      <c r="KY106" t="s">
        <v>65</v>
      </c>
      <c r="KZ106" t="s">
        <v>65</v>
      </c>
      <c r="LA106" t="s">
        <v>65</v>
      </c>
      <c r="LB106" t="s">
        <v>65</v>
      </c>
      <c r="LC106" t="s">
        <v>65</v>
      </c>
      <c r="LD106" t="s">
        <v>65</v>
      </c>
      <c r="LE106" t="s">
        <v>65</v>
      </c>
      <c r="LF106" t="s">
        <v>65</v>
      </c>
      <c r="LG106" t="s">
        <v>65</v>
      </c>
      <c r="LH106" t="s">
        <v>65</v>
      </c>
      <c r="LI106" t="s">
        <v>65</v>
      </c>
      <c r="LJ106" t="s">
        <v>65</v>
      </c>
      <c r="LK106" t="s">
        <v>65</v>
      </c>
      <c r="LL106" t="s">
        <v>65</v>
      </c>
      <c r="LM106" t="s">
        <v>65</v>
      </c>
      <c r="LN106" t="s">
        <v>65</v>
      </c>
      <c r="LO106" t="s">
        <v>65</v>
      </c>
    </row>
    <row r="107" spans="1:327" x14ac:dyDescent="0.2">
      <c r="A107" s="1">
        <f>Foglio3!A108</f>
        <v>21</v>
      </c>
      <c r="B107" s="1">
        <f>Foglio3!B108</f>
        <v>0</v>
      </c>
      <c r="C107" s="1" t="str">
        <f>Foglio3!C108</f>
        <v>-</v>
      </c>
      <c r="D107" s="1" t="str">
        <f>Foglio3!D108</f>
        <v>-</v>
      </c>
      <c r="E107" s="1" t="str">
        <f>Foglio3!E108</f>
        <v>-</v>
      </c>
      <c r="F107" s="1" t="str">
        <f>Foglio3!F108</f>
        <v>-</v>
      </c>
      <c r="G107" s="1" t="str">
        <f>Foglio1!H116</f>
        <v>-</v>
      </c>
      <c r="H107" s="1" t="str">
        <f>Foglio3!G108</f>
        <v>-</v>
      </c>
      <c r="I107" s="1" t="str">
        <f>Foglio3!H108</f>
        <v>-</v>
      </c>
      <c r="J107" s="1" t="str">
        <f>Foglio3!I108</f>
        <v>-</v>
      </c>
      <c r="K107" s="1" t="str">
        <f>Foglio3!J108</f>
        <v>-</v>
      </c>
      <c r="L107" s="1" t="s">
        <v>65</v>
      </c>
      <c r="M107" s="1" t="s">
        <v>65</v>
      </c>
      <c r="N107" s="1" t="s">
        <v>65</v>
      </c>
      <c r="O107" s="1" t="s">
        <v>65</v>
      </c>
      <c r="P107" s="1" t="s">
        <v>65</v>
      </c>
      <c r="Q107" s="1" t="s">
        <v>65</v>
      </c>
      <c r="W107" t="s">
        <v>65</v>
      </c>
      <c r="X107" t="s">
        <v>65</v>
      </c>
      <c r="Y107" t="s">
        <v>65</v>
      </c>
      <c r="Z107" t="s">
        <v>65</v>
      </c>
      <c r="AA107" t="s">
        <v>65</v>
      </c>
      <c r="AB107" t="s">
        <v>65</v>
      </c>
      <c r="AC107" t="s">
        <v>65</v>
      </c>
      <c r="AD107" t="s">
        <v>65</v>
      </c>
      <c r="AE107" t="s">
        <v>65</v>
      </c>
      <c r="AF107" t="s">
        <v>65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65</v>
      </c>
      <c r="AY107" t="s">
        <v>65</v>
      </c>
      <c r="AZ107" t="s">
        <v>65</v>
      </c>
      <c r="BA107" t="s">
        <v>65</v>
      </c>
      <c r="BB107" t="s">
        <v>65</v>
      </c>
      <c r="BC107" t="s">
        <v>65</v>
      </c>
      <c r="BD107" t="s">
        <v>65</v>
      </c>
      <c r="BE107" t="s">
        <v>65</v>
      </c>
      <c r="BF107" t="s">
        <v>65</v>
      </c>
      <c r="BG107" t="s">
        <v>65</v>
      </c>
      <c r="BH107" t="s">
        <v>65</v>
      </c>
      <c r="BI107" t="s">
        <v>65</v>
      </c>
      <c r="BJ107" t="s">
        <v>65</v>
      </c>
      <c r="BK107" t="s">
        <v>65</v>
      </c>
      <c r="BL107" t="s">
        <v>65</v>
      </c>
      <c r="BM107" t="s">
        <v>65</v>
      </c>
      <c r="BN107" t="s">
        <v>65</v>
      </c>
      <c r="BO107" t="s">
        <v>65</v>
      </c>
      <c r="BP107" t="s">
        <v>65</v>
      </c>
      <c r="BQ107" t="s">
        <v>65</v>
      </c>
      <c r="BR107" t="s">
        <v>65</v>
      </c>
      <c r="BS107" t="s">
        <v>65</v>
      </c>
      <c r="BT107" t="s">
        <v>65</v>
      </c>
      <c r="BU107" t="s">
        <v>65</v>
      </c>
      <c r="BV107" t="s">
        <v>65</v>
      </c>
      <c r="BW107" t="s">
        <v>65</v>
      </c>
      <c r="BX107" t="s">
        <v>65</v>
      </c>
      <c r="BY107" t="s">
        <v>65</v>
      </c>
      <c r="BZ107" t="s">
        <v>65</v>
      </c>
      <c r="CA107" t="s">
        <v>65</v>
      </c>
      <c r="CB107" t="s">
        <v>65</v>
      </c>
      <c r="CC107" t="s">
        <v>65</v>
      </c>
      <c r="CD107" t="s">
        <v>65</v>
      </c>
      <c r="CE107" t="s">
        <v>65</v>
      </c>
      <c r="CF107" t="s">
        <v>65</v>
      </c>
      <c r="CG107" t="s">
        <v>65</v>
      </c>
      <c r="CH107" t="s">
        <v>65</v>
      </c>
      <c r="CI107" t="s">
        <v>65</v>
      </c>
      <c r="CJ107" t="s">
        <v>65</v>
      </c>
      <c r="CK107" t="s">
        <v>65</v>
      </c>
      <c r="CL107" t="s">
        <v>65</v>
      </c>
      <c r="CM107" t="s">
        <v>65</v>
      </c>
      <c r="CN107" t="s">
        <v>65</v>
      </c>
      <c r="CO107" t="s">
        <v>65</v>
      </c>
      <c r="CP107" t="s">
        <v>65</v>
      </c>
      <c r="CQ107" t="s">
        <v>65</v>
      </c>
      <c r="CR107" t="s">
        <v>65</v>
      </c>
      <c r="CS107" t="s">
        <v>65</v>
      </c>
      <c r="CT107" t="s">
        <v>65</v>
      </c>
      <c r="CU107" t="s">
        <v>65</v>
      </c>
      <c r="CV107" t="s">
        <v>65</v>
      </c>
      <c r="CW107" t="s">
        <v>65</v>
      </c>
      <c r="CX107" t="s">
        <v>65</v>
      </c>
      <c r="CY107" t="s">
        <v>65</v>
      </c>
      <c r="CZ107" t="s">
        <v>65</v>
      </c>
      <c r="DA107" t="s">
        <v>65</v>
      </c>
      <c r="DB107" t="s">
        <v>65</v>
      </c>
      <c r="DC107" t="s">
        <v>65</v>
      </c>
      <c r="DD107" t="s">
        <v>65</v>
      </c>
      <c r="DE107" t="s">
        <v>65</v>
      </c>
      <c r="DF107" t="s">
        <v>65</v>
      </c>
      <c r="DG107" t="s">
        <v>65</v>
      </c>
      <c r="DH107" t="s">
        <v>65</v>
      </c>
      <c r="DI107" t="s">
        <v>65</v>
      </c>
      <c r="DJ107" t="s">
        <v>65</v>
      </c>
      <c r="DK107" t="s">
        <v>65</v>
      </c>
      <c r="DL107" t="s">
        <v>65</v>
      </c>
      <c r="DM107" t="s">
        <v>65</v>
      </c>
      <c r="DN107" t="s">
        <v>65</v>
      </c>
      <c r="DO107" t="s">
        <v>65</v>
      </c>
      <c r="DP107" t="s">
        <v>65</v>
      </c>
      <c r="DQ107" t="s">
        <v>65</v>
      </c>
      <c r="DR107" t="s">
        <v>65</v>
      </c>
      <c r="DS107" t="s">
        <v>65</v>
      </c>
      <c r="DT107" t="s">
        <v>65</v>
      </c>
      <c r="DU107" t="s">
        <v>65</v>
      </c>
      <c r="DV107" t="s">
        <v>65</v>
      </c>
      <c r="DW107" t="s">
        <v>65</v>
      </c>
      <c r="DX107" t="s">
        <v>65</v>
      </c>
      <c r="DY107" t="s">
        <v>65</v>
      </c>
      <c r="DZ107" t="s">
        <v>65</v>
      </c>
      <c r="EA107" t="s">
        <v>65</v>
      </c>
      <c r="EB107" t="s">
        <v>65</v>
      </c>
      <c r="EC107" t="s">
        <v>65</v>
      </c>
      <c r="ED107" t="s">
        <v>65</v>
      </c>
      <c r="EE107" t="s">
        <v>65</v>
      </c>
      <c r="EF107" t="s">
        <v>65</v>
      </c>
      <c r="EG107" t="s">
        <v>65</v>
      </c>
      <c r="EH107" t="s">
        <v>65</v>
      </c>
      <c r="EI107" t="s">
        <v>65</v>
      </c>
      <c r="EJ107" t="s">
        <v>65</v>
      </c>
      <c r="EK107" t="s">
        <v>65</v>
      </c>
      <c r="EL107" t="s">
        <v>65</v>
      </c>
      <c r="EM107" t="s">
        <v>65</v>
      </c>
      <c r="EN107" t="s">
        <v>65</v>
      </c>
      <c r="EO107" t="s">
        <v>65</v>
      </c>
      <c r="EP107" t="s">
        <v>65</v>
      </c>
      <c r="EQ107" t="s">
        <v>65</v>
      </c>
      <c r="ER107" t="s">
        <v>65</v>
      </c>
      <c r="ES107" t="s">
        <v>65</v>
      </c>
      <c r="ET107" t="s">
        <v>65</v>
      </c>
      <c r="EU107" t="s">
        <v>65</v>
      </c>
      <c r="EV107" t="s">
        <v>65</v>
      </c>
      <c r="EW107" t="s">
        <v>65</v>
      </c>
      <c r="EX107" t="s">
        <v>65</v>
      </c>
      <c r="EY107" t="s">
        <v>65</v>
      </c>
      <c r="EZ107" t="s">
        <v>65</v>
      </c>
      <c r="FA107" t="s">
        <v>65</v>
      </c>
      <c r="FB107" t="s">
        <v>65</v>
      </c>
      <c r="FC107" t="s">
        <v>65</v>
      </c>
      <c r="FD107" t="s">
        <v>65</v>
      </c>
      <c r="FE107" t="s">
        <v>65</v>
      </c>
      <c r="FF107" t="s">
        <v>65</v>
      </c>
      <c r="FG107" t="s">
        <v>65</v>
      </c>
      <c r="FH107" t="s">
        <v>65</v>
      </c>
      <c r="FI107" t="s">
        <v>65</v>
      </c>
      <c r="FJ107" t="s">
        <v>65</v>
      </c>
      <c r="FK107" t="s">
        <v>65</v>
      </c>
      <c r="FL107" t="s">
        <v>65</v>
      </c>
      <c r="FM107" t="s">
        <v>65</v>
      </c>
      <c r="FN107" t="s">
        <v>65</v>
      </c>
      <c r="FO107" t="s">
        <v>65</v>
      </c>
      <c r="FP107" t="s">
        <v>65</v>
      </c>
      <c r="FQ107" t="s">
        <v>65</v>
      </c>
      <c r="FR107" t="s">
        <v>65</v>
      </c>
      <c r="FS107" t="s">
        <v>65</v>
      </c>
      <c r="FT107" t="s">
        <v>65</v>
      </c>
      <c r="FU107" t="s">
        <v>65</v>
      </c>
      <c r="FV107" t="s">
        <v>65</v>
      </c>
      <c r="FW107" t="s">
        <v>65</v>
      </c>
      <c r="FX107" t="s">
        <v>65</v>
      </c>
      <c r="FY107" t="s">
        <v>65</v>
      </c>
      <c r="FZ107" t="s">
        <v>65</v>
      </c>
      <c r="GA107" t="s">
        <v>65</v>
      </c>
      <c r="GB107" t="s">
        <v>65</v>
      </c>
      <c r="GC107" t="s">
        <v>65</v>
      </c>
      <c r="GD107" t="s">
        <v>65</v>
      </c>
      <c r="GE107" t="s">
        <v>65</v>
      </c>
      <c r="GF107" t="s">
        <v>65</v>
      </c>
      <c r="GG107" t="s">
        <v>65</v>
      </c>
      <c r="GH107" t="s">
        <v>65</v>
      </c>
      <c r="GI107" t="s">
        <v>65</v>
      </c>
      <c r="GJ107" t="s">
        <v>65</v>
      </c>
      <c r="GK107" t="s">
        <v>65</v>
      </c>
      <c r="GL107" t="s">
        <v>65</v>
      </c>
      <c r="GM107" t="s">
        <v>65</v>
      </c>
      <c r="GN107" t="s">
        <v>65</v>
      </c>
      <c r="GO107" t="s">
        <v>65</v>
      </c>
      <c r="GP107" t="s">
        <v>65</v>
      </c>
      <c r="GQ107" t="s">
        <v>65</v>
      </c>
      <c r="GR107" t="s">
        <v>65</v>
      </c>
      <c r="GS107" t="s">
        <v>65</v>
      </c>
      <c r="GT107" t="s">
        <v>65</v>
      </c>
      <c r="GU107" t="s">
        <v>65</v>
      </c>
      <c r="GV107" t="s">
        <v>65</v>
      </c>
      <c r="GW107" t="s">
        <v>65</v>
      </c>
      <c r="GX107" t="s">
        <v>65</v>
      </c>
      <c r="GY107" t="s">
        <v>65</v>
      </c>
      <c r="GZ107" t="s">
        <v>65</v>
      </c>
      <c r="HA107" t="s">
        <v>65</v>
      </c>
      <c r="HB107" t="s">
        <v>65</v>
      </c>
      <c r="HC107" t="s">
        <v>65</v>
      </c>
      <c r="HD107" t="s">
        <v>65</v>
      </c>
      <c r="HE107" t="s">
        <v>65</v>
      </c>
      <c r="HF107" t="s">
        <v>65</v>
      </c>
      <c r="HG107" t="s">
        <v>65</v>
      </c>
      <c r="HH107" t="s">
        <v>65</v>
      </c>
      <c r="HI107" t="s">
        <v>65</v>
      </c>
      <c r="HJ107" t="s">
        <v>65</v>
      </c>
      <c r="HK107" t="s">
        <v>65</v>
      </c>
      <c r="HL107" t="s">
        <v>65</v>
      </c>
      <c r="HM107" t="s">
        <v>65</v>
      </c>
      <c r="HN107" t="s">
        <v>65</v>
      </c>
      <c r="HO107" t="s">
        <v>65</v>
      </c>
      <c r="HP107" t="s">
        <v>65</v>
      </c>
      <c r="HQ107" t="s">
        <v>65</v>
      </c>
      <c r="HR107" t="s">
        <v>65</v>
      </c>
      <c r="HS107" t="s">
        <v>65</v>
      </c>
      <c r="HT107" t="s">
        <v>65</v>
      </c>
      <c r="HU107" t="s">
        <v>65</v>
      </c>
      <c r="HV107" t="s">
        <v>65</v>
      </c>
      <c r="HW107" t="s">
        <v>65</v>
      </c>
      <c r="HX107" t="s">
        <v>65</v>
      </c>
      <c r="HY107" t="s">
        <v>65</v>
      </c>
      <c r="HZ107" t="s">
        <v>65</v>
      </c>
      <c r="IA107" t="s">
        <v>65</v>
      </c>
      <c r="IB107" t="s">
        <v>65</v>
      </c>
      <c r="IC107" t="s">
        <v>65</v>
      </c>
      <c r="ID107" t="s">
        <v>65</v>
      </c>
      <c r="IE107" t="s">
        <v>65</v>
      </c>
      <c r="IF107" t="s">
        <v>65</v>
      </c>
      <c r="IG107" t="s">
        <v>65</v>
      </c>
      <c r="IH107" t="s">
        <v>65</v>
      </c>
      <c r="II107" t="s">
        <v>65</v>
      </c>
      <c r="IJ107" t="s">
        <v>65</v>
      </c>
      <c r="IK107" t="s">
        <v>65</v>
      </c>
      <c r="IL107" t="s">
        <v>65</v>
      </c>
      <c r="IM107" t="s">
        <v>65</v>
      </c>
      <c r="IN107" t="s">
        <v>65</v>
      </c>
      <c r="IO107" t="s">
        <v>65</v>
      </c>
      <c r="IP107" t="s">
        <v>65</v>
      </c>
      <c r="IQ107" t="s">
        <v>65</v>
      </c>
      <c r="IR107" t="s">
        <v>65</v>
      </c>
      <c r="IS107" t="s">
        <v>65</v>
      </c>
      <c r="IT107" t="s">
        <v>65</v>
      </c>
      <c r="IU107" t="s">
        <v>65</v>
      </c>
      <c r="IV107" t="s">
        <v>65</v>
      </c>
      <c r="IW107" t="s">
        <v>65</v>
      </c>
      <c r="IX107" t="s">
        <v>65</v>
      </c>
      <c r="IY107" t="s">
        <v>65</v>
      </c>
      <c r="IZ107" t="s">
        <v>65</v>
      </c>
      <c r="JA107" t="s">
        <v>65</v>
      </c>
      <c r="JB107" t="s">
        <v>65</v>
      </c>
      <c r="JC107" t="s">
        <v>65</v>
      </c>
      <c r="JD107" t="s">
        <v>65</v>
      </c>
      <c r="JE107" t="s">
        <v>65</v>
      </c>
      <c r="JF107" t="s">
        <v>65</v>
      </c>
      <c r="JG107" t="s">
        <v>65</v>
      </c>
      <c r="JH107" t="s">
        <v>65</v>
      </c>
      <c r="JI107" t="s">
        <v>65</v>
      </c>
      <c r="JJ107" t="s">
        <v>65</v>
      </c>
      <c r="JK107" t="s">
        <v>65</v>
      </c>
      <c r="JL107" t="s">
        <v>65</v>
      </c>
      <c r="JM107" t="s">
        <v>65</v>
      </c>
      <c r="JN107" t="s">
        <v>65</v>
      </c>
      <c r="JO107" t="s">
        <v>65</v>
      </c>
      <c r="JP107" t="s">
        <v>65</v>
      </c>
      <c r="JQ107" t="s">
        <v>65</v>
      </c>
      <c r="JR107" t="s">
        <v>65</v>
      </c>
      <c r="JS107" t="s">
        <v>65</v>
      </c>
      <c r="JT107" t="s">
        <v>65</v>
      </c>
      <c r="JU107" t="s">
        <v>65</v>
      </c>
      <c r="JV107" t="s">
        <v>65</v>
      </c>
      <c r="JW107" t="s">
        <v>65</v>
      </c>
      <c r="JX107" t="s">
        <v>65</v>
      </c>
      <c r="JY107" t="s">
        <v>65</v>
      </c>
      <c r="JZ107" t="s">
        <v>65</v>
      </c>
      <c r="KA107" t="s">
        <v>65</v>
      </c>
      <c r="KB107" t="s">
        <v>65</v>
      </c>
      <c r="KC107" t="s">
        <v>65</v>
      </c>
      <c r="KD107" t="s">
        <v>65</v>
      </c>
      <c r="KE107" t="s">
        <v>65</v>
      </c>
      <c r="KF107" t="s">
        <v>65</v>
      </c>
      <c r="KG107" t="s">
        <v>65</v>
      </c>
      <c r="KH107" t="s">
        <v>65</v>
      </c>
      <c r="KI107" t="s">
        <v>65</v>
      </c>
      <c r="KJ107" t="s">
        <v>65</v>
      </c>
      <c r="KK107" t="s">
        <v>65</v>
      </c>
      <c r="KL107" t="s">
        <v>65</v>
      </c>
      <c r="KM107" t="s">
        <v>65</v>
      </c>
      <c r="KN107" t="s">
        <v>65</v>
      </c>
      <c r="KO107" t="s">
        <v>65</v>
      </c>
      <c r="KP107" t="s">
        <v>65</v>
      </c>
      <c r="KQ107" t="s">
        <v>65</v>
      </c>
      <c r="KR107" t="s">
        <v>65</v>
      </c>
      <c r="KS107" t="s">
        <v>65</v>
      </c>
      <c r="KT107" t="s">
        <v>65</v>
      </c>
      <c r="KU107" t="s">
        <v>65</v>
      </c>
      <c r="KV107" t="s">
        <v>65</v>
      </c>
      <c r="KW107" t="s">
        <v>65</v>
      </c>
      <c r="KX107" t="s">
        <v>65</v>
      </c>
      <c r="KY107" t="s">
        <v>65</v>
      </c>
      <c r="KZ107" t="s">
        <v>65</v>
      </c>
      <c r="LA107" t="s">
        <v>65</v>
      </c>
      <c r="LB107" t="s">
        <v>65</v>
      </c>
      <c r="LC107" t="s">
        <v>65</v>
      </c>
      <c r="LD107" t="s">
        <v>65</v>
      </c>
      <c r="LE107" t="s">
        <v>65</v>
      </c>
      <c r="LF107" t="s">
        <v>65</v>
      </c>
      <c r="LG107" t="s">
        <v>65</v>
      </c>
      <c r="LH107" t="s">
        <v>65</v>
      </c>
      <c r="LI107" t="s">
        <v>65</v>
      </c>
      <c r="LJ107" t="s">
        <v>65</v>
      </c>
      <c r="LK107" t="s">
        <v>65</v>
      </c>
      <c r="LL107" t="s">
        <v>65</v>
      </c>
      <c r="LM107" t="s">
        <v>65</v>
      </c>
      <c r="LN107" t="s">
        <v>65</v>
      </c>
      <c r="LO107" t="s">
        <v>65</v>
      </c>
    </row>
    <row r="108" spans="1:327" x14ac:dyDescent="0.2">
      <c r="A108" s="1">
        <f>Foglio3!A109</f>
        <v>22</v>
      </c>
      <c r="B108" s="1">
        <f>Foglio3!B109</f>
        <v>0</v>
      </c>
      <c r="C108" s="1" t="str">
        <f>Foglio3!C109</f>
        <v>-</v>
      </c>
      <c r="D108" s="1" t="str">
        <f>Foglio3!D109</f>
        <v>-</v>
      </c>
      <c r="E108" s="1" t="str">
        <f>Foglio3!E109</f>
        <v>-</v>
      </c>
      <c r="F108" s="1" t="str">
        <f>Foglio3!F109</f>
        <v>-</v>
      </c>
      <c r="G108" s="1" t="str">
        <f>Foglio1!H117</f>
        <v>-</v>
      </c>
      <c r="H108" s="1" t="str">
        <f>Foglio3!G109</f>
        <v>-</v>
      </c>
      <c r="I108" s="1" t="str">
        <f>Foglio3!H109</f>
        <v>-</v>
      </c>
      <c r="J108" s="1" t="str">
        <f>Foglio3!I109</f>
        <v>-</v>
      </c>
      <c r="K108" s="1" t="str">
        <f>Foglio3!J109</f>
        <v>-</v>
      </c>
      <c r="L108" s="1" t="s">
        <v>65</v>
      </c>
      <c r="M108" s="1" t="s">
        <v>65</v>
      </c>
      <c r="N108" s="1" t="s">
        <v>65</v>
      </c>
      <c r="O108" s="1" t="s">
        <v>65</v>
      </c>
      <c r="P108" s="1" t="s">
        <v>65</v>
      </c>
      <c r="Q108" s="1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65</v>
      </c>
      <c r="AB108" t="s">
        <v>65</v>
      </c>
      <c r="AC108" t="s">
        <v>65</v>
      </c>
      <c r="AD108" t="s">
        <v>65</v>
      </c>
      <c r="AE108" t="s">
        <v>65</v>
      </c>
      <c r="AF108" t="s">
        <v>65</v>
      </c>
      <c r="AG108" t="s">
        <v>65</v>
      </c>
      <c r="AH108" t="s">
        <v>65</v>
      </c>
      <c r="AI108" t="s">
        <v>65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65</v>
      </c>
      <c r="AV108" t="s">
        <v>65</v>
      </c>
      <c r="AW108" t="s">
        <v>65</v>
      </c>
      <c r="AX108" t="s">
        <v>65</v>
      </c>
      <c r="AY108" t="s">
        <v>65</v>
      </c>
      <c r="AZ108" t="s">
        <v>65</v>
      </c>
      <c r="BA108" t="s">
        <v>65</v>
      </c>
      <c r="BB108" t="s">
        <v>65</v>
      </c>
      <c r="BC108" t="s">
        <v>65</v>
      </c>
      <c r="BD108" t="s">
        <v>65</v>
      </c>
      <c r="BE108" t="s">
        <v>65</v>
      </c>
      <c r="BF108" t="s">
        <v>65</v>
      </c>
      <c r="BG108" t="s">
        <v>65</v>
      </c>
      <c r="BH108" t="s">
        <v>65</v>
      </c>
      <c r="BI108" t="s">
        <v>65</v>
      </c>
      <c r="BJ108" t="s">
        <v>65</v>
      </c>
      <c r="BK108" t="s">
        <v>65</v>
      </c>
      <c r="BL108" t="s">
        <v>65</v>
      </c>
      <c r="BM108" t="s">
        <v>65</v>
      </c>
      <c r="BN108" t="s">
        <v>65</v>
      </c>
      <c r="BO108" t="s">
        <v>65</v>
      </c>
      <c r="BP108" t="s">
        <v>65</v>
      </c>
      <c r="BQ108" t="s">
        <v>65</v>
      </c>
      <c r="BR108" t="s">
        <v>65</v>
      </c>
      <c r="BS108" t="s">
        <v>65</v>
      </c>
      <c r="BT108" t="s">
        <v>65</v>
      </c>
      <c r="BU108" t="s">
        <v>65</v>
      </c>
      <c r="BV108" t="s">
        <v>65</v>
      </c>
      <c r="BW108" t="s">
        <v>65</v>
      </c>
      <c r="BX108" t="s">
        <v>65</v>
      </c>
      <c r="BY108" t="s">
        <v>65</v>
      </c>
      <c r="BZ108" t="s">
        <v>65</v>
      </c>
      <c r="CA108" t="s">
        <v>65</v>
      </c>
      <c r="CB108" t="s">
        <v>65</v>
      </c>
      <c r="CC108" t="s">
        <v>65</v>
      </c>
      <c r="CD108" t="s">
        <v>65</v>
      </c>
      <c r="CE108" t="s">
        <v>65</v>
      </c>
      <c r="CF108" t="s">
        <v>65</v>
      </c>
      <c r="CG108" t="s">
        <v>65</v>
      </c>
      <c r="CH108" t="s">
        <v>65</v>
      </c>
      <c r="CI108" t="s">
        <v>65</v>
      </c>
      <c r="CJ108" t="s">
        <v>65</v>
      </c>
      <c r="CK108" t="s">
        <v>65</v>
      </c>
      <c r="CL108" t="s">
        <v>65</v>
      </c>
      <c r="CM108" t="s">
        <v>65</v>
      </c>
      <c r="CN108" t="s">
        <v>65</v>
      </c>
      <c r="CO108" t="s">
        <v>65</v>
      </c>
      <c r="CP108" t="s">
        <v>65</v>
      </c>
      <c r="CQ108" t="s">
        <v>65</v>
      </c>
      <c r="CR108" t="s">
        <v>65</v>
      </c>
      <c r="CS108" t="s">
        <v>65</v>
      </c>
      <c r="CT108" t="s">
        <v>65</v>
      </c>
      <c r="CU108" t="s">
        <v>65</v>
      </c>
      <c r="CV108" t="s">
        <v>65</v>
      </c>
      <c r="CW108" t="s">
        <v>65</v>
      </c>
      <c r="CX108" t="s">
        <v>65</v>
      </c>
      <c r="CY108" t="s">
        <v>65</v>
      </c>
      <c r="CZ108" t="s">
        <v>65</v>
      </c>
      <c r="DA108" t="s">
        <v>65</v>
      </c>
      <c r="DB108" t="s">
        <v>65</v>
      </c>
      <c r="DC108" t="s">
        <v>65</v>
      </c>
      <c r="DD108" t="s">
        <v>65</v>
      </c>
      <c r="DE108" t="s">
        <v>65</v>
      </c>
      <c r="DF108" t="s">
        <v>65</v>
      </c>
      <c r="DG108" t="s">
        <v>65</v>
      </c>
      <c r="DH108" t="s">
        <v>65</v>
      </c>
      <c r="DI108" t="s">
        <v>65</v>
      </c>
      <c r="DJ108" t="s">
        <v>65</v>
      </c>
      <c r="DK108" t="s">
        <v>65</v>
      </c>
      <c r="DL108" t="s">
        <v>65</v>
      </c>
      <c r="DM108" t="s">
        <v>65</v>
      </c>
      <c r="DN108" t="s">
        <v>65</v>
      </c>
      <c r="DO108" t="s">
        <v>65</v>
      </c>
      <c r="DP108" t="s">
        <v>65</v>
      </c>
      <c r="DQ108" t="s">
        <v>65</v>
      </c>
      <c r="DR108" t="s">
        <v>65</v>
      </c>
      <c r="DS108" t="s">
        <v>65</v>
      </c>
      <c r="DT108" t="s">
        <v>65</v>
      </c>
      <c r="DU108" t="s">
        <v>65</v>
      </c>
      <c r="DV108" t="s">
        <v>65</v>
      </c>
      <c r="DW108" t="s">
        <v>65</v>
      </c>
      <c r="DX108" t="s">
        <v>65</v>
      </c>
      <c r="DY108" t="s">
        <v>65</v>
      </c>
      <c r="DZ108" t="s">
        <v>65</v>
      </c>
      <c r="EA108" t="s">
        <v>65</v>
      </c>
      <c r="EB108" t="s">
        <v>65</v>
      </c>
      <c r="EC108" t="s">
        <v>65</v>
      </c>
      <c r="ED108" t="s">
        <v>65</v>
      </c>
      <c r="EE108" t="s">
        <v>65</v>
      </c>
      <c r="EF108" t="s">
        <v>65</v>
      </c>
      <c r="EG108" t="s">
        <v>65</v>
      </c>
      <c r="EH108" t="s">
        <v>65</v>
      </c>
      <c r="EI108" t="s">
        <v>65</v>
      </c>
      <c r="EJ108" t="s">
        <v>65</v>
      </c>
      <c r="EK108" t="s">
        <v>65</v>
      </c>
      <c r="EL108" t="s">
        <v>65</v>
      </c>
      <c r="EM108" t="s">
        <v>65</v>
      </c>
      <c r="EN108" t="s">
        <v>65</v>
      </c>
      <c r="EO108" t="s">
        <v>65</v>
      </c>
      <c r="EP108" t="s">
        <v>65</v>
      </c>
      <c r="EQ108" t="s">
        <v>65</v>
      </c>
      <c r="ER108" t="s">
        <v>65</v>
      </c>
      <c r="ES108" t="s">
        <v>65</v>
      </c>
      <c r="ET108" t="s">
        <v>65</v>
      </c>
      <c r="EU108" t="s">
        <v>65</v>
      </c>
      <c r="EV108" t="s">
        <v>65</v>
      </c>
      <c r="EW108" t="s">
        <v>65</v>
      </c>
      <c r="EX108" t="s">
        <v>65</v>
      </c>
      <c r="EY108" t="s">
        <v>65</v>
      </c>
      <c r="EZ108" t="s">
        <v>65</v>
      </c>
      <c r="FA108" t="s">
        <v>65</v>
      </c>
      <c r="FB108" t="s">
        <v>65</v>
      </c>
      <c r="FC108" t="s">
        <v>65</v>
      </c>
      <c r="FD108" t="s">
        <v>65</v>
      </c>
      <c r="FE108" t="s">
        <v>65</v>
      </c>
      <c r="FF108" t="s">
        <v>65</v>
      </c>
      <c r="FG108" t="s">
        <v>65</v>
      </c>
      <c r="FH108" t="s">
        <v>65</v>
      </c>
      <c r="FI108" t="s">
        <v>65</v>
      </c>
      <c r="FJ108" t="s">
        <v>65</v>
      </c>
      <c r="FK108" t="s">
        <v>65</v>
      </c>
      <c r="FL108" t="s">
        <v>65</v>
      </c>
      <c r="FM108" t="s">
        <v>65</v>
      </c>
      <c r="FN108" t="s">
        <v>65</v>
      </c>
      <c r="FO108" t="s">
        <v>65</v>
      </c>
      <c r="FP108" t="s">
        <v>65</v>
      </c>
      <c r="FQ108" t="s">
        <v>65</v>
      </c>
      <c r="FR108" t="s">
        <v>65</v>
      </c>
      <c r="FS108" t="s">
        <v>65</v>
      </c>
      <c r="FT108" t="s">
        <v>65</v>
      </c>
      <c r="FU108" t="s">
        <v>65</v>
      </c>
      <c r="FV108" t="s">
        <v>65</v>
      </c>
      <c r="FW108" t="s">
        <v>65</v>
      </c>
      <c r="FX108" t="s">
        <v>65</v>
      </c>
      <c r="FY108" t="s">
        <v>65</v>
      </c>
      <c r="FZ108" t="s">
        <v>65</v>
      </c>
      <c r="GA108" t="s">
        <v>65</v>
      </c>
      <c r="GB108" t="s">
        <v>65</v>
      </c>
      <c r="GC108" t="s">
        <v>65</v>
      </c>
      <c r="GD108" t="s">
        <v>65</v>
      </c>
      <c r="GE108" t="s">
        <v>65</v>
      </c>
      <c r="GF108" t="s">
        <v>65</v>
      </c>
      <c r="GG108" t="s">
        <v>65</v>
      </c>
      <c r="GH108" t="s">
        <v>65</v>
      </c>
      <c r="GI108" t="s">
        <v>65</v>
      </c>
      <c r="GJ108" t="s">
        <v>65</v>
      </c>
      <c r="GK108" t="s">
        <v>65</v>
      </c>
      <c r="GL108" t="s">
        <v>65</v>
      </c>
      <c r="GM108" t="s">
        <v>65</v>
      </c>
      <c r="GN108" t="s">
        <v>65</v>
      </c>
      <c r="GO108" t="s">
        <v>65</v>
      </c>
      <c r="GP108" t="s">
        <v>65</v>
      </c>
      <c r="GQ108" t="s">
        <v>65</v>
      </c>
      <c r="GR108" t="s">
        <v>65</v>
      </c>
      <c r="GS108" t="s">
        <v>65</v>
      </c>
      <c r="GT108" t="s">
        <v>65</v>
      </c>
      <c r="GU108" t="s">
        <v>65</v>
      </c>
      <c r="GV108" t="s">
        <v>65</v>
      </c>
      <c r="GW108" t="s">
        <v>65</v>
      </c>
      <c r="GX108" t="s">
        <v>65</v>
      </c>
      <c r="GY108" t="s">
        <v>65</v>
      </c>
      <c r="GZ108" t="s">
        <v>65</v>
      </c>
      <c r="HA108" t="s">
        <v>65</v>
      </c>
      <c r="HB108" t="s">
        <v>65</v>
      </c>
      <c r="HC108" t="s">
        <v>65</v>
      </c>
      <c r="HD108" t="s">
        <v>65</v>
      </c>
      <c r="HE108" t="s">
        <v>65</v>
      </c>
      <c r="HF108" t="s">
        <v>65</v>
      </c>
      <c r="HG108" t="s">
        <v>65</v>
      </c>
      <c r="HH108" t="s">
        <v>65</v>
      </c>
      <c r="HI108" t="s">
        <v>65</v>
      </c>
      <c r="HJ108" t="s">
        <v>65</v>
      </c>
      <c r="HK108" t="s">
        <v>65</v>
      </c>
      <c r="HL108" t="s">
        <v>65</v>
      </c>
      <c r="HM108" t="s">
        <v>65</v>
      </c>
      <c r="HN108" t="s">
        <v>65</v>
      </c>
      <c r="HO108" t="s">
        <v>65</v>
      </c>
      <c r="HP108" t="s">
        <v>65</v>
      </c>
      <c r="HQ108" t="s">
        <v>65</v>
      </c>
      <c r="HR108" t="s">
        <v>65</v>
      </c>
      <c r="HS108" t="s">
        <v>65</v>
      </c>
      <c r="HT108" t="s">
        <v>65</v>
      </c>
      <c r="HU108" t="s">
        <v>65</v>
      </c>
      <c r="HV108" t="s">
        <v>65</v>
      </c>
      <c r="HW108" t="s">
        <v>65</v>
      </c>
      <c r="HX108" t="s">
        <v>65</v>
      </c>
      <c r="HY108" t="s">
        <v>65</v>
      </c>
      <c r="HZ108" t="s">
        <v>65</v>
      </c>
      <c r="IA108" t="s">
        <v>65</v>
      </c>
      <c r="IB108" t="s">
        <v>65</v>
      </c>
      <c r="IC108" t="s">
        <v>65</v>
      </c>
      <c r="ID108" t="s">
        <v>65</v>
      </c>
      <c r="IE108" t="s">
        <v>65</v>
      </c>
      <c r="IF108" t="s">
        <v>65</v>
      </c>
      <c r="IG108" t="s">
        <v>65</v>
      </c>
      <c r="IH108" t="s">
        <v>65</v>
      </c>
      <c r="II108" t="s">
        <v>65</v>
      </c>
      <c r="IJ108" t="s">
        <v>65</v>
      </c>
      <c r="IK108" t="s">
        <v>65</v>
      </c>
      <c r="IL108" t="s">
        <v>65</v>
      </c>
      <c r="IM108" t="s">
        <v>65</v>
      </c>
      <c r="IN108" t="s">
        <v>65</v>
      </c>
      <c r="IO108" t="s">
        <v>65</v>
      </c>
      <c r="IP108" t="s">
        <v>65</v>
      </c>
      <c r="IQ108" t="s">
        <v>65</v>
      </c>
      <c r="IR108" t="s">
        <v>65</v>
      </c>
      <c r="IS108" t="s">
        <v>65</v>
      </c>
      <c r="IT108" t="s">
        <v>65</v>
      </c>
      <c r="IU108" t="s">
        <v>65</v>
      </c>
      <c r="IV108" t="s">
        <v>65</v>
      </c>
      <c r="IW108" t="s">
        <v>65</v>
      </c>
      <c r="IX108" t="s">
        <v>65</v>
      </c>
      <c r="IY108" t="s">
        <v>65</v>
      </c>
      <c r="IZ108" t="s">
        <v>65</v>
      </c>
      <c r="JA108" t="s">
        <v>65</v>
      </c>
      <c r="JB108" t="s">
        <v>65</v>
      </c>
      <c r="JC108" t="s">
        <v>65</v>
      </c>
      <c r="JD108" t="s">
        <v>65</v>
      </c>
      <c r="JE108" t="s">
        <v>65</v>
      </c>
      <c r="JF108" t="s">
        <v>65</v>
      </c>
      <c r="JG108" t="s">
        <v>65</v>
      </c>
      <c r="JH108" t="s">
        <v>65</v>
      </c>
      <c r="JI108" t="s">
        <v>65</v>
      </c>
      <c r="JJ108" t="s">
        <v>65</v>
      </c>
      <c r="JK108" t="s">
        <v>65</v>
      </c>
      <c r="JL108" t="s">
        <v>65</v>
      </c>
      <c r="JM108" t="s">
        <v>65</v>
      </c>
      <c r="JN108" t="s">
        <v>65</v>
      </c>
      <c r="JO108" t="s">
        <v>65</v>
      </c>
      <c r="JP108" t="s">
        <v>65</v>
      </c>
      <c r="JQ108" t="s">
        <v>65</v>
      </c>
      <c r="JR108" t="s">
        <v>65</v>
      </c>
      <c r="JS108" t="s">
        <v>65</v>
      </c>
      <c r="JT108" t="s">
        <v>65</v>
      </c>
      <c r="JU108" t="s">
        <v>65</v>
      </c>
      <c r="JV108" t="s">
        <v>65</v>
      </c>
      <c r="JW108" t="s">
        <v>65</v>
      </c>
      <c r="JX108" t="s">
        <v>65</v>
      </c>
      <c r="JY108" t="s">
        <v>65</v>
      </c>
      <c r="JZ108" t="s">
        <v>65</v>
      </c>
      <c r="KA108" t="s">
        <v>65</v>
      </c>
      <c r="KB108" t="s">
        <v>65</v>
      </c>
      <c r="KC108" t="s">
        <v>65</v>
      </c>
      <c r="KD108" t="s">
        <v>65</v>
      </c>
      <c r="KE108" t="s">
        <v>65</v>
      </c>
      <c r="KF108" t="s">
        <v>65</v>
      </c>
      <c r="KG108" t="s">
        <v>65</v>
      </c>
      <c r="KH108" t="s">
        <v>65</v>
      </c>
      <c r="KI108" t="s">
        <v>65</v>
      </c>
      <c r="KJ108" t="s">
        <v>65</v>
      </c>
      <c r="KK108" t="s">
        <v>65</v>
      </c>
      <c r="KL108" t="s">
        <v>65</v>
      </c>
      <c r="KM108" t="s">
        <v>65</v>
      </c>
      <c r="KN108" t="s">
        <v>65</v>
      </c>
      <c r="KO108" t="s">
        <v>65</v>
      </c>
      <c r="KP108" t="s">
        <v>65</v>
      </c>
      <c r="KQ108" t="s">
        <v>65</v>
      </c>
      <c r="KR108" t="s">
        <v>65</v>
      </c>
      <c r="KS108" t="s">
        <v>65</v>
      </c>
      <c r="KT108" t="s">
        <v>65</v>
      </c>
      <c r="KU108" t="s">
        <v>65</v>
      </c>
      <c r="KV108" t="s">
        <v>65</v>
      </c>
      <c r="KW108" t="s">
        <v>65</v>
      </c>
      <c r="KX108" t="s">
        <v>65</v>
      </c>
      <c r="KY108" t="s">
        <v>65</v>
      </c>
      <c r="KZ108" t="s">
        <v>65</v>
      </c>
      <c r="LA108" t="s">
        <v>65</v>
      </c>
      <c r="LB108" t="s">
        <v>65</v>
      </c>
      <c r="LC108" t="s">
        <v>65</v>
      </c>
      <c r="LD108" t="s">
        <v>65</v>
      </c>
      <c r="LE108" t="s">
        <v>65</v>
      </c>
      <c r="LF108" t="s">
        <v>65</v>
      </c>
      <c r="LG108" t="s">
        <v>65</v>
      </c>
      <c r="LH108" t="s">
        <v>65</v>
      </c>
      <c r="LI108" t="s">
        <v>65</v>
      </c>
      <c r="LJ108" t="s">
        <v>65</v>
      </c>
      <c r="LK108" t="s">
        <v>65</v>
      </c>
      <c r="LL108" t="s">
        <v>65</v>
      </c>
      <c r="LM108" t="s">
        <v>65</v>
      </c>
      <c r="LN108" t="s">
        <v>65</v>
      </c>
      <c r="LO108" t="s">
        <v>65</v>
      </c>
    </row>
    <row r="109" spans="1:327" x14ac:dyDescent="0.2">
      <c r="A109" s="1">
        <f>Foglio3!A110</f>
        <v>23</v>
      </c>
      <c r="B109" s="1">
        <f>Foglio3!B110</f>
        <v>0</v>
      </c>
      <c r="C109" s="1" t="str">
        <f>Foglio3!C110</f>
        <v>-</v>
      </c>
      <c r="D109" s="1" t="str">
        <f>Foglio3!D110</f>
        <v>-</v>
      </c>
      <c r="E109" s="1" t="str">
        <f>Foglio3!E110</f>
        <v>-</v>
      </c>
      <c r="F109" s="1" t="str">
        <f>Foglio3!F110</f>
        <v>-</v>
      </c>
      <c r="G109" s="1" t="str">
        <f>Foglio1!H118</f>
        <v>-</v>
      </c>
      <c r="H109" s="1" t="str">
        <f>Foglio3!G110</f>
        <v>-</v>
      </c>
      <c r="I109" s="1" t="str">
        <f>Foglio3!H110</f>
        <v>-</v>
      </c>
      <c r="J109" s="1" t="str">
        <f>Foglio3!I110</f>
        <v>-</v>
      </c>
      <c r="K109" s="1" t="str">
        <f>Foglio3!J110</f>
        <v>-</v>
      </c>
      <c r="L109" s="1" t="s">
        <v>65</v>
      </c>
      <c r="M109" s="1" t="s">
        <v>65</v>
      </c>
      <c r="N109" s="1" t="s">
        <v>65</v>
      </c>
      <c r="O109" s="1" t="s">
        <v>65</v>
      </c>
      <c r="P109" s="1" t="s">
        <v>65</v>
      </c>
      <c r="Q109" s="1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65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  <c r="BC109" t="s">
        <v>65</v>
      </c>
      <c r="BD109" t="s">
        <v>65</v>
      </c>
      <c r="BE109" t="s">
        <v>65</v>
      </c>
      <c r="BF109" t="s">
        <v>65</v>
      </c>
      <c r="BG109" t="s">
        <v>65</v>
      </c>
      <c r="BH109" t="s">
        <v>65</v>
      </c>
      <c r="BI109" t="s">
        <v>65</v>
      </c>
      <c r="BJ109" t="s">
        <v>65</v>
      </c>
      <c r="BK109" t="s">
        <v>65</v>
      </c>
      <c r="BL109" t="s">
        <v>65</v>
      </c>
      <c r="BM109" t="s">
        <v>65</v>
      </c>
      <c r="BN109" t="s">
        <v>65</v>
      </c>
      <c r="BO109" t="s">
        <v>65</v>
      </c>
      <c r="BP109" t="s">
        <v>65</v>
      </c>
      <c r="BQ109" t="s">
        <v>65</v>
      </c>
      <c r="BR109" t="s">
        <v>65</v>
      </c>
      <c r="BS109" t="s">
        <v>65</v>
      </c>
      <c r="BT109" t="s">
        <v>65</v>
      </c>
      <c r="BU109" t="s">
        <v>65</v>
      </c>
      <c r="BV109" t="s">
        <v>65</v>
      </c>
      <c r="BW109" t="s">
        <v>65</v>
      </c>
      <c r="BX109" t="s">
        <v>65</v>
      </c>
      <c r="BY109" t="s">
        <v>65</v>
      </c>
      <c r="BZ109" t="s">
        <v>65</v>
      </c>
      <c r="CA109" t="s">
        <v>65</v>
      </c>
      <c r="CB109" t="s">
        <v>65</v>
      </c>
      <c r="CC109" t="s">
        <v>65</v>
      </c>
      <c r="CD109" t="s">
        <v>65</v>
      </c>
      <c r="CE109" t="s">
        <v>65</v>
      </c>
      <c r="CF109" t="s">
        <v>65</v>
      </c>
      <c r="CG109" t="s">
        <v>65</v>
      </c>
      <c r="CH109" t="s">
        <v>65</v>
      </c>
      <c r="CI109" t="s">
        <v>65</v>
      </c>
      <c r="CJ109" t="s">
        <v>65</v>
      </c>
      <c r="CK109" t="s">
        <v>65</v>
      </c>
      <c r="CL109" t="s">
        <v>65</v>
      </c>
      <c r="CM109" t="s">
        <v>65</v>
      </c>
      <c r="CN109" t="s">
        <v>65</v>
      </c>
      <c r="CO109" t="s">
        <v>65</v>
      </c>
      <c r="CP109" t="s">
        <v>65</v>
      </c>
      <c r="CQ109" t="s">
        <v>65</v>
      </c>
      <c r="CR109" t="s">
        <v>65</v>
      </c>
      <c r="CS109" t="s">
        <v>65</v>
      </c>
      <c r="CT109" t="s">
        <v>65</v>
      </c>
      <c r="CU109" t="s">
        <v>65</v>
      </c>
      <c r="CV109" t="s">
        <v>65</v>
      </c>
      <c r="CW109" t="s">
        <v>65</v>
      </c>
      <c r="CX109" t="s">
        <v>65</v>
      </c>
      <c r="CY109" t="s">
        <v>65</v>
      </c>
      <c r="CZ109" t="s">
        <v>65</v>
      </c>
      <c r="DA109" t="s">
        <v>65</v>
      </c>
      <c r="DB109" t="s">
        <v>65</v>
      </c>
      <c r="DC109" t="s">
        <v>65</v>
      </c>
      <c r="DD109" t="s">
        <v>65</v>
      </c>
      <c r="DE109" t="s">
        <v>65</v>
      </c>
      <c r="DF109" t="s">
        <v>65</v>
      </c>
      <c r="DG109" t="s">
        <v>65</v>
      </c>
      <c r="DH109" t="s">
        <v>65</v>
      </c>
      <c r="DI109" t="s">
        <v>65</v>
      </c>
      <c r="DJ109" t="s">
        <v>65</v>
      </c>
      <c r="DK109" t="s">
        <v>65</v>
      </c>
      <c r="DL109" t="s">
        <v>65</v>
      </c>
      <c r="DM109" t="s">
        <v>65</v>
      </c>
      <c r="DN109" t="s">
        <v>65</v>
      </c>
      <c r="DO109" t="s">
        <v>65</v>
      </c>
      <c r="DP109" t="s">
        <v>65</v>
      </c>
      <c r="DQ109" t="s">
        <v>65</v>
      </c>
      <c r="DR109" t="s">
        <v>65</v>
      </c>
      <c r="DS109" t="s">
        <v>65</v>
      </c>
      <c r="DT109" t="s">
        <v>65</v>
      </c>
      <c r="DU109" t="s">
        <v>65</v>
      </c>
      <c r="DV109" t="s">
        <v>65</v>
      </c>
      <c r="DW109" t="s">
        <v>65</v>
      </c>
      <c r="DX109" t="s">
        <v>65</v>
      </c>
      <c r="DY109" t="s">
        <v>65</v>
      </c>
      <c r="DZ109" t="s">
        <v>65</v>
      </c>
      <c r="EA109" t="s">
        <v>65</v>
      </c>
      <c r="EB109" t="s">
        <v>65</v>
      </c>
      <c r="EC109" t="s">
        <v>65</v>
      </c>
      <c r="ED109" t="s">
        <v>65</v>
      </c>
      <c r="EE109" t="s">
        <v>65</v>
      </c>
      <c r="EF109" t="s">
        <v>65</v>
      </c>
      <c r="EG109" t="s">
        <v>65</v>
      </c>
      <c r="EH109" t="s">
        <v>65</v>
      </c>
      <c r="EI109" t="s">
        <v>65</v>
      </c>
      <c r="EJ109" t="s">
        <v>65</v>
      </c>
      <c r="EK109" t="s">
        <v>65</v>
      </c>
      <c r="EL109" t="s">
        <v>65</v>
      </c>
      <c r="EM109" t="s">
        <v>65</v>
      </c>
      <c r="EN109" t="s">
        <v>65</v>
      </c>
      <c r="EO109" t="s">
        <v>65</v>
      </c>
      <c r="EP109" t="s">
        <v>65</v>
      </c>
      <c r="EQ109" t="s">
        <v>65</v>
      </c>
      <c r="ER109" t="s">
        <v>65</v>
      </c>
      <c r="ES109" t="s">
        <v>65</v>
      </c>
      <c r="ET109" t="s">
        <v>65</v>
      </c>
      <c r="EU109" t="s">
        <v>65</v>
      </c>
      <c r="EV109" t="s">
        <v>65</v>
      </c>
      <c r="EW109" t="s">
        <v>65</v>
      </c>
      <c r="EX109" t="s">
        <v>65</v>
      </c>
      <c r="EY109" t="s">
        <v>65</v>
      </c>
      <c r="EZ109" t="s">
        <v>65</v>
      </c>
      <c r="FA109" t="s">
        <v>65</v>
      </c>
      <c r="FB109" t="s">
        <v>65</v>
      </c>
      <c r="FC109" t="s">
        <v>65</v>
      </c>
      <c r="FD109" t="s">
        <v>65</v>
      </c>
      <c r="FE109" t="s">
        <v>65</v>
      </c>
      <c r="FF109" t="s">
        <v>65</v>
      </c>
      <c r="FG109" t="s">
        <v>65</v>
      </c>
      <c r="FH109" t="s">
        <v>65</v>
      </c>
      <c r="FI109" t="s">
        <v>65</v>
      </c>
      <c r="FJ109" t="s">
        <v>65</v>
      </c>
      <c r="FK109" t="s">
        <v>65</v>
      </c>
      <c r="FL109" t="s">
        <v>65</v>
      </c>
      <c r="FM109" t="s">
        <v>65</v>
      </c>
      <c r="FN109" t="s">
        <v>65</v>
      </c>
      <c r="FO109" t="s">
        <v>65</v>
      </c>
      <c r="FP109" t="s">
        <v>65</v>
      </c>
      <c r="FQ109" t="s">
        <v>65</v>
      </c>
      <c r="FR109" t="s">
        <v>65</v>
      </c>
      <c r="FS109" t="s">
        <v>65</v>
      </c>
      <c r="FT109" t="s">
        <v>65</v>
      </c>
      <c r="FU109" t="s">
        <v>65</v>
      </c>
      <c r="FV109" t="s">
        <v>65</v>
      </c>
      <c r="FW109" t="s">
        <v>65</v>
      </c>
      <c r="FX109" t="s">
        <v>65</v>
      </c>
      <c r="FY109" t="s">
        <v>65</v>
      </c>
      <c r="FZ109" t="s">
        <v>65</v>
      </c>
      <c r="GA109" t="s">
        <v>65</v>
      </c>
      <c r="GB109" t="s">
        <v>65</v>
      </c>
      <c r="GC109" t="s">
        <v>65</v>
      </c>
      <c r="GD109" t="s">
        <v>65</v>
      </c>
      <c r="GE109" t="s">
        <v>65</v>
      </c>
      <c r="GF109" t="s">
        <v>65</v>
      </c>
      <c r="GG109" t="s">
        <v>65</v>
      </c>
      <c r="GH109" t="s">
        <v>65</v>
      </c>
      <c r="GI109" t="s">
        <v>65</v>
      </c>
      <c r="GJ109" t="s">
        <v>65</v>
      </c>
      <c r="GK109" t="s">
        <v>65</v>
      </c>
      <c r="GL109" t="s">
        <v>65</v>
      </c>
      <c r="GM109" t="s">
        <v>65</v>
      </c>
      <c r="GN109" t="s">
        <v>65</v>
      </c>
      <c r="GO109" t="s">
        <v>65</v>
      </c>
      <c r="GP109" t="s">
        <v>65</v>
      </c>
      <c r="GQ109" t="s">
        <v>65</v>
      </c>
      <c r="GR109" t="s">
        <v>65</v>
      </c>
      <c r="GS109" t="s">
        <v>65</v>
      </c>
      <c r="GT109" t="s">
        <v>65</v>
      </c>
      <c r="GU109" t="s">
        <v>65</v>
      </c>
      <c r="GV109" t="s">
        <v>65</v>
      </c>
      <c r="GW109" t="s">
        <v>65</v>
      </c>
      <c r="GX109" t="s">
        <v>65</v>
      </c>
      <c r="GY109" t="s">
        <v>65</v>
      </c>
      <c r="GZ109" t="s">
        <v>65</v>
      </c>
      <c r="HA109" t="s">
        <v>65</v>
      </c>
      <c r="HB109" t="s">
        <v>65</v>
      </c>
      <c r="HC109" t="s">
        <v>65</v>
      </c>
      <c r="HD109" t="s">
        <v>65</v>
      </c>
      <c r="HE109" t="s">
        <v>65</v>
      </c>
      <c r="HF109" t="s">
        <v>65</v>
      </c>
      <c r="HG109" t="s">
        <v>65</v>
      </c>
      <c r="HH109" t="s">
        <v>65</v>
      </c>
      <c r="HI109" t="s">
        <v>65</v>
      </c>
      <c r="HJ109" t="s">
        <v>65</v>
      </c>
      <c r="HK109" t="s">
        <v>65</v>
      </c>
      <c r="HL109" t="s">
        <v>65</v>
      </c>
      <c r="HM109" t="s">
        <v>65</v>
      </c>
      <c r="HN109" t="s">
        <v>65</v>
      </c>
      <c r="HO109" t="s">
        <v>65</v>
      </c>
      <c r="HP109" t="s">
        <v>65</v>
      </c>
      <c r="HQ109" t="s">
        <v>65</v>
      </c>
      <c r="HR109" t="s">
        <v>65</v>
      </c>
      <c r="HS109" t="s">
        <v>65</v>
      </c>
      <c r="HT109" t="s">
        <v>65</v>
      </c>
      <c r="HU109" t="s">
        <v>65</v>
      </c>
      <c r="HV109" t="s">
        <v>65</v>
      </c>
      <c r="HW109" t="s">
        <v>65</v>
      </c>
      <c r="HX109" t="s">
        <v>65</v>
      </c>
      <c r="HY109" t="s">
        <v>65</v>
      </c>
      <c r="HZ109" t="s">
        <v>65</v>
      </c>
      <c r="IA109" t="s">
        <v>65</v>
      </c>
      <c r="IB109" t="s">
        <v>65</v>
      </c>
      <c r="IC109" t="s">
        <v>65</v>
      </c>
      <c r="ID109" t="s">
        <v>65</v>
      </c>
      <c r="IE109" t="s">
        <v>65</v>
      </c>
      <c r="IF109" t="s">
        <v>65</v>
      </c>
      <c r="IG109" t="s">
        <v>65</v>
      </c>
      <c r="IH109" t="s">
        <v>65</v>
      </c>
      <c r="II109" t="s">
        <v>65</v>
      </c>
      <c r="IJ109" t="s">
        <v>65</v>
      </c>
      <c r="IK109" t="s">
        <v>65</v>
      </c>
      <c r="IL109" t="s">
        <v>65</v>
      </c>
      <c r="IM109" t="s">
        <v>65</v>
      </c>
      <c r="IN109" t="s">
        <v>65</v>
      </c>
      <c r="IO109" t="s">
        <v>65</v>
      </c>
      <c r="IP109" t="s">
        <v>65</v>
      </c>
      <c r="IQ109" t="s">
        <v>65</v>
      </c>
      <c r="IR109" t="s">
        <v>65</v>
      </c>
      <c r="IS109" t="s">
        <v>65</v>
      </c>
      <c r="IT109" t="s">
        <v>65</v>
      </c>
      <c r="IU109" t="s">
        <v>65</v>
      </c>
      <c r="IV109" t="s">
        <v>65</v>
      </c>
      <c r="IW109" t="s">
        <v>65</v>
      </c>
      <c r="IX109" t="s">
        <v>65</v>
      </c>
      <c r="IY109" t="s">
        <v>65</v>
      </c>
      <c r="IZ109" t="s">
        <v>65</v>
      </c>
      <c r="JA109" t="s">
        <v>65</v>
      </c>
      <c r="JB109" t="s">
        <v>65</v>
      </c>
      <c r="JC109" t="s">
        <v>65</v>
      </c>
      <c r="JD109" t="s">
        <v>65</v>
      </c>
      <c r="JE109" t="s">
        <v>65</v>
      </c>
      <c r="JF109" t="s">
        <v>65</v>
      </c>
      <c r="JG109" t="s">
        <v>65</v>
      </c>
      <c r="JH109" t="s">
        <v>65</v>
      </c>
      <c r="JI109" t="s">
        <v>65</v>
      </c>
      <c r="JJ109" t="s">
        <v>65</v>
      </c>
      <c r="JK109" t="s">
        <v>65</v>
      </c>
      <c r="JL109" t="s">
        <v>65</v>
      </c>
      <c r="JM109" t="s">
        <v>65</v>
      </c>
      <c r="JN109" t="s">
        <v>65</v>
      </c>
      <c r="JO109" t="s">
        <v>65</v>
      </c>
      <c r="JP109" t="s">
        <v>65</v>
      </c>
      <c r="JQ109" t="s">
        <v>65</v>
      </c>
      <c r="JR109" t="s">
        <v>65</v>
      </c>
      <c r="JS109" t="s">
        <v>65</v>
      </c>
      <c r="JT109" t="s">
        <v>65</v>
      </c>
      <c r="JU109" t="s">
        <v>65</v>
      </c>
      <c r="JV109" t="s">
        <v>65</v>
      </c>
      <c r="JW109" t="s">
        <v>65</v>
      </c>
      <c r="JX109" t="s">
        <v>65</v>
      </c>
      <c r="JY109" t="s">
        <v>65</v>
      </c>
      <c r="JZ109" t="s">
        <v>65</v>
      </c>
      <c r="KA109" t="s">
        <v>65</v>
      </c>
      <c r="KB109" t="s">
        <v>65</v>
      </c>
      <c r="KC109" t="s">
        <v>65</v>
      </c>
      <c r="KD109" t="s">
        <v>65</v>
      </c>
      <c r="KE109" t="s">
        <v>65</v>
      </c>
      <c r="KF109" t="s">
        <v>65</v>
      </c>
      <c r="KG109" t="s">
        <v>65</v>
      </c>
      <c r="KH109" t="s">
        <v>65</v>
      </c>
      <c r="KI109" t="s">
        <v>65</v>
      </c>
      <c r="KJ109" t="s">
        <v>65</v>
      </c>
      <c r="KK109" t="s">
        <v>65</v>
      </c>
      <c r="KL109" t="s">
        <v>65</v>
      </c>
      <c r="KM109" t="s">
        <v>65</v>
      </c>
      <c r="KN109" t="s">
        <v>65</v>
      </c>
      <c r="KO109" t="s">
        <v>65</v>
      </c>
      <c r="KP109" t="s">
        <v>65</v>
      </c>
      <c r="KQ109" t="s">
        <v>65</v>
      </c>
      <c r="KR109" t="s">
        <v>65</v>
      </c>
      <c r="KS109" t="s">
        <v>65</v>
      </c>
      <c r="KT109" t="s">
        <v>65</v>
      </c>
      <c r="KU109" t="s">
        <v>65</v>
      </c>
      <c r="KV109" t="s">
        <v>65</v>
      </c>
      <c r="KW109" t="s">
        <v>65</v>
      </c>
      <c r="KX109" t="s">
        <v>65</v>
      </c>
      <c r="KY109" t="s">
        <v>65</v>
      </c>
      <c r="KZ109" t="s">
        <v>65</v>
      </c>
      <c r="LA109" t="s">
        <v>65</v>
      </c>
      <c r="LB109" t="s">
        <v>65</v>
      </c>
      <c r="LC109" t="s">
        <v>65</v>
      </c>
      <c r="LD109" t="s">
        <v>65</v>
      </c>
      <c r="LE109" t="s">
        <v>65</v>
      </c>
      <c r="LF109" t="s">
        <v>65</v>
      </c>
      <c r="LG109" t="s">
        <v>65</v>
      </c>
      <c r="LH109" t="s">
        <v>65</v>
      </c>
      <c r="LI109" t="s">
        <v>65</v>
      </c>
      <c r="LJ109" t="s">
        <v>65</v>
      </c>
      <c r="LK109" t="s">
        <v>65</v>
      </c>
      <c r="LL109" t="s">
        <v>65</v>
      </c>
      <c r="LM109" t="s">
        <v>65</v>
      </c>
      <c r="LN109" t="s">
        <v>65</v>
      </c>
      <c r="LO109" t="s">
        <v>65</v>
      </c>
    </row>
    <row r="110" spans="1:327" x14ac:dyDescent="0.2">
      <c r="A110" s="1">
        <f>Foglio3!A111</f>
        <v>24</v>
      </c>
      <c r="B110" s="1">
        <f>Foglio3!B111</f>
        <v>0</v>
      </c>
      <c r="C110" s="1" t="str">
        <f>Foglio3!C111</f>
        <v>-</v>
      </c>
      <c r="D110" s="1" t="str">
        <f>Foglio3!D111</f>
        <v>-</v>
      </c>
      <c r="E110" s="1" t="str">
        <f>Foglio3!E111</f>
        <v>-</v>
      </c>
      <c r="F110" s="1" t="str">
        <f>Foglio3!F111</f>
        <v>-</v>
      </c>
      <c r="G110" s="1" t="str">
        <f>Foglio1!H119</f>
        <v>-</v>
      </c>
      <c r="H110" s="1" t="str">
        <f>Foglio3!G111</f>
        <v>-</v>
      </c>
      <c r="I110" s="1" t="str">
        <f>Foglio3!H111</f>
        <v>-</v>
      </c>
      <c r="J110" s="1" t="str">
        <f>Foglio3!I111</f>
        <v>-</v>
      </c>
      <c r="K110" s="1" t="str">
        <f>Foglio3!J111</f>
        <v>-</v>
      </c>
      <c r="L110" s="1" t="s">
        <v>65</v>
      </c>
      <c r="M110" s="1" t="s">
        <v>65</v>
      </c>
      <c r="N110" s="1" t="s">
        <v>65</v>
      </c>
      <c r="O110" s="1" t="s">
        <v>65</v>
      </c>
      <c r="P110" s="1" t="s">
        <v>65</v>
      </c>
      <c r="Q110" s="1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 t="s">
        <v>65</v>
      </c>
      <c r="AT110" t="s">
        <v>65</v>
      </c>
      <c r="AU110" t="s">
        <v>65</v>
      </c>
      <c r="AV110" t="s">
        <v>65</v>
      </c>
      <c r="AW110" t="s">
        <v>65</v>
      </c>
      <c r="AX110" t="s">
        <v>65</v>
      </c>
      <c r="AY110" t="s">
        <v>65</v>
      </c>
      <c r="AZ110" t="s">
        <v>65</v>
      </c>
      <c r="BA110" t="s">
        <v>65</v>
      </c>
      <c r="BB110" t="s">
        <v>65</v>
      </c>
      <c r="BC110" t="s">
        <v>65</v>
      </c>
      <c r="BD110" t="s">
        <v>65</v>
      </c>
      <c r="BE110" t="s">
        <v>65</v>
      </c>
      <c r="BF110" t="s">
        <v>65</v>
      </c>
      <c r="BG110" t="s">
        <v>65</v>
      </c>
      <c r="BH110" t="s">
        <v>65</v>
      </c>
      <c r="BI110" t="s">
        <v>65</v>
      </c>
      <c r="BJ110" t="s">
        <v>65</v>
      </c>
      <c r="BK110" t="s">
        <v>65</v>
      </c>
      <c r="BL110" t="s">
        <v>65</v>
      </c>
      <c r="BM110" t="s">
        <v>65</v>
      </c>
      <c r="BN110" t="s">
        <v>65</v>
      </c>
      <c r="BO110" t="s">
        <v>65</v>
      </c>
      <c r="BP110" t="s">
        <v>65</v>
      </c>
      <c r="BQ110" t="s">
        <v>65</v>
      </c>
      <c r="BR110" t="s">
        <v>65</v>
      </c>
      <c r="BS110" t="s">
        <v>65</v>
      </c>
      <c r="BT110" t="s">
        <v>65</v>
      </c>
      <c r="BU110" t="s">
        <v>65</v>
      </c>
      <c r="BV110" t="s">
        <v>65</v>
      </c>
      <c r="BW110" t="s">
        <v>65</v>
      </c>
      <c r="BX110" t="s">
        <v>65</v>
      </c>
      <c r="BY110" t="s">
        <v>65</v>
      </c>
      <c r="BZ110" t="s">
        <v>65</v>
      </c>
      <c r="CA110" t="s">
        <v>65</v>
      </c>
      <c r="CB110" t="s">
        <v>65</v>
      </c>
      <c r="CC110" t="s">
        <v>65</v>
      </c>
      <c r="CD110" t="s">
        <v>65</v>
      </c>
      <c r="CE110" t="s">
        <v>65</v>
      </c>
      <c r="CF110" t="s">
        <v>65</v>
      </c>
      <c r="CG110" t="s">
        <v>65</v>
      </c>
      <c r="CH110" t="s">
        <v>65</v>
      </c>
      <c r="CI110" t="s">
        <v>65</v>
      </c>
      <c r="CJ110" t="s">
        <v>65</v>
      </c>
      <c r="CK110" t="s">
        <v>65</v>
      </c>
      <c r="CL110" t="s">
        <v>65</v>
      </c>
      <c r="CM110" t="s">
        <v>65</v>
      </c>
      <c r="CN110" t="s">
        <v>65</v>
      </c>
      <c r="CO110" t="s">
        <v>65</v>
      </c>
      <c r="CP110" t="s">
        <v>65</v>
      </c>
      <c r="CQ110" t="s">
        <v>65</v>
      </c>
      <c r="CR110" t="s">
        <v>65</v>
      </c>
      <c r="CS110" t="s">
        <v>65</v>
      </c>
      <c r="CT110" t="s">
        <v>65</v>
      </c>
      <c r="CU110" t="s">
        <v>65</v>
      </c>
      <c r="CV110" t="s">
        <v>65</v>
      </c>
      <c r="CW110" t="s">
        <v>65</v>
      </c>
      <c r="CX110" t="s">
        <v>65</v>
      </c>
      <c r="CY110" t="s">
        <v>65</v>
      </c>
      <c r="CZ110" t="s">
        <v>65</v>
      </c>
      <c r="DA110" t="s">
        <v>65</v>
      </c>
      <c r="DB110" t="s">
        <v>65</v>
      </c>
      <c r="DC110" t="s">
        <v>65</v>
      </c>
      <c r="DD110" t="s">
        <v>65</v>
      </c>
      <c r="DE110" t="s">
        <v>65</v>
      </c>
      <c r="DF110" t="s">
        <v>65</v>
      </c>
      <c r="DG110" t="s">
        <v>65</v>
      </c>
      <c r="DH110" t="s">
        <v>65</v>
      </c>
      <c r="DI110" t="s">
        <v>65</v>
      </c>
      <c r="DJ110" t="s">
        <v>65</v>
      </c>
      <c r="DK110" t="s">
        <v>65</v>
      </c>
      <c r="DL110" t="s">
        <v>65</v>
      </c>
      <c r="DM110" t="s">
        <v>65</v>
      </c>
      <c r="DN110" t="s">
        <v>65</v>
      </c>
      <c r="DO110" t="s">
        <v>65</v>
      </c>
      <c r="DP110" t="s">
        <v>65</v>
      </c>
      <c r="DQ110" t="s">
        <v>65</v>
      </c>
      <c r="DR110" t="s">
        <v>65</v>
      </c>
      <c r="DS110" t="s">
        <v>65</v>
      </c>
      <c r="DT110" t="s">
        <v>65</v>
      </c>
      <c r="DU110" t="s">
        <v>65</v>
      </c>
      <c r="DV110" t="s">
        <v>65</v>
      </c>
      <c r="DW110" t="s">
        <v>65</v>
      </c>
      <c r="DX110" t="s">
        <v>65</v>
      </c>
      <c r="DY110" t="s">
        <v>65</v>
      </c>
      <c r="DZ110" t="s">
        <v>65</v>
      </c>
      <c r="EA110" t="s">
        <v>65</v>
      </c>
      <c r="EB110" t="s">
        <v>65</v>
      </c>
      <c r="EC110" t="s">
        <v>65</v>
      </c>
      <c r="ED110" t="s">
        <v>65</v>
      </c>
      <c r="EE110" t="s">
        <v>65</v>
      </c>
      <c r="EF110" t="s">
        <v>65</v>
      </c>
      <c r="EG110" t="s">
        <v>65</v>
      </c>
      <c r="EH110" t="s">
        <v>65</v>
      </c>
      <c r="EI110" t="s">
        <v>65</v>
      </c>
      <c r="EJ110" t="s">
        <v>65</v>
      </c>
      <c r="EK110" t="s">
        <v>65</v>
      </c>
      <c r="EL110" t="s">
        <v>65</v>
      </c>
      <c r="EM110" t="s">
        <v>65</v>
      </c>
      <c r="EN110" t="s">
        <v>65</v>
      </c>
      <c r="EO110" t="s">
        <v>65</v>
      </c>
      <c r="EP110" t="s">
        <v>65</v>
      </c>
      <c r="EQ110" t="s">
        <v>65</v>
      </c>
      <c r="ER110" t="s">
        <v>65</v>
      </c>
      <c r="ES110" t="s">
        <v>65</v>
      </c>
      <c r="ET110" t="s">
        <v>65</v>
      </c>
      <c r="EU110" t="s">
        <v>65</v>
      </c>
      <c r="EV110" t="s">
        <v>65</v>
      </c>
      <c r="EW110" t="s">
        <v>65</v>
      </c>
      <c r="EX110" t="s">
        <v>65</v>
      </c>
      <c r="EY110" t="s">
        <v>65</v>
      </c>
      <c r="EZ110" t="s">
        <v>65</v>
      </c>
      <c r="FA110" t="s">
        <v>65</v>
      </c>
      <c r="FB110" t="s">
        <v>65</v>
      </c>
      <c r="FC110" t="s">
        <v>65</v>
      </c>
      <c r="FD110" t="s">
        <v>65</v>
      </c>
      <c r="FE110" t="s">
        <v>65</v>
      </c>
      <c r="FF110" t="s">
        <v>65</v>
      </c>
      <c r="FG110" t="s">
        <v>65</v>
      </c>
      <c r="FH110" t="s">
        <v>65</v>
      </c>
      <c r="FI110" t="s">
        <v>65</v>
      </c>
      <c r="FJ110" t="s">
        <v>65</v>
      </c>
      <c r="FK110" t="s">
        <v>65</v>
      </c>
      <c r="FL110" t="s">
        <v>65</v>
      </c>
      <c r="FM110" t="s">
        <v>65</v>
      </c>
      <c r="FN110" t="s">
        <v>65</v>
      </c>
      <c r="FO110" t="s">
        <v>65</v>
      </c>
      <c r="FP110" t="s">
        <v>65</v>
      </c>
      <c r="FQ110" t="s">
        <v>65</v>
      </c>
      <c r="FR110" t="s">
        <v>65</v>
      </c>
      <c r="FS110" t="s">
        <v>65</v>
      </c>
      <c r="FT110" t="s">
        <v>65</v>
      </c>
      <c r="FU110" t="s">
        <v>65</v>
      </c>
      <c r="FV110" t="s">
        <v>65</v>
      </c>
      <c r="FW110" t="s">
        <v>65</v>
      </c>
      <c r="FX110" t="s">
        <v>65</v>
      </c>
      <c r="FY110" t="s">
        <v>65</v>
      </c>
      <c r="FZ110" t="s">
        <v>65</v>
      </c>
      <c r="GA110" t="s">
        <v>65</v>
      </c>
      <c r="GB110" t="s">
        <v>65</v>
      </c>
      <c r="GC110" t="s">
        <v>65</v>
      </c>
      <c r="GD110" t="s">
        <v>65</v>
      </c>
      <c r="GE110" t="s">
        <v>65</v>
      </c>
      <c r="GF110" t="s">
        <v>65</v>
      </c>
      <c r="GG110" t="s">
        <v>65</v>
      </c>
      <c r="GH110" t="s">
        <v>65</v>
      </c>
      <c r="GI110" t="s">
        <v>65</v>
      </c>
      <c r="GJ110" t="s">
        <v>65</v>
      </c>
      <c r="GK110" t="s">
        <v>65</v>
      </c>
      <c r="GL110" t="s">
        <v>65</v>
      </c>
      <c r="GM110" t="s">
        <v>65</v>
      </c>
      <c r="GN110" t="s">
        <v>65</v>
      </c>
      <c r="GO110" t="s">
        <v>65</v>
      </c>
      <c r="GP110" t="s">
        <v>65</v>
      </c>
      <c r="GQ110" t="s">
        <v>65</v>
      </c>
      <c r="GR110" t="s">
        <v>65</v>
      </c>
      <c r="GS110" t="s">
        <v>65</v>
      </c>
      <c r="GT110" t="s">
        <v>65</v>
      </c>
      <c r="GU110" t="s">
        <v>65</v>
      </c>
      <c r="GV110" t="s">
        <v>65</v>
      </c>
      <c r="GW110" t="s">
        <v>65</v>
      </c>
      <c r="GX110" t="s">
        <v>65</v>
      </c>
      <c r="GY110" t="s">
        <v>65</v>
      </c>
      <c r="GZ110" t="s">
        <v>65</v>
      </c>
      <c r="HA110" t="s">
        <v>65</v>
      </c>
      <c r="HB110" t="s">
        <v>65</v>
      </c>
      <c r="HC110" t="s">
        <v>65</v>
      </c>
      <c r="HD110" t="s">
        <v>65</v>
      </c>
      <c r="HE110" t="s">
        <v>65</v>
      </c>
      <c r="HF110" t="s">
        <v>65</v>
      </c>
      <c r="HG110" t="s">
        <v>65</v>
      </c>
      <c r="HH110" t="s">
        <v>65</v>
      </c>
      <c r="HI110" t="s">
        <v>65</v>
      </c>
      <c r="HJ110" t="s">
        <v>65</v>
      </c>
      <c r="HK110" t="s">
        <v>65</v>
      </c>
      <c r="HL110" t="s">
        <v>65</v>
      </c>
      <c r="HM110" t="s">
        <v>65</v>
      </c>
      <c r="HN110" t="s">
        <v>65</v>
      </c>
      <c r="HO110" t="s">
        <v>65</v>
      </c>
      <c r="HP110" t="s">
        <v>65</v>
      </c>
      <c r="HQ110" t="s">
        <v>65</v>
      </c>
      <c r="HR110" t="s">
        <v>65</v>
      </c>
      <c r="HS110" t="s">
        <v>65</v>
      </c>
      <c r="HT110" t="s">
        <v>65</v>
      </c>
      <c r="HU110" t="s">
        <v>65</v>
      </c>
      <c r="HV110" t="s">
        <v>65</v>
      </c>
      <c r="HW110" t="s">
        <v>65</v>
      </c>
      <c r="HX110" t="s">
        <v>65</v>
      </c>
      <c r="HY110" t="s">
        <v>65</v>
      </c>
      <c r="HZ110" t="s">
        <v>65</v>
      </c>
      <c r="IA110" t="s">
        <v>65</v>
      </c>
      <c r="IB110" t="s">
        <v>65</v>
      </c>
      <c r="IC110" t="s">
        <v>65</v>
      </c>
      <c r="ID110" t="s">
        <v>65</v>
      </c>
      <c r="IE110" t="s">
        <v>65</v>
      </c>
      <c r="IF110" t="s">
        <v>65</v>
      </c>
      <c r="IG110" t="s">
        <v>65</v>
      </c>
      <c r="IH110" t="s">
        <v>65</v>
      </c>
      <c r="II110" t="s">
        <v>65</v>
      </c>
      <c r="IJ110" t="s">
        <v>65</v>
      </c>
      <c r="IK110" t="s">
        <v>65</v>
      </c>
      <c r="IL110" t="s">
        <v>65</v>
      </c>
      <c r="IM110" t="s">
        <v>65</v>
      </c>
      <c r="IN110" t="s">
        <v>65</v>
      </c>
      <c r="IO110" t="s">
        <v>65</v>
      </c>
      <c r="IP110" t="s">
        <v>65</v>
      </c>
      <c r="IQ110" t="s">
        <v>65</v>
      </c>
      <c r="IR110" t="s">
        <v>65</v>
      </c>
      <c r="IS110" t="s">
        <v>65</v>
      </c>
      <c r="IT110" t="s">
        <v>65</v>
      </c>
      <c r="IU110" t="s">
        <v>65</v>
      </c>
      <c r="IV110" t="s">
        <v>65</v>
      </c>
      <c r="IW110" t="s">
        <v>65</v>
      </c>
      <c r="IX110" t="s">
        <v>65</v>
      </c>
      <c r="IY110" t="s">
        <v>65</v>
      </c>
      <c r="IZ110" t="s">
        <v>65</v>
      </c>
      <c r="JA110" t="s">
        <v>65</v>
      </c>
      <c r="JB110" t="s">
        <v>65</v>
      </c>
      <c r="JC110" t="s">
        <v>65</v>
      </c>
      <c r="JD110" t="s">
        <v>65</v>
      </c>
      <c r="JE110" t="s">
        <v>65</v>
      </c>
      <c r="JF110" t="s">
        <v>65</v>
      </c>
      <c r="JG110" t="s">
        <v>65</v>
      </c>
      <c r="JH110" t="s">
        <v>65</v>
      </c>
      <c r="JI110" t="s">
        <v>65</v>
      </c>
      <c r="JJ110" t="s">
        <v>65</v>
      </c>
      <c r="JK110" t="s">
        <v>65</v>
      </c>
      <c r="JL110" t="s">
        <v>65</v>
      </c>
      <c r="JM110" t="s">
        <v>65</v>
      </c>
      <c r="JN110" t="s">
        <v>65</v>
      </c>
      <c r="JO110" t="s">
        <v>65</v>
      </c>
      <c r="JP110" t="s">
        <v>65</v>
      </c>
      <c r="JQ110" t="s">
        <v>65</v>
      </c>
      <c r="JR110" t="s">
        <v>65</v>
      </c>
      <c r="JS110" t="s">
        <v>65</v>
      </c>
      <c r="JT110" t="s">
        <v>65</v>
      </c>
      <c r="JU110" t="s">
        <v>65</v>
      </c>
      <c r="JV110" t="s">
        <v>65</v>
      </c>
      <c r="JW110" t="s">
        <v>65</v>
      </c>
      <c r="JX110" t="s">
        <v>65</v>
      </c>
      <c r="JY110" t="s">
        <v>65</v>
      </c>
      <c r="JZ110" t="s">
        <v>65</v>
      </c>
      <c r="KA110" t="s">
        <v>65</v>
      </c>
      <c r="KB110" t="s">
        <v>65</v>
      </c>
      <c r="KC110" t="s">
        <v>65</v>
      </c>
      <c r="KD110" t="s">
        <v>65</v>
      </c>
      <c r="KE110" t="s">
        <v>65</v>
      </c>
      <c r="KF110" t="s">
        <v>65</v>
      </c>
      <c r="KG110" t="s">
        <v>65</v>
      </c>
      <c r="KH110" t="s">
        <v>65</v>
      </c>
      <c r="KI110" t="s">
        <v>65</v>
      </c>
      <c r="KJ110" t="s">
        <v>65</v>
      </c>
      <c r="KK110" t="s">
        <v>65</v>
      </c>
      <c r="KL110" t="s">
        <v>65</v>
      </c>
      <c r="KM110" t="s">
        <v>65</v>
      </c>
      <c r="KN110" t="s">
        <v>65</v>
      </c>
      <c r="KO110" t="s">
        <v>65</v>
      </c>
      <c r="KP110" t="s">
        <v>65</v>
      </c>
      <c r="KQ110" t="s">
        <v>65</v>
      </c>
      <c r="KR110" t="s">
        <v>65</v>
      </c>
      <c r="KS110" t="s">
        <v>65</v>
      </c>
      <c r="KT110" t="s">
        <v>65</v>
      </c>
      <c r="KU110" t="s">
        <v>65</v>
      </c>
      <c r="KV110" t="s">
        <v>65</v>
      </c>
      <c r="KW110" t="s">
        <v>65</v>
      </c>
      <c r="KX110" t="s">
        <v>65</v>
      </c>
      <c r="KY110" t="s">
        <v>65</v>
      </c>
      <c r="KZ110" t="s">
        <v>65</v>
      </c>
      <c r="LA110" t="s">
        <v>65</v>
      </c>
      <c r="LB110" t="s">
        <v>65</v>
      </c>
      <c r="LC110" t="s">
        <v>65</v>
      </c>
      <c r="LD110" t="s">
        <v>65</v>
      </c>
      <c r="LE110" t="s">
        <v>65</v>
      </c>
      <c r="LF110" t="s">
        <v>65</v>
      </c>
      <c r="LG110" t="s">
        <v>65</v>
      </c>
      <c r="LH110" t="s">
        <v>65</v>
      </c>
      <c r="LI110" t="s">
        <v>65</v>
      </c>
      <c r="LJ110" t="s">
        <v>65</v>
      </c>
      <c r="LK110" t="s">
        <v>65</v>
      </c>
      <c r="LL110" t="s">
        <v>65</v>
      </c>
      <c r="LM110" t="s">
        <v>65</v>
      </c>
      <c r="LN110" t="s">
        <v>65</v>
      </c>
      <c r="LO110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69A9FEA30A54C92DCA5CCD6C8DCD1" ma:contentTypeVersion="6" ma:contentTypeDescription="Create a new document." ma:contentTypeScope="" ma:versionID="cd00984f163cbc8e74d9ff9aae5ecf83">
  <xsd:schema xmlns:xsd="http://www.w3.org/2001/XMLSchema" xmlns:xs="http://www.w3.org/2001/XMLSchema" xmlns:p="http://schemas.microsoft.com/office/2006/metadata/properties" xmlns:ns3="d2d9ce57-1640-4b30-93ae-a9186edaf306" targetNamespace="http://schemas.microsoft.com/office/2006/metadata/properties" ma:root="true" ma:fieldsID="a71fa3a485ef0f6f7ba90ba6be5a9af7" ns3:_="">
    <xsd:import namespace="d2d9ce57-1640-4b30-93ae-a9186edaf3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9ce57-1640-4b30-93ae-a9186eda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64837-B276-4C00-80A7-57692A0C2B4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2d9ce57-1640-4b30-93ae-a9186edaf306"/>
  </ds:schemaRefs>
</ds:datastoreItem>
</file>

<file path=customXml/itemProps2.xml><?xml version="1.0" encoding="utf-8"?>
<ds:datastoreItem xmlns:ds="http://schemas.openxmlformats.org/officeDocument/2006/customXml" ds:itemID="{00F0CF26-FAB1-403C-8F35-5EDCF670D9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27A7AA-20D5-4E50-B8D9-17C69C15A91A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Foglio3 conferma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Grandin</dc:creator>
  <cp:lastModifiedBy>Samuele Grandin</cp:lastModifiedBy>
  <dcterms:created xsi:type="dcterms:W3CDTF">2024-02-24T15:47:36Z</dcterms:created>
  <dcterms:modified xsi:type="dcterms:W3CDTF">2024-09-02T11:56:18Z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0x01010042D69A9FEA30A54C92DCA5CCD6C8DCD1</vt:lpwstr>
  </property>
</Properties>
</file>