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Samuel Gomes\Downloads\"/>
    </mc:Choice>
  </mc:AlternateContent>
  <bookViews>
    <workbookView xWindow="0" yWindow="0" windowWidth="20490" windowHeight="7755" activeTab="2"/>
  </bookViews>
  <sheets>
    <sheet name="Sipag" sheetId="1" r:id="rId1"/>
    <sheet name="Sipaguinha" sheetId="4" r:id="rId2"/>
    <sheet name="Sou + Sipag" sheetId="5" r:id="rId3"/>
    <sheet name="Acelera" sheetId="3" r:id="rId4"/>
    <sheet name="Produção" sheetId="2" r:id="rId5"/>
  </sheets>
  <definedNames>
    <definedName name="_xlnm._FilterDatabase" localSheetId="0" hidden="1">Sipag!$A$1:$H$259</definedName>
    <definedName name="DATA">Sipag!$C$2:$C$260</definedName>
    <definedName name="PA">Acelera!$D$5:$D$21</definedName>
    <definedName name="PAGAMENTO_SIPAGUINHA">Sipaguinha!$C$2:$C$21</definedName>
    <definedName name="PAGO_SIPAGUINHA">Sipaguinha!$D$2:$D$21</definedName>
    <definedName name="QTD_FUNC">Acelera!$E$5:$E$21</definedName>
    <definedName name="Segmento">Sipag!$H$2:$H$260</definedName>
    <definedName name="STATUS">Sipag!$G$2:$G$260</definedName>
    <definedName name="VENDEDOR">Sipag!$F$2:$F$260</definedName>
    <definedName name="VENDEDOR_SIPAGUINHA">Sipaguinha!$E$2:$E$21</definedName>
  </definedNames>
  <calcPr calcId="152511"/>
</workbook>
</file>

<file path=xl/calcChain.xml><?xml version="1.0" encoding="utf-8"?>
<calcChain xmlns="http://schemas.openxmlformats.org/spreadsheetml/2006/main">
  <c r="D16" i="5" l="1"/>
  <c r="D17" i="5"/>
  <c r="D18" i="5"/>
  <c r="D5" i="5"/>
  <c r="D7" i="5"/>
  <c r="D6" i="5"/>
  <c r="D9" i="5"/>
  <c r="D8" i="5"/>
  <c r="D19" i="5"/>
  <c r="D12" i="5"/>
  <c r="D10" i="5"/>
  <c r="D11" i="5"/>
  <c r="D13" i="5"/>
  <c r="D20" i="5"/>
  <c r="D14" i="5"/>
  <c r="D21" i="5"/>
  <c r="D15" i="5"/>
  <c r="D22" i="5" l="1"/>
  <c r="E21" i="3"/>
  <c r="D1" i="5" l="1"/>
  <c r="E20" i="3"/>
  <c r="E1" i="3"/>
  <c r="E18" i="3"/>
  <c r="E8" i="3"/>
  <c r="E16" i="3"/>
  <c r="E14" i="3"/>
  <c r="E19" i="3"/>
  <c r="E29" i="3" s="1"/>
  <c r="E17" i="3"/>
  <c r="E10" i="3"/>
  <c r="E28" i="3" s="1"/>
  <c r="E7" i="3"/>
  <c r="E5" i="3"/>
  <c r="E6" i="3"/>
  <c r="E27" i="3" s="1"/>
  <c r="E9" i="3"/>
  <c r="E12" i="3"/>
  <c r="E15" i="3"/>
  <c r="E13" i="3"/>
  <c r="E11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2" i="2"/>
  <c r="E25" i="3" l="1"/>
  <c r="E26" i="3"/>
  <c r="E24" i="3"/>
  <c r="E30" i="3" l="1"/>
</calcChain>
</file>

<file path=xl/sharedStrings.xml><?xml version="1.0" encoding="utf-8"?>
<sst xmlns="http://schemas.openxmlformats.org/spreadsheetml/2006/main" count="1692" uniqueCount="627">
  <si>
    <t>Nome</t>
  </si>
  <si>
    <t>Data</t>
  </si>
  <si>
    <t>Tipo POS</t>
  </si>
  <si>
    <t>Quantidade</t>
  </si>
  <si>
    <t>Angariador</t>
  </si>
  <si>
    <t>Status</t>
  </si>
  <si>
    <t>PA</t>
  </si>
  <si>
    <t>Qtd</t>
  </si>
  <si>
    <t>DANIELLE DE OLIVEIRA RABELLO SANTANA</t>
  </si>
  <si>
    <t>Ativo</t>
  </si>
  <si>
    <t>4133-00</t>
  </si>
  <si>
    <t>CLARISSA TAMMY SANTOS SILVA</t>
  </si>
  <si>
    <t>LARISSA BOAVENTURA NOVAIS</t>
  </si>
  <si>
    <t>4133-02</t>
  </si>
  <si>
    <t>THAMYRES LOPO MACEDO</t>
  </si>
  <si>
    <t>JACKSON SOARES RABELO</t>
  </si>
  <si>
    <t>4133-01</t>
  </si>
  <si>
    <t>GABRIELA ALMEIDA FREITAS</t>
  </si>
  <si>
    <t>JANAINA RAMOS DE SOUZA RABELO</t>
  </si>
  <si>
    <t>PAULO IVAN MAIA MOTA</t>
  </si>
  <si>
    <t>ALEXANDRINA LUCIA DUARTE FONSECA</t>
  </si>
  <si>
    <t>KELLY CRISTINA GONÇALVES VIEIRA</t>
  </si>
  <si>
    <t>4133-03</t>
  </si>
  <si>
    <t>VALERIA RODRIGUES MOTA</t>
  </si>
  <si>
    <t>ALICE NARDIELLE RODRIGUES OLIVEIRA</t>
  </si>
  <si>
    <t>ALYNE CRISTINA DE OLIVEIRA SOUSA</t>
  </si>
  <si>
    <t>AYDIL NUNES VIANA</t>
  </si>
  <si>
    <t>BARBARA BEZERRA PALMA</t>
  </si>
  <si>
    <t>BRENO DE CARVALHO MIRANDA</t>
  </si>
  <si>
    <t>CLAUDIA MARIA DOS SANTOS</t>
  </si>
  <si>
    <t>CLEUZEANE TATIELLE AZEVEDO</t>
  </si>
  <si>
    <t>DENISE GOMES DA FONSECA RABELO</t>
  </si>
  <si>
    <t>DIEGO SILVA DE SOUZA</t>
  </si>
  <si>
    <t>ESTEFANIA NEPOMUCENO SOUZA</t>
  </si>
  <si>
    <t>EVALDO JUNIO MACEDO DE SOUZA</t>
  </si>
  <si>
    <t>FLAVIO JOSE SANTOS SOUZA</t>
  </si>
  <si>
    <t>FLORINDA CUNHA DA CRUZ</t>
  </si>
  <si>
    <t>JAQUELINE CRISTINA OLIVEIRA DOS SANTOS</t>
  </si>
  <si>
    <t>JAQUELINE DA CONCEIÇÃO FERREIRA</t>
  </si>
  <si>
    <t>JOILDO KEYSER DOS SANTOS E SILVA</t>
  </si>
  <si>
    <t>JORGE FERNANDES GOMES</t>
  </si>
  <si>
    <t>JOSE RAIMUNDO VIANA RABELO</t>
  </si>
  <si>
    <t>JOSIELLY ANDRADE SILVA MOREIRA</t>
  </si>
  <si>
    <t>JUCYARA PEREIRA DE ARAÚJO</t>
  </si>
  <si>
    <t>JUSCELINO MARTINS SANTOS</t>
  </si>
  <si>
    <t>KARINE GONÇALVES DE SOUZA</t>
  </si>
  <si>
    <t>KELIANE RODRIGUES RAMOS</t>
  </si>
  <si>
    <t>LUIDY ALAN FARIAS DE AGUIAR</t>
  </si>
  <si>
    <t>MATHEUS MARTINS VELOSO LOPES</t>
  </si>
  <si>
    <t>NAIARA RUTIELI GOMES DA SILVA</t>
  </si>
  <si>
    <t>4133-04</t>
  </si>
  <si>
    <t>ODILEI SOARES DE SOUZA</t>
  </si>
  <si>
    <t>ODILON DE ARAUJO</t>
  </si>
  <si>
    <t>PEDRO HENRIQUE DOS SANTOS OLIVEIRA</t>
  </si>
  <si>
    <t>RAFAEL WILLIAM SOUZA SANTOS</t>
  </si>
  <si>
    <t>RAQUEL FREITAS SANTANA</t>
  </si>
  <si>
    <t>ROBERTA SIEGA VILABOIM</t>
  </si>
  <si>
    <t>SAMARA LAYANE SOUZA OLIVEIRA</t>
  </si>
  <si>
    <t>SAMUEL GOMES VIEIRA</t>
  </si>
  <si>
    <t>SAMUEL SANTANA QUEIROZ</t>
  </si>
  <si>
    <t>SAMUEL WINDERES COSTA LEITE</t>
  </si>
  <si>
    <t>TAMARA AZEVEDO RABELO</t>
  </si>
  <si>
    <t>TAYSSA MARA DE OLIVEIRA NOBRE</t>
  </si>
  <si>
    <t>VANESSA GONÇALVES CHAVES</t>
  </si>
  <si>
    <t>VITOR DE OLIVEIRA FREITAS</t>
  </si>
  <si>
    <t>WANDERLEY APARECIDO PEREIRA SILVA</t>
  </si>
  <si>
    <t>ADICIONAL</t>
  </si>
  <si>
    <t>CREDENCIAMENTO</t>
  </si>
  <si>
    <t>REATIVAÇÃO</t>
  </si>
  <si>
    <t>NILTON GERALDO ALVES PEREIRA</t>
  </si>
  <si>
    <t>LUCIANA ALVES QUEIROZ DOS SANTOS</t>
  </si>
  <si>
    <t>MISTO</t>
  </si>
  <si>
    <t>POS GPRS WIFI</t>
  </si>
  <si>
    <t>POS GPRS Mobile</t>
  </si>
  <si>
    <t>POS INTERNET/DISCADO</t>
  </si>
  <si>
    <t>FABIO PIRES PEDREIRA 05553488656</t>
  </si>
  <si>
    <t>CPF/CNPJ</t>
  </si>
  <si>
    <t>31.566.976/0001-50</t>
  </si>
  <si>
    <t>TELES E OLIVEIRA LTDA.</t>
  </si>
  <si>
    <t>07.216.048/0001-80</t>
  </si>
  <si>
    <t>093.684.946-06</t>
  </si>
  <si>
    <t>Odair Fernando Santos</t>
  </si>
  <si>
    <t>IBIZA MARMORARIA LTDA</t>
  </si>
  <si>
    <t>30.499.989/0001-90</t>
  </si>
  <si>
    <t>DANIELY MARTINS DE ANDRADA</t>
  </si>
  <si>
    <t>35.927.278/0001-93</t>
  </si>
  <si>
    <t>WAGNER NEVES DE BRITO 03219924662</t>
  </si>
  <si>
    <t>23.570.295/0001-37</t>
  </si>
  <si>
    <t>SANDRO PAULO ROGERIO FLORES GOMES 78429030697</t>
  </si>
  <si>
    <t>30.864.411/0001-96</t>
  </si>
  <si>
    <t>OMAR LUCENA NEVES</t>
  </si>
  <si>
    <t>09.317.574/0001-62</t>
  </si>
  <si>
    <t>CONSTRUTORA OMIX EIRELI</t>
  </si>
  <si>
    <t>30.806.130/0001-87</t>
  </si>
  <si>
    <t>34.670.718/0001-07</t>
  </si>
  <si>
    <t>MARIANNE DIAS SANTOS</t>
  </si>
  <si>
    <t>35.130.986/0001-07</t>
  </si>
  <si>
    <t>THAMIRYS CRISTINNE RABELO CORREA CLINICA VETERINAR</t>
  </si>
  <si>
    <t>MELISSA FARAGO MELLO DUARTE EIRELI</t>
  </si>
  <si>
    <t>34.104.420/0001-30</t>
  </si>
  <si>
    <t>WDISON RODRIGUES NASCIMENTO BARBOSA</t>
  </si>
  <si>
    <t>35.996.116/0001-07</t>
  </si>
  <si>
    <t>PADARIA ITAPOA DE PIRAPORA LTDA  - ME</t>
  </si>
  <si>
    <t>00.379.843/0001-40</t>
  </si>
  <si>
    <t>25.829.789/0001-19</t>
  </si>
  <si>
    <t>DROGARIA E PERFUMARIA ARIGÓ LTDA -EPP</t>
  </si>
  <si>
    <t>Everton Oliveira de Souza Magalhães</t>
  </si>
  <si>
    <t>35.343.489/0002-60</t>
  </si>
  <si>
    <t>087.950.916-37</t>
  </si>
  <si>
    <t>JÁ ASSOCIADO</t>
  </si>
  <si>
    <t>SUBSTITUIÇÃO</t>
  </si>
  <si>
    <t>GILMARA ALVES SANTOS</t>
  </si>
  <si>
    <t>089.312.136-38</t>
  </si>
  <si>
    <t>JOSE WAGNER DA SILVA VIEIRA </t>
  </si>
  <si>
    <t>EUDES DA SILVA CAMPOS 10092298699</t>
  </si>
  <si>
    <t>35.513.683/0001-65</t>
  </si>
  <si>
    <t>MARMORARIA PINHEIRO RAMOS LTDA ME</t>
  </si>
  <si>
    <t>13153904/0001-07</t>
  </si>
  <si>
    <t>FLAVIA SOARES NUNES</t>
  </si>
  <si>
    <t>30.453.513/0001-19</t>
  </si>
  <si>
    <t>L C O Faria &amp; Cia LTDA</t>
  </si>
  <si>
    <t>86.518.396/0001-89</t>
  </si>
  <si>
    <t>EDUARDO BARBOSA SILVA</t>
  </si>
  <si>
    <t>144.290.926-99</t>
  </si>
  <si>
    <t>FABIANA ASSUMPCAO DE OLIVEIRA</t>
  </si>
  <si>
    <t>090.563.716-06</t>
  </si>
  <si>
    <t>Josenito Almeida Santos</t>
  </si>
  <si>
    <t>35.378.756/0001-53</t>
  </si>
  <si>
    <t>Geraldo Majela Lucas Leal</t>
  </si>
  <si>
    <t>22.044.015/0001-94</t>
  </si>
  <si>
    <t>ADRIANO RICARDO MALTA MENDES</t>
  </si>
  <si>
    <t>16.600.086/0002-04</t>
  </si>
  <si>
    <t>35.707.060/0001-23</t>
  </si>
  <si>
    <t>JUNIO CARLOS NEVES DE BARROS</t>
  </si>
  <si>
    <t>36.199.441/0001-01</t>
  </si>
  <si>
    <t>04.243.924/0001-70</t>
  </si>
  <si>
    <t>COOPEDUC - COOPERATIVA EDUCACIONAL SAO JOAO BATISTA LTDA</t>
  </si>
  <si>
    <t>GILMAR AGUIAR </t>
  </si>
  <si>
    <t>33.252.441/0001-30</t>
  </si>
  <si>
    <t>34.104.420/0001-31</t>
  </si>
  <si>
    <t>Alexandre Oliveira Martins dos Santos 06022664675</t>
  </si>
  <si>
    <t>32.891.262/0001-80</t>
  </si>
  <si>
    <t>HARPIA LAJES E PREMOLDADOS DE CONCRETO LTDA</t>
  </si>
  <si>
    <t>MONICA ANGELICA VELOSO DOS ANJOS</t>
  </si>
  <si>
    <t>030.947.446-99</t>
  </si>
  <si>
    <t>THIAGO ABREU DE SA</t>
  </si>
  <si>
    <t>EDILSON NOGUEIRA DE LIMA 89150015672</t>
  </si>
  <si>
    <t>22.447.673/0001-27</t>
  </si>
  <si>
    <t>20.796.624/0001-74</t>
  </si>
  <si>
    <t>THIAGO VINICIUS ALVES DE BRITO</t>
  </si>
  <si>
    <t>103.743.666-08</t>
  </si>
  <si>
    <t>THIAGO RIBEIRO REIS 051130811</t>
  </si>
  <si>
    <t>36.269.142/0001-04</t>
  </si>
  <si>
    <t>Alex Bar, Restaurante Oliveira Santos LTDA</t>
  </si>
  <si>
    <t>30.203.664/0001-19</t>
  </si>
  <si>
    <t>Distribuidor de Gás Super Rápido</t>
  </si>
  <si>
    <t>35.804.164/0001-56</t>
  </si>
  <si>
    <t>ELIETE SANCHES PEREIRA MADUREIRA TRANSPORTES</t>
  </si>
  <si>
    <t>J&amp;A MERCEARIA MADUREIRA LTDA</t>
  </si>
  <si>
    <t>10.313.929/0002-05</t>
  </si>
  <si>
    <t>27.145.827/0001-40</t>
  </si>
  <si>
    <t>Inativo</t>
  </si>
  <si>
    <t>THEREZA RACHEL POLONIA FONSECA</t>
  </si>
  <si>
    <t>THAIS APARECIDA DE CASTRO BARBOSA</t>
  </si>
  <si>
    <t>LUCAS CARDOSO DA SILVA</t>
  </si>
  <si>
    <t>Jaquisson Lopes Rabelo 08716747690</t>
  </si>
  <si>
    <t>23.614.499/0001-22</t>
  </si>
  <si>
    <t>ZILDA DA CRUZ DOS REIS 00667253645</t>
  </si>
  <si>
    <t>35.677.496/0001-17</t>
  </si>
  <si>
    <t>KARINE EMANUELLE CORDEIRO SANTOS 09411928650</t>
  </si>
  <si>
    <t>34.677.741/0001-23</t>
  </si>
  <si>
    <t>CLAUDIO DE SOUSA SANTANA</t>
  </si>
  <si>
    <t>733.596.886-00</t>
  </si>
  <si>
    <t>LARISSA CARNEIRO DA SILVA</t>
  </si>
  <si>
    <t>151.852.676-40</t>
  </si>
  <si>
    <t>BRUNO TEIXEIRA DA SILVA</t>
  </si>
  <si>
    <t>36.175.641/0001-24</t>
  </si>
  <si>
    <t>36.420.769/0001-06</t>
  </si>
  <si>
    <t>PEDRO JULIO BATISTA SANTANA 11156017688</t>
  </si>
  <si>
    <t>DEBORA MELO BARBOSA</t>
  </si>
  <si>
    <t>36.425.436/0001-70</t>
  </si>
  <si>
    <t> 213.349.431-68</t>
  </si>
  <si>
    <t>POLYANA MAYARA DE OLIVEIRA 09650231684</t>
  </si>
  <si>
    <t>36.456.371/0001-20</t>
  </si>
  <si>
    <t>MANOEL AMANCIO DOS SANTOS</t>
  </si>
  <si>
    <t>ACACIA LTDA</t>
  </si>
  <si>
    <t>18.487.839/0001-61</t>
  </si>
  <si>
    <t>COMERCIO DE PLACAS PIRAPORA LTDA</t>
  </si>
  <si>
    <t>28.932.041/0001-35</t>
  </si>
  <si>
    <t>Vanderli Gomes de Medeiros</t>
  </si>
  <si>
    <t>20.675.735/0001-22</t>
  </si>
  <si>
    <t>MELHOR EMPACOTADORA DE CARVÃO VEGETAL EIRELI</t>
  </si>
  <si>
    <t>21.284.265/0001-39</t>
  </si>
  <si>
    <t>SIMONE PEREIRA DA SILVA</t>
  </si>
  <si>
    <t>077.964.276-70</t>
  </si>
  <si>
    <t>WL PLACAS AUTOMOTIVAS</t>
  </si>
  <si>
    <t>12.341.246/0001-06</t>
  </si>
  <si>
    <t>MARIA GERALDA OLIVEIRA DOS SANTOS</t>
  </si>
  <si>
    <t>32.942.958/0001-98</t>
  </si>
  <si>
    <t>MARIA ALICE PEREIRA DE OLIVEIRA</t>
  </si>
  <si>
    <t>21.601.057/0001-16</t>
  </si>
  <si>
    <t>ALEX JUNIO AVELINO DA SILVA 11484820673</t>
  </si>
  <si>
    <t>36.738.923/0001-92</t>
  </si>
  <si>
    <t>EVANI CARDOSO MELO DIAS</t>
  </si>
  <si>
    <t>08.255.901/0001-36</t>
  </si>
  <si>
    <t> 08.380.152/0001-79</t>
  </si>
  <si>
    <t>EMANUELLE RODRIGUES BRAZ 07918386680</t>
  </si>
  <si>
    <t>32.619.018/0001-62</t>
  </si>
  <si>
    <t>ADMINISTRADORA DE CARTAO DE DESCONTO DE PIRAPORA LTDA</t>
  </si>
  <si>
    <t>35.895.827/0001-95</t>
  </si>
  <si>
    <t>PAULO RICARDO GOMES DE SOUZA 12802136631</t>
  </si>
  <si>
    <t>23.908.412/0001-20</t>
  </si>
  <si>
    <t>Tempero da Pele LTDA</t>
  </si>
  <si>
    <t>DISTRIBUIDORA DE GAS SUPER RAPIDO LTDA</t>
  </si>
  <si>
    <t>NEIVON MENDES FERREIRA</t>
  </si>
  <si>
    <t>031.343.786-63</t>
  </si>
  <si>
    <t>JULIO CESAR COSTA - CPF: 060.773.056-00</t>
  </si>
  <si>
    <t>09.012.520/0001-99</t>
  </si>
  <si>
    <t>RACHEL CORDEIRO RIBEIRO DO NASCIMENTO 01661611605</t>
  </si>
  <si>
    <t>36.718.827/0001-82</t>
  </si>
  <si>
    <t>19.371.206/0001-56</t>
  </si>
  <si>
    <t>CASA DE CARNES MARILDA LTDA</t>
  </si>
  <si>
    <t>ANGELA DA SILVA VARGAS 08113517693</t>
  </si>
  <si>
    <t>20.012.892/0001-58</t>
  </si>
  <si>
    <t>JHONATAN BRAYAN FERREIRA REZENDE</t>
  </si>
  <si>
    <t>125.923.126-76</t>
  </si>
  <si>
    <t>WANDERLY PEREIRA MOREIRA</t>
  </si>
  <si>
    <t>24.540.803/0001-05</t>
  </si>
  <si>
    <t>HELOIZA SARAIVA MARTINS 60062380630</t>
  </si>
  <si>
    <t>36.283.732/0001-83</t>
  </si>
  <si>
    <t>TARCISIO APARECIDO PIRES 98135139691</t>
  </si>
  <si>
    <t>30.789.922/0001-90</t>
  </si>
  <si>
    <t>FLAVIA PEREIRA LEAL FONSECA 01435188608</t>
  </si>
  <si>
    <t>36.112.772/0001-62</t>
  </si>
  <si>
    <t>09.317.574/0004-05</t>
  </si>
  <si>
    <t>ANITA DE FATIMA BARBOSA GONCALVES</t>
  </si>
  <si>
    <t>098.192.536-75</t>
  </si>
  <si>
    <t>JOSE ORESTES RODRIGUES DE QUEIROZ</t>
  </si>
  <si>
    <t>920.462.156-72</t>
  </si>
  <si>
    <t>ALEX GONÇALVES DA SILVA 07129139633</t>
  </si>
  <si>
    <t>21.836.450/0001-99</t>
  </si>
  <si>
    <t>MARCUS VINICIUS COSTA FILHO</t>
  </si>
  <si>
    <t>32.122.614/0001-32</t>
  </si>
  <si>
    <t>MARINA GONZAGA DE SOUSA 41646410610</t>
  </si>
  <si>
    <t>18.114.036/0001-61</t>
  </si>
  <si>
    <t>L&amp;B UROFISIO LTDA</t>
  </si>
  <si>
    <t>18.712.631/0001-07</t>
  </si>
  <si>
    <t>LARA CRISTINA FERNANDES ALKMIM</t>
  </si>
  <si>
    <t>04.163.369/0001-76</t>
  </si>
  <si>
    <t>36.996.010/0001-76</t>
  </si>
  <si>
    <t>FERNANDA DA MOTA CUNHA</t>
  </si>
  <si>
    <t>EDNA CRISTINA DOS SANTOS MOTA</t>
  </si>
  <si>
    <t>36.918.425/0001-21</t>
  </si>
  <si>
    <t>PEDRO LUCIANO JOSE LACERDA DOS SANTOS</t>
  </si>
  <si>
    <t>065.776.936-33</t>
  </si>
  <si>
    <t>BRUNO SANTHIAGO SOARES AGAPITO VALADARES</t>
  </si>
  <si>
    <t>20.274.552/0001-03</t>
  </si>
  <si>
    <t>11.241.928/0001-84</t>
  </si>
  <si>
    <t>DROGARIA COELHO PEREIRA LTDA</t>
  </si>
  <si>
    <t>POSTO DIEL LTDA</t>
  </si>
  <si>
    <t>04.831.310/0001-09</t>
  </si>
  <si>
    <t>MAIS FERRAMENTAS, TUBOS E TINTAS PIRAPORA LTDA</t>
  </si>
  <si>
    <t>09.942.057/0001-84</t>
  </si>
  <si>
    <t>LETICIA DAIANNE DIAS DE QUEIROZ LIMA</t>
  </si>
  <si>
    <t>096.672.216-79</t>
  </si>
  <si>
    <t>FRANKLIN DA CRUZ RIBEIRO</t>
  </si>
  <si>
    <t>09.164.208/0001-10</t>
  </si>
  <si>
    <t>MAURICIO JUNIO TIBURCIO</t>
  </si>
  <si>
    <t>30.536.449/0001-30</t>
  </si>
  <si>
    <t>MARCIO ANTONIO PEREIRA LIMA</t>
  </si>
  <si>
    <t>00430906641</t>
  </si>
  <si>
    <t>COMERCIO DE CARNES MARILDA EIRELI</t>
  </si>
  <si>
    <t>28.520.008/0001-06</t>
  </si>
  <si>
    <t>BAR E MERCEARIA GERDIL LTDA</t>
  </si>
  <si>
    <t>71.453.575/0001-08</t>
  </si>
  <si>
    <t>28.479.872/0001-01</t>
  </si>
  <si>
    <t>ROMULO SOUZA DE MOURA 11408334640</t>
  </si>
  <si>
    <t>ALVENICE CARLOS DE ALMEIDA</t>
  </si>
  <si>
    <t>039.147.646-78</t>
  </si>
  <si>
    <t>ALEXSANDRO DOS ANJOS MAGALHAES</t>
  </si>
  <si>
    <t>014.394.976-48</t>
  </si>
  <si>
    <t>EDMAR MOURA VIEIRA JUNIOR 05289633685</t>
  </si>
  <si>
    <t>34.272.155/0001-07</t>
  </si>
  <si>
    <t>ODAIR FERNANDO SANTOS 09368494606</t>
  </si>
  <si>
    <t>37.306.232/0001-82</t>
  </si>
  <si>
    <t>CHARLES Q. DOS SANTOS SERVICOS DE HOTELARIA</t>
  </si>
  <si>
    <t>36.426.303/0001-18</t>
  </si>
  <si>
    <t>ARIEL MUNIZ MEDEIROS</t>
  </si>
  <si>
    <t>160.548.546-23</t>
  </si>
  <si>
    <t>IVANEY APARECIDO LEAL DE SOUZA 07842358648</t>
  </si>
  <si>
    <t>20.537.082/0001-15</t>
  </si>
  <si>
    <t>ANDERSON ALEXANDRE VIEIRA MUNIZ</t>
  </si>
  <si>
    <t>100.082.946-40</t>
  </si>
  <si>
    <t>PABLO SANCHO SOARES</t>
  </si>
  <si>
    <t>36.340.120/0001-85</t>
  </si>
  <si>
    <t>10.313.929/0001-24</t>
  </si>
  <si>
    <t>PAULA DUTRA CONFECCOES E ACESSORIOS EIRELI</t>
  </si>
  <si>
    <t>32.636.475/0001-65</t>
  </si>
  <si>
    <t>SANDRO PAULO RAMOS FLORES GOMES</t>
  </si>
  <si>
    <t>103.991.076-90</t>
  </si>
  <si>
    <t>MATHEUS RODRIGUES DE ALMEIDA</t>
  </si>
  <si>
    <t>12.796.513/0001-30</t>
  </si>
  <si>
    <t>GEISA LUDIMILA OLIVEIRA MORAIS</t>
  </si>
  <si>
    <t>385.032.298-03</t>
  </si>
  <si>
    <t>ALLAN BRENO MAGALHAES 12067686658</t>
  </si>
  <si>
    <t>33.141.302/0001-39</t>
  </si>
  <si>
    <t>P-V-M MATERIAIS DE CONSTRUCAO LTDA</t>
  </si>
  <si>
    <t>36.948.367/0001-89</t>
  </si>
  <si>
    <t>RESSONANCIA MAGNETICA MED IMAGEM LTDA</t>
  </si>
  <si>
    <t>35.555.715/0001-95</t>
  </si>
  <si>
    <t>COMERCIO DE COMBUSTIVEIS BOM JESUS DO AMPARO LTDA</t>
  </si>
  <si>
    <t>29.501.530/0001-03</t>
  </si>
  <si>
    <t>POSTO SANTANA CAETE ROCAS NOVAS LTDA</t>
  </si>
  <si>
    <t>08.853.572/0001-25</t>
  </si>
  <si>
    <t>LAIS DIENE ALMEIDA ALVES</t>
  </si>
  <si>
    <t>123.890.976-00</t>
  </si>
  <si>
    <t>ARISTIDES RODRIGUES DA SILVA JUNIOR</t>
  </si>
  <si>
    <t>010.110.026-47</t>
  </si>
  <si>
    <t>EDMO PRESTACAO DE SERVICOS MECANICA E MONTAGEM INDUSTRIAL LTDA ME</t>
  </si>
  <si>
    <t>08.776.976/0001-62</t>
  </si>
  <si>
    <t>LUCIO ADALBERTO REFRIGERACAO  EIRELI</t>
  </si>
  <si>
    <t>12.972.346/0001-30</t>
  </si>
  <si>
    <t>DERIVAL LOPES CHAVES</t>
  </si>
  <si>
    <t>35.886.645/0001-58</t>
  </si>
  <si>
    <t>FARMACIA PIRAFORMULAS LTDA</t>
  </si>
  <si>
    <t>30.676.939/0001-31</t>
  </si>
  <si>
    <t>MARIA DE LOURDES ANDRADE FREIRE</t>
  </si>
  <si>
    <t>07.441.333/0001-03</t>
  </si>
  <si>
    <t>EDUARDO DOS SANTOS RAMOS</t>
  </si>
  <si>
    <t>37.576.906/0001-69</t>
  </si>
  <si>
    <t>ROTA PECAS LTDA</t>
  </si>
  <si>
    <t>22.119.213/0001-70</t>
  </si>
  <si>
    <t>GEAM CARLOS DOS SANTOS</t>
  </si>
  <si>
    <t>083.620.956-79</t>
  </si>
  <si>
    <t>HENRIQUE ALESSANDRO FELIX</t>
  </si>
  <si>
    <t>37.527.446/0001-89</t>
  </si>
  <si>
    <t>LUDMILA SOARES DE SOUZA NASCIMENTO</t>
  </si>
  <si>
    <t>128.290.466-33</t>
  </si>
  <si>
    <t>GUILHERME SOARES SILVA CANABRAVA</t>
  </si>
  <si>
    <t>37.551.858/0001-54</t>
  </si>
  <si>
    <t>SEDE PIRAPORA</t>
  </si>
  <si>
    <t>PA BURITIZEIRO</t>
  </si>
  <si>
    <t>PA FRANCISCO DUMONT</t>
  </si>
  <si>
    <t>PA ENGENHEIRO NAVARRO</t>
  </si>
  <si>
    <t>14004640/0001-84</t>
  </si>
  <si>
    <t>CLAUDEMIR ALVES DE JESUS</t>
  </si>
  <si>
    <t>ANGELA DARC DOS REIS DUARTE</t>
  </si>
  <si>
    <t>37.591.621/0001-05</t>
  </si>
  <si>
    <t>LUCIANO GOMES DE OLIVEIRA</t>
  </si>
  <si>
    <t>13.688.512/0001-34</t>
  </si>
  <si>
    <t xml:space="preserve">RANKING ACELERA SIPAG 2020 </t>
  </si>
  <si>
    <t>WALDEREZ RIBEIRO MOREIRA</t>
  </si>
  <si>
    <t>30.391.121/0001-72</t>
  </si>
  <si>
    <t>GERALDO BALBINO DE JESUS</t>
  </si>
  <si>
    <t>271.157.206-49</t>
  </si>
  <si>
    <t>DARLAN REIS CUSTODIO MAGALHAES</t>
  </si>
  <si>
    <t>22.907.253/0001-86</t>
  </si>
  <si>
    <t>SIMONE APARECIDA MACHADO</t>
  </si>
  <si>
    <t>21.833.696/0001-07</t>
  </si>
  <si>
    <t>ANDRE GERALDO MUNIZ SIEGA</t>
  </si>
  <si>
    <t>053.067.556-07</t>
  </si>
  <si>
    <t>VITOR LUCAS DE OLIVEIRA FULGENCIO</t>
  </si>
  <si>
    <t>37.747.390/0001-78</t>
  </si>
  <si>
    <t>ANNE CAROLINE PASSOS RODRIGUES</t>
  </si>
  <si>
    <t>37.668.147/0001-64</t>
  </si>
  <si>
    <t>PAULO HENRIQUE DE JESUS LIMA</t>
  </si>
  <si>
    <t>094.490.836-57</t>
  </si>
  <si>
    <t>ROQUETE E CARNEIRO COMERCIO DE COMBUSTIVEIS LTDA</t>
  </si>
  <si>
    <t>10.708.694/0003-31</t>
  </si>
  <si>
    <t>TIAGO AUGUSTO DE SOUZA</t>
  </si>
  <si>
    <t>14.700.830/0001-36</t>
  </si>
  <si>
    <t>ADAIR PIRES DOS SANTOS</t>
  </si>
  <si>
    <t>01.659.827/0001-74</t>
  </si>
  <si>
    <t>JOAO JOSE DA COSTA NETO</t>
  </si>
  <si>
    <t>18.968.599/0001-17</t>
  </si>
  <si>
    <t>DENILSON GONCALVES DE OLIVEIRA</t>
  </si>
  <si>
    <t>22.679.098/0001-98</t>
  </si>
  <si>
    <t>LUCIANO GOMES DE OLIVEIRA 04412771601</t>
  </si>
  <si>
    <t>LARYSSA NUNES DA SILVA</t>
  </si>
  <si>
    <t>139.346.426-24</t>
  </si>
  <si>
    <t>Razão Social</t>
  </si>
  <si>
    <t>Data Pgto</t>
  </si>
  <si>
    <t>Pago</t>
  </si>
  <si>
    <t>Vendedor</t>
  </si>
  <si>
    <t>Subsídio</t>
  </si>
  <si>
    <t>SIM</t>
  </si>
  <si>
    <t>MARCOS GUILHERME SAPORI</t>
  </si>
  <si>
    <t>053.813.506-94</t>
  </si>
  <si>
    <t>ADRIANO AGUIAR SANGUINETTE</t>
  </si>
  <si>
    <t>37.728.686/0001-41</t>
  </si>
  <si>
    <t>JOVINO DIAS DE ALMEIDA</t>
  </si>
  <si>
    <t>35.996.702/0001-51</t>
  </si>
  <si>
    <t>PERICLES JOSE DE BARCELOS FILHO</t>
  </si>
  <si>
    <t>11.291.575/0001-27</t>
  </si>
  <si>
    <t>MIRIAN PERSIA DA SILVA SANTANA</t>
  </si>
  <si>
    <t>35.677.557/0001-46</t>
  </si>
  <si>
    <t>JERRY ADRIANE NUNES PEREIRA</t>
  </si>
  <si>
    <t>07.490.845/0001-51</t>
  </si>
  <si>
    <t>JOSUE RAMOS SILVA</t>
  </si>
  <si>
    <t>032.052.266-07</t>
  </si>
  <si>
    <t>GILBERTO ADRIANO COELHO DE OLIVEIRA COSTA</t>
  </si>
  <si>
    <t>37.517.558/0001-59</t>
  </si>
  <si>
    <t>EDSON CLEMENTE BARRETO</t>
  </si>
  <si>
    <t>31.287.338/0001-08</t>
  </si>
  <si>
    <t>CIA DO PONTO RUSSO LTDA</t>
  </si>
  <si>
    <t>19.050.660/0001-05</t>
  </si>
  <si>
    <t>RICHARD DOUGLAS GONCALVES</t>
  </si>
  <si>
    <t>09.558.433/0001-31</t>
  </si>
  <si>
    <t>DANIEL RICHARD GOMES RIODOURO</t>
  </si>
  <si>
    <t>34.366.605/0001-12</t>
  </si>
  <si>
    <t>E M RABELO</t>
  </si>
  <si>
    <t>31.383.917/0001-46</t>
  </si>
  <si>
    <t>LEONARDO MARTINS DE ALMEIDA</t>
  </si>
  <si>
    <t>27.926.612/0001-66</t>
  </si>
  <si>
    <t>123.905.886-11</t>
  </si>
  <si>
    <t>ADARLAN MOISES ALVES</t>
  </si>
  <si>
    <t>073.568.026-43</t>
  </si>
  <si>
    <t>JUNIO CARLOS NEVES DE BARROS 07972934690</t>
  </si>
  <si>
    <t>MARIA APARECIDA DE ARAUJO SILVA</t>
  </si>
  <si>
    <t>37.889.061/0001-61</t>
  </si>
  <si>
    <t>PA VARZEA DA PALMA</t>
  </si>
  <si>
    <t>DCASA DECORACOES EVENTOS LTDA</t>
  </si>
  <si>
    <t>10.323.843/0001-82</t>
  </si>
  <si>
    <t xml:space="preserve">*A Quantidade representa o número de estabelecimentos </t>
  </si>
  <si>
    <t>10.708.694/0001-70</t>
  </si>
  <si>
    <t>SEBASTIAO PEREIRA ROSA FILHO</t>
  </si>
  <si>
    <t>017.291.196-62</t>
  </si>
  <si>
    <t>PADOCA PADARIA CONFEITARIA LTDA</t>
  </si>
  <si>
    <t>37.860.654/0001-03</t>
  </si>
  <si>
    <t>ESTER JOICIENE MAIA FONSECA 14367701654</t>
  </si>
  <si>
    <t>37.658.966/0001-20</t>
  </si>
  <si>
    <t>LEILA GOMES SILVA</t>
  </si>
  <si>
    <t>29.948.026/0001-48</t>
  </si>
  <si>
    <t>SV VEICULOS E LOCACAO LTDA</t>
  </si>
  <si>
    <t>17.665.543/0001-40</t>
  </si>
  <si>
    <t>IRIS PAULA DE JESUS MOURA PEREIRA</t>
  </si>
  <si>
    <t>042.117.276-21</t>
  </si>
  <si>
    <t>MARIA DE FATIMA DOS SANTOS QUEIROZ</t>
  </si>
  <si>
    <t>17.799.660/0001-87</t>
  </si>
  <si>
    <t>ASSUMPCAO MOVEIS LTDA</t>
  </si>
  <si>
    <t>16.994.063/0001-40</t>
  </si>
  <si>
    <t>DEBORA SOARES DE MORAIS</t>
  </si>
  <si>
    <t>38.023.762/0001-86</t>
  </si>
  <si>
    <t>PADARIA E LANCHONETE LOVE STORY LTDA</t>
  </si>
  <si>
    <t>22.298.269/0001-39</t>
  </si>
  <si>
    <t>MILWAYNE ALMEIDA SANTOS</t>
  </si>
  <si>
    <t>084.437.116-55</t>
  </si>
  <si>
    <t>38.123.516/0001-04</t>
  </si>
  <si>
    <t>WEDERSON LOPES DOS SANTOS</t>
  </si>
  <si>
    <t>37.803.080/0001-23</t>
  </si>
  <si>
    <t>Pos</t>
  </si>
  <si>
    <t>1º</t>
  </si>
  <si>
    <t>2º</t>
  </si>
  <si>
    <t>3º</t>
  </si>
  <si>
    <t>4º</t>
  </si>
  <si>
    <t>5º</t>
  </si>
  <si>
    <t>6º</t>
  </si>
  <si>
    <t>7º</t>
  </si>
  <si>
    <t>8º</t>
  </si>
  <si>
    <t>10.526.373/0001-54</t>
  </si>
  <si>
    <t>REDE SANTANA COMBUSTIVEIS PIRAPORA II LTDA</t>
  </si>
  <si>
    <t>RODRIGO ROCHA CANCADO</t>
  </si>
  <si>
    <t>38.083.501/0001-51</t>
  </si>
  <si>
    <t>REDE SANTANA COMBUSTIVEIS TIMOTEO LTDA</t>
  </si>
  <si>
    <t>24.403.850/0001-07</t>
  </si>
  <si>
    <t>LARA APARECIDA SOARES DE SOUZA GUEDES</t>
  </si>
  <si>
    <t>160.699.306-22</t>
  </si>
  <si>
    <t>CRISTIANO ALVES REZENDE COMERCIO VAREJISTA DE ROUP</t>
  </si>
  <si>
    <t>31.386.601/0001-08</t>
  </si>
  <si>
    <t>MURILO ALVES DE LIMA</t>
  </si>
  <si>
    <t>01.712.757/0001-70</t>
  </si>
  <si>
    <t>JOAO DA SILVA LIMA</t>
  </si>
  <si>
    <t>30.809.691/0001-30</t>
  </si>
  <si>
    <t>21.333.388/0001-12</t>
  </si>
  <si>
    <t>MATIAS CARLOS OLIVEIRA RAMOS</t>
  </si>
  <si>
    <t>36.173.773/0001-17</t>
  </si>
  <si>
    <t>MARLLU ROSA DA SILVA</t>
  </si>
  <si>
    <t>VICTOR DE O SANTOS MATERIAIS DE CONSTRUCOES E ACESSORIOS</t>
  </si>
  <si>
    <t>38.027.189/0001-89</t>
  </si>
  <si>
    <t>JEOVA JIRE CELL COMUNICAÇAO EIRELI</t>
  </si>
  <si>
    <t>23.127.545/0002-40</t>
  </si>
  <si>
    <t>12.327.552/0001-98</t>
  </si>
  <si>
    <t>INSTITUTO MORAN PARA PROMOCAO DE SAUDE E BELEZA LTDA</t>
  </si>
  <si>
    <t>10.664.378/0001-43</t>
  </si>
  <si>
    <t>MILTON DUARTE DOS REIS JUNIOR</t>
  </si>
  <si>
    <t>MONICA GONCALVES OLIVEIRA BARBOSA</t>
  </si>
  <si>
    <t>38.096.704/0001-82</t>
  </si>
  <si>
    <t>ALTIERES FRANCISCO SANCHES</t>
  </si>
  <si>
    <t>034.739.326-80</t>
  </si>
  <si>
    <t>28.264.126/0001-92</t>
  </si>
  <si>
    <t>ELISANGELA CARLA PEREIRA DOS SANTOS GONCALVES</t>
  </si>
  <si>
    <t>UBERSON FERNANDES GUIMARÃES</t>
  </si>
  <si>
    <t>32.435.062/0001-12</t>
  </si>
  <si>
    <t>33.300.311/0001-25</t>
  </si>
  <si>
    <t>SEBASTIAO CELIO FONSECA</t>
  </si>
  <si>
    <t>28.564.702/0001-17</t>
  </si>
  <si>
    <t>ROSILENE FERREIRA TOME SILVA</t>
  </si>
  <si>
    <t>20.108.785/0001-28</t>
  </si>
  <si>
    <t>WERMENSON QUEIROZ DA SILVA</t>
  </si>
  <si>
    <t>36.882.034/0001-02</t>
  </si>
  <si>
    <t>DESTILARIA SERTAO VEREDAS LTDA</t>
  </si>
  <si>
    <t>31.512.147/0001-94</t>
  </si>
  <si>
    <t xml:space="preserve">CARLOS EDUARDO LAERT DA SILVA </t>
  </si>
  <si>
    <t>ITAMAR GERALDO FREIRE JUNIOR</t>
  </si>
  <si>
    <t>32.621.193/0001-94</t>
  </si>
  <si>
    <t>HYAN GAS PONTUAL LTDA</t>
  </si>
  <si>
    <t>16.812.003/0001-60</t>
  </si>
  <si>
    <t>PEDRO HENRIQUE DE MATOS PEREIRA</t>
  </si>
  <si>
    <t>27.283.612/0001-95</t>
  </si>
  <si>
    <t>ARIDUS PROJETOS E INVESTIMENTOS LTDA</t>
  </si>
  <si>
    <t>29.853.301/0001-40</t>
  </si>
  <si>
    <t>D AFONSECA SORRISOS LTDA</t>
  </si>
  <si>
    <t>26.159.937/0001-06</t>
  </si>
  <si>
    <t>JOAO P CARDOSO</t>
  </si>
  <si>
    <t>27.957.495/0001-06</t>
  </si>
  <si>
    <t>JAIMIR EFREN MAYA GIRALDO</t>
  </si>
  <si>
    <t>706.279.296-99</t>
  </si>
  <si>
    <t>CLODOALDO LOPES ALVES</t>
  </si>
  <si>
    <t>27.852.186/0001-63</t>
  </si>
  <si>
    <t>32.900.272/0001-34</t>
  </si>
  <si>
    <t>ACACIA E LANA ASSESSORIA ESPORTIVA LTDA</t>
  </si>
  <si>
    <t>28.127.943/0001-07</t>
  </si>
  <si>
    <t>PADARIA E LANCHONETE LOVE STORY EIRELI</t>
  </si>
  <si>
    <t>MILCA PEREIRA DA SILVA</t>
  </si>
  <si>
    <t>36.126.236/0001-16</t>
  </si>
  <si>
    <t>MAYKON DOUGLAS DE CARVALHO MENDES SOARES</t>
  </si>
  <si>
    <t>034.720.251-90</t>
  </si>
  <si>
    <t>04.917.390/0001-10</t>
  </si>
  <si>
    <t>ALAN ANTONIELLY DOS SANTOS</t>
  </si>
  <si>
    <t>IMPERIO TRANSPORTADORA TURISTICA LTDA</t>
  </si>
  <si>
    <t>13.623.965/0001-82</t>
  </si>
  <si>
    <t>QUEIROZ BRINDES LTDA</t>
  </si>
  <si>
    <t>22.281.286/0001-63</t>
  </si>
  <si>
    <t>VANISSE FAGUNDES DE SOUZA</t>
  </si>
  <si>
    <t>38.059.207/0001-04</t>
  </si>
  <si>
    <t>ALAN JUNIO DE SOUZA MOURA</t>
  </si>
  <si>
    <t>38.627.990/0001-65</t>
  </si>
  <si>
    <t>11.241.928/0002-65</t>
  </si>
  <si>
    <t>REIS SIRQUEIRA CELULARES LTDA</t>
  </si>
  <si>
    <t>36.835.591/0001-64</t>
  </si>
  <si>
    <t>ELIZABETH SANGUINETTE</t>
  </si>
  <si>
    <t>08.660.113/0001-25</t>
  </si>
  <si>
    <t>VANESSA A. N. DE SOUSA</t>
  </si>
  <si>
    <t>12592312676</t>
  </si>
  <si>
    <t>JPW DROGARIA SAO JOSE LTDA</t>
  </si>
  <si>
    <t>FERNANDA MENDES CARVALHO</t>
  </si>
  <si>
    <t>NÃO</t>
  </si>
  <si>
    <t>SUSPENSÃO</t>
  </si>
  <si>
    <t>PADARIA MERCEARIA SABOR REAL LTDA</t>
  </si>
  <si>
    <t>VALERIA SOARES DA MOTA</t>
  </si>
  <si>
    <t>055.310.156-07</t>
  </si>
  <si>
    <t>YAGNOLYS M DE OCA MORALES DROGARIA</t>
  </si>
  <si>
    <t>BHM COMERCIO DE PORTAS ESPECIAIS EIRELI</t>
  </si>
  <si>
    <t>ACADEMIA BIOCORPUS LTDA</t>
  </si>
  <si>
    <t>RM FLORICULTURA LTDA</t>
  </si>
  <si>
    <t>04917390000209</t>
  </si>
  <si>
    <t>ELI EFIGENIA BARBOSA SANTOS</t>
  </si>
  <si>
    <t>credenciados na Sipaguinha e Sipag entre 01/10 e 31/12.</t>
  </si>
  <si>
    <t>JOSE BONIFACIO DOS SANTOS</t>
  </si>
  <si>
    <t>GERALDO FERNANDES DE LIMA</t>
  </si>
  <si>
    <t>ROMULO NERES BARRENSE</t>
  </si>
  <si>
    <t>ANTONIO GERALDO DA SILVA</t>
  </si>
  <si>
    <t>PA ATENDIMENTO DIGITAL</t>
  </si>
  <si>
    <t>9º</t>
  </si>
  <si>
    <t>10º</t>
  </si>
  <si>
    <t>11º</t>
  </si>
  <si>
    <t>BELLA MAGAZINE CAMA MESA E BANHO LTDA</t>
  </si>
  <si>
    <t>12°</t>
  </si>
  <si>
    <t>ANDREIA DE JESUS DA SILVA</t>
  </si>
  <si>
    <t>13º</t>
  </si>
  <si>
    <t>ARNALDO SUPERMERCADOS LTDA</t>
  </si>
  <si>
    <t>14º</t>
  </si>
  <si>
    <t>EDNA FERREIRA SANTOS MUNIZ</t>
  </si>
  <si>
    <t>15º</t>
  </si>
  <si>
    <t>MARIA DE FATIMA SANTOS MOURA</t>
  </si>
  <si>
    <t>852.969.291-87</t>
  </si>
  <si>
    <t>TRANSPORTADORA APARECIDA COSTA EIRELI</t>
  </si>
  <si>
    <t>CLAUDIO PEREIRA DE JESUS</t>
  </si>
  <si>
    <t>JOSENEI APARECIDO DA SILVA</t>
  </si>
  <si>
    <t>ALESSANDRA ALVES GUIMARAES</t>
  </si>
  <si>
    <t>BRUNO SOARES BRANDAO</t>
  </si>
  <si>
    <t>16º</t>
  </si>
  <si>
    <t>TOTAL</t>
  </si>
  <si>
    <t>THALYTA CONCEICAO TOME VIEIRA NUNES</t>
  </si>
  <si>
    <t>EVANDO E EVANIA PRODUTOS FARMACEUTICOS LTDA</t>
  </si>
  <si>
    <t>17º</t>
  </si>
  <si>
    <t>WEBERSON SILVA DOS SANTOS</t>
  </si>
  <si>
    <t>JULIA VITOR PEREIRA</t>
  </si>
  <si>
    <t>BRUNO FILIPE SOUZA FELIX</t>
  </si>
  <si>
    <t>RANKING SOU + SIPAG</t>
  </si>
  <si>
    <t>Pontuação</t>
  </si>
  <si>
    <t>1°</t>
  </si>
  <si>
    <t>Segmento</t>
  </si>
  <si>
    <t>08716775000170</t>
  </si>
  <si>
    <t>11868243000162</t>
  </si>
  <si>
    <t>38503185000120</t>
  </si>
  <si>
    <t>19887225000130</t>
  </si>
  <si>
    <t>38309031000100</t>
  </si>
  <si>
    <t>08068131647</t>
  </si>
  <si>
    <t>07187754655</t>
  </si>
  <si>
    <t>88846474600</t>
  </si>
  <si>
    <t>38011977000187</t>
  </si>
  <si>
    <t>38454137000199</t>
  </si>
  <si>
    <t>38389148000132</t>
  </si>
  <si>
    <t>33392183000197</t>
  </si>
  <si>
    <t>31093037000135</t>
  </si>
  <si>
    <t>19243317000187</t>
  </si>
  <si>
    <t>03875227603</t>
  </si>
  <si>
    <t>37621796000100</t>
  </si>
  <si>
    <t>33931275000106</t>
  </si>
  <si>
    <t>26906022000109</t>
  </si>
  <si>
    <t>18445141000183</t>
  </si>
  <si>
    <t>03180699620</t>
  </si>
  <si>
    <t>13688512000134</t>
  </si>
  <si>
    <t>93791542672</t>
  </si>
  <si>
    <t>28622384000101</t>
  </si>
  <si>
    <t>15459542677</t>
  </si>
  <si>
    <t>2°</t>
  </si>
  <si>
    <t>3°</t>
  </si>
  <si>
    <t>4°</t>
  </si>
  <si>
    <t>5°</t>
  </si>
  <si>
    <t>6°</t>
  </si>
  <si>
    <t>16529050000109</t>
  </si>
  <si>
    <t>7°</t>
  </si>
  <si>
    <t>8°</t>
  </si>
  <si>
    <t>9°</t>
  </si>
  <si>
    <t>12º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</si>
</sst>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8"/>
      <color theme="9" tint="-0.499984740745262"/>
      <name val="Asap"/>
      <family val="2"/>
    </font>
    <font>
      <b/>
      <sz val="18"/>
      <color theme="0"/>
      <name val="Exo"/>
    </font>
    <font>
      <b/>
      <sz val="18"/>
      <color theme="9" tint="0.79998168889431442"/>
      <name val="Exo"/>
    </font>
    <font>
      <sz val="14"/>
      <color theme="1"/>
      <name val="Exo"/>
    </font>
    <font>
      <b/>
      <sz val="18"/>
      <color theme="9" tint="-0.499984740745262"/>
      <name val="Exo"/>
    </font>
    <font>
      <sz val="12"/>
      <color theme="1"/>
      <name val="Exo"/>
    </font>
    <font>
      <b/>
      <sz val="12"/>
      <color rgb="FF002060"/>
      <name val="Exo"/>
    </font>
    <font>
      <b/>
      <sz val="12"/>
      <color rgb="FF00B050"/>
      <name val="Exo"/>
    </font>
    <font>
      <sz val="16"/>
      <color theme="1"/>
      <name val="Exo"/>
    </font>
    <font>
      <b/>
      <sz val="16"/>
      <color rgb="FF00B050"/>
      <name val="Exo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rgb="FFFF0000"/>
      <name val="Cambria"/>
      <family val="1"/>
    </font>
    <font>
      <sz val="10"/>
      <color indexed="8"/>
      <name val="Cambria"/>
      <family val="1"/>
    </font>
    <font>
      <sz val="12"/>
      <color theme="9" tint="-0.499984740745262"/>
      <name val="Exo"/>
    </font>
    <font>
      <b/>
      <sz val="12"/>
      <color theme="9" tint="-0.499984740745262"/>
      <name val="Exo"/>
    </font>
    <font>
      <sz val="12"/>
      <color theme="9" tint="0.79998168889431442"/>
      <name val="Exo"/>
    </font>
    <font>
      <b/>
      <sz val="14"/>
      <color theme="1"/>
      <name val="Exo"/>
    </font>
    <font>
      <sz val="14"/>
      <color theme="1"/>
      <name val="Exo Medium"/>
    </font>
    <font>
      <b/>
      <sz val="14"/>
      <color theme="1"/>
      <name val="Exo Black"/>
    </font>
    <font>
      <b/>
      <sz val="14"/>
      <color theme="9" tint="0.59999389629810485"/>
      <name val="Exo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theme="9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  <fill>
      <patternFill patternType="solid">
        <fgColor theme="1"/>
        <bgColor theme="1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Protection="1">
      <protection hidden="1"/>
    </xf>
    <xf numFmtId="0" fontId="4" fillId="0" borderId="0" xfId="0" applyFon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6" borderId="0" xfId="0" applyFont="1" applyFill="1" applyBorder="1" applyAlignment="1">
      <alignment horizontal="left"/>
    </xf>
    <xf numFmtId="0" fontId="8" fillId="7" borderId="0" xfId="0" applyFont="1" applyFill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7" borderId="0" xfId="0" applyFont="1" applyFill="1" applyBorder="1" applyAlignment="1">
      <alignment vertical="center"/>
    </xf>
    <xf numFmtId="0" fontId="13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8" fillId="8" borderId="9" xfId="0" applyFont="1" applyFill="1" applyBorder="1"/>
    <xf numFmtId="14" fontId="18" fillId="8" borderId="9" xfId="0" applyNumberFormat="1" applyFont="1" applyFill="1" applyBorder="1" applyAlignment="1">
      <alignment horizontal="center"/>
    </xf>
    <xf numFmtId="0" fontId="18" fillId="8" borderId="9" xfId="0" applyFont="1" applyFill="1" applyBorder="1" applyAlignment="1">
      <alignment horizontal="center"/>
    </xf>
    <xf numFmtId="0" fontId="18" fillId="8" borderId="10" xfId="0" applyFont="1" applyFill="1" applyBorder="1"/>
    <xf numFmtId="0" fontId="7" fillId="4" borderId="0" xfId="0" applyFont="1" applyFill="1" applyBorder="1" applyAlignment="1">
      <alignment horizontal="left"/>
    </xf>
    <xf numFmtId="14" fontId="7" fillId="4" borderId="0" xfId="0" applyNumberFormat="1" applyFont="1" applyFill="1" applyBorder="1" applyAlignment="1">
      <alignment horizontal="left"/>
    </xf>
    <xf numFmtId="44" fontId="7" fillId="4" borderId="0" xfId="2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5" borderId="0" xfId="0" applyFont="1" applyFill="1" applyBorder="1" applyAlignment="1">
      <alignment horizontal="left"/>
    </xf>
    <xf numFmtId="14" fontId="7" fillId="5" borderId="0" xfId="0" applyNumberFormat="1" applyFont="1" applyFill="1" applyBorder="1" applyAlignment="1">
      <alignment horizontal="left"/>
    </xf>
    <xf numFmtId="44" fontId="7" fillId="5" borderId="0" xfId="2" applyNumberFormat="1" applyFont="1" applyFill="1" applyBorder="1" applyAlignment="1">
      <alignment horizontal="left"/>
    </xf>
    <xf numFmtId="9" fontId="7" fillId="5" borderId="0" xfId="2" applyNumberFormat="1" applyFont="1" applyFill="1" applyBorder="1" applyAlignment="1">
      <alignment horizontal="left"/>
    </xf>
    <xf numFmtId="0" fontId="22" fillId="0" borderId="0" xfId="0" applyFont="1"/>
    <xf numFmtId="0" fontId="23" fillId="0" borderId="0" xfId="0" applyFont="1"/>
    <xf numFmtId="0" fontId="24" fillId="7" borderId="0" xfId="0" applyFont="1" applyFill="1"/>
    <xf numFmtId="0" fontId="24" fillId="7" borderId="0" xfId="0" applyNumberFormat="1" applyFont="1" applyFill="1"/>
    <xf numFmtId="0" fontId="23" fillId="2" borderId="3" xfId="1" applyFont="1" applyFill="1" applyBorder="1"/>
    <xf numFmtId="0" fontId="23" fillId="2" borderId="3" xfId="1" applyFont="1" applyBorder="1"/>
    <xf numFmtId="0" fontId="23" fillId="2" borderId="4" xfId="1" applyFont="1" applyBorder="1"/>
    <xf numFmtId="0" fontId="23" fillId="2" borderId="3" xfId="1" applyNumberFormat="1" applyFont="1" applyBorder="1"/>
    <xf numFmtId="0" fontId="23" fillId="2" borderId="5" xfId="1" applyFont="1" applyBorder="1"/>
    <xf numFmtId="0" fontId="23" fillId="2" borderId="2" xfId="1" applyFont="1" applyBorder="1"/>
    <xf numFmtId="0" fontId="23" fillId="2" borderId="1" xfId="1" applyFont="1" applyBorder="1"/>
    <xf numFmtId="0" fontId="23" fillId="2" borderId="6" xfId="1" applyFont="1" applyBorder="1"/>
    <xf numFmtId="0" fontId="23" fillId="2" borderId="7" xfId="1" applyNumberFormat="1" applyFont="1" applyBorder="1"/>
    <xf numFmtId="0" fontId="23" fillId="2" borderId="7" xfId="1" applyFont="1" applyBorder="1"/>
    <xf numFmtId="0" fontId="23" fillId="2" borderId="1" xfId="1" applyNumberFormat="1" applyFont="1" applyBorder="1"/>
    <xf numFmtId="0" fontId="6" fillId="3" borderId="11" xfId="0" applyFont="1" applyFill="1" applyBorder="1" applyAlignment="1">
      <alignment horizontal="center"/>
    </xf>
    <xf numFmtId="0" fontId="18" fillId="8" borderId="12" xfId="0" applyFont="1" applyFill="1" applyBorder="1"/>
    <xf numFmtId="0" fontId="18" fillId="8" borderId="13" xfId="0" applyFont="1" applyFill="1" applyBorder="1"/>
    <xf numFmtId="14" fontId="18" fillId="8" borderId="13" xfId="0" applyNumberFormat="1" applyFont="1" applyFill="1" applyBorder="1" applyAlignment="1">
      <alignment horizontal="center"/>
    </xf>
    <xf numFmtId="0" fontId="18" fillId="8" borderId="13" xfId="0" applyFont="1" applyFill="1" applyBorder="1" applyAlignment="1">
      <alignment horizontal="center"/>
    </xf>
    <xf numFmtId="0" fontId="18" fillId="8" borderId="14" xfId="0" applyFont="1" applyFill="1" applyBorder="1"/>
    <xf numFmtId="0" fontId="19" fillId="0" borderId="12" xfId="0" applyFont="1" applyBorder="1"/>
    <xf numFmtId="0" fontId="19" fillId="0" borderId="13" xfId="0" applyFont="1" applyBorder="1"/>
    <xf numFmtId="14" fontId="18" fillId="0" borderId="13" xfId="0" applyNumberFormat="1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18" fillId="0" borderId="14" xfId="0" applyFont="1" applyBorder="1"/>
    <xf numFmtId="0" fontId="20" fillId="8" borderId="12" xfId="0" applyFont="1" applyFill="1" applyBorder="1"/>
    <xf numFmtId="0" fontId="20" fillId="8" borderId="13" xfId="0" applyFont="1" applyFill="1" applyBorder="1"/>
    <xf numFmtId="14" fontId="20" fillId="8" borderId="13" xfId="0" applyNumberFormat="1" applyFont="1" applyFill="1" applyBorder="1" applyAlignment="1">
      <alignment horizontal="center"/>
    </xf>
    <xf numFmtId="0" fontId="20" fillId="8" borderId="13" xfId="0" applyFont="1" applyFill="1" applyBorder="1" applyAlignment="1">
      <alignment horizontal="center"/>
    </xf>
    <xf numFmtId="0" fontId="18" fillId="0" borderId="12" xfId="0" applyFont="1" applyBorder="1"/>
    <xf numFmtId="0" fontId="19" fillId="8" borderId="12" xfId="0" applyFont="1" applyFill="1" applyBorder="1"/>
    <xf numFmtId="0" fontId="19" fillId="8" borderId="13" xfId="0" applyFont="1" applyFill="1" applyBorder="1"/>
    <xf numFmtId="0" fontId="21" fillId="0" borderId="12" xfId="0" applyFont="1" applyBorder="1"/>
    <xf numFmtId="0" fontId="20" fillId="0" borderId="12" xfId="0" applyFont="1" applyBorder="1"/>
    <xf numFmtId="0" fontId="20" fillId="0" borderId="13" xfId="0" applyFont="1" applyBorder="1"/>
    <xf numFmtId="14" fontId="20" fillId="0" borderId="13" xfId="0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8" fillId="9" borderId="12" xfId="0" applyFont="1" applyFill="1" applyBorder="1"/>
    <xf numFmtId="0" fontId="18" fillId="9" borderId="13" xfId="0" applyFont="1" applyFill="1" applyBorder="1"/>
    <xf numFmtId="14" fontId="18" fillId="9" borderId="13" xfId="0" applyNumberFormat="1" applyFont="1" applyFill="1" applyBorder="1" applyAlignment="1">
      <alignment horizontal="center"/>
    </xf>
    <xf numFmtId="0" fontId="18" fillId="9" borderId="13" xfId="0" applyFont="1" applyFill="1" applyBorder="1" applyAlignment="1">
      <alignment horizontal="center"/>
    </xf>
    <xf numFmtId="14" fontId="18" fillId="10" borderId="13" xfId="0" applyNumberFormat="1" applyFont="1" applyFill="1" applyBorder="1" applyAlignment="1">
      <alignment horizontal="center"/>
    </xf>
    <xf numFmtId="0" fontId="18" fillId="10" borderId="12" xfId="0" applyFont="1" applyFill="1" applyBorder="1"/>
    <xf numFmtId="0" fontId="18" fillId="10" borderId="13" xfId="0" applyFont="1" applyFill="1" applyBorder="1"/>
    <xf numFmtId="0" fontId="18" fillId="10" borderId="13" xfId="0" applyFont="1" applyFill="1" applyBorder="1" applyAlignment="1">
      <alignment horizontal="center"/>
    </xf>
    <xf numFmtId="0" fontId="18" fillId="0" borderId="13" xfId="0" applyFont="1" applyBorder="1" applyAlignment="1">
      <alignment wrapText="1"/>
    </xf>
    <xf numFmtId="0" fontId="18" fillId="8" borderId="12" xfId="0" applyFont="1" applyFill="1" applyBorder="1" applyAlignment="1">
      <alignment wrapText="1"/>
    </xf>
    <xf numFmtId="0" fontId="18" fillId="8" borderId="13" xfId="0" applyFont="1" applyFill="1" applyBorder="1" applyAlignment="1">
      <alignment wrapText="1"/>
    </xf>
    <xf numFmtId="0" fontId="18" fillId="8" borderId="8" xfId="0" applyFont="1" applyFill="1" applyBorder="1"/>
    <xf numFmtId="0" fontId="9" fillId="7" borderId="0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22" fontId="10" fillId="7" borderId="0" xfId="0" applyNumberFormat="1" applyFont="1" applyFill="1" applyBorder="1" applyAlignment="1">
      <alignment horizontal="center" vertical="center"/>
    </xf>
    <xf numFmtId="0" fontId="18" fillId="8" borderId="13" xfId="0" quotePrefix="1" applyFont="1" applyFill="1" applyBorder="1"/>
    <xf numFmtId="0" fontId="11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22" fontId="28" fillId="7" borderId="0" xfId="0" applyNumberFormat="1" applyFont="1" applyFill="1" applyBorder="1" applyAlignment="1">
      <alignment horizontal="center" vertical="center"/>
    </xf>
  </cellXfs>
  <cellStyles count="3">
    <cellStyle name="Bom" xfId="1" builtinId="26"/>
    <cellStyle name="Moeda" xfId="2" builtinId="4"/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Ex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Exo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Ex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Exo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Exo Black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Ex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Exo Medium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Exo Medium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Exo Medium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Exo Medium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Exo Medium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Exo"/>
        <scheme val="none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Exo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Exo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Exo"/>
        <scheme val="none"/>
      </font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Exo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0.79998168889431442"/>
        <name val="Exo"/>
        <scheme val="none"/>
      </font>
      <numFmt numFmtId="0" formatCode="General"/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2"/>
        <name val="Ex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0.79998168889431442"/>
        <name val="Exo"/>
        <scheme val="none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2"/>
        <name val="Exo"/>
        <scheme val="none"/>
      </font>
    </dxf>
    <dxf>
      <font>
        <strike val="0"/>
        <outline val="0"/>
        <shadow val="0"/>
        <u val="none"/>
        <vertAlign val="baseline"/>
        <sz val="12"/>
        <color theme="9" tint="0.79998168889431442"/>
        <name val="Exo"/>
        <scheme val="none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2"/>
        <color theme="9" tint="-0.499984740745262"/>
        <name val="Exo"/>
        <scheme val="none"/>
      </font>
    </dxf>
    <dxf>
      <font>
        <strike val="0"/>
        <outline val="0"/>
        <shadow val="0"/>
        <u val="none"/>
        <vertAlign val="baseline"/>
        <sz val="12"/>
        <color theme="9" tint="-0.499984740745262"/>
        <name val="Ex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4" formatCode="_-&quot;R$&quot;\ * #,##0.00_-;\-&quot;R$&quot;\ * #,##0.00_-;_-&quot;R$&quot;\ * &quot;-&quot;??_-;_-@_-"/>
      <fill>
        <patternFill patternType="solid">
          <fgColor theme="5"/>
          <bgColor theme="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5"/>
          <bgColor theme="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5"/>
          <bgColor theme="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5"/>
          <bgColor theme="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5"/>
          <bgColor theme="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5"/>
          <bgColor theme="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5"/>
          <bgColor theme="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5"/>
          <bgColor theme="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1"/>
          <bgColor theme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934" name="Tabela934" displayName="Tabela934" ref="A1:H21" totalsRowShown="0" headerRowDxfId="39" dataDxfId="38">
  <autoFilter ref="A1:H21"/>
  <tableColumns count="8">
    <tableColumn id="1" name="Razão Social" dataDxfId="37"/>
    <tableColumn id="2" name="CPF/CNPJ" dataDxfId="36"/>
    <tableColumn id="3" name="Data Pgto" dataDxfId="35"/>
    <tableColumn id="4" name="Pago" dataDxfId="34"/>
    <tableColumn id="5" name="Vendedor" dataDxfId="33"/>
    <tableColumn id="6" name="Qtd" dataDxfId="32"/>
    <tableColumn id="7" name="Subsídio" dataDxfId="31" dataCellStyle="Moeda"/>
    <tableColumn id="8" name="Segmento" dataDxfId="30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927" name="Tabela927" displayName="Tabela927" ref="A4:D22" totalsRowCount="1" headerRowDxfId="4" dataDxfId="6" totalsRowDxfId="5">
  <autoFilter ref="A4:D21"/>
  <sortState ref="A5:D21">
    <sortCondition descending="1" ref="D5"/>
  </sortState>
  <tableColumns count="4">
    <tableColumn id="1" name="Pos" dataDxfId="10" totalsRowDxfId="3"/>
    <tableColumn id="2" name="Nome" totalsRowLabel="TOTAL" dataDxfId="9" totalsRowDxfId="0"/>
    <tableColumn id="4" name="PA" dataDxfId="8" totalsRowDxfId="2"/>
    <tableColumn id="3" name="Pontuação" totalsRowFunction="custom" dataDxfId="7" totalsRowDxfId="1">
      <calculatedColumnFormula>(COUNTIFS(VENDEDOR,B5,STATUS,"REATIVAÇÃO",DATA,"&gt;=01/10/2020",DATA,"&lt;=31/12/2020")*2)-COUNTIFS(VENDEDOR,B5,STATUS,"SUSPENSÃO",DATA,"&gt;=01/10/2020",DATA,"&lt;=31/12/2020")+(COUNTIFS(VENDEDOR,B5,STATUS,"CREDENCIAMENTO",Segmento,"SIM",DATA,"&gt;=01/10/2020",DATA,"&lt;=31/12/2020")*3)+COUNTIFS(VENDEDOR,B5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calculatedColumnFormula>
      <totalsRowFormula>SUBTOTAL(9,Tabela927[Pontuação])</totalsRowFormula>
    </tableColumn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54" name="Tabela354" displayName="Tabela354" ref="D23:E30" totalsRowCount="1" headerRowDxfId="29" dataDxfId="28" totalsRowDxfId="27">
  <autoFilter ref="D23:E29"/>
  <sortState ref="D24:E29">
    <sortCondition descending="1" ref="E5"/>
  </sortState>
  <tableColumns count="2">
    <tableColumn id="1" name="PA" totalsRowLabel="TOTAL" dataDxfId="26" totalsRowDxfId="25"/>
    <tableColumn id="2" name="Qtd" totalsRowFunction="sum" dataDxfId="24" totalsRowDxfId="23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id="355" name="Tabela355" displayName="Tabela355" ref="C4:E21" totalsRowShown="0" headerRowDxfId="22" dataDxfId="21" tableBorderDxfId="20" headerRowCellStyle="Bom" dataCellStyle="Bom">
  <autoFilter ref="C4:E21"/>
  <sortState ref="C5:E21">
    <sortCondition descending="1" ref="E5"/>
  </sortState>
  <tableColumns count="3">
    <tableColumn id="1" name="Nome" dataDxfId="19" dataCellStyle="Bom"/>
    <tableColumn id="2" name="PA" dataDxfId="18" dataCellStyle="Bom"/>
    <tableColumn id="3" name="Quantidade" dataDxfId="17" dataCellStyle="Bom">
      <calculatedColumnFormula>COUNTIFS(VENDEDOR,C5,STATUS,"CREDENCIAMENTO",DATA,"&gt;=01/10/2020",DATA,"&lt;=31/12/2020")+COUNTIFS(VENDEDOR_SIPAGUINHA,C5,PAGAMENTO_SIPAGUINHA,"&gt;=01/10/2020",PAGAMENTO_SIPAGUINHA,"&lt;=31/12/2020")</calculatedColumnFormula>
    </tableColumn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2" name="Tabela2" displayName="Tabela2" ref="A1:D58" totalsRowShown="0" headerRowDxfId="16" dataDxfId="15">
  <sortState ref="A2:D58">
    <sortCondition ref="A52"/>
  </sortState>
  <tableColumns count="4">
    <tableColumn id="1" name="Nome" dataDxfId="14"/>
    <tableColumn id="2" name="Status" dataDxfId="13"/>
    <tableColumn id="3" name="PA" dataDxfId="12"/>
    <tableColumn id="4" name="Qtd" dataDxfId="11">
      <calculatedColumnFormula>SUMIF(Sipag!$F$2:$F$259,Produção!$A2,Sipag!$E$2:$E$259)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 filterMode="1"/>
  <dimension ref="A1:H400"/>
  <sheetViews>
    <sheetView showGridLines="0" topLeftCell="B243" zoomScaleNormal="100" workbookViewId="0">
      <selection activeCell="F19" sqref="F19"/>
    </sheetView>
  </sheetViews>
  <sheetFormatPr defaultRowHeight="15"/>
  <cols>
    <col min="1" max="1" width="77.42578125" bestFit="1" customWidth="1"/>
    <col min="2" max="2" width="18" bestFit="1" customWidth="1"/>
    <col min="3" max="3" width="10.7109375" style="8" bestFit="1" customWidth="1"/>
    <col min="4" max="4" width="23.7109375" bestFit="1" customWidth="1"/>
    <col min="5" max="5" width="23.85546875" style="8" bestFit="1" customWidth="1"/>
    <col min="6" max="6" width="41.42578125" bestFit="1" customWidth="1"/>
    <col min="7" max="7" width="18.5703125" bestFit="1" customWidth="1"/>
    <col min="8" max="8" width="33.5703125" bestFit="1" customWidth="1"/>
  </cols>
  <sheetData>
    <row r="1" spans="1:8">
      <c r="A1" s="11" t="s">
        <v>0</v>
      </c>
      <c r="B1" s="12" t="s">
        <v>76</v>
      </c>
      <c r="C1" s="12" t="s">
        <v>1</v>
      </c>
      <c r="D1" s="12" t="s">
        <v>2</v>
      </c>
      <c r="E1" s="12" t="s">
        <v>3</v>
      </c>
      <c r="F1" s="11" t="s">
        <v>4</v>
      </c>
      <c r="G1" s="11" t="s">
        <v>5</v>
      </c>
      <c r="H1" s="50" t="s">
        <v>592</v>
      </c>
    </row>
    <row r="2" spans="1:8" hidden="1">
      <c r="A2" s="51" t="s">
        <v>75</v>
      </c>
      <c r="B2" s="52" t="s">
        <v>77</v>
      </c>
      <c r="C2" s="53">
        <v>43832</v>
      </c>
      <c r="D2" s="52" t="s">
        <v>72</v>
      </c>
      <c r="E2" s="54">
        <v>1</v>
      </c>
      <c r="F2" s="52" t="s">
        <v>8</v>
      </c>
      <c r="G2" s="52" t="s">
        <v>67</v>
      </c>
      <c r="H2" s="55"/>
    </row>
    <row r="3" spans="1:8" hidden="1">
      <c r="A3" s="56" t="s">
        <v>130</v>
      </c>
      <c r="B3" s="57" t="s">
        <v>131</v>
      </c>
      <c r="C3" s="58">
        <v>43834</v>
      </c>
      <c r="D3" s="59" t="s">
        <v>72</v>
      </c>
      <c r="E3" s="60">
        <v>1</v>
      </c>
      <c r="F3" s="59" t="s">
        <v>23</v>
      </c>
      <c r="G3" s="59" t="s">
        <v>68</v>
      </c>
      <c r="H3" s="61"/>
    </row>
    <row r="4" spans="1:8" hidden="1">
      <c r="A4" s="62" t="s">
        <v>78</v>
      </c>
      <c r="B4" s="63" t="s">
        <v>79</v>
      </c>
      <c r="C4" s="64">
        <v>43837</v>
      </c>
      <c r="D4" s="63" t="s">
        <v>72</v>
      </c>
      <c r="E4" s="65">
        <v>0</v>
      </c>
      <c r="F4" s="63" t="s">
        <v>8</v>
      </c>
      <c r="G4" s="63" t="s">
        <v>66</v>
      </c>
      <c r="H4" s="55"/>
    </row>
    <row r="5" spans="1:8" hidden="1">
      <c r="A5" s="66" t="s">
        <v>81</v>
      </c>
      <c r="B5" s="59" t="s">
        <v>80</v>
      </c>
      <c r="C5" s="58">
        <v>43838</v>
      </c>
      <c r="D5" s="59" t="s">
        <v>72</v>
      </c>
      <c r="E5" s="60">
        <v>1</v>
      </c>
      <c r="F5" s="59" t="s">
        <v>11</v>
      </c>
      <c r="G5" s="59" t="s">
        <v>67</v>
      </c>
      <c r="H5" s="61"/>
    </row>
    <row r="6" spans="1:8" hidden="1">
      <c r="A6" s="51" t="s">
        <v>82</v>
      </c>
      <c r="B6" s="52" t="s">
        <v>83</v>
      </c>
      <c r="C6" s="53">
        <v>43839</v>
      </c>
      <c r="D6" s="52" t="s">
        <v>72</v>
      </c>
      <c r="E6" s="54">
        <v>1</v>
      </c>
      <c r="F6" s="52" t="s">
        <v>15</v>
      </c>
      <c r="G6" s="52" t="s">
        <v>67</v>
      </c>
      <c r="H6" s="55"/>
    </row>
    <row r="7" spans="1:8" hidden="1">
      <c r="A7" s="66" t="s">
        <v>120</v>
      </c>
      <c r="B7" s="59" t="s">
        <v>121</v>
      </c>
      <c r="C7" s="58">
        <v>43840</v>
      </c>
      <c r="D7" s="59" t="s">
        <v>72</v>
      </c>
      <c r="E7" s="60">
        <v>3</v>
      </c>
      <c r="F7" s="59" t="s">
        <v>8</v>
      </c>
      <c r="G7" s="59" t="s">
        <v>66</v>
      </c>
      <c r="H7" s="61"/>
    </row>
    <row r="8" spans="1:8" hidden="1">
      <c r="A8" s="51" t="s">
        <v>84</v>
      </c>
      <c r="B8" s="52" t="s">
        <v>85</v>
      </c>
      <c r="C8" s="53">
        <v>43843</v>
      </c>
      <c r="D8" s="52" t="s">
        <v>72</v>
      </c>
      <c r="E8" s="54">
        <v>1</v>
      </c>
      <c r="F8" s="52" t="s">
        <v>19</v>
      </c>
      <c r="G8" s="52" t="s">
        <v>67</v>
      </c>
      <c r="H8" s="55"/>
    </row>
    <row r="9" spans="1:8" hidden="1">
      <c r="A9" s="56" t="s">
        <v>136</v>
      </c>
      <c r="B9" s="59" t="s">
        <v>135</v>
      </c>
      <c r="C9" s="58">
        <v>43844</v>
      </c>
      <c r="D9" s="59" t="s">
        <v>72</v>
      </c>
      <c r="E9" s="60">
        <v>1</v>
      </c>
      <c r="F9" s="59" t="s">
        <v>8</v>
      </c>
      <c r="G9" s="59" t="s">
        <v>68</v>
      </c>
      <c r="H9" s="61"/>
    </row>
    <row r="10" spans="1:8" hidden="1">
      <c r="A10" s="51" t="s">
        <v>86</v>
      </c>
      <c r="B10" s="52" t="s">
        <v>87</v>
      </c>
      <c r="C10" s="53">
        <v>43844</v>
      </c>
      <c r="D10" s="52" t="s">
        <v>72</v>
      </c>
      <c r="E10" s="54">
        <v>1</v>
      </c>
      <c r="F10" s="52" t="s">
        <v>14</v>
      </c>
      <c r="G10" s="52" t="s">
        <v>67</v>
      </c>
      <c r="H10" s="55"/>
    </row>
    <row r="11" spans="1:8" hidden="1">
      <c r="A11" s="66" t="s">
        <v>88</v>
      </c>
      <c r="B11" s="59" t="s">
        <v>89</v>
      </c>
      <c r="C11" s="58">
        <v>43846</v>
      </c>
      <c r="D11" s="59" t="s">
        <v>72</v>
      </c>
      <c r="E11" s="60">
        <v>1</v>
      </c>
      <c r="F11" s="59" t="s">
        <v>70</v>
      </c>
      <c r="G11" s="59" t="s">
        <v>67</v>
      </c>
      <c r="H11" s="61"/>
    </row>
    <row r="12" spans="1:8" hidden="1">
      <c r="A12" s="51" t="s">
        <v>90</v>
      </c>
      <c r="B12" s="52" t="s">
        <v>91</v>
      </c>
      <c r="C12" s="53">
        <v>43847</v>
      </c>
      <c r="D12" s="52" t="s">
        <v>72</v>
      </c>
      <c r="E12" s="54">
        <v>2</v>
      </c>
      <c r="F12" s="52" t="s">
        <v>69</v>
      </c>
      <c r="G12" s="52" t="s">
        <v>67</v>
      </c>
      <c r="H12" s="55"/>
    </row>
    <row r="13" spans="1:8" hidden="1">
      <c r="A13" s="66" t="s">
        <v>92</v>
      </c>
      <c r="B13" s="59" t="s">
        <v>93</v>
      </c>
      <c r="C13" s="58">
        <v>43847</v>
      </c>
      <c r="D13" s="59" t="s">
        <v>72</v>
      </c>
      <c r="E13" s="60">
        <v>1</v>
      </c>
      <c r="F13" s="59" t="s">
        <v>69</v>
      </c>
      <c r="G13" s="59" t="s">
        <v>67</v>
      </c>
      <c r="H13" s="61"/>
    </row>
    <row r="14" spans="1:8" hidden="1">
      <c r="A14" s="67" t="s">
        <v>137</v>
      </c>
      <c r="B14" s="52" t="s">
        <v>138</v>
      </c>
      <c r="C14" s="53">
        <v>43847</v>
      </c>
      <c r="D14" s="52" t="s">
        <v>72</v>
      </c>
      <c r="E14" s="54">
        <v>1</v>
      </c>
      <c r="F14" s="52" t="s">
        <v>18</v>
      </c>
      <c r="G14" s="52" t="s">
        <v>68</v>
      </c>
      <c r="H14" s="55"/>
    </row>
    <row r="15" spans="1:8" hidden="1">
      <c r="A15" s="66" t="s">
        <v>97</v>
      </c>
      <c r="B15" s="59" t="s">
        <v>94</v>
      </c>
      <c r="C15" s="58">
        <v>43847</v>
      </c>
      <c r="D15" s="59" t="s">
        <v>72</v>
      </c>
      <c r="E15" s="60">
        <v>1</v>
      </c>
      <c r="F15" s="59" t="s">
        <v>15</v>
      </c>
      <c r="G15" s="59" t="s">
        <v>67</v>
      </c>
      <c r="H15" s="61"/>
    </row>
    <row r="16" spans="1:8" hidden="1">
      <c r="A16" s="51" t="s">
        <v>95</v>
      </c>
      <c r="B16" s="52" t="s">
        <v>96</v>
      </c>
      <c r="C16" s="53">
        <v>43847</v>
      </c>
      <c r="D16" s="52" t="s">
        <v>72</v>
      </c>
      <c r="E16" s="54">
        <v>2</v>
      </c>
      <c r="F16" s="52" t="s">
        <v>17</v>
      </c>
      <c r="G16" s="52" t="s">
        <v>67</v>
      </c>
      <c r="H16" s="55"/>
    </row>
    <row r="17" spans="1:8" hidden="1">
      <c r="A17" s="56" t="s">
        <v>140</v>
      </c>
      <c r="B17" s="59" t="s">
        <v>141</v>
      </c>
      <c r="C17" s="58">
        <v>43851</v>
      </c>
      <c r="D17" s="59" t="s">
        <v>72</v>
      </c>
      <c r="E17" s="60">
        <v>1</v>
      </c>
      <c r="F17" s="59" t="s">
        <v>11</v>
      </c>
      <c r="G17" s="59" t="s">
        <v>68</v>
      </c>
      <c r="H17" s="61"/>
    </row>
    <row r="18" spans="1:8" hidden="1">
      <c r="A18" s="51" t="s">
        <v>98</v>
      </c>
      <c r="B18" s="52" t="s">
        <v>99</v>
      </c>
      <c r="C18" s="53">
        <v>43852</v>
      </c>
      <c r="D18" s="52" t="s">
        <v>72</v>
      </c>
      <c r="E18" s="54">
        <v>1</v>
      </c>
      <c r="F18" s="52" t="s">
        <v>14</v>
      </c>
      <c r="G18" s="52" t="s">
        <v>67</v>
      </c>
      <c r="H18" s="55"/>
    </row>
    <row r="19" spans="1:8" hidden="1">
      <c r="A19" s="66" t="s">
        <v>100</v>
      </c>
      <c r="B19" s="59" t="s">
        <v>101</v>
      </c>
      <c r="C19" s="58">
        <v>43852</v>
      </c>
      <c r="D19" s="59" t="s">
        <v>72</v>
      </c>
      <c r="E19" s="60">
        <v>1</v>
      </c>
      <c r="F19" s="59" t="s">
        <v>35</v>
      </c>
      <c r="G19" s="59" t="s">
        <v>67</v>
      </c>
      <c r="H19" s="61"/>
    </row>
    <row r="20" spans="1:8" hidden="1">
      <c r="A20" s="51" t="s">
        <v>98</v>
      </c>
      <c r="B20" s="52" t="s">
        <v>139</v>
      </c>
      <c r="C20" s="53">
        <v>43853</v>
      </c>
      <c r="D20" s="52" t="s">
        <v>72</v>
      </c>
      <c r="E20" s="54">
        <v>1</v>
      </c>
      <c r="F20" s="52" t="s">
        <v>14</v>
      </c>
      <c r="G20" s="52" t="s">
        <v>66</v>
      </c>
      <c r="H20" s="55"/>
    </row>
    <row r="21" spans="1:8" hidden="1">
      <c r="A21" s="66" t="s">
        <v>102</v>
      </c>
      <c r="B21" s="59" t="s">
        <v>103</v>
      </c>
      <c r="C21" s="58">
        <v>43853</v>
      </c>
      <c r="D21" s="59" t="s">
        <v>72</v>
      </c>
      <c r="E21" s="60">
        <v>1</v>
      </c>
      <c r="F21" s="59" t="s">
        <v>33</v>
      </c>
      <c r="G21" s="59" t="s">
        <v>66</v>
      </c>
      <c r="H21" s="61"/>
    </row>
    <row r="22" spans="1:8" hidden="1">
      <c r="A22" s="51" t="s">
        <v>105</v>
      </c>
      <c r="B22" s="52" t="s">
        <v>104</v>
      </c>
      <c r="C22" s="53">
        <v>43853</v>
      </c>
      <c r="D22" s="52" t="s">
        <v>72</v>
      </c>
      <c r="E22" s="54">
        <v>1</v>
      </c>
      <c r="F22" s="52" t="s">
        <v>35</v>
      </c>
      <c r="G22" s="52" t="s">
        <v>110</v>
      </c>
      <c r="H22" s="55"/>
    </row>
    <row r="23" spans="1:8" hidden="1">
      <c r="A23" s="66" t="s">
        <v>106</v>
      </c>
      <c r="B23" s="59" t="s">
        <v>107</v>
      </c>
      <c r="C23" s="58">
        <v>43854</v>
      </c>
      <c r="D23" s="59" t="s">
        <v>72</v>
      </c>
      <c r="E23" s="60">
        <v>2</v>
      </c>
      <c r="F23" s="59" t="s">
        <v>11</v>
      </c>
      <c r="G23" s="59" t="s">
        <v>67</v>
      </c>
      <c r="H23" s="61"/>
    </row>
    <row r="24" spans="1:8" hidden="1">
      <c r="A24" s="51" t="s">
        <v>113</v>
      </c>
      <c r="B24" s="52" t="s">
        <v>108</v>
      </c>
      <c r="C24" s="53">
        <v>43854</v>
      </c>
      <c r="D24" s="52" t="s">
        <v>74</v>
      </c>
      <c r="E24" s="54">
        <v>1</v>
      </c>
      <c r="F24" s="52" t="s">
        <v>17</v>
      </c>
      <c r="G24" s="52" t="s">
        <v>67</v>
      </c>
      <c r="H24" s="55"/>
    </row>
    <row r="25" spans="1:8" hidden="1">
      <c r="A25" s="66" t="s">
        <v>118</v>
      </c>
      <c r="B25" s="59" t="s">
        <v>119</v>
      </c>
      <c r="C25" s="58">
        <v>43854</v>
      </c>
      <c r="D25" s="59" t="s">
        <v>72</v>
      </c>
      <c r="E25" s="60">
        <v>1</v>
      </c>
      <c r="F25" s="59" t="s">
        <v>14</v>
      </c>
      <c r="G25" s="59" t="s">
        <v>68</v>
      </c>
      <c r="H25" s="61"/>
    </row>
    <row r="26" spans="1:8" hidden="1">
      <c r="A26" s="51" t="s">
        <v>111</v>
      </c>
      <c r="B26" s="52" t="s">
        <v>112</v>
      </c>
      <c r="C26" s="53">
        <v>43857</v>
      </c>
      <c r="D26" s="52" t="s">
        <v>72</v>
      </c>
      <c r="E26" s="54">
        <v>1</v>
      </c>
      <c r="F26" s="52" t="s">
        <v>17</v>
      </c>
      <c r="G26" s="52" t="s">
        <v>109</v>
      </c>
      <c r="H26" s="55"/>
    </row>
    <row r="27" spans="1:8" hidden="1">
      <c r="A27" s="66" t="s">
        <v>114</v>
      </c>
      <c r="B27" s="59" t="s">
        <v>115</v>
      </c>
      <c r="C27" s="58">
        <v>43859</v>
      </c>
      <c r="D27" s="59" t="s">
        <v>72</v>
      </c>
      <c r="E27" s="60">
        <v>1</v>
      </c>
      <c r="F27" s="59" t="s">
        <v>14</v>
      </c>
      <c r="G27" s="59" t="s">
        <v>67</v>
      </c>
      <c r="H27" s="61"/>
    </row>
    <row r="28" spans="1:8" hidden="1">
      <c r="A28" s="51" t="s">
        <v>122</v>
      </c>
      <c r="B28" s="68" t="s">
        <v>123</v>
      </c>
      <c r="C28" s="53">
        <v>43864</v>
      </c>
      <c r="D28" s="52" t="s">
        <v>73</v>
      </c>
      <c r="E28" s="54">
        <v>1</v>
      </c>
      <c r="F28" s="52" t="s">
        <v>34</v>
      </c>
      <c r="G28" s="52" t="s">
        <v>67</v>
      </c>
      <c r="H28" s="55"/>
    </row>
    <row r="29" spans="1:8" hidden="1">
      <c r="A29" s="66" t="s">
        <v>124</v>
      </c>
      <c r="B29" s="59" t="s">
        <v>125</v>
      </c>
      <c r="C29" s="58">
        <v>43864</v>
      </c>
      <c r="D29" s="59" t="s">
        <v>72</v>
      </c>
      <c r="E29" s="60">
        <v>1</v>
      </c>
      <c r="F29" s="59" t="s">
        <v>12</v>
      </c>
      <c r="G29" s="59" t="s">
        <v>110</v>
      </c>
      <c r="H29" s="61"/>
    </row>
    <row r="30" spans="1:8" hidden="1">
      <c r="A30" s="51" t="s">
        <v>126</v>
      </c>
      <c r="B30" s="52" t="s">
        <v>127</v>
      </c>
      <c r="C30" s="53">
        <v>43864</v>
      </c>
      <c r="D30" s="52" t="s">
        <v>72</v>
      </c>
      <c r="E30" s="54">
        <v>1</v>
      </c>
      <c r="F30" s="52" t="s">
        <v>11</v>
      </c>
      <c r="G30" s="52" t="s">
        <v>67</v>
      </c>
      <c r="H30" s="55"/>
    </row>
    <row r="31" spans="1:8" hidden="1">
      <c r="A31" s="66" t="s">
        <v>128</v>
      </c>
      <c r="B31" s="59" t="s">
        <v>129</v>
      </c>
      <c r="C31" s="58">
        <v>43864</v>
      </c>
      <c r="D31" s="59" t="s">
        <v>72</v>
      </c>
      <c r="E31" s="60">
        <v>1</v>
      </c>
      <c r="F31" s="59" t="s">
        <v>15</v>
      </c>
      <c r="G31" s="59" t="s">
        <v>67</v>
      </c>
      <c r="H31" s="61"/>
    </row>
    <row r="32" spans="1:8" hidden="1">
      <c r="A32" s="51" t="s">
        <v>142</v>
      </c>
      <c r="B32" s="52" t="s">
        <v>132</v>
      </c>
      <c r="C32" s="53">
        <v>43867</v>
      </c>
      <c r="D32" s="52" t="s">
        <v>72</v>
      </c>
      <c r="E32" s="54">
        <v>1</v>
      </c>
      <c r="F32" s="52" t="s">
        <v>12</v>
      </c>
      <c r="G32" s="52" t="s">
        <v>67</v>
      </c>
      <c r="H32" s="55"/>
    </row>
    <row r="33" spans="1:8" hidden="1">
      <c r="A33" s="66" t="s">
        <v>133</v>
      </c>
      <c r="B33" s="59" t="s">
        <v>134</v>
      </c>
      <c r="C33" s="58">
        <v>43868</v>
      </c>
      <c r="D33" s="59" t="s">
        <v>72</v>
      </c>
      <c r="E33" s="60">
        <v>1</v>
      </c>
      <c r="F33" s="59" t="s">
        <v>70</v>
      </c>
      <c r="G33" s="59" t="s">
        <v>67</v>
      </c>
      <c r="H33" s="61"/>
    </row>
    <row r="34" spans="1:8" hidden="1">
      <c r="A34" s="51" t="s">
        <v>143</v>
      </c>
      <c r="B34" s="52" t="s">
        <v>144</v>
      </c>
      <c r="C34" s="53">
        <v>43871</v>
      </c>
      <c r="D34" s="52" t="s">
        <v>72</v>
      </c>
      <c r="E34" s="54">
        <v>1</v>
      </c>
      <c r="F34" s="52" t="s">
        <v>14</v>
      </c>
      <c r="G34" s="52" t="s">
        <v>109</v>
      </c>
      <c r="H34" s="55"/>
    </row>
    <row r="35" spans="1:8" hidden="1">
      <c r="A35" s="56" t="s">
        <v>145</v>
      </c>
      <c r="B35" s="57" t="s">
        <v>147</v>
      </c>
      <c r="C35" s="58">
        <v>43871</v>
      </c>
      <c r="D35" s="59" t="s">
        <v>72</v>
      </c>
      <c r="E35" s="60">
        <v>1</v>
      </c>
      <c r="F35" s="59" t="s">
        <v>12</v>
      </c>
      <c r="G35" s="59" t="s">
        <v>68</v>
      </c>
      <c r="H35" s="61"/>
    </row>
    <row r="36" spans="1:8" hidden="1">
      <c r="A36" s="51" t="s">
        <v>146</v>
      </c>
      <c r="B36" s="52" t="s">
        <v>148</v>
      </c>
      <c r="C36" s="53">
        <v>43874</v>
      </c>
      <c r="D36" s="52" t="s">
        <v>72</v>
      </c>
      <c r="E36" s="54">
        <v>1</v>
      </c>
      <c r="F36" s="52" t="s">
        <v>14</v>
      </c>
      <c r="G36" s="52" t="s">
        <v>68</v>
      </c>
      <c r="H36" s="55"/>
    </row>
    <row r="37" spans="1:8" hidden="1">
      <c r="A37" s="66" t="s">
        <v>149</v>
      </c>
      <c r="B37" s="59" t="s">
        <v>150</v>
      </c>
      <c r="C37" s="58">
        <v>43874</v>
      </c>
      <c r="D37" s="59" t="s">
        <v>72</v>
      </c>
      <c r="E37" s="60">
        <v>1</v>
      </c>
      <c r="F37" s="59" t="s">
        <v>23</v>
      </c>
      <c r="G37" s="59" t="s">
        <v>67</v>
      </c>
      <c r="H37" s="61"/>
    </row>
    <row r="38" spans="1:8" hidden="1">
      <c r="A38" s="51" t="s">
        <v>151</v>
      </c>
      <c r="B38" s="52" t="s">
        <v>152</v>
      </c>
      <c r="C38" s="53">
        <v>43874</v>
      </c>
      <c r="D38" s="52" t="s">
        <v>72</v>
      </c>
      <c r="E38" s="54">
        <v>1</v>
      </c>
      <c r="F38" s="52" t="s">
        <v>59</v>
      </c>
      <c r="G38" s="52" t="s">
        <v>67</v>
      </c>
      <c r="H38" s="55"/>
    </row>
    <row r="39" spans="1:8" hidden="1">
      <c r="A39" s="66" t="s">
        <v>153</v>
      </c>
      <c r="B39" s="59" t="s">
        <v>154</v>
      </c>
      <c r="C39" s="58">
        <v>43878</v>
      </c>
      <c r="D39" s="59" t="s">
        <v>72</v>
      </c>
      <c r="E39" s="60">
        <v>1</v>
      </c>
      <c r="F39" s="59" t="s">
        <v>8</v>
      </c>
      <c r="G39" s="59" t="s">
        <v>66</v>
      </c>
      <c r="H39" s="61"/>
    </row>
    <row r="40" spans="1:8" hidden="1">
      <c r="A40" s="51" t="s">
        <v>155</v>
      </c>
      <c r="B40" s="52" t="s">
        <v>156</v>
      </c>
      <c r="C40" s="53">
        <v>43878</v>
      </c>
      <c r="D40" s="52" t="s">
        <v>72</v>
      </c>
      <c r="E40" s="54">
        <v>1</v>
      </c>
      <c r="F40" s="52" t="s">
        <v>35</v>
      </c>
      <c r="G40" s="52" t="s">
        <v>67</v>
      </c>
      <c r="H40" s="55"/>
    </row>
    <row r="41" spans="1:8" hidden="1">
      <c r="A41" s="66" t="s">
        <v>155</v>
      </c>
      <c r="B41" s="59" t="s">
        <v>156</v>
      </c>
      <c r="C41" s="58">
        <v>43878</v>
      </c>
      <c r="D41" s="59" t="s">
        <v>72</v>
      </c>
      <c r="E41" s="60">
        <v>1</v>
      </c>
      <c r="F41" s="59" t="s">
        <v>18</v>
      </c>
      <c r="G41" s="59" t="s">
        <v>67</v>
      </c>
      <c r="H41" s="61"/>
    </row>
    <row r="42" spans="1:8" hidden="1">
      <c r="A42" s="51" t="s">
        <v>157</v>
      </c>
      <c r="B42" s="52" t="s">
        <v>159</v>
      </c>
      <c r="C42" s="53">
        <v>43878</v>
      </c>
      <c r="D42" s="52" t="s">
        <v>74</v>
      </c>
      <c r="E42" s="54">
        <v>1</v>
      </c>
      <c r="F42" s="52" t="s">
        <v>69</v>
      </c>
      <c r="G42" s="52" t="s">
        <v>67</v>
      </c>
      <c r="H42" s="55"/>
    </row>
    <row r="43" spans="1:8" hidden="1">
      <c r="A43" s="66" t="s">
        <v>158</v>
      </c>
      <c r="B43" s="59" t="s">
        <v>160</v>
      </c>
      <c r="C43" s="58">
        <v>43878</v>
      </c>
      <c r="D43" s="59" t="s">
        <v>72</v>
      </c>
      <c r="E43" s="60">
        <v>1</v>
      </c>
      <c r="F43" s="59" t="s">
        <v>69</v>
      </c>
      <c r="G43" s="59" t="s">
        <v>67</v>
      </c>
      <c r="H43" s="61"/>
    </row>
    <row r="44" spans="1:8" hidden="1">
      <c r="A44" s="51" t="s">
        <v>165</v>
      </c>
      <c r="B44" s="52" t="s">
        <v>166</v>
      </c>
      <c r="C44" s="53">
        <v>43879</v>
      </c>
      <c r="D44" s="52" t="s">
        <v>72</v>
      </c>
      <c r="E44" s="54">
        <v>1</v>
      </c>
      <c r="F44" s="52" t="s">
        <v>18</v>
      </c>
      <c r="G44" s="52" t="s">
        <v>67</v>
      </c>
      <c r="H44" s="55"/>
    </row>
    <row r="45" spans="1:8" hidden="1">
      <c r="A45" s="66" t="s">
        <v>167</v>
      </c>
      <c r="B45" s="59" t="s">
        <v>168</v>
      </c>
      <c r="C45" s="58">
        <v>43881</v>
      </c>
      <c r="D45" s="59" t="s">
        <v>72</v>
      </c>
      <c r="E45" s="60">
        <v>1</v>
      </c>
      <c r="F45" s="59" t="s">
        <v>11</v>
      </c>
      <c r="G45" s="59" t="s">
        <v>67</v>
      </c>
      <c r="H45" s="61"/>
    </row>
    <row r="46" spans="1:8" hidden="1">
      <c r="A46" s="51" t="s">
        <v>171</v>
      </c>
      <c r="B46" s="52" t="s">
        <v>172</v>
      </c>
      <c r="C46" s="53">
        <v>43881</v>
      </c>
      <c r="D46" s="52" t="s">
        <v>72</v>
      </c>
      <c r="E46" s="54">
        <v>1</v>
      </c>
      <c r="F46" s="52" t="s">
        <v>55</v>
      </c>
      <c r="G46" s="52" t="s">
        <v>67</v>
      </c>
      <c r="H46" s="55"/>
    </row>
    <row r="47" spans="1:8" hidden="1">
      <c r="A47" s="66" t="s">
        <v>169</v>
      </c>
      <c r="B47" s="59" t="s">
        <v>170</v>
      </c>
      <c r="C47" s="58">
        <v>43882</v>
      </c>
      <c r="D47" s="59" t="s">
        <v>72</v>
      </c>
      <c r="E47" s="60">
        <v>1</v>
      </c>
      <c r="F47" s="59" t="s">
        <v>34</v>
      </c>
      <c r="G47" s="59" t="s">
        <v>67</v>
      </c>
      <c r="H47" s="61"/>
    </row>
    <row r="48" spans="1:8" hidden="1">
      <c r="A48" s="51" t="s">
        <v>173</v>
      </c>
      <c r="B48" s="52" t="s">
        <v>174</v>
      </c>
      <c r="C48" s="53">
        <v>43888</v>
      </c>
      <c r="D48" s="52" t="s">
        <v>72</v>
      </c>
      <c r="E48" s="54">
        <v>1</v>
      </c>
      <c r="F48" s="52" t="s">
        <v>34</v>
      </c>
      <c r="G48" s="52" t="s">
        <v>67</v>
      </c>
      <c r="H48" s="55"/>
    </row>
    <row r="49" spans="1:8" hidden="1">
      <c r="A49" s="66" t="s">
        <v>175</v>
      </c>
      <c r="B49" s="59" t="s">
        <v>176</v>
      </c>
      <c r="C49" s="58">
        <v>43888</v>
      </c>
      <c r="D49" s="59" t="s">
        <v>72</v>
      </c>
      <c r="E49" s="60">
        <v>2</v>
      </c>
      <c r="F49" s="59" t="s">
        <v>18</v>
      </c>
      <c r="G49" s="59" t="s">
        <v>67</v>
      </c>
      <c r="H49" s="61"/>
    </row>
    <row r="50" spans="1:8" hidden="1">
      <c r="A50" s="51" t="s">
        <v>178</v>
      </c>
      <c r="B50" s="52" t="s">
        <v>177</v>
      </c>
      <c r="C50" s="53">
        <v>43888</v>
      </c>
      <c r="D50" s="52" t="s">
        <v>72</v>
      </c>
      <c r="E50" s="54">
        <v>1</v>
      </c>
      <c r="F50" s="52" t="s">
        <v>56</v>
      </c>
      <c r="G50" s="52" t="s">
        <v>67</v>
      </c>
      <c r="H50" s="55"/>
    </row>
    <row r="51" spans="1:8" hidden="1">
      <c r="A51" s="66" t="s">
        <v>179</v>
      </c>
      <c r="B51" s="59" t="s">
        <v>180</v>
      </c>
      <c r="C51" s="58">
        <v>43889</v>
      </c>
      <c r="D51" s="59" t="s">
        <v>74</v>
      </c>
      <c r="E51" s="60">
        <v>1</v>
      </c>
      <c r="F51" s="59" t="s">
        <v>70</v>
      </c>
      <c r="G51" s="59" t="s">
        <v>67</v>
      </c>
      <c r="H51" s="61"/>
    </row>
    <row r="52" spans="1:8" hidden="1">
      <c r="A52" s="51" t="s">
        <v>116</v>
      </c>
      <c r="B52" s="52" t="s">
        <v>117</v>
      </c>
      <c r="C52" s="53">
        <v>43889</v>
      </c>
      <c r="D52" s="52" t="s">
        <v>72</v>
      </c>
      <c r="E52" s="54">
        <v>1</v>
      </c>
      <c r="F52" s="52" t="s">
        <v>14</v>
      </c>
      <c r="G52" s="52" t="s">
        <v>68</v>
      </c>
      <c r="H52" s="55"/>
    </row>
    <row r="53" spans="1:8" hidden="1">
      <c r="A53" s="69" t="s">
        <v>184</v>
      </c>
      <c r="B53" s="57" t="s">
        <v>181</v>
      </c>
      <c r="C53" s="58">
        <v>43893</v>
      </c>
      <c r="D53" s="59" t="s">
        <v>72</v>
      </c>
      <c r="E53" s="60">
        <v>1</v>
      </c>
      <c r="F53" s="59" t="s">
        <v>45</v>
      </c>
      <c r="G53" s="59" t="s">
        <v>67</v>
      </c>
      <c r="H53" s="61"/>
    </row>
    <row r="54" spans="1:8" hidden="1">
      <c r="A54" s="51" t="s">
        <v>182</v>
      </c>
      <c r="B54" s="52" t="s">
        <v>183</v>
      </c>
      <c r="C54" s="53">
        <v>43895</v>
      </c>
      <c r="D54" s="52" t="s">
        <v>72</v>
      </c>
      <c r="E54" s="54">
        <v>1</v>
      </c>
      <c r="F54" s="52" t="s">
        <v>55</v>
      </c>
      <c r="G54" s="52" t="s">
        <v>67</v>
      </c>
      <c r="H54" s="55"/>
    </row>
    <row r="55" spans="1:8" hidden="1">
      <c r="A55" s="66" t="s">
        <v>185</v>
      </c>
      <c r="B55" s="59" t="s">
        <v>186</v>
      </c>
      <c r="C55" s="58">
        <v>43895</v>
      </c>
      <c r="D55" s="59" t="s">
        <v>72</v>
      </c>
      <c r="E55" s="60">
        <v>1</v>
      </c>
      <c r="F55" s="59" t="s">
        <v>12</v>
      </c>
      <c r="G55" s="59" t="s">
        <v>67</v>
      </c>
      <c r="H55" s="61"/>
    </row>
    <row r="56" spans="1:8" hidden="1">
      <c r="A56" s="51" t="s">
        <v>187</v>
      </c>
      <c r="B56" s="52" t="s">
        <v>188</v>
      </c>
      <c r="C56" s="53">
        <v>43899</v>
      </c>
      <c r="D56" s="52" t="s">
        <v>72</v>
      </c>
      <c r="E56" s="54">
        <v>1</v>
      </c>
      <c r="F56" s="52" t="s">
        <v>11</v>
      </c>
      <c r="G56" s="52" t="s">
        <v>109</v>
      </c>
      <c r="H56" s="55"/>
    </row>
    <row r="57" spans="1:8" hidden="1">
      <c r="A57" s="66" t="s">
        <v>189</v>
      </c>
      <c r="B57" s="59" t="s">
        <v>190</v>
      </c>
      <c r="C57" s="58">
        <v>43899</v>
      </c>
      <c r="D57" s="59" t="s">
        <v>73</v>
      </c>
      <c r="E57" s="60">
        <v>1</v>
      </c>
      <c r="F57" s="59" t="s">
        <v>15</v>
      </c>
      <c r="G57" s="59" t="s">
        <v>66</v>
      </c>
      <c r="H57" s="61"/>
    </row>
    <row r="58" spans="1:8" hidden="1">
      <c r="A58" s="51" t="s">
        <v>191</v>
      </c>
      <c r="B58" s="52" t="s">
        <v>192</v>
      </c>
      <c r="C58" s="53">
        <v>43902</v>
      </c>
      <c r="D58" s="52" t="s">
        <v>72</v>
      </c>
      <c r="E58" s="54">
        <v>1</v>
      </c>
      <c r="F58" s="52" t="s">
        <v>59</v>
      </c>
      <c r="G58" s="52" t="s">
        <v>68</v>
      </c>
      <c r="H58" s="55"/>
    </row>
    <row r="59" spans="1:8" hidden="1">
      <c r="A59" s="66" t="s">
        <v>193</v>
      </c>
      <c r="B59" s="59" t="s">
        <v>194</v>
      </c>
      <c r="C59" s="58">
        <v>43903</v>
      </c>
      <c r="D59" s="59" t="s">
        <v>72</v>
      </c>
      <c r="E59" s="60">
        <v>1</v>
      </c>
      <c r="F59" s="59" t="s">
        <v>23</v>
      </c>
      <c r="G59" s="59" t="s">
        <v>67</v>
      </c>
      <c r="H59" s="61"/>
    </row>
    <row r="60" spans="1:8" hidden="1">
      <c r="A60" s="51" t="s">
        <v>195</v>
      </c>
      <c r="B60" s="52" t="s">
        <v>196</v>
      </c>
      <c r="C60" s="53">
        <v>43903</v>
      </c>
      <c r="D60" s="52" t="s">
        <v>72</v>
      </c>
      <c r="E60" s="54">
        <v>1</v>
      </c>
      <c r="F60" s="52" t="s">
        <v>11</v>
      </c>
      <c r="G60" s="52" t="s">
        <v>67</v>
      </c>
      <c r="H60" s="55"/>
    </row>
    <row r="61" spans="1:8" hidden="1">
      <c r="A61" s="66" t="s">
        <v>197</v>
      </c>
      <c r="B61" s="59" t="s">
        <v>198</v>
      </c>
      <c r="C61" s="58">
        <v>43907</v>
      </c>
      <c r="D61" s="59" t="s">
        <v>74</v>
      </c>
      <c r="E61" s="60">
        <v>1</v>
      </c>
      <c r="F61" s="59" t="s">
        <v>23</v>
      </c>
      <c r="G61" s="59" t="s">
        <v>67</v>
      </c>
      <c r="H61" s="61"/>
    </row>
    <row r="62" spans="1:8" hidden="1">
      <c r="A62" s="51" t="s">
        <v>199</v>
      </c>
      <c r="B62" s="52" t="s">
        <v>200</v>
      </c>
      <c r="C62" s="53">
        <v>43909</v>
      </c>
      <c r="D62" s="52" t="s">
        <v>72</v>
      </c>
      <c r="E62" s="54">
        <v>1</v>
      </c>
      <c r="F62" s="52" t="s">
        <v>12</v>
      </c>
      <c r="G62" s="52" t="s">
        <v>67</v>
      </c>
      <c r="H62" s="55"/>
    </row>
    <row r="63" spans="1:8" hidden="1">
      <c r="A63" s="66" t="s">
        <v>201</v>
      </c>
      <c r="B63" s="59" t="s">
        <v>202</v>
      </c>
      <c r="C63" s="58">
        <v>43917</v>
      </c>
      <c r="D63" s="59" t="s">
        <v>72</v>
      </c>
      <c r="E63" s="60">
        <v>1</v>
      </c>
      <c r="F63" s="59" t="s">
        <v>59</v>
      </c>
      <c r="G63" s="59" t="s">
        <v>67</v>
      </c>
      <c r="H63" s="61"/>
    </row>
    <row r="64" spans="1:8" hidden="1">
      <c r="A64" s="51" t="s">
        <v>212</v>
      </c>
      <c r="B64" s="68" t="s">
        <v>205</v>
      </c>
      <c r="C64" s="53">
        <v>43923</v>
      </c>
      <c r="D64" s="52" t="s">
        <v>72</v>
      </c>
      <c r="E64" s="54">
        <v>1</v>
      </c>
      <c r="F64" s="52" t="s">
        <v>11</v>
      </c>
      <c r="G64" s="52" t="s">
        <v>67</v>
      </c>
      <c r="H64" s="55"/>
    </row>
    <row r="65" spans="1:8" hidden="1">
      <c r="A65" s="66" t="s">
        <v>203</v>
      </c>
      <c r="B65" s="59" t="s">
        <v>204</v>
      </c>
      <c r="C65" s="58">
        <v>43924</v>
      </c>
      <c r="D65" s="59" t="s">
        <v>72</v>
      </c>
      <c r="E65" s="60">
        <v>1</v>
      </c>
      <c r="F65" s="59" t="s">
        <v>14</v>
      </c>
      <c r="G65" s="59" t="s">
        <v>67</v>
      </c>
      <c r="H65" s="61"/>
    </row>
    <row r="66" spans="1:8" hidden="1">
      <c r="A66" s="51" t="s">
        <v>206</v>
      </c>
      <c r="B66" s="52" t="s">
        <v>207</v>
      </c>
      <c r="C66" s="53">
        <v>43929</v>
      </c>
      <c r="D66" s="52" t="s">
        <v>72</v>
      </c>
      <c r="E66" s="54">
        <v>1</v>
      </c>
      <c r="F66" s="52" t="s">
        <v>62</v>
      </c>
      <c r="G66" s="52" t="s">
        <v>67</v>
      </c>
      <c r="H66" s="55"/>
    </row>
    <row r="67" spans="1:8" hidden="1">
      <c r="A67" s="70" t="s">
        <v>208</v>
      </c>
      <c r="B67" s="71" t="s">
        <v>209</v>
      </c>
      <c r="C67" s="72">
        <v>43930</v>
      </c>
      <c r="D67" s="71" t="s">
        <v>72</v>
      </c>
      <c r="E67" s="73">
        <v>0</v>
      </c>
      <c r="F67" s="71" t="s">
        <v>62</v>
      </c>
      <c r="G67" s="71" t="s">
        <v>67</v>
      </c>
      <c r="H67" s="61"/>
    </row>
    <row r="68" spans="1:8" hidden="1">
      <c r="A68" s="51" t="s">
        <v>210</v>
      </c>
      <c r="B68" s="52" t="s">
        <v>211</v>
      </c>
      <c r="C68" s="53">
        <v>43935</v>
      </c>
      <c r="D68" s="52" t="s">
        <v>72</v>
      </c>
      <c r="E68" s="54">
        <v>1</v>
      </c>
      <c r="F68" s="52" t="s">
        <v>12</v>
      </c>
      <c r="G68" s="52" t="s">
        <v>67</v>
      </c>
      <c r="H68" s="55"/>
    </row>
    <row r="69" spans="1:8" hidden="1">
      <c r="A69" s="66" t="s">
        <v>213</v>
      </c>
      <c r="B69" s="59" t="s">
        <v>156</v>
      </c>
      <c r="C69" s="58">
        <v>43935</v>
      </c>
      <c r="D69" s="59" t="s">
        <v>72</v>
      </c>
      <c r="E69" s="60">
        <v>1</v>
      </c>
      <c r="F69" s="59" t="s">
        <v>18</v>
      </c>
      <c r="G69" s="59" t="s">
        <v>66</v>
      </c>
      <c r="H69" s="61"/>
    </row>
    <row r="70" spans="1:8" hidden="1">
      <c r="A70" s="51" t="s">
        <v>214</v>
      </c>
      <c r="B70" s="52" t="s">
        <v>215</v>
      </c>
      <c r="C70" s="53">
        <v>43935</v>
      </c>
      <c r="D70" s="52" t="s">
        <v>72</v>
      </c>
      <c r="E70" s="54">
        <v>1</v>
      </c>
      <c r="F70" s="52" t="s">
        <v>70</v>
      </c>
      <c r="G70" s="52" t="s">
        <v>67</v>
      </c>
      <c r="H70" s="55"/>
    </row>
    <row r="71" spans="1:8" hidden="1">
      <c r="A71" s="66" t="s">
        <v>216</v>
      </c>
      <c r="B71" s="59" t="s">
        <v>217</v>
      </c>
      <c r="C71" s="58">
        <v>43938</v>
      </c>
      <c r="D71" s="59" t="s">
        <v>72</v>
      </c>
      <c r="E71" s="60">
        <v>1</v>
      </c>
      <c r="F71" s="59" t="s">
        <v>69</v>
      </c>
      <c r="G71" s="59" t="s">
        <v>67</v>
      </c>
      <c r="H71" s="61"/>
    </row>
    <row r="72" spans="1:8" hidden="1">
      <c r="A72" s="51" t="s">
        <v>218</v>
      </c>
      <c r="B72" s="52" t="s">
        <v>219</v>
      </c>
      <c r="C72" s="53">
        <v>43938</v>
      </c>
      <c r="D72" s="52" t="s">
        <v>72</v>
      </c>
      <c r="E72" s="54">
        <v>1</v>
      </c>
      <c r="F72" s="52" t="s">
        <v>8</v>
      </c>
      <c r="G72" s="52" t="s">
        <v>67</v>
      </c>
      <c r="H72" s="55"/>
    </row>
    <row r="73" spans="1:8" hidden="1">
      <c r="A73" s="66" t="s">
        <v>221</v>
      </c>
      <c r="B73" s="59" t="s">
        <v>220</v>
      </c>
      <c r="C73" s="58">
        <v>43941</v>
      </c>
      <c r="D73" s="59" t="s">
        <v>72</v>
      </c>
      <c r="E73" s="60">
        <v>1</v>
      </c>
      <c r="F73" s="59"/>
      <c r="G73" s="59" t="s">
        <v>66</v>
      </c>
      <c r="H73" s="61"/>
    </row>
    <row r="74" spans="1:8" hidden="1">
      <c r="A74" s="51" t="s">
        <v>222</v>
      </c>
      <c r="B74" s="52" t="s">
        <v>223</v>
      </c>
      <c r="C74" s="53">
        <v>43944</v>
      </c>
      <c r="D74" s="52" t="s">
        <v>72</v>
      </c>
      <c r="E74" s="54">
        <v>1</v>
      </c>
      <c r="F74" s="52" t="s">
        <v>55</v>
      </c>
      <c r="G74" s="52" t="s">
        <v>67</v>
      </c>
      <c r="H74" s="55"/>
    </row>
    <row r="75" spans="1:8" hidden="1">
      <c r="A75" s="66" t="s">
        <v>224</v>
      </c>
      <c r="B75" s="59" t="s">
        <v>225</v>
      </c>
      <c r="C75" s="58">
        <v>43944</v>
      </c>
      <c r="D75" s="59" t="s">
        <v>72</v>
      </c>
      <c r="E75" s="60">
        <v>1</v>
      </c>
      <c r="F75" s="59" t="s">
        <v>17</v>
      </c>
      <c r="G75" s="59" t="s">
        <v>67</v>
      </c>
      <c r="H75" s="61"/>
    </row>
    <row r="76" spans="1:8" hidden="1">
      <c r="A76" s="51" t="s">
        <v>226</v>
      </c>
      <c r="B76" s="52" t="s">
        <v>227</v>
      </c>
      <c r="C76" s="53">
        <v>43951</v>
      </c>
      <c r="D76" s="52" t="s">
        <v>72</v>
      </c>
      <c r="E76" s="54">
        <v>1</v>
      </c>
      <c r="F76" s="52" t="s">
        <v>11</v>
      </c>
      <c r="G76" s="52" t="s">
        <v>67</v>
      </c>
      <c r="H76" s="55"/>
    </row>
    <row r="77" spans="1:8" hidden="1">
      <c r="A77" s="66" t="s">
        <v>228</v>
      </c>
      <c r="B77" s="59" t="s">
        <v>229</v>
      </c>
      <c r="C77" s="58">
        <v>43955</v>
      </c>
      <c r="D77" s="59" t="s">
        <v>72</v>
      </c>
      <c r="E77" s="60">
        <v>1</v>
      </c>
      <c r="F77" s="59" t="s">
        <v>14</v>
      </c>
      <c r="G77" s="59" t="s">
        <v>67</v>
      </c>
      <c r="H77" s="61"/>
    </row>
    <row r="78" spans="1:8" hidden="1">
      <c r="A78" s="51" t="s">
        <v>230</v>
      </c>
      <c r="B78" s="52" t="s">
        <v>231</v>
      </c>
      <c r="C78" s="53">
        <v>43955</v>
      </c>
      <c r="D78" s="52" t="s">
        <v>72</v>
      </c>
      <c r="E78" s="54">
        <v>1</v>
      </c>
      <c r="F78" s="52" t="s">
        <v>14</v>
      </c>
      <c r="G78" s="52" t="s">
        <v>67</v>
      </c>
      <c r="H78" s="55"/>
    </row>
    <row r="79" spans="1:8" hidden="1">
      <c r="A79" s="66" t="s">
        <v>232</v>
      </c>
      <c r="B79" s="59" t="s">
        <v>233</v>
      </c>
      <c r="C79" s="58">
        <v>43956</v>
      </c>
      <c r="D79" s="59" t="s">
        <v>72</v>
      </c>
      <c r="E79" s="60">
        <v>1</v>
      </c>
      <c r="F79" s="59" t="s">
        <v>56</v>
      </c>
      <c r="G79" s="59" t="s">
        <v>67</v>
      </c>
      <c r="H79" s="61"/>
    </row>
    <row r="80" spans="1:8" hidden="1">
      <c r="A80" s="51" t="s">
        <v>90</v>
      </c>
      <c r="B80" s="52" t="s">
        <v>234</v>
      </c>
      <c r="C80" s="53">
        <v>43956</v>
      </c>
      <c r="D80" s="52" t="s">
        <v>72</v>
      </c>
      <c r="E80" s="54">
        <v>1</v>
      </c>
      <c r="F80" s="52" t="s">
        <v>69</v>
      </c>
      <c r="G80" s="52" t="s">
        <v>66</v>
      </c>
      <c r="H80" s="55"/>
    </row>
    <row r="81" spans="1:8" hidden="1">
      <c r="A81" s="66" t="s">
        <v>235</v>
      </c>
      <c r="B81" s="59" t="s">
        <v>236</v>
      </c>
      <c r="C81" s="58">
        <v>43957</v>
      </c>
      <c r="D81" s="59" t="s">
        <v>72</v>
      </c>
      <c r="E81" s="60">
        <v>1</v>
      </c>
      <c r="F81" s="59" t="s">
        <v>18</v>
      </c>
      <c r="G81" s="59" t="s">
        <v>67</v>
      </c>
      <c r="H81" s="61"/>
    </row>
    <row r="82" spans="1:8" hidden="1">
      <c r="A82" s="51" t="s">
        <v>237</v>
      </c>
      <c r="B82" s="52" t="s">
        <v>238</v>
      </c>
      <c r="C82" s="53">
        <v>43958</v>
      </c>
      <c r="D82" s="52" t="s">
        <v>72</v>
      </c>
      <c r="E82" s="54">
        <v>1</v>
      </c>
      <c r="F82" s="52" t="s">
        <v>12</v>
      </c>
      <c r="G82" s="52" t="s">
        <v>67</v>
      </c>
      <c r="H82" s="55"/>
    </row>
    <row r="83" spans="1:8" hidden="1">
      <c r="A83" s="66" t="s">
        <v>239</v>
      </c>
      <c r="B83" s="59" t="s">
        <v>240</v>
      </c>
      <c r="C83" s="58">
        <v>43958</v>
      </c>
      <c r="D83" s="59" t="s">
        <v>72</v>
      </c>
      <c r="E83" s="60">
        <v>1</v>
      </c>
      <c r="F83" s="59" t="s">
        <v>8</v>
      </c>
      <c r="G83" s="59" t="s">
        <v>66</v>
      </c>
      <c r="H83" s="61"/>
    </row>
    <row r="84" spans="1:8" hidden="1">
      <c r="A84" s="51" t="s">
        <v>241</v>
      </c>
      <c r="B84" s="52" t="s">
        <v>242</v>
      </c>
      <c r="C84" s="53">
        <v>43958</v>
      </c>
      <c r="D84" s="52" t="s">
        <v>72</v>
      </c>
      <c r="E84" s="54">
        <v>1</v>
      </c>
      <c r="F84" s="52" t="s">
        <v>11</v>
      </c>
      <c r="G84" s="52" t="s">
        <v>68</v>
      </c>
      <c r="H84" s="55"/>
    </row>
    <row r="85" spans="1:8" hidden="1">
      <c r="A85" s="66" t="s">
        <v>243</v>
      </c>
      <c r="B85" s="59" t="s">
        <v>244</v>
      </c>
      <c r="C85" s="58">
        <v>43963</v>
      </c>
      <c r="D85" s="59" t="s">
        <v>72</v>
      </c>
      <c r="E85" s="60">
        <v>1</v>
      </c>
      <c r="F85" s="59" t="s">
        <v>17</v>
      </c>
      <c r="G85" s="59" t="s">
        <v>67</v>
      </c>
      <c r="H85" s="61"/>
    </row>
    <row r="86" spans="1:8" hidden="1">
      <c r="A86" s="51" t="s">
        <v>267</v>
      </c>
      <c r="B86" s="52" t="s">
        <v>268</v>
      </c>
      <c r="C86" s="53">
        <v>43963</v>
      </c>
      <c r="D86" s="52" t="s">
        <v>72</v>
      </c>
      <c r="E86" s="54">
        <v>1</v>
      </c>
      <c r="F86" s="52" t="s">
        <v>70</v>
      </c>
      <c r="G86" s="52" t="s">
        <v>66</v>
      </c>
      <c r="H86" s="55"/>
    </row>
    <row r="87" spans="1:8" hidden="1">
      <c r="A87" s="66" t="s">
        <v>263</v>
      </c>
      <c r="B87" s="59" t="s">
        <v>264</v>
      </c>
      <c r="C87" s="58">
        <v>43964</v>
      </c>
      <c r="D87" s="59" t="s">
        <v>72</v>
      </c>
      <c r="E87" s="60">
        <v>1</v>
      </c>
      <c r="F87" s="59" t="s">
        <v>17</v>
      </c>
      <c r="G87" s="59" t="s">
        <v>68</v>
      </c>
      <c r="H87" s="61"/>
    </row>
    <row r="88" spans="1:8" hidden="1">
      <c r="A88" s="51" t="s">
        <v>245</v>
      </c>
      <c r="B88" s="52" t="s">
        <v>246</v>
      </c>
      <c r="C88" s="53">
        <v>43966</v>
      </c>
      <c r="D88" s="52" t="s">
        <v>72</v>
      </c>
      <c r="E88" s="54">
        <v>1</v>
      </c>
      <c r="F88" s="52" t="s">
        <v>8</v>
      </c>
      <c r="G88" s="52" t="s">
        <v>67</v>
      </c>
      <c r="H88" s="55"/>
    </row>
    <row r="89" spans="1:8" hidden="1">
      <c r="A89" s="66" t="s">
        <v>259</v>
      </c>
      <c r="B89" s="59" t="s">
        <v>260</v>
      </c>
      <c r="C89" s="58">
        <v>43966</v>
      </c>
      <c r="D89" s="59" t="s">
        <v>72</v>
      </c>
      <c r="E89" s="60">
        <v>1</v>
      </c>
      <c r="F89" s="59" t="s">
        <v>58</v>
      </c>
      <c r="G89" s="59" t="s">
        <v>66</v>
      </c>
      <c r="H89" s="61"/>
    </row>
    <row r="90" spans="1:8" hidden="1">
      <c r="A90" s="51" t="s">
        <v>261</v>
      </c>
      <c r="B90" s="52" t="s">
        <v>262</v>
      </c>
      <c r="C90" s="53">
        <v>43966</v>
      </c>
      <c r="D90" s="52" t="s">
        <v>72</v>
      </c>
      <c r="E90" s="54">
        <v>1</v>
      </c>
      <c r="F90" s="52" t="s">
        <v>8</v>
      </c>
      <c r="G90" s="52" t="s">
        <v>68</v>
      </c>
      <c r="H90" s="55"/>
    </row>
    <row r="91" spans="1:8" hidden="1">
      <c r="A91" s="66" t="s">
        <v>247</v>
      </c>
      <c r="B91" s="59" t="s">
        <v>248</v>
      </c>
      <c r="C91" s="58">
        <v>43969</v>
      </c>
      <c r="D91" s="59" t="s">
        <v>72</v>
      </c>
      <c r="E91" s="60">
        <v>1</v>
      </c>
      <c r="F91" s="59" t="s">
        <v>21</v>
      </c>
      <c r="G91" s="59" t="s">
        <v>67</v>
      </c>
      <c r="H91" s="61"/>
    </row>
    <row r="92" spans="1:8" hidden="1">
      <c r="A92" s="51" t="s">
        <v>265</v>
      </c>
      <c r="B92" s="52" t="s">
        <v>266</v>
      </c>
      <c r="C92" s="53">
        <v>43969</v>
      </c>
      <c r="D92" s="52" t="s">
        <v>72</v>
      </c>
      <c r="E92" s="54">
        <v>1</v>
      </c>
      <c r="F92" s="52" t="s">
        <v>70</v>
      </c>
      <c r="G92" s="52" t="s">
        <v>66</v>
      </c>
      <c r="H92" s="55"/>
    </row>
    <row r="93" spans="1:8" hidden="1">
      <c r="A93" s="66" t="s">
        <v>250</v>
      </c>
      <c r="B93" s="59" t="s">
        <v>249</v>
      </c>
      <c r="C93" s="58">
        <v>43970</v>
      </c>
      <c r="D93" s="59" t="s">
        <v>72</v>
      </c>
      <c r="E93" s="60">
        <v>1</v>
      </c>
      <c r="F93" s="59" t="s">
        <v>17</v>
      </c>
      <c r="G93" s="59" t="s">
        <v>67</v>
      </c>
      <c r="H93" s="61"/>
    </row>
    <row r="94" spans="1:8" hidden="1">
      <c r="A94" s="51" t="s">
        <v>258</v>
      </c>
      <c r="B94" s="52" t="s">
        <v>257</v>
      </c>
      <c r="C94" s="53">
        <v>43970</v>
      </c>
      <c r="D94" s="52" t="s">
        <v>72</v>
      </c>
      <c r="E94" s="54">
        <v>2</v>
      </c>
      <c r="F94" s="52" t="s">
        <v>11</v>
      </c>
      <c r="G94" s="52" t="s">
        <v>66</v>
      </c>
      <c r="H94" s="55"/>
    </row>
    <row r="95" spans="1:8" hidden="1">
      <c r="A95" s="66" t="s">
        <v>255</v>
      </c>
      <c r="B95" s="59" t="s">
        <v>256</v>
      </c>
      <c r="C95" s="58">
        <v>43971</v>
      </c>
      <c r="D95" s="59" t="s">
        <v>72</v>
      </c>
      <c r="E95" s="60">
        <v>1</v>
      </c>
      <c r="F95" s="59" t="s">
        <v>14</v>
      </c>
      <c r="G95" s="59" t="s">
        <v>68</v>
      </c>
      <c r="H95" s="61"/>
    </row>
    <row r="96" spans="1:8" hidden="1">
      <c r="A96" s="51" t="s">
        <v>251</v>
      </c>
      <c r="B96" s="52" t="s">
        <v>252</v>
      </c>
      <c r="C96" s="53">
        <v>43972</v>
      </c>
      <c r="D96" s="52" t="s">
        <v>72</v>
      </c>
      <c r="E96" s="54">
        <v>1</v>
      </c>
      <c r="F96" s="52" t="s">
        <v>14</v>
      </c>
      <c r="G96" s="52" t="s">
        <v>67</v>
      </c>
      <c r="H96" s="55"/>
    </row>
    <row r="97" spans="1:8" hidden="1">
      <c r="A97" s="66" t="s">
        <v>253</v>
      </c>
      <c r="B97" s="59" t="s">
        <v>254</v>
      </c>
      <c r="C97" s="58">
        <v>43973</v>
      </c>
      <c r="D97" s="59" t="s">
        <v>72</v>
      </c>
      <c r="E97" s="60">
        <v>1</v>
      </c>
      <c r="F97" s="59" t="s">
        <v>12</v>
      </c>
      <c r="G97" s="59" t="s">
        <v>67</v>
      </c>
      <c r="H97" s="61"/>
    </row>
    <row r="98" spans="1:8" hidden="1">
      <c r="A98" s="51" t="s">
        <v>269</v>
      </c>
      <c r="B98" s="52" t="s">
        <v>270</v>
      </c>
      <c r="C98" s="53">
        <v>43976</v>
      </c>
      <c r="D98" s="52" t="s">
        <v>72</v>
      </c>
      <c r="E98" s="54">
        <v>2</v>
      </c>
      <c r="F98" s="52" t="s">
        <v>12</v>
      </c>
      <c r="G98" s="52" t="s">
        <v>68</v>
      </c>
      <c r="H98" s="55"/>
    </row>
    <row r="99" spans="1:8" hidden="1">
      <c r="A99" s="66" t="s">
        <v>271</v>
      </c>
      <c r="B99" s="59" t="s">
        <v>272</v>
      </c>
      <c r="C99" s="58">
        <v>43976</v>
      </c>
      <c r="D99" s="59" t="s">
        <v>72</v>
      </c>
      <c r="E99" s="60">
        <v>1</v>
      </c>
      <c r="F99" s="59"/>
      <c r="G99" s="59" t="s">
        <v>66</v>
      </c>
      <c r="H99" s="61"/>
    </row>
    <row r="100" spans="1:8" hidden="1">
      <c r="A100" s="51" t="s">
        <v>273</v>
      </c>
      <c r="B100" s="52" t="s">
        <v>274</v>
      </c>
      <c r="C100" s="53">
        <v>43976</v>
      </c>
      <c r="D100" s="52" t="s">
        <v>72</v>
      </c>
      <c r="E100" s="54">
        <v>1</v>
      </c>
      <c r="F100" s="52" t="s">
        <v>62</v>
      </c>
      <c r="G100" s="52" t="s">
        <v>66</v>
      </c>
      <c r="H100" s="55"/>
    </row>
    <row r="101" spans="1:8" hidden="1">
      <c r="A101" s="66" t="s">
        <v>276</v>
      </c>
      <c r="B101" s="59" t="s">
        <v>275</v>
      </c>
      <c r="C101" s="58">
        <v>43979</v>
      </c>
      <c r="D101" s="59" t="s">
        <v>72</v>
      </c>
      <c r="E101" s="60">
        <v>1</v>
      </c>
      <c r="F101" s="59" t="s">
        <v>11</v>
      </c>
      <c r="G101" s="59" t="s">
        <v>67</v>
      </c>
      <c r="H101" s="61"/>
    </row>
    <row r="102" spans="1:8" hidden="1">
      <c r="A102" s="51" t="s">
        <v>277</v>
      </c>
      <c r="B102" s="52" t="s">
        <v>278</v>
      </c>
      <c r="C102" s="53">
        <v>43979</v>
      </c>
      <c r="D102" s="52" t="s">
        <v>72</v>
      </c>
      <c r="E102" s="54">
        <v>1</v>
      </c>
      <c r="F102" s="52" t="s">
        <v>14</v>
      </c>
      <c r="G102" s="52" t="s">
        <v>67</v>
      </c>
      <c r="H102" s="55"/>
    </row>
    <row r="103" spans="1:8" hidden="1">
      <c r="A103" s="66" t="s">
        <v>279</v>
      </c>
      <c r="B103" s="59" t="s">
        <v>280</v>
      </c>
      <c r="C103" s="58">
        <v>43983</v>
      </c>
      <c r="D103" s="59" t="s">
        <v>72</v>
      </c>
      <c r="E103" s="60">
        <v>1</v>
      </c>
      <c r="F103" s="59" t="s">
        <v>14</v>
      </c>
      <c r="G103" s="59" t="s">
        <v>67</v>
      </c>
      <c r="H103" s="61"/>
    </row>
    <row r="104" spans="1:8" hidden="1">
      <c r="A104" s="51" t="s">
        <v>224</v>
      </c>
      <c r="B104" s="52" t="s">
        <v>543</v>
      </c>
      <c r="C104" s="53">
        <v>43984</v>
      </c>
      <c r="D104" s="52" t="s">
        <v>72</v>
      </c>
      <c r="E104" s="54">
        <v>1</v>
      </c>
      <c r="F104" s="52" t="s">
        <v>17</v>
      </c>
      <c r="G104" s="52" t="s">
        <v>66</v>
      </c>
      <c r="H104" s="55"/>
    </row>
    <row r="105" spans="1:8" hidden="1">
      <c r="A105" s="66" t="s">
        <v>281</v>
      </c>
      <c r="B105" s="59" t="s">
        <v>282</v>
      </c>
      <c r="C105" s="58">
        <v>43985</v>
      </c>
      <c r="D105" s="59" t="s">
        <v>72</v>
      </c>
      <c r="E105" s="60">
        <v>1</v>
      </c>
      <c r="F105" s="59" t="s">
        <v>14</v>
      </c>
      <c r="G105" s="59" t="s">
        <v>67</v>
      </c>
      <c r="H105" s="61"/>
    </row>
    <row r="106" spans="1:8" hidden="1">
      <c r="A106" s="51" t="s">
        <v>283</v>
      </c>
      <c r="B106" s="52" t="s">
        <v>284</v>
      </c>
      <c r="C106" s="53">
        <v>43990</v>
      </c>
      <c r="D106" s="52" t="s">
        <v>72</v>
      </c>
      <c r="E106" s="54">
        <v>1</v>
      </c>
      <c r="F106" s="52" t="s">
        <v>62</v>
      </c>
      <c r="G106" s="52" t="s">
        <v>67</v>
      </c>
      <c r="H106" s="55"/>
    </row>
    <row r="107" spans="1:8" hidden="1">
      <c r="A107" s="66" t="s">
        <v>285</v>
      </c>
      <c r="B107" s="59" t="s">
        <v>286</v>
      </c>
      <c r="C107" s="58">
        <v>43990</v>
      </c>
      <c r="D107" s="59" t="s">
        <v>72</v>
      </c>
      <c r="E107" s="60">
        <v>1</v>
      </c>
      <c r="F107" s="59" t="s">
        <v>11</v>
      </c>
      <c r="G107" s="59" t="s">
        <v>67</v>
      </c>
      <c r="H107" s="61"/>
    </row>
    <row r="108" spans="1:8" hidden="1">
      <c r="A108" s="51" t="s">
        <v>287</v>
      </c>
      <c r="B108" s="52" t="s">
        <v>288</v>
      </c>
      <c r="C108" s="53">
        <v>43991</v>
      </c>
      <c r="D108" s="52" t="s">
        <v>72</v>
      </c>
      <c r="E108" s="54">
        <v>1</v>
      </c>
      <c r="F108" s="52" t="s">
        <v>70</v>
      </c>
      <c r="G108" s="52" t="s">
        <v>67</v>
      </c>
      <c r="H108" s="55"/>
    </row>
    <row r="109" spans="1:8" hidden="1">
      <c r="A109" s="66" t="s">
        <v>289</v>
      </c>
      <c r="B109" s="59" t="s">
        <v>290</v>
      </c>
      <c r="C109" s="58">
        <v>43991</v>
      </c>
      <c r="D109" s="59" t="s">
        <v>72</v>
      </c>
      <c r="E109" s="60">
        <v>1</v>
      </c>
      <c r="F109" s="59" t="s">
        <v>21</v>
      </c>
      <c r="G109" s="59" t="s">
        <v>67</v>
      </c>
      <c r="H109" s="61"/>
    </row>
    <row r="110" spans="1:8" hidden="1">
      <c r="A110" s="51" t="s">
        <v>291</v>
      </c>
      <c r="B110" s="52" t="s">
        <v>292</v>
      </c>
      <c r="C110" s="53">
        <v>43991</v>
      </c>
      <c r="D110" s="52" t="s">
        <v>72</v>
      </c>
      <c r="E110" s="54">
        <v>1</v>
      </c>
      <c r="F110" s="52" t="s">
        <v>14</v>
      </c>
      <c r="G110" s="52" t="s">
        <v>67</v>
      </c>
      <c r="H110" s="55"/>
    </row>
    <row r="111" spans="1:8" hidden="1">
      <c r="A111" s="66" t="s">
        <v>88</v>
      </c>
      <c r="B111" s="59" t="s">
        <v>89</v>
      </c>
      <c r="C111" s="58">
        <v>43991</v>
      </c>
      <c r="D111" s="59" t="s">
        <v>72</v>
      </c>
      <c r="E111" s="60">
        <v>1</v>
      </c>
      <c r="F111" s="59" t="s">
        <v>14</v>
      </c>
      <c r="G111" s="59" t="s">
        <v>66</v>
      </c>
      <c r="H111" s="61"/>
    </row>
    <row r="112" spans="1:8" hidden="1">
      <c r="A112" s="51" t="s">
        <v>293</v>
      </c>
      <c r="B112" s="52" t="s">
        <v>294</v>
      </c>
      <c r="C112" s="53">
        <v>43991</v>
      </c>
      <c r="D112" s="52" t="s">
        <v>72</v>
      </c>
      <c r="E112" s="54">
        <v>1</v>
      </c>
      <c r="F112" s="52" t="s">
        <v>62</v>
      </c>
      <c r="G112" s="52" t="s">
        <v>67</v>
      </c>
      <c r="H112" s="55"/>
    </row>
    <row r="113" spans="1:8" hidden="1">
      <c r="A113" s="66" t="s">
        <v>157</v>
      </c>
      <c r="B113" s="59" t="s">
        <v>295</v>
      </c>
      <c r="C113" s="58">
        <v>43991</v>
      </c>
      <c r="D113" s="59" t="s">
        <v>74</v>
      </c>
      <c r="E113" s="60">
        <v>1</v>
      </c>
      <c r="F113" s="59" t="s">
        <v>69</v>
      </c>
      <c r="G113" s="59" t="s">
        <v>67</v>
      </c>
      <c r="H113" s="61"/>
    </row>
    <row r="114" spans="1:8" hidden="1">
      <c r="A114" s="51" t="s">
        <v>296</v>
      </c>
      <c r="B114" s="52" t="s">
        <v>297</v>
      </c>
      <c r="C114" s="53">
        <v>43994</v>
      </c>
      <c r="D114" s="52" t="s">
        <v>72</v>
      </c>
      <c r="E114" s="54">
        <v>1</v>
      </c>
      <c r="F114" s="52" t="s">
        <v>11</v>
      </c>
      <c r="G114" s="52" t="s">
        <v>67</v>
      </c>
      <c r="H114" s="55"/>
    </row>
    <row r="115" spans="1:8" hidden="1">
      <c r="A115" s="66" t="s">
        <v>298</v>
      </c>
      <c r="B115" s="59" t="s">
        <v>299</v>
      </c>
      <c r="C115" s="58">
        <v>43994</v>
      </c>
      <c r="D115" s="59" t="s">
        <v>72</v>
      </c>
      <c r="E115" s="60">
        <v>1</v>
      </c>
      <c r="F115" s="59" t="s">
        <v>14</v>
      </c>
      <c r="G115" s="59" t="s">
        <v>67</v>
      </c>
      <c r="H115" s="61"/>
    </row>
    <row r="116" spans="1:8" hidden="1">
      <c r="A116" s="51" t="s">
        <v>300</v>
      </c>
      <c r="B116" s="52" t="s">
        <v>301</v>
      </c>
      <c r="C116" s="53">
        <v>43998</v>
      </c>
      <c r="D116" s="52" t="s">
        <v>72</v>
      </c>
      <c r="E116" s="54">
        <v>1</v>
      </c>
      <c r="F116" s="52" t="s">
        <v>15</v>
      </c>
      <c r="G116" s="52" t="s">
        <v>66</v>
      </c>
      <c r="H116" s="55"/>
    </row>
    <row r="117" spans="1:8" hidden="1">
      <c r="A117" s="66" t="s">
        <v>302</v>
      </c>
      <c r="B117" s="59" t="s">
        <v>303</v>
      </c>
      <c r="C117" s="58">
        <v>43999</v>
      </c>
      <c r="D117" s="59" t="s">
        <v>72</v>
      </c>
      <c r="E117" s="60">
        <v>1</v>
      </c>
      <c r="F117" s="59" t="s">
        <v>61</v>
      </c>
      <c r="G117" s="59" t="s">
        <v>67</v>
      </c>
      <c r="H117" s="61"/>
    </row>
    <row r="118" spans="1:8" hidden="1">
      <c r="A118" s="51" t="s">
        <v>304</v>
      </c>
      <c r="B118" s="52" t="s">
        <v>305</v>
      </c>
      <c r="C118" s="53">
        <v>43999</v>
      </c>
      <c r="D118" s="52" t="s">
        <v>72</v>
      </c>
      <c r="E118" s="54">
        <v>1</v>
      </c>
      <c r="F118" s="52" t="s">
        <v>11</v>
      </c>
      <c r="G118" s="52" t="s">
        <v>67</v>
      </c>
      <c r="H118" s="55"/>
    </row>
    <row r="119" spans="1:8" hidden="1">
      <c r="A119" s="66" t="s">
        <v>306</v>
      </c>
      <c r="B119" s="59" t="s">
        <v>307</v>
      </c>
      <c r="C119" s="58">
        <v>44000</v>
      </c>
      <c r="D119" s="59" t="s">
        <v>72</v>
      </c>
      <c r="E119" s="60">
        <v>1</v>
      </c>
      <c r="F119" s="59" t="s">
        <v>61</v>
      </c>
      <c r="G119" s="59" t="s">
        <v>67</v>
      </c>
      <c r="H119" s="61"/>
    </row>
    <row r="120" spans="1:8" hidden="1">
      <c r="A120" s="51" t="s">
        <v>308</v>
      </c>
      <c r="B120" s="52" t="s">
        <v>309</v>
      </c>
      <c r="C120" s="53">
        <v>44005</v>
      </c>
      <c r="D120" s="52" t="s">
        <v>72</v>
      </c>
      <c r="E120" s="54">
        <v>1</v>
      </c>
      <c r="F120" s="52" t="s">
        <v>8</v>
      </c>
      <c r="G120" s="52" t="s">
        <v>67</v>
      </c>
      <c r="H120" s="55"/>
    </row>
    <row r="121" spans="1:8" hidden="1">
      <c r="A121" s="66" t="s">
        <v>310</v>
      </c>
      <c r="B121" s="59" t="s">
        <v>311</v>
      </c>
      <c r="C121" s="58">
        <v>44008</v>
      </c>
      <c r="D121" s="59" t="s">
        <v>72</v>
      </c>
      <c r="E121" s="60">
        <v>1</v>
      </c>
      <c r="F121" s="59" t="s">
        <v>8</v>
      </c>
      <c r="G121" s="59" t="s">
        <v>67</v>
      </c>
      <c r="H121" s="61"/>
    </row>
    <row r="122" spans="1:8" hidden="1">
      <c r="A122" s="51" t="s">
        <v>312</v>
      </c>
      <c r="B122" s="52" t="s">
        <v>313</v>
      </c>
      <c r="C122" s="53">
        <v>44008</v>
      </c>
      <c r="D122" s="52" t="s">
        <v>72</v>
      </c>
      <c r="E122" s="54">
        <v>1</v>
      </c>
      <c r="F122" s="52" t="s">
        <v>8</v>
      </c>
      <c r="G122" s="52" t="s">
        <v>67</v>
      </c>
      <c r="H122" s="55"/>
    </row>
    <row r="123" spans="1:8" hidden="1">
      <c r="A123" s="66" t="s">
        <v>314</v>
      </c>
      <c r="B123" s="59" t="s">
        <v>315</v>
      </c>
      <c r="C123" s="58">
        <v>44008</v>
      </c>
      <c r="D123" s="59" t="s">
        <v>72</v>
      </c>
      <c r="E123" s="60">
        <v>1</v>
      </c>
      <c r="F123" s="59" t="s">
        <v>61</v>
      </c>
      <c r="G123" s="59" t="s">
        <v>67</v>
      </c>
      <c r="H123" s="61"/>
    </row>
    <row r="124" spans="1:8" hidden="1">
      <c r="A124" s="51" t="s">
        <v>316</v>
      </c>
      <c r="B124" s="52" t="s">
        <v>317</v>
      </c>
      <c r="C124" s="53">
        <v>44011</v>
      </c>
      <c r="D124" s="52" t="s">
        <v>72</v>
      </c>
      <c r="E124" s="54">
        <v>1</v>
      </c>
      <c r="F124" s="52" t="s">
        <v>61</v>
      </c>
      <c r="G124" s="52" t="s">
        <v>67</v>
      </c>
      <c r="H124" s="55"/>
    </row>
    <row r="125" spans="1:8" hidden="1">
      <c r="A125" s="74" t="s">
        <v>318</v>
      </c>
      <c r="B125" s="75" t="s">
        <v>319</v>
      </c>
      <c r="C125" s="76">
        <v>44013</v>
      </c>
      <c r="D125" s="75" t="s">
        <v>74</v>
      </c>
      <c r="E125" s="77">
        <v>0</v>
      </c>
      <c r="F125" s="75" t="s">
        <v>12</v>
      </c>
      <c r="G125" s="75" t="s">
        <v>547</v>
      </c>
      <c r="H125" s="61"/>
    </row>
    <row r="126" spans="1:8" hidden="1">
      <c r="A126" s="51" t="s">
        <v>320</v>
      </c>
      <c r="B126" s="52" t="s">
        <v>321</v>
      </c>
      <c r="C126" s="53">
        <v>44021</v>
      </c>
      <c r="D126" s="52" t="s">
        <v>72</v>
      </c>
      <c r="E126" s="54">
        <v>1</v>
      </c>
      <c r="F126" s="52" t="s">
        <v>56</v>
      </c>
      <c r="G126" s="52" t="s">
        <v>67</v>
      </c>
      <c r="H126" s="55"/>
    </row>
    <row r="127" spans="1:8" hidden="1">
      <c r="A127" s="74" t="s">
        <v>322</v>
      </c>
      <c r="B127" s="75" t="s">
        <v>323</v>
      </c>
      <c r="C127" s="78">
        <v>44021</v>
      </c>
      <c r="D127" s="75" t="s">
        <v>74</v>
      </c>
      <c r="E127" s="77">
        <v>0</v>
      </c>
      <c r="F127" s="75" t="s">
        <v>62</v>
      </c>
      <c r="G127" s="75" t="s">
        <v>547</v>
      </c>
      <c r="H127" s="61"/>
    </row>
    <row r="128" spans="1:8" hidden="1">
      <c r="A128" s="51" t="s">
        <v>324</v>
      </c>
      <c r="B128" s="52" t="s">
        <v>325</v>
      </c>
      <c r="C128" s="53">
        <v>44021</v>
      </c>
      <c r="D128" s="52" t="s">
        <v>72</v>
      </c>
      <c r="E128" s="54">
        <v>1</v>
      </c>
      <c r="F128" s="52" t="s">
        <v>11</v>
      </c>
      <c r="G128" s="52" t="s">
        <v>67</v>
      </c>
      <c r="H128" s="55"/>
    </row>
    <row r="129" spans="1:8" hidden="1">
      <c r="A129" s="66" t="s">
        <v>326</v>
      </c>
      <c r="B129" s="59" t="s">
        <v>327</v>
      </c>
      <c r="C129" s="58">
        <v>44015</v>
      </c>
      <c r="D129" s="59" t="s">
        <v>72</v>
      </c>
      <c r="E129" s="60">
        <v>1</v>
      </c>
      <c r="F129" s="59" t="s">
        <v>21</v>
      </c>
      <c r="G129" s="59" t="s">
        <v>67</v>
      </c>
      <c r="H129" s="61"/>
    </row>
    <row r="130" spans="1:8" hidden="1">
      <c r="A130" s="51" t="s">
        <v>328</v>
      </c>
      <c r="B130" s="52" t="s">
        <v>329</v>
      </c>
      <c r="C130" s="53">
        <v>44015</v>
      </c>
      <c r="D130" s="52" t="s">
        <v>72</v>
      </c>
      <c r="E130" s="54">
        <v>1</v>
      </c>
      <c r="F130" s="52" t="s">
        <v>14</v>
      </c>
      <c r="G130" s="52" t="s">
        <v>67</v>
      </c>
      <c r="H130" s="55"/>
    </row>
    <row r="131" spans="1:8" hidden="1">
      <c r="A131" s="66" t="s">
        <v>330</v>
      </c>
      <c r="B131" s="59" t="s">
        <v>331</v>
      </c>
      <c r="C131" s="58">
        <v>44018</v>
      </c>
      <c r="D131" s="59" t="s">
        <v>72</v>
      </c>
      <c r="E131" s="60">
        <v>1</v>
      </c>
      <c r="F131" s="59" t="s">
        <v>56</v>
      </c>
      <c r="G131" s="59" t="s">
        <v>67</v>
      </c>
      <c r="H131" s="61"/>
    </row>
    <row r="132" spans="1:8" hidden="1">
      <c r="A132" s="79" t="s">
        <v>332</v>
      </c>
      <c r="B132" s="80" t="s">
        <v>333</v>
      </c>
      <c r="C132" s="78">
        <v>44018</v>
      </c>
      <c r="D132" s="80" t="s">
        <v>72</v>
      </c>
      <c r="E132" s="81">
        <v>0</v>
      </c>
      <c r="F132" s="80" t="s">
        <v>14</v>
      </c>
      <c r="G132" s="80" t="s">
        <v>547</v>
      </c>
      <c r="H132" s="55"/>
    </row>
    <row r="133" spans="1:8" hidden="1">
      <c r="A133" s="66" t="s">
        <v>334</v>
      </c>
      <c r="B133" s="59" t="s">
        <v>335</v>
      </c>
      <c r="C133" s="58">
        <v>44019</v>
      </c>
      <c r="D133" s="59" t="s">
        <v>72</v>
      </c>
      <c r="E133" s="60">
        <v>1</v>
      </c>
      <c r="F133" s="59" t="s">
        <v>23</v>
      </c>
      <c r="G133" s="59" t="s">
        <v>67</v>
      </c>
      <c r="H133" s="61"/>
    </row>
    <row r="134" spans="1:8" hidden="1">
      <c r="A134" s="51" t="s">
        <v>336</v>
      </c>
      <c r="B134" s="52" t="s">
        <v>337</v>
      </c>
      <c r="C134" s="53">
        <v>44019</v>
      </c>
      <c r="D134" s="52" t="s">
        <v>72</v>
      </c>
      <c r="E134" s="54">
        <v>1</v>
      </c>
      <c r="F134" s="52" t="s">
        <v>14</v>
      </c>
      <c r="G134" s="52" t="s">
        <v>67</v>
      </c>
      <c r="H134" s="55"/>
    </row>
    <row r="135" spans="1:8" hidden="1">
      <c r="A135" s="66" t="s">
        <v>338</v>
      </c>
      <c r="B135" s="59" t="s">
        <v>339</v>
      </c>
      <c r="C135" s="58">
        <v>44019</v>
      </c>
      <c r="D135" s="59" t="s">
        <v>72</v>
      </c>
      <c r="E135" s="60">
        <v>1</v>
      </c>
      <c r="F135" s="59" t="s">
        <v>23</v>
      </c>
      <c r="G135" s="59" t="s">
        <v>67</v>
      </c>
      <c r="H135" s="61"/>
    </row>
    <row r="136" spans="1:8" hidden="1">
      <c r="A136" s="51" t="s">
        <v>318</v>
      </c>
      <c r="B136" s="52" t="s">
        <v>319</v>
      </c>
      <c r="C136" s="53">
        <v>44020</v>
      </c>
      <c r="D136" s="52" t="s">
        <v>74</v>
      </c>
      <c r="E136" s="54">
        <v>1</v>
      </c>
      <c r="F136" s="52" t="s">
        <v>12</v>
      </c>
      <c r="G136" s="52" t="s">
        <v>67</v>
      </c>
      <c r="H136" s="55"/>
    </row>
    <row r="137" spans="1:8" hidden="1">
      <c r="A137" s="66" t="s">
        <v>345</v>
      </c>
      <c r="B137" s="59" t="s">
        <v>344</v>
      </c>
      <c r="C137" s="58">
        <v>44020</v>
      </c>
      <c r="D137" s="59" t="s">
        <v>72</v>
      </c>
      <c r="E137" s="60">
        <v>1</v>
      </c>
      <c r="F137" s="59" t="s">
        <v>12</v>
      </c>
      <c r="G137" s="59" t="s">
        <v>67</v>
      </c>
      <c r="H137" s="61"/>
    </row>
    <row r="138" spans="1:8" hidden="1">
      <c r="A138" s="51" t="s">
        <v>346</v>
      </c>
      <c r="B138" s="52" t="s">
        <v>347</v>
      </c>
      <c r="C138" s="53">
        <v>44020</v>
      </c>
      <c r="D138" s="52" t="s">
        <v>72</v>
      </c>
      <c r="E138" s="54">
        <v>1</v>
      </c>
      <c r="F138" s="52" t="s">
        <v>23</v>
      </c>
      <c r="G138" s="52" t="s">
        <v>67</v>
      </c>
      <c r="H138" s="55"/>
    </row>
    <row r="139" spans="1:8" hidden="1">
      <c r="A139" s="66" t="s">
        <v>348</v>
      </c>
      <c r="B139" s="59" t="s">
        <v>349</v>
      </c>
      <c r="C139" s="58">
        <v>44022</v>
      </c>
      <c r="D139" s="59" t="s">
        <v>72</v>
      </c>
      <c r="E139" s="60">
        <v>1</v>
      </c>
      <c r="F139" s="59" t="s">
        <v>49</v>
      </c>
      <c r="G139" s="59" t="s">
        <v>67</v>
      </c>
      <c r="H139" s="61"/>
    </row>
    <row r="140" spans="1:8" hidden="1">
      <c r="A140" s="51" t="s">
        <v>210</v>
      </c>
      <c r="B140" s="52" t="s">
        <v>211</v>
      </c>
      <c r="C140" s="53">
        <v>44022</v>
      </c>
      <c r="D140" s="52" t="s">
        <v>72</v>
      </c>
      <c r="E140" s="54">
        <v>1</v>
      </c>
      <c r="F140" s="52" t="s">
        <v>11</v>
      </c>
      <c r="G140" s="52" t="s">
        <v>66</v>
      </c>
      <c r="H140" s="55"/>
    </row>
    <row r="141" spans="1:8" hidden="1">
      <c r="A141" s="66" t="s">
        <v>351</v>
      </c>
      <c r="B141" s="59" t="s">
        <v>352</v>
      </c>
      <c r="C141" s="58">
        <v>44025</v>
      </c>
      <c r="D141" s="59" t="s">
        <v>72</v>
      </c>
      <c r="E141" s="60">
        <v>1</v>
      </c>
      <c r="F141" s="59" t="s">
        <v>14</v>
      </c>
      <c r="G141" s="59" t="s">
        <v>67</v>
      </c>
      <c r="H141" s="61"/>
    </row>
    <row r="142" spans="1:8" hidden="1">
      <c r="A142" s="51" t="s">
        <v>353</v>
      </c>
      <c r="B142" s="52" t="s">
        <v>354</v>
      </c>
      <c r="C142" s="53">
        <v>44025</v>
      </c>
      <c r="D142" s="52" t="s">
        <v>72</v>
      </c>
      <c r="E142" s="54">
        <v>1</v>
      </c>
      <c r="F142" s="52" t="s">
        <v>14</v>
      </c>
      <c r="G142" s="52" t="s">
        <v>67</v>
      </c>
      <c r="H142" s="55"/>
    </row>
    <row r="143" spans="1:8" hidden="1">
      <c r="A143" s="66" t="s">
        <v>355</v>
      </c>
      <c r="B143" s="59" t="s">
        <v>356</v>
      </c>
      <c r="C143" s="58">
        <v>44027</v>
      </c>
      <c r="D143" s="59" t="s">
        <v>72</v>
      </c>
      <c r="E143" s="60">
        <v>1</v>
      </c>
      <c r="F143" s="59" t="s">
        <v>14</v>
      </c>
      <c r="G143" s="59" t="s">
        <v>67</v>
      </c>
      <c r="H143" s="61"/>
    </row>
    <row r="144" spans="1:8" hidden="1">
      <c r="A144" s="51" t="s">
        <v>357</v>
      </c>
      <c r="B144" s="52" t="s">
        <v>358</v>
      </c>
      <c r="C144" s="53">
        <v>44033</v>
      </c>
      <c r="D144" s="52" t="s">
        <v>72</v>
      </c>
      <c r="E144" s="54">
        <v>1</v>
      </c>
      <c r="F144" s="52" t="s">
        <v>18</v>
      </c>
      <c r="G144" s="52" t="s">
        <v>67</v>
      </c>
      <c r="H144" s="55"/>
    </row>
    <row r="145" spans="1:8" hidden="1">
      <c r="A145" s="66" t="s">
        <v>359</v>
      </c>
      <c r="B145" s="59" t="s">
        <v>360</v>
      </c>
      <c r="C145" s="58">
        <v>44033</v>
      </c>
      <c r="D145" s="59" t="s">
        <v>72</v>
      </c>
      <c r="E145" s="60">
        <v>1</v>
      </c>
      <c r="F145" s="59" t="s">
        <v>56</v>
      </c>
      <c r="G145" s="59" t="s">
        <v>67</v>
      </c>
      <c r="H145" s="61"/>
    </row>
    <row r="146" spans="1:8" hidden="1">
      <c r="A146" s="51" t="s">
        <v>361</v>
      </c>
      <c r="B146" s="52" t="s">
        <v>362</v>
      </c>
      <c r="C146" s="53">
        <v>44034</v>
      </c>
      <c r="D146" s="52" t="s">
        <v>72</v>
      </c>
      <c r="E146" s="54">
        <v>1</v>
      </c>
      <c r="F146" s="52" t="s">
        <v>12</v>
      </c>
      <c r="G146" s="52" t="s">
        <v>67</v>
      </c>
      <c r="H146" s="55"/>
    </row>
    <row r="147" spans="1:8" hidden="1">
      <c r="A147" s="66" t="s">
        <v>363</v>
      </c>
      <c r="B147" s="59" t="s">
        <v>364</v>
      </c>
      <c r="C147" s="58">
        <v>44034</v>
      </c>
      <c r="D147" s="59" t="s">
        <v>72</v>
      </c>
      <c r="E147" s="60">
        <v>1</v>
      </c>
      <c r="F147" s="59" t="s">
        <v>55</v>
      </c>
      <c r="G147" s="59" t="s">
        <v>67</v>
      </c>
      <c r="H147" s="61"/>
    </row>
    <row r="148" spans="1:8" hidden="1">
      <c r="A148" s="51" t="s">
        <v>365</v>
      </c>
      <c r="B148" s="52" t="s">
        <v>366</v>
      </c>
      <c r="C148" s="53">
        <v>44034</v>
      </c>
      <c r="D148" s="52" t="s">
        <v>72</v>
      </c>
      <c r="E148" s="54">
        <v>1</v>
      </c>
      <c r="F148" s="52" t="s">
        <v>34</v>
      </c>
      <c r="G148" s="52" t="s">
        <v>67</v>
      </c>
      <c r="H148" s="55"/>
    </row>
    <row r="149" spans="1:8" hidden="1">
      <c r="A149" s="66" t="s">
        <v>367</v>
      </c>
      <c r="B149" s="59" t="s">
        <v>368</v>
      </c>
      <c r="C149" s="58">
        <v>44035</v>
      </c>
      <c r="D149" s="59" t="s">
        <v>72</v>
      </c>
      <c r="E149" s="60">
        <v>1</v>
      </c>
      <c r="F149" s="59" t="s">
        <v>8</v>
      </c>
      <c r="G149" s="59" t="s">
        <v>66</v>
      </c>
      <c r="H149" s="61"/>
    </row>
    <row r="150" spans="1:8" hidden="1">
      <c r="A150" s="51" t="s">
        <v>369</v>
      </c>
      <c r="B150" s="52" t="s">
        <v>370</v>
      </c>
      <c r="C150" s="53">
        <v>44035</v>
      </c>
      <c r="D150" s="52" t="s">
        <v>72</v>
      </c>
      <c r="E150" s="54">
        <v>1</v>
      </c>
      <c r="F150" s="52" t="s">
        <v>21</v>
      </c>
      <c r="G150" s="52" t="s">
        <v>67</v>
      </c>
      <c r="H150" s="55"/>
    </row>
    <row r="151" spans="1:8" hidden="1">
      <c r="A151" s="66" t="s">
        <v>371</v>
      </c>
      <c r="B151" s="59" t="s">
        <v>372</v>
      </c>
      <c r="C151" s="58">
        <v>44035</v>
      </c>
      <c r="D151" s="59" t="s">
        <v>72</v>
      </c>
      <c r="E151" s="60">
        <v>1</v>
      </c>
      <c r="F151" s="59" t="s">
        <v>18</v>
      </c>
      <c r="G151" s="59" t="s">
        <v>67</v>
      </c>
      <c r="H151" s="61"/>
    </row>
    <row r="152" spans="1:8" hidden="1">
      <c r="A152" s="51" t="s">
        <v>373</v>
      </c>
      <c r="B152" s="52" t="s">
        <v>374</v>
      </c>
      <c r="C152" s="53">
        <v>44035</v>
      </c>
      <c r="D152" s="52" t="s">
        <v>72</v>
      </c>
      <c r="E152" s="54">
        <v>1</v>
      </c>
      <c r="F152" s="52" t="s">
        <v>21</v>
      </c>
      <c r="G152" s="52" t="s">
        <v>67</v>
      </c>
      <c r="H152" s="55"/>
    </row>
    <row r="153" spans="1:8" hidden="1">
      <c r="A153" s="66" t="s">
        <v>375</v>
      </c>
      <c r="B153" s="82" t="s">
        <v>376</v>
      </c>
      <c r="C153" s="58">
        <v>44036</v>
      </c>
      <c r="D153" s="59" t="s">
        <v>72</v>
      </c>
      <c r="E153" s="60">
        <v>1</v>
      </c>
      <c r="F153" s="59" t="s">
        <v>64</v>
      </c>
      <c r="G153" s="59" t="s">
        <v>67</v>
      </c>
      <c r="H153" s="61"/>
    </row>
    <row r="154" spans="1:8" hidden="1">
      <c r="A154" s="51" t="s">
        <v>377</v>
      </c>
      <c r="B154" s="52" t="s">
        <v>349</v>
      </c>
      <c r="C154" s="53">
        <v>44039</v>
      </c>
      <c r="D154" s="52" t="s">
        <v>72</v>
      </c>
      <c r="E154" s="54">
        <v>1</v>
      </c>
      <c r="F154" s="52" t="s">
        <v>14</v>
      </c>
      <c r="G154" s="52" t="s">
        <v>66</v>
      </c>
      <c r="H154" s="55"/>
    </row>
    <row r="155" spans="1:8" hidden="1">
      <c r="A155" s="66" t="s">
        <v>378</v>
      </c>
      <c r="B155" s="59" t="s">
        <v>379</v>
      </c>
      <c r="C155" s="58">
        <v>44040</v>
      </c>
      <c r="D155" s="59" t="s">
        <v>72</v>
      </c>
      <c r="E155" s="60">
        <v>1</v>
      </c>
      <c r="F155" s="59" t="s">
        <v>62</v>
      </c>
      <c r="G155" s="59" t="s">
        <v>67</v>
      </c>
      <c r="H155" s="61"/>
    </row>
    <row r="156" spans="1:8" hidden="1">
      <c r="A156" s="51" t="s">
        <v>388</v>
      </c>
      <c r="B156" s="52" t="s">
        <v>389</v>
      </c>
      <c r="C156" s="53">
        <v>44040</v>
      </c>
      <c r="D156" s="52" t="s">
        <v>72</v>
      </c>
      <c r="E156" s="54">
        <v>1</v>
      </c>
      <c r="F156" s="52" t="s">
        <v>15</v>
      </c>
      <c r="G156" s="52" t="s">
        <v>67</v>
      </c>
      <c r="H156" s="55"/>
    </row>
    <row r="157" spans="1:8" hidden="1">
      <c r="A157" s="66" t="s">
        <v>390</v>
      </c>
      <c r="B157" s="59" t="s">
        <v>391</v>
      </c>
      <c r="C157" s="58">
        <v>44040</v>
      </c>
      <c r="D157" s="59" t="s">
        <v>72</v>
      </c>
      <c r="E157" s="60">
        <v>1</v>
      </c>
      <c r="F157" s="59" t="s">
        <v>15</v>
      </c>
      <c r="G157" s="59" t="s">
        <v>67</v>
      </c>
      <c r="H157" s="61"/>
    </row>
    <row r="158" spans="1:8" hidden="1">
      <c r="A158" s="51" t="s">
        <v>392</v>
      </c>
      <c r="B158" s="52" t="s">
        <v>393</v>
      </c>
      <c r="C158" s="53">
        <v>44041</v>
      </c>
      <c r="D158" s="52" t="s">
        <v>72</v>
      </c>
      <c r="E158" s="54">
        <v>2</v>
      </c>
      <c r="F158" s="52" t="s">
        <v>18</v>
      </c>
      <c r="G158" s="52" t="s">
        <v>67</v>
      </c>
      <c r="H158" s="55"/>
    </row>
    <row r="159" spans="1:8" hidden="1">
      <c r="A159" s="66" t="s">
        <v>394</v>
      </c>
      <c r="B159" s="59" t="s">
        <v>395</v>
      </c>
      <c r="C159" s="58">
        <v>44041</v>
      </c>
      <c r="D159" s="59" t="s">
        <v>72</v>
      </c>
      <c r="E159" s="60">
        <v>1</v>
      </c>
      <c r="F159" s="59" t="s">
        <v>15</v>
      </c>
      <c r="G159" s="59" t="s">
        <v>67</v>
      </c>
      <c r="H159" s="61"/>
    </row>
    <row r="160" spans="1:8" hidden="1">
      <c r="A160" s="51" t="s">
        <v>396</v>
      </c>
      <c r="B160" s="52" t="s">
        <v>397</v>
      </c>
      <c r="C160" s="53">
        <v>44041</v>
      </c>
      <c r="D160" s="52" t="s">
        <v>72</v>
      </c>
      <c r="E160" s="54">
        <v>1</v>
      </c>
      <c r="F160" s="52" t="s">
        <v>18</v>
      </c>
      <c r="G160" s="52" t="s">
        <v>67</v>
      </c>
      <c r="H160" s="55"/>
    </row>
    <row r="161" spans="1:8" hidden="1">
      <c r="A161" s="66" t="s">
        <v>398</v>
      </c>
      <c r="B161" s="59" t="s">
        <v>399</v>
      </c>
      <c r="C161" s="58">
        <v>44041</v>
      </c>
      <c r="D161" s="59" t="s">
        <v>72</v>
      </c>
      <c r="E161" s="60">
        <v>1</v>
      </c>
      <c r="F161" s="59" t="s">
        <v>14</v>
      </c>
      <c r="G161" s="59" t="s">
        <v>67</v>
      </c>
      <c r="H161" s="61"/>
    </row>
    <row r="162" spans="1:8" hidden="1">
      <c r="A162" s="51" t="s">
        <v>400</v>
      </c>
      <c r="B162" s="52" t="s">
        <v>401</v>
      </c>
      <c r="C162" s="53">
        <v>44041</v>
      </c>
      <c r="D162" s="52" t="s">
        <v>72</v>
      </c>
      <c r="E162" s="54">
        <v>1</v>
      </c>
      <c r="F162" s="52" t="s">
        <v>14</v>
      </c>
      <c r="G162" s="52" t="s">
        <v>67</v>
      </c>
      <c r="H162" s="55"/>
    </row>
    <row r="163" spans="1:8" hidden="1">
      <c r="A163" s="66" t="s">
        <v>402</v>
      </c>
      <c r="B163" s="59" t="s">
        <v>403</v>
      </c>
      <c r="C163" s="58">
        <v>44041</v>
      </c>
      <c r="D163" s="59" t="s">
        <v>72</v>
      </c>
      <c r="E163" s="60">
        <v>2</v>
      </c>
      <c r="F163" s="59" t="s">
        <v>11</v>
      </c>
      <c r="G163" s="59" t="s">
        <v>67</v>
      </c>
      <c r="H163" s="61"/>
    </row>
    <row r="164" spans="1:8" hidden="1">
      <c r="A164" s="79" t="s">
        <v>404</v>
      </c>
      <c r="B164" s="80" t="s">
        <v>405</v>
      </c>
      <c r="C164" s="78">
        <v>44042</v>
      </c>
      <c r="D164" s="80" t="s">
        <v>72</v>
      </c>
      <c r="E164" s="81">
        <v>0</v>
      </c>
      <c r="F164" s="80" t="s">
        <v>14</v>
      </c>
      <c r="G164" s="80" t="s">
        <v>547</v>
      </c>
      <c r="H164" s="55"/>
    </row>
    <row r="165" spans="1:8" hidden="1">
      <c r="A165" s="66" t="s">
        <v>406</v>
      </c>
      <c r="B165" s="59" t="s">
        <v>407</v>
      </c>
      <c r="C165" s="58">
        <v>44042</v>
      </c>
      <c r="D165" s="59" t="s">
        <v>72</v>
      </c>
      <c r="E165" s="60">
        <v>1</v>
      </c>
      <c r="F165" s="59" t="s">
        <v>21</v>
      </c>
      <c r="G165" s="59" t="s">
        <v>67</v>
      </c>
      <c r="H165" s="61"/>
    </row>
    <row r="166" spans="1:8" hidden="1">
      <c r="A166" s="51" t="s">
        <v>408</v>
      </c>
      <c r="B166" s="52" t="s">
        <v>409</v>
      </c>
      <c r="C166" s="53">
        <v>44042</v>
      </c>
      <c r="D166" s="52" t="s">
        <v>72</v>
      </c>
      <c r="E166" s="54">
        <v>2</v>
      </c>
      <c r="F166" s="52" t="s">
        <v>18</v>
      </c>
      <c r="G166" s="52" t="s">
        <v>67</v>
      </c>
      <c r="H166" s="55"/>
    </row>
    <row r="167" spans="1:8" hidden="1">
      <c r="A167" s="66" t="s">
        <v>410</v>
      </c>
      <c r="B167" s="59" t="s">
        <v>411</v>
      </c>
      <c r="C167" s="58">
        <v>44042</v>
      </c>
      <c r="D167" s="59" t="s">
        <v>72</v>
      </c>
      <c r="E167" s="60">
        <v>2</v>
      </c>
      <c r="F167" s="59" t="s">
        <v>18</v>
      </c>
      <c r="G167" s="59" t="s">
        <v>67</v>
      </c>
      <c r="H167" s="61"/>
    </row>
    <row r="168" spans="1:8" hidden="1">
      <c r="A168" s="51" t="s">
        <v>412</v>
      </c>
      <c r="B168" s="52" t="s">
        <v>413</v>
      </c>
      <c r="C168" s="53">
        <v>44042</v>
      </c>
      <c r="D168" s="52" t="s">
        <v>72</v>
      </c>
      <c r="E168" s="54">
        <v>1</v>
      </c>
      <c r="F168" s="52" t="s">
        <v>21</v>
      </c>
      <c r="G168" s="52" t="s">
        <v>67</v>
      </c>
      <c r="H168" s="55"/>
    </row>
    <row r="169" spans="1:8" hidden="1">
      <c r="A169" s="66" t="s">
        <v>415</v>
      </c>
      <c r="B169" s="59" t="s">
        <v>416</v>
      </c>
      <c r="C169" s="58">
        <v>44043</v>
      </c>
      <c r="D169" s="59" t="s">
        <v>72</v>
      </c>
      <c r="E169" s="60">
        <v>1</v>
      </c>
      <c r="F169" s="59" t="s">
        <v>15</v>
      </c>
      <c r="G169" s="59" t="s">
        <v>67</v>
      </c>
      <c r="H169" s="61"/>
    </row>
    <row r="170" spans="1:8" hidden="1">
      <c r="A170" s="51" t="s">
        <v>418</v>
      </c>
      <c r="B170" s="52" t="s">
        <v>419</v>
      </c>
      <c r="C170" s="53">
        <v>44048</v>
      </c>
      <c r="D170" s="52" t="s">
        <v>72</v>
      </c>
      <c r="E170" s="54">
        <v>1</v>
      </c>
      <c r="F170" s="52" t="s">
        <v>62</v>
      </c>
      <c r="G170" s="52" t="s">
        <v>67</v>
      </c>
      <c r="H170" s="55"/>
    </row>
    <row r="171" spans="1:8" hidden="1">
      <c r="A171" s="66" t="s">
        <v>421</v>
      </c>
      <c r="B171" s="59" t="s">
        <v>422</v>
      </c>
      <c r="C171" s="58">
        <v>44053</v>
      </c>
      <c r="D171" s="59" t="s">
        <v>72</v>
      </c>
      <c r="E171" s="60">
        <v>1</v>
      </c>
      <c r="F171" s="59" t="s">
        <v>11</v>
      </c>
      <c r="G171" s="59" t="s">
        <v>67</v>
      </c>
      <c r="H171" s="61"/>
    </row>
    <row r="172" spans="1:8" hidden="1">
      <c r="A172" s="51" t="s">
        <v>367</v>
      </c>
      <c r="B172" s="52" t="s">
        <v>424</v>
      </c>
      <c r="C172" s="53">
        <v>44055</v>
      </c>
      <c r="D172" s="52" t="s">
        <v>72</v>
      </c>
      <c r="E172" s="54">
        <v>1</v>
      </c>
      <c r="F172" s="52" t="s">
        <v>8</v>
      </c>
      <c r="G172" s="52" t="s">
        <v>66</v>
      </c>
      <c r="H172" s="55"/>
    </row>
    <row r="173" spans="1:8" hidden="1">
      <c r="A173" s="66" t="s">
        <v>425</v>
      </c>
      <c r="B173" s="59" t="s">
        <v>426</v>
      </c>
      <c r="C173" s="58">
        <v>44055</v>
      </c>
      <c r="D173" s="59" t="s">
        <v>72</v>
      </c>
      <c r="E173" s="60">
        <v>1</v>
      </c>
      <c r="F173" s="59" t="s">
        <v>70</v>
      </c>
      <c r="G173" s="59" t="s">
        <v>67</v>
      </c>
      <c r="H173" s="61"/>
    </row>
    <row r="174" spans="1:8" hidden="1">
      <c r="A174" s="51" t="s">
        <v>427</v>
      </c>
      <c r="B174" s="52" t="s">
        <v>428</v>
      </c>
      <c r="C174" s="53">
        <v>44055</v>
      </c>
      <c r="D174" s="52" t="s">
        <v>72</v>
      </c>
      <c r="E174" s="54">
        <v>1</v>
      </c>
      <c r="F174" s="52" t="s">
        <v>70</v>
      </c>
      <c r="G174" s="52" t="s">
        <v>67</v>
      </c>
      <c r="H174" s="55"/>
    </row>
    <row r="175" spans="1:8" hidden="1">
      <c r="A175" s="66" t="s">
        <v>431</v>
      </c>
      <c r="B175" s="59" t="s">
        <v>432</v>
      </c>
      <c r="C175" s="58">
        <v>44056</v>
      </c>
      <c r="D175" s="59" t="s">
        <v>72</v>
      </c>
      <c r="E175" s="60">
        <v>1</v>
      </c>
      <c r="F175" s="59" t="s">
        <v>62</v>
      </c>
      <c r="G175" s="59" t="s">
        <v>67</v>
      </c>
      <c r="H175" s="61"/>
    </row>
    <row r="176" spans="1:8" hidden="1">
      <c r="A176" s="51" t="s">
        <v>433</v>
      </c>
      <c r="B176" s="52" t="s">
        <v>434</v>
      </c>
      <c r="C176" s="53">
        <v>44056</v>
      </c>
      <c r="D176" s="52" t="s">
        <v>72</v>
      </c>
      <c r="E176" s="54">
        <v>1</v>
      </c>
      <c r="F176" s="52" t="s">
        <v>8</v>
      </c>
      <c r="G176" s="52" t="s">
        <v>67</v>
      </c>
      <c r="H176" s="55"/>
    </row>
    <row r="177" spans="1:8" hidden="1">
      <c r="A177" s="66" t="s">
        <v>435</v>
      </c>
      <c r="B177" s="59" t="s">
        <v>436</v>
      </c>
      <c r="C177" s="58">
        <v>44056</v>
      </c>
      <c r="D177" s="59" t="s">
        <v>72</v>
      </c>
      <c r="E177" s="60">
        <v>1</v>
      </c>
      <c r="F177" s="59" t="s">
        <v>33</v>
      </c>
      <c r="G177" s="59" t="s">
        <v>67</v>
      </c>
      <c r="H177" s="61"/>
    </row>
    <row r="178" spans="1:8" hidden="1">
      <c r="A178" s="51" t="s">
        <v>439</v>
      </c>
      <c r="B178" s="52" t="s">
        <v>440</v>
      </c>
      <c r="C178" s="53">
        <v>44057</v>
      </c>
      <c r="D178" s="52" t="s">
        <v>72</v>
      </c>
      <c r="E178" s="54">
        <v>1</v>
      </c>
      <c r="F178" s="52" t="s">
        <v>12</v>
      </c>
      <c r="G178" s="52" t="s">
        <v>67</v>
      </c>
      <c r="H178" s="55"/>
    </row>
    <row r="179" spans="1:8" hidden="1">
      <c r="A179" s="66" t="s">
        <v>441</v>
      </c>
      <c r="B179" s="59" t="s">
        <v>442</v>
      </c>
      <c r="C179" s="58">
        <v>44060</v>
      </c>
      <c r="D179" s="59" t="s">
        <v>72</v>
      </c>
      <c r="E179" s="60">
        <v>1</v>
      </c>
      <c r="F179" s="59" t="s">
        <v>15</v>
      </c>
      <c r="G179" s="59" t="s">
        <v>67</v>
      </c>
      <c r="H179" s="61"/>
    </row>
    <row r="180" spans="1:8" hidden="1">
      <c r="A180" s="51" t="s">
        <v>443</v>
      </c>
      <c r="B180" s="52" t="s">
        <v>444</v>
      </c>
      <c r="C180" s="53">
        <v>44060</v>
      </c>
      <c r="D180" s="52" t="s">
        <v>72</v>
      </c>
      <c r="E180" s="54">
        <v>1</v>
      </c>
      <c r="F180" s="52" t="s">
        <v>61</v>
      </c>
      <c r="G180" s="52" t="s">
        <v>66</v>
      </c>
      <c r="H180" s="55"/>
    </row>
    <row r="181" spans="1:8" hidden="1">
      <c r="A181" s="66" t="s">
        <v>445</v>
      </c>
      <c r="B181" s="59" t="s">
        <v>446</v>
      </c>
      <c r="C181" s="58">
        <v>44062</v>
      </c>
      <c r="D181" s="59" t="s">
        <v>72</v>
      </c>
      <c r="E181" s="60">
        <v>1</v>
      </c>
      <c r="F181" s="59" t="s">
        <v>14</v>
      </c>
      <c r="G181" s="59" t="s">
        <v>67</v>
      </c>
      <c r="H181" s="61"/>
    </row>
    <row r="182" spans="1:8" hidden="1">
      <c r="A182" s="79" t="s">
        <v>336</v>
      </c>
      <c r="B182" s="80" t="s">
        <v>447</v>
      </c>
      <c r="C182" s="78">
        <v>44062</v>
      </c>
      <c r="D182" s="80" t="s">
        <v>72</v>
      </c>
      <c r="E182" s="81">
        <v>0</v>
      </c>
      <c r="F182" s="80" t="s">
        <v>14</v>
      </c>
      <c r="G182" s="80" t="s">
        <v>547</v>
      </c>
      <c r="H182" s="55"/>
    </row>
    <row r="183" spans="1:8" hidden="1">
      <c r="A183" s="66" t="s">
        <v>445</v>
      </c>
      <c r="B183" s="59" t="s">
        <v>446</v>
      </c>
      <c r="C183" s="58">
        <v>44063</v>
      </c>
      <c r="D183" s="59" t="s">
        <v>72</v>
      </c>
      <c r="E183" s="60">
        <v>1</v>
      </c>
      <c r="F183" s="59" t="s">
        <v>14</v>
      </c>
      <c r="G183" s="59" t="s">
        <v>66</v>
      </c>
      <c r="H183" s="61"/>
    </row>
    <row r="184" spans="1:8" hidden="1">
      <c r="A184" s="51" t="s">
        <v>448</v>
      </c>
      <c r="B184" s="52" t="s">
        <v>449</v>
      </c>
      <c r="C184" s="53">
        <v>44063</v>
      </c>
      <c r="D184" s="52" t="s">
        <v>72</v>
      </c>
      <c r="E184" s="54">
        <v>2</v>
      </c>
      <c r="F184" s="52" t="s">
        <v>15</v>
      </c>
      <c r="G184" s="52" t="s">
        <v>67</v>
      </c>
      <c r="H184" s="55"/>
    </row>
    <row r="185" spans="1:8" hidden="1">
      <c r="A185" s="66" t="s">
        <v>460</v>
      </c>
      <c r="B185" s="59" t="s">
        <v>459</v>
      </c>
      <c r="C185" s="58">
        <v>44063</v>
      </c>
      <c r="D185" s="59" t="s">
        <v>72</v>
      </c>
      <c r="E185" s="60">
        <v>1</v>
      </c>
      <c r="F185" s="59" t="s">
        <v>8</v>
      </c>
      <c r="G185" s="59" t="s">
        <v>66</v>
      </c>
      <c r="H185" s="61"/>
    </row>
    <row r="186" spans="1:8" hidden="1">
      <c r="A186" s="51" t="s">
        <v>461</v>
      </c>
      <c r="B186" s="52" t="s">
        <v>462</v>
      </c>
      <c r="C186" s="53">
        <v>44064</v>
      </c>
      <c r="D186" s="52" t="s">
        <v>72</v>
      </c>
      <c r="E186" s="54">
        <v>1</v>
      </c>
      <c r="F186" s="52" t="s">
        <v>11</v>
      </c>
      <c r="G186" s="52" t="s">
        <v>67</v>
      </c>
      <c r="H186" s="55"/>
    </row>
    <row r="187" spans="1:8" hidden="1">
      <c r="A187" s="66" t="s">
        <v>463</v>
      </c>
      <c r="B187" s="59" t="s">
        <v>464</v>
      </c>
      <c r="C187" s="58">
        <v>44064</v>
      </c>
      <c r="D187" s="59" t="s">
        <v>72</v>
      </c>
      <c r="E187" s="60">
        <v>1</v>
      </c>
      <c r="F187" s="59" t="s">
        <v>8</v>
      </c>
      <c r="G187" s="59" t="s">
        <v>67</v>
      </c>
      <c r="H187" s="61"/>
    </row>
    <row r="188" spans="1:8" hidden="1">
      <c r="A188" s="83" t="s">
        <v>465</v>
      </c>
      <c r="B188" s="52" t="s">
        <v>466</v>
      </c>
      <c r="C188" s="53">
        <v>44069</v>
      </c>
      <c r="D188" s="52" t="s">
        <v>72</v>
      </c>
      <c r="E188" s="54">
        <v>1</v>
      </c>
      <c r="F188" s="52" t="s">
        <v>14</v>
      </c>
      <c r="G188" s="52" t="s">
        <v>67</v>
      </c>
      <c r="H188" s="55"/>
    </row>
    <row r="189" spans="1:8" hidden="1">
      <c r="A189" s="66" t="s">
        <v>467</v>
      </c>
      <c r="B189" s="59" t="s">
        <v>468</v>
      </c>
      <c r="C189" s="58">
        <v>44069</v>
      </c>
      <c r="D189" s="59" t="s">
        <v>72</v>
      </c>
      <c r="E189" s="60">
        <v>1</v>
      </c>
      <c r="F189" s="59" t="s">
        <v>70</v>
      </c>
      <c r="G189" s="59" t="s">
        <v>67</v>
      </c>
      <c r="H189" s="61"/>
    </row>
    <row r="190" spans="1:8" hidden="1">
      <c r="A190" s="51" t="s">
        <v>469</v>
      </c>
      <c r="B190" s="84" t="s">
        <v>470</v>
      </c>
      <c r="C190" s="53">
        <v>44070</v>
      </c>
      <c r="D190" s="52" t="s">
        <v>72</v>
      </c>
      <c r="E190" s="54">
        <v>1</v>
      </c>
      <c r="F190" s="52" t="s">
        <v>12</v>
      </c>
      <c r="G190" s="52" t="s">
        <v>67</v>
      </c>
      <c r="H190" s="55"/>
    </row>
    <row r="191" spans="1:8" hidden="1">
      <c r="A191" s="66" t="s">
        <v>471</v>
      </c>
      <c r="B191" s="59" t="s">
        <v>472</v>
      </c>
      <c r="C191" s="58">
        <v>44070</v>
      </c>
      <c r="D191" s="59" t="s">
        <v>72</v>
      </c>
      <c r="E191" s="60">
        <v>1</v>
      </c>
      <c r="F191" s="59" t="s">
        <v>31</v>
      </c>
      <c r="G191" s="59" t="s">
        <v>67</v>
      </c>
      <c r="H191" s="61"/>
    </row>
    <row r="192" spans="1:8" hidden="1">
      <c r="A192" s="51" t="s">
        <v>476</v>
      </c>
      <c r="B192" s="52" t="s">
        <v>473</v>
      </c>
      <c r="C192" s="53">
        <v>44070</v>
      </c>
      <c r="D192" s="52" t="s">
        <v>72</v>
      </c>
      <c r="E192" s="54">
        <v>1</v>
      </c>
      <c r="F192" s="52" t="s">
        <v>70</v>
      </c>
      <c r="G192" s="52" t="s">
        <v>67</v>
      </c>
      <c r="H192" s="55"/>
    </row>
    <row r="193" spans="1:8" hidden="1">
      <c r="A193" s="66" t="s">
        <v>474</v>
      </c>
      <c r="B193" s="59" t="s">
        <v>475</v>
      </c>
      <c r="C193" s="58">
        <v>44070</v>
      </c>
      <c r="D193" s="59" t="s">
        <v>72</v>
      </c>
      <c r="E193" s="60">
        <v>1</v>
      </c>
      <c r="F193" s="59" t="s">
        <v>70</v>
      </c>
      <c r="G193" s="59" t="s">
        <v>67</v>
      </c>
      <c r="H193" s="61"/>
    </row>
    <row r="194" spans="1:8" hidden="1">
      <c r="A194" s="51" t="s">
        <v>477</v>
      </c>
      <c r="B194" s="52" t="s">
        <v>478</v>
      </c>
      <c r="C194" s="53">
        <v>44075</v>
      </c>
      <c r="D194" s="52" t="s">
        <v>72</v>
      </c>
      <c r="E194" s="54">
        <v>2</v>
      </c>
      <c r="F194" s="52" t="s">
        <v>163</v>
      </c>
      <c r="G194" s="52" t="s">
        <v>67</v>
      </c>
      <c r="H194" s="55"/>
    </row>
    <row r="195" spans="1:8" hidden="1">
      <c r="A195" s="66" t="s">
        <v>479</v>
      </c>
      <c r="B195" s="59" t="s">
        <v>480</v>
      </c>
      <c r="C195" s="58">
        <v>44076</v>
      </c>
      <c r="D195" s="59" t="s">
        <v>72</v>
      </c>
      <c r="E195" s="60">
        <v>1</v>
      </c>
      <c r="F195" s="59" t="s">
        <v>11</v>
      </c>
      <c r="G195" s="59" t="s">
        <v>67</v>
      </c>
      <c r="H195" s="61"/>
    </row>
    <row r="196" spans="1:8" hidden="1">
      <c r="A196" s="51" t="s">
        <v>484</v>
      </c>
      <c r="B196" s="52" t="s">
        <v>481</v>
      </c>
      <c r="C196" s="53">
        <v>44076</v>
      </c>
      <c r="D196" s="52" t="s">
        <v>72</v>
      </c>
      <c r="E196" s="54">
        <v>1</v>
      </c>
      <c r="F196" s="52" t="s">
        <v>17</v>
      </c>
      <c r="G196" s="52" t="s">
        <v>67</v>
      </c>
      <c r="H196" s="55"/>
    </row>
    <row r="197" spans="1:8" hidden="1">
      <c r="A197" s="66" t="s">
        <v>482</v>
      </c>
      <c r="B197" s="59" t="s">
        <v>483</v>
      </c>
      <c r="C197" s="58">
        <v>44077</v>
      </c>
      <c r="D197" s="59" t="s">
        <v>72</v>
      </c>
      <c r="E197" s="60">
        <v>1</v>
      </c>
      <c r="F197" s="59" t="s">
        <v>8</v>
      </c>
      <c r="G197" s="59" t="s">
        <v>67</v>
      </c>
      <c r="H197" s="61"/>
    </row>
    <row r="198" spans="1:8" hidden="1">
      <c r="A198" s="51" t="s">
        <v>485</v>
      </c>
      <c r="B198" s="52" t="s">
        <v>486</v>
      </c>
      <c r="C198" s="53">
        <v>44077</v>
      </c>
      <c r="D198" s="52" t="s">
        <v>72</v>
      </c>
      <c r="E198" s="54">
        <v>2</v>
      </c>
      <c r="F198" s="52" t="s">
        <v>163</v>
      </c>
      <c r="G198" s="52" t="s">
        <v>67</v>
      </c>
      <c r="H198" s="55"/>
    </row>
    <row r="199" spans="1:8" hidden="1">
      <c r="A199" s="66" t="s">
        <v>487</v>
      </c>
      <c r="B199" s="59" t="s">
        <v>488</v>
      </c>
      <c r="C199" s="58">
        <v>44082</v>
      </c>
      <c r="D199" s="59" t="s">
        <v>72</v>
      </c>
      <c r="E199" s="60">
        <v>1</v>
      </c>
      <c r="F199" s="59" t="s">
        <v>12</v>
      </c>
      <c r="G199" s="59" t="s">
        <v>67</v>
      </c>
      <c r="H199" s="61"/>
    </row>
    <row r="200" spans="1:8" hidden="1">
      <c r="A200" s="51" t="s">
        <v>490</v>
      </c>
      <c r="B200" s="52" t="s">
        <v>489</v>
      </c>
      <c r="C200" s="53">
        <v>44082</v>
      </c>
      <c r="D200" s="52" t="s">
        <v>72</v>
      </c>
      <c r="E200" s="54">
        <v>1</v>
      </c>
      <c r="F200" s="52" t="s">
        <v>11</v>
      </c>
      <c r="G200" s="52" t="s">
        <v>67</v>
      </c>
      <c r="H200" s="55"/>
    </row>
    <row r="201" spans="1:8" hidden="1">
      <c r="A201" s="66" t="s">
        <v>491</v>
      </c>
      <c r="B201" s="59" t="s">
        <v>492</v>
      </c>
      <c r="C201" s="58">
        <v>44083</v>
      </c>
      <c r="D201" s="59" t="s">
        <v>72</v>
      </c>
      <c r="E201" s="60">
        <v>1</v>
      </c>
      <c r="F201" s="59" t="s">
        <v>15</v>
      </c>
      <c r="G201" s="59" t="s">
        <v>66</v>
      </c>
      <c r="H201" s="61"/>
    </row>
    <row r="202" spans="1:8" hidden="1">
      <c r="A202" s="51" t="s">
        <v>502</v>
      </c>
      <c r="B202" s="52" t="s">
        <v>493</v>
      </c>
      <c r="C202" s="53">
        <v>44085</v>
      </c>
      <c r="D202" s="52" t="s">
        <v>72</v>
      </c>
      <c r="E202" s="54">
        <v>1</v>
      </c>
      <c r="F202" s="52" t="s">
        <v>70</v>
      </c>
      <c r="G202" s="52" t="s">
        <v>67</v>
      </c>
      <c r="H202" s="55"/>
    </row>
    <row r="203" spans="1:8" hidden="1">
      <c r="A203" s="66" t="s">
        <v>494</v>
      </c>
      <c r="B203" s="59" t="s">
        <v>495</v>
      </c>
      <c r="C203" s="58">
        <v>44085</v>
      </c>
      <c r="D203" s="59" t="s">
        <v>72</v>
      </c>
      <c r="E203" s="60">
        <v>1</v>
      </c>
      <c r="F203" s="59" t="s">
        <v>12</v>
      </c>
      <c r="G203" s="59" t="s">
        <v>67</v>
      </c>
      <c r="H203" s="61"/>
    </row>
    <row r="204" spans="1:8" hidden="1">
      <c r="A204" s="51" t="s">
        <v>496</v>
      </c>
      <c r="B204" s="52" t="s">
        <v>497</v>
      </c>
      <c r="C204" s="53">
        <v>44085</v>
      </c>
      <c r="D204" s="52" t="s">
        <v>72</v>
      </c>
      <c r="E204" s="54">
        <v>1</v>
      </c>
      <c r="F204" s="52" t="s">
        <v>70</v>
      </c>
      <c r="G204" s="52" t="s">
        <v>67</v>
      </c>
      <c r="H204" s="55"/>
    </row>
    <row r="205" spans="1:8" hidden="1">
      <c r="A205" s="66" t="s">
        <v>498</v>
      </c>
      <c r="B205" s="59" t="s">
        <v>499</v>
      </c>
      <c r="C205" s="58">
        <v>44088</v>
      </c>
      <c r="D205" s="59" t="s">
        <v>72</v>
      </c>
      <c r="E205" s="60">
        <v>1</v>
      </c>
      <c r="F205" s="59" t="s">
        <v>45</v>
      </c>
      <c r="G205" s="59" t="s">
        <v>67</v>
      </c>
      <c r="H205" s="61"/>
    </row>
    <row r="206" spans="1:8" hidden="1">
      <c r="A206" s="51" t="s">
        <v>500</v>
      </c>
      <c r="B206" s="52" t="s">
        <v>501</v>
      </c>
      <c r="C206" s="53">
        <v>44090</v>
      </c>
      <c r="D206" s="52" t="s">
        <v>72</v>
      </c>
      <c r="E206" s="54">
        <v>1</v>
      </c>
      <c r="F206" s="52" t="s">
        <v>14</v>
      </c>
      <c r="G206" s="52" t="s">
        <v>67</v>
      </c>
      <c r="H206" s="55"/>
    </row>
    <row r="207" spans="1:8" hidden="1">
      <c r="A207" s="66" t="s">
        <v>503</v>
      </c>
      <c r="B207" s="59" t="s">
        <v>504</v>
      </c>
      <c r="C207" s="58">
        <v>44090</v>
      </c>
      <c r="D207" s="59" t="s">
        <v>72</v>
      </c>
      <c r="E207" s="60">
        <v>1</v>
      </c>
      <c r="F207" s="59" t="s">
        <v>21</v>
      </c>
      <c r="G207" s="59" t="s">
        <v>67</v>
      </c>
      <c r="H207" s="61"/>
    </row>
    <row r="208" spans="1:8" hidden="1">
      <c r="A208" s="51" t="s">
        <v>505</v>
      </c>
      <c r="B208" s="52" t="s">
        <v>506</v>
      </c>
      <c r="C208" s="53">
        <v>44090</v>
      </c>
      <c r="D208" s="52" t="s">
        <v>72</v>
      </c>
      <c r="E208" s="54">
        <v>1</v>
      </c>
      <c r="F208" s="52" t="s">
        <v>14</v>
      </c>
      <c r="G208" s="52" t="s">
        <v>67</v>
      </c>
      <c r="H208" s="55"/>
    </row>
    <row r="209" spans="1:8" hidden="1">
      <c r="A209" s="66" t="s">
        <v>507</v>
      </c>
      <c r="B209" s="59" t="s">
        <v>508</v>
      </c>
      <c r="C209" s="58">
        <v>44092</v>
      </c>
      <c r="D209" s="59" t="s">
        <v>72</v>
      </c>
      <c r="E209" s="60">
        <v>1</v>
      </c>
      <c r="F209" s="59" t="s">
        <v>11</v>
      </c>
      <c r="G209" s="59" t="s">
        <v>67</v>
      </c>
      <c r="H209" s="61"/>
    </row>
    <row r="210" spans="1:8" hidden="1">
      <c r="A210" s="51" t="s">
        <v>509</v>
      </c>
      <c r="B210" s="52" t="s">
        <v>510</v>
      </c>
      <c r="C210" s="53">
        <v>44097</v>
      </c>
      <c r="D210" s="52" t="s">
        <v>72</v>
      </c>
      <c r="E210" s="54">
        <v>1</v>
      </c>
      <c r="F210" s="52" t="s">
        <v>11</v>
      </c>
      <c r="G210" s="52" t="s">
        <v>66</v>
      </c>
      <c r="H210" s="55"/>
    </row>
    <row r="211" spans="1:8" hidden="1">
      <c r="A211" s="66" t="s">
        <v>511</v>
      </c>
      <c r="B211" s="59" t="s">
        <v>512</v>
      </c>
      <c r="C211" s="58">
        <v>44098</v>
      </c>
      <c r="D211" s="59" t="s">
        <v>72</v>
      </c>
      <c r="E211" s="60">
        <v>1</v>
      </c>
      <c r="F211" s="59" t="s">
        <v>20</v>
      </c>
      <c r="G211" s="59" t="s">
        <v>67</v>
      </c>
      <c r="H211" s="61"/>
    </row>
    <row r="212" spans="1:8" hidden="1">
      <c r="A212" s="51" t="s">
        <v>513</v>
      </c>
      <c r="B212" s="52" t="s">
        <v>514</v>
      </c>
      <c r="C212" s="53">
        <v>44099</v>
      </c>
      <c r="D212" s="52" t="s">
        <v>72</v>
      </c>
      <c r="E212" s="54">
        <v>1</v>
      </c>
      <c r="F212" s="52" t="s">
        <v>58</v>
      </c>
      <c r="G212" s="52" t="s">
        <v>66</v>
      </c>
      <c r="H212" s="55"/>
    </row>
    <row r="213" spans="1:8" hidden="1">
      <c r="A213" s="66" t="s">
        <v>515</v>
      </c>
      <c r="B213" s="59" t="s">
        <v>516</v>
      </c>
      <c r="C213" s="58">
        <v>44102</v>
      </c>
      <c r="D213" s="59" t="s">
        <v>72</v>
      </c>
      <c r="E213" s="60">
        <v>1</v>
      </c>
      <c r="F213" s="59" t="s">
        <v>70</v>
      </c>
      <c r="G213" s="59" t="s">
        <v>67</v>
      </c>
      <c r="H213" s="61"/>
    </row>
    <row r="214" spans="1:8" hidden="1">
      <c r="A214" s="51" t="s">
        <v>517</v>
      </c>
      <c r="B214" s="52" t="s">
        <v>518</v>
      </c>
      <c r="C214" s="53">
        <v>44102</v>
      </c>
      <c r="D214" s="52" t="s">
        <v>72</v>
      </c>
      <c r="E214" s="54">
        <v>1</v>
      </c>
      <c r="F214" s="52" t="s">
        <v>21</v>
      </c>
      <c r="G214" s="52" t="s">
        <v>67</v>
      </c>
      <c r="H214" s="55"/>
    </row>
    <row r="215" spans="1:8" hidden="1">
      <c r="A215" s="66" t="s">
        <v>302</v>
      </c>
      <c r="B215" s="59" t="s">
        <v>519</v>
      </c>
      <c r="C215" s="58">
        <v>44102</v>
      </c>
      <c r="D215" s="59" t="s">
        <v>72</v>
      </c>
      <c r="E215" s="60">
        <v>1</v>
      </c>
      <c r="F215" s="59" t="s">
        <v>61</v>
      </c>
      <c r="G215" s="59" t="s">
        <v>67</v>
      </c>
      <c r="H215" s="61"/>
    </row>
    <row r="216" spans="1:8" hidden="1">
      <c r="A216" s="51" t="s">
        <v>520</v>
      </c>
      <c r="B216" s="52" t="s">
        <v>521</v>
      </c>
      <c r="C216" s="53">
        <v>44103</v>
      </c>
      <c r="D216" s="52" t="s">
        <v>72</v>
      </c>
      <c r="E216" s="54">
        <v>1</v>
      </c>
      <c r="F216" s="52" t="s">
        <v>8</v>
      </c>
      <c r="G216" s="52" t="s">
        <v>67</v>
      </c>
      <c r="H216" s="55"/>
    </row>
    <row r="217" spans="1:8" hidden="1">
      <c r="A217" s="66" t="s">
        <v>522</v>
      </c>
      <c r="B217" s="59" t="s">
        <v>444</v>
      </c>
      <c r="C217" s="58">
        <v>44103</v>
      </c>
      <c r="D217" s="59" t="s">
        <v>72</v>
      </c>
      <c r="E217" s="60">
        <v>1</v>
      </c>
      <c r="F217" s="59" t="s">
        <v>61</v>
      </c>
      <c r="G217" s="59" t="s">
        <v>66</v>
      </c>
      <c r="H217" s="61"/>
    </row>
    <row r="218" spans="1:8" hidden="1">
      <c r="A218" s="51" t="s">
        <v>505</v>
      </c>
      <c r="B218" s="52" t="s">
        <v>506</v>
      </c>
      <c r="C218" s="53">
        <v>44103</v>
      </c>
      <c r="D218" s="52" t="s">
        <v>72</v>
      </c>
      <c r="E218" s="54">
        <v>1</v>
      </c>
      <c r="F218" s="52" t="s">
        <v>14</v>
      </c>
      <c r="G218" s="52" t="s">
        <v>66</v>
      </c>
      <c r="H218" s="55"/>
    </row>
    <row r="219" spans="1:8" hidden="1">
      <c r="A219" s="66" t="s">
        <v>525</v>
      </c>
      <c r="B219" s="59" t="s">
        <v>526</v>
      </c>
      <c r="C219" s="58">
        <v>44103</v>
      </c>
      <c r="D219" s="59" t="s">
        <v>72</v>
      </c>
      <c r="E219" s="60">
        <v>1</v>
      </c>
      <c r="F219" s="59" t="s">
        <v>14</v>
      </c>
      <c r="G219" s="59" t="s">
        <v>67</v>
      </c>
      <c r="H219" s="61"/>
    </row>
    <row r="220" spans="1:8" hidden="1">
      <c r="A220" s="51" t="s">
        <v>528</v>
      </c>
      <c r="B220" s="52" t="s">
        <v>527</v>
      </c>
      <c r="C220" s="53">
        <v>44103</v>
      </c>
      <c r="D220" s="52" t="s">
        <v>72</v>
      </c>
      <c r="E220" s="54">
        <v>1</v>
      </c>
      <c r="F220" s="52" t="s">
        <v>35</v>
      </c>
      <c r="G220" s="52" t="s">
        <v>66</v>
      </c>
      <c r="H220" s="55"/>
    </row>
    <row r="221" spans="1:8" hidden="1">
      <c r="A221" s="66" t="s">
        <v>529</v>
      </c>
      <c r="B221" s="59" t="s">
        <v>530</v>
      </c>
      <c r="C221" s="58">
        <v>44103</v>
      </c>
      <c r="D221" s="59" t="s">
        <v>72</v>
      </c>
      <c r="E221" s="60">
        <v>1</v>
      </c>
      <c r="F221" s="59" t="s">
        <v>11</v>
      </c>
      <c r="G221" s="59" t="s">
        <v>67</v>
      </c>
      <c r="H221" s="61"/>
    </row>
    <row r="222" spans="1:8" hidden="1">
      <c r="A222" s="51" t="s">
        <v>531</v>
      </c>
      <c r="B222" s="52" t="s">
        <v>532</v>
      </c>
      <c r="C222" s="53">
        <v>44104</v>
      </c>
      <c r="D222" s="52" t="s">
        <v>72</v>
      </c>
      <c r="E222" s="54">
        <v>1</v>
      </c>
      <c r="F222" s="52" t="s">
        <v>11</v>
      </c>
      <c r="G222" s="52" t="s">
        <v>67</v>
      </c>
      <c r="H222" s="55"/>
    </row>
    <row r="223" spans="1:8" hidden="1">
      <c r="A223" s="66" t="s">
        <v>533</v>
      </c>
      <c r="B223" s="59" t="s">
        <v>534</v>
      </c>
      <c r="C223" s="58">
        <v>44104</v>
      </c>
      <c r="D223" s="59" t="s">
        <v>72</v>
      </c>
      <c r="E223" s="60">
        <v>1</v>
      </c>
      <c r="F223" s="59" t="s">
        <v>64</v>
      </c>
      <c r="G223" s="59" t="s">
        <v>67</v>
      </c>
      <c r="H223" s="61"/>
    </row>
    <row r="224" spans="1:8" hidden="1">
      <c r="A224" s="51" t="s">
        <v>535</v>
      </c>
      <c r="B224" s="52" t="s">
        <v>536</v>
      </c>
      <c r="C224" s="53">
        <v>44104</v>
      </c>
      <c r="D224" s="52" t="s">
        <v>72</v>
      </c>
      <c r="E224" s="54">
        <v>1</v>
      </c>
      <c r="F224" s="52" t="s">
        <v>12</v>
      </c>
      <c r="G224" s="52" t="s">
        <v>67</v>
      </c>
      <c r="H224" s="55"/>
    </row>
    <row r="225" spans="1:8" hidden="1">
      <c r="A225" s="66" t="s">
        <v>258</v>
      </c>
      <c r="B225" s="59" t="s">
        <v>537</v>
      </c>
      <c r="C225" s="58">
        <v>44104</v>
      </c>
      <c r="D225" s="59" t="s">
        <v>72</v>
      </c>
      <c r="E225" s="60">
        <v>2</v>
      </c>
      <c r="F225" s="59" t="s">
        <v>11</v>
      </c>
      <c r="G225" s="59" t="s">
        <v>67</v>
      </c>
      <c r="H225" s="61"/>
    </row>
    <row r="226" spans="1:8" hidden="1">
      <c r="A226" s="51" t="s">
        <v>538</v>
      </c>
      <c r="B226" s="52" t="s">
        <v>539</v>
      </c>
      <c r="C226" s="53">
        <v>44104</v>
      </c>
      <c r="D226" s="52" t="s">
        <v>72</v>
      </c>
      <c r="E226" s="54">
        <v>1</v>
      </c>
      <c r="F226" s="52" t="s">
        <v>11</v>
      </c>
      <c r="G226" s="52" t="s">
        <v>67</v>
      </c>
      <c r="H226" s="55"/>
    </row>
    <row r="227" spans="1:8" hidden="1">
      <c r="A227" s="66" t="s">
        <v>540</v>
      </c>
      <c r="B227" s="59" t="s">
        <v>541</v>
      </c>
      <c r="C227" s="58">
        <v>44104</v>
      </c>
      <c r="D227" s="59" t="s">
        <v>72</v>
      </c>
      <c r="E227" s="60">
        <v>1</v>
      </c>
      <c r="F227" s="59" t="s">
        <v>18</v>
      </c>
      <c r="G227" s="59" t="s">
        <v>67</v>
      </c>
      <c r="H227" s="61"/>
    </row>
    <row r="228" spans="1:8">
      <c r="A228" s="51" t="s">
        <v>542</v>
      </c>
      <c r="B228" s="89" t="s">
        <v>622</v>
      </c>
      <c r="C228" s="53">
        <v>44105</v>
      </c>
      <c r="D228" s="52" t="s">
        <v>72</v>
      </c>
      <c r="E228" s="54">
        <v>1</v>
      </c>
      <c r="F228" s="52" t="s">
        <v>35</v>
      </c>
      <c r="G228" s="52" t="s">
        <v>547</v>
      </c>
      <c r="H228" s="55" t="s">
        <v>385</v>
      </c>
    </row>
    <row r="229" spans="1:8">
      <c r="A229" s="66" t="s">
        <v>544</v>
      </c>
      <c r="B229" s="59">
        <v>14545492000105</v>
      </c>
      <c r="C229" s="58">
        <v>44106</v>
      </c>
      <c r="D229" s="59" t="s">
        <v>72</v>
      </c>
      <c r="E229" s="60">
        <v>1</v>
      </c>
      <c r="F229" s="59" t="s">
        <v>14</v>
      </c>
      <c r="G229" s="59" t="s">
        <v>66</v>
      </c>
      <c r="H229" s="61" t="s">
        <v>385</v>
      </c>
    </row>
    <row r="230" spans="1:8">
      <c r="A230" s="51" t="s">
        <v>545</v>
      </c>
      <c r="B230" s="52">
        <v>35679193000133</v>
      </c>
      <c r="C230" s="53">
        <v>44106</v>
      </c>
      <c r="D230" s="52" t="s">
        <v>72</v>
      </c>
      <c r="E230" s="54">
        <v>1</v>
      </c>
      <c r="F230" s="52" t="s">
        <v>70</v>
      </c>
      <c r="G230" s="52" t="s">
        <v>67</v>
      </c>
      <c r="H230" s="55" t="s">
        <v>546</v>
      </c>
    </row>
    <row r="231" spans="1:8">
      <c r="A231" s="66" t="s">
        <v>548</v>
      </c>
      <c r="B231" s="59">
        <v>38455553000101</v>
      </c>
      <c r="C231" s="58">
        <v>44111</v>
      </c>
      <c r="D231" s="59" t="s">
        <v>72</v>
      </c>
      <c r="E231" s="60">
        <v>1</v>
      </c>
      <c r="F231" s="59" t="s">
        <v>12</v>
      </c>
      <c r="G231" s="59" t="s">
        <v>67</v>
      </c>
      <c r="H231" s="61" t="s">
        <v>385</v>
      </c>
    </row>
    <row r="232" spans="1:8">
      <c r="A232" s="51" t="s">
        <v>551</v>
      </c>
      <c r="B232" s="52">
        <v>35068517000105</v>
      </c>
      <c r="C232" s="53">
        <v>44111</v>
      </c>
      <c r="D232" s="52" t="s">
        <v>72</v>
      </c>
      <c r="E232" s="54">
        <v>1</v>
      </c>
      <c r="F232" s="52" t="s">
        <v>8</v>
      </c>
      <c r="G232" s="52" t="s">
        <v>67</v>
      </c>
      <c r="H232" s="55" t="s">
        <v>385</v>
      </c>
    </row>
    <row r="233" spans="1:8">
      <c r="A233" s="66" t="s">
        <v>552</v>
      </c>
      <c r="B233" s="59">
        <v>37591358000146</v>
      </c>
      <c r="C233" s="58">
        <v>44112</v>
      </c>
      <c r="D233" s="59" t="s">
        <v>72</v>
      </c>
      <c r="E233" s="60">
        <v>1</v>
      </c>
      <c r="F233" s="59" t="s">
        <v>21</v>
      </c>
      <c r="G233" s="59" t="s">
        <v>67</v>
      </c>
      <c r="H233" s="61" t="s">
        <v>385</v>
      </c>
    </row>
    <row r="234" spans="1:8">
      <c r="A234" s="51" t="s">
        <v>553</v>
      </c>
      <c r="B234" s="52" t="s">
        <v>594</v>
      </c>
      <c r="C234" s="53">
        <v>44112</v>
      </c>
      <c r="D234" s="52" t="s">
        <v>72</v>
      </c>
      <c r="E234" s="54">
        <v>1</v>
      </c>
      <c r="F234" s="52" t="s">
        <v>18</v>
      </c>
      <c r="G234" s="52" t="s">
        <v>67</v>
      </c>
      <c r="H234" s="55" t="s">
        <v>546</v>
      </c>
    </row>
    <row r="235" spans="1:8">
      <c r="A235" s="66" t="s">
        <v>554</v>
      </c>
      <c r="B235" s="59" t="s">
        <v>595</v>
      </c>
      <c r="C235" s="58">
        <v>44112</v>
      </c>
      <c r="D235" s="59" t="s">
        <v>72</v>
      </c>
      <c r="E235" s="60">
        <v>1</v>
      </c>
      <c r="F235" s="59" t="s">
        <v>8</v>
      </c>
      <c r="G235" s="59" t="s">
        <v>67</v>
      </c>
      <c r="H235" s="61" t="s">
        <v>385</v>
      </c>
    </row>
    <row r="236" spans="1:8">
      <c r="A236" s="51" t="s">
        <v>528</v>
      </c>
      <c r="B236" s="52" t="s">
        <v>555</v>
      </c>
      <c r="C236" s="53">
        <v>44112</v>
      </c>
      <c r="D236" s="52" t="s">
        <v>72</v>
      </c>
      <c r="E236" s="54">
        <v>1</v>
      </c>
      <c r="F236" s="52" t="s">
        <v>35</v>
      </c>
      <c r="G236" s="52" t="s">
        <v>67</v>
      </c>
      <c r="H236" s="55" t="s">
        <v>385</v>
      </c>
    </row>
    <row r="237" spans="1:8">
      <c r="A237" s="66" t="s">
        <v>556</v>
      </c>
      <c r="B237" s="59" t="s">
        <v>599</v>
      </c>
      <c r="C237" s="58">
        <v>44112</v>
      </c>
      <c r="D237" s="59" t="s">
        <v>72</v>
      </c>
      <c r="E237" s="60">
        <v>1</v>
      </c>
      <c r="F237" s="59" t="s">
        <v>21</v>
      </c>
      <c r="G237" s="59" t="s">
        <v>67</v>
      </c>
      <c r="H237" s="61" t="s">
        <v>385</v>
      </c>
    </row>
    <row r="238" spans="1:8">
      <c r="A238" s="51" t="s">
        <v>558</v>
      </c>
      <c r="B238" s="52" t="s">
        <v>600</v>
      </c>
      <c r="C238" s="53">
        <v>44113</v>
      </c>
      <c r="D238" s="52" t="s">
        <v>72</v>
      </c>
      <c r="E238" s="54">
        <v>1</v>
      </c>
      <c r="F238" s="52" t="s">
        <v>12</v>
      </c>
      <c r="G238" s="52" t="s">
        <v>67</v>
      </c>
      <c r="H238" s="55" t="s">
        <v>385</v>
      </c>
    </row>
    <row r="239" spans="1:8">
      <c r="A239" s="66" t="s">
        <v>559</v>
      </c>
      <c r="B239" s="59" t="s">
        <v>596</v>
      </c>
      <c r="C239" s="58">
        <v>44113</v>
      </c>
      <c r="D239" s="59" t="s">
        <v>72</v>
      </c>
      <c r="E239" s="60">
        <v>1</v>
      </c>
      <c r="F239" s="59" t="s">
        <v>23</v>
      </c>
      <c r="G239" s="59" t="s">
        <v>67</v>
      </c>
      <c r="H239" s="61" t="s">
        <v>385</v>
      </c>
    </row>
    <row r="240" spans="1:8">
      <c r="A240" s="51" t="s">
        <v>173</v>
      </c>
      <c r="B240" s="52" t="s">
        <v>597</v>
      </c>
      <c r="C240" s="53">
        <v>44118</v>
      </c>
      <c r="D240" s="52" t="s">
        <v>72</v>
      </c>
      <c r="E240" s="54">
        <v>1</v>
      </c>
      <c r="F240" s="52" t="s">
        <v>34</v>
      </c>
      <c r="G240" s="52" t="s">
        <v>67</v>
      </c>
      <c r="H240" s="55" t="s">
        <v>546</v>
      </c>
    </row>
    <row r="241" spans="1:8">
      <c r="A241" s="66" t="s">
        <v>560</v>
      </c>
      <c r="B241" s="59" t="s">
        <v>598</v>
      </c>
      <c r="C241" s="58">
        <v>44118</v>
      </c>
      <c r="D241" s="59" t="s">
        <v>72</v>
      </c>
      <c r="E241" s="60">
        <v>1</v>
      </c>
      <c r="F241" s="59" t="s">
        <v>560</v>
      </c>
      <c r="G241" s="59" t="s">
        <v>67</v>
      </c>
      <c r="H241" s="61" t="s">
        <v>546</v>
      </c>
    </row>
    <row r="242" spans="1:8">
      <c r="A242" s="51" t="s">
        <v>561</v>
      </c>
      <c r="B242" s="52" t="s">
        <v>616</v>
      </c>
      <c r="C242" s="53">
        <v>44119</v>
      </c>
      <c r="D242" s="52" t="s">
        <v>72</v>
      </c>
      <c r="E242" s="54">
        <v>1</v>
      </c>
      <c r="F242" s="52" t="s">
        <v>61</v>
      </c>
      <c r="G242" s="52" t="s">
        <v>67</v>
      </c>
      <c r="H242" s="55" t="s">
        <v>385</v>
      </c>
    </row>
    <row r="243" spans="1:8">
      <c r="A243" s="66" t="s">
        <v>566</v>
      </c>
      <c r="B243" s="59" t="s">
        <v>601</v>
      </c>
      <c r="C243" s="58">
        <v>44119</v>
      </c>
      <c r="D243" s="59" t="s">
        <v>72</v>
      </c>
      <c r="E243" s="60">
        <v>1</v>
      </c>
      <c r="F243" s="59" t="s">
        <v>15</v>
      </c>
      <c r="G243" s="59" t="s">
        <v>67</v>
      </c>
      <c r="H243" s="61" t="s">
        <v>385</v>
      </c>
    </row>
    <row r="244" spans="1:8">
      <c r="A244" s="51" t="s">
        <v>568</v>
      </c>
      <c r="B244" s="52" t="s">
        <v>602</v>
      </c>
      <c r="C244" s="53">
        <v>44119</v>
      </c>
      <c r="D244" s="52" t="s">
        <v>72</v>
      </c>
      <c r="E244" s="54">
        <v>1</v>
      </c>
      <c r="F244" s="52" t="s">
        <v>45</v>
      </c>
      <c r="G244" s="52" t="s">
        <v>67</v>
      </c>
      <c r="H244" s="55" t="s">
        <v>385</v>
      </c>
    </row>
    <row r="245" spans="1:8">
      <c r="A245" s="66" t="s">
        <v>570</v>
      </c>
      <c r="B245" s="59" t="s">
        <v>603</v>
      </c>
      <c r="C245" s="58">
        <v>44120</v>
      </c>
      <c r="D245" s="59" t="s">
        <v>72</v>
      </c>
      <c r="E245" s="60">
        <v>1</v>
      </c>
      <c r="F245" s="59" t="s">
        <v>11</v>
      </c>
      <c r="G245" s="59" t="s">
        <v>67</v>
      </c>
      <c r="H245" s="61" t="s">
        <v>546</v>
      </c>
    </row>
    <row r="246" spans="1:8">
      <c r="A246" s="51" t="s">
        <v>398</v>
      </c>
      <c r="B246" s="52" t="s">
        <v>604</v>
      </c>
      <c r="C246" s="53">
        <v>44124</v>
      </c>
      <c r="D246" s="52" t="s">
        <v>72</v>
      </c>
      <c r="E246" s="54">
        <v>1</v>
      </c>
      <c r="F246" s="52" t="s">
        <v>14</v>
      </c>
      <c r="G246" s="52" t="s">
        <v>67</v>
      </c>
      <c r="H246" s="55" t="s">
        <v>385</v>
      </c>
    </row>
    <row r="247" spans="1:8">
      <c r="A247" s="66" t="s">
        <v>572</v>
      </c>
      <c r="B247" s="59" t="s">
        <v>605</v>
      </c>
      <c r="C247" s="58">
        <v>44124</v>
      </c>
      <c r="D247" s="59" t="s">
        <v>72</v>
      </c>
      <c r="E247" s="60">
        <v>1</v>
      </c>
      <c r="F247" s="59" t="s">
        <v>63</v>
      </c>
      <c r="G247" s="59" t="s">
        <v>67</v>
      </c>
      <c r="H247" s="61" t="s">
        <v>385</v>
      </c>
    </row>
    <row r="248" spans="1:8">
      <c r="A248" s="51" t="s">
        <v>576</v>
      </c>
      <c r="B248" s="52" t="s">
        <v>606</v>
      </c>
      <c r="C248" s="53">
        <v>44125</v>
      </c>
      <c r="D248" s="52" t="s">
        <v>72</v>
      </c>
      <c r="E248" s="54">
        <v>1</v>
      </c>
      <c r="F248" s="52" t="s">
        <v>21</v>
      </c>
      <c r="G248" s="52" t="s">
        <v>67</v>
      </c>
      <c r="H248" s="55" t="s">
        <v>546</v>
      </c>
    </row>
    <row r="249" spans="1:8">
      <c r="A249" s="66" t="s">
        <v>577</v>
      </c>
      <c r="B249" s="59" t="s">
        <v>607</v>
      </c>
      <c r="C249" s="58">
        <v>44125</v>
      </c>
      <c r="D249" s="59" t="s">
        <v>72</v>
      </c>
      <c r="E249" s="60">
        <v>1</v>
      </c>
      <c r="F249" s="59" t="s">
        <v>34</v>
      </c>
      <c r="G249" s="59" t="s">
        <v>67</v>
      </c>
      <c r="H249" s="61" t="s">
        <v>546</v>
      </c>
    </row>
    <row r="250" spans="1:8">
      <c r="A250" s="51" t="s">
        <v>578</v>
      </c>
      <c r="B250" s="52" t="s">
        <v>593</v>
      </c>
      <c r="C250" s="53">
        <v>44126</v>
      </c>
      <c r="D250" s="52" t="s">
        <v>72</v>
      </c>
      <c r="E250" s="54">
        <v>1</v>
      </c>
      <c r="F250" s="52" t="s">
        <v>12</v>
      </c>
      <c r="G250" s="52" t="s">
        <v>67</v>
      </c>
      <c r="H250" s="55" t="s">
        <v>385</v>
      </c>
    </row>
    <row r="251" spans="1:8">
      <c r="A251" s="66" t="s">
        <v>580</v>
      </c>
      <c r="B251" s="59" t="s">
        <v>608</v>
      </c>
      <c r="C251" s="58">
        <v>44126</v>
      </c>
      <c r="D251" s="59" t="s">
        <v>72</v>
      </c>
      <c r="E251" s="60">
        <v>1</v>
      </c>
      <c r="F251" s="59" t="s">
        <v>59</v>
      </c>
      <c r="G251" s="59" t="s">
        <v>67</v>
      </c>
      <c r="H251" s="61" t="s">
        <v>385</v>
      </c>
    </row>
    <row r="252" spans="1:8">
      <c r="A252" s="51" t="s">
        <v>579</v>
      </c>
      <c r="B252" s="52" t="s">
        <v>609</v>
      </c>
      <c r="C252" s="53">
        <v>44126</v>
      </c>
      <c r="D252" s="52" t="s">
        <v>72</v>
      </c>
      <c r="E252" s="54">
        <v>1</v>
      </c>
      <c r="F252" s="52" t="s">
        <v>12</v>
      </c>
      <c r="G252" s="52" t="s">
        <v>67</v>
      </c>
      <c r="H252" s="55" t="s">
        <v>385</v>
      </c>
    </row>
    <row r="253" spans="1:8">
      <c r="A253" s="66" t="s">
        <v>583</v>
      </c>
      <c r="B253" s="59" t="s">
        <v>610</v>
      </c>
      <c r="C253" s="58">
        <v>44126</v>
      </c>
      <c r="D253" s="59" t="s">
        <v>72</v>
      </c>
      <c r="E253" s="60">
        <v>1</v>
      </c>
      <c r="F253" s="59" t="s">
        <v>70</v>
      </c>
      <c r="G253" s="59" t="s">
        <v>67</v>
      </c>
      <c r="H253" s="61" t="s">
        <v>385</v>
      </c>
    </row>
    <row r="254" spans="1:8">
      <c r="A254" s="51" t="s">
        <v>583</v>
      </c>
      <c r="B254" s="52" t="s">
        <v>611</v>
      </c>
      <c r="C254" s="53">
        <v>44127</v>
      </c>
      <c r="D254" s="52" t="s">
        <v>72</v>
      </c>
      <c r="E254" s="54">
        <v>1</v>
      </c>
      <c r="F254" s="52" t="s">
        <v>12</v>
      </c>
      <c r="G254" s="52" t="s">
        <v>67</v>
      </c>
      <c r="H254" s="55" t="s">
        <v>385</v>
      </c>
    </row>
    <row r="255" spans="1:8">
      <c r="A255" s="66" t="s">
        <v>584</v>
      </c>
      <c r="B255" s="59" t="s">
        <v>611</v>
      </c>
      <c r="C255" s="58">
        <v>44127</v>
      </c>
      <c r="D255" s="59" t="s">
        <v>72</v>
      </c>
      <c r="E255" s="60">
        <v>1</v>
      </c>
      <c r="F255" s="59" t="s">
        <v>62</v>
      </c>
      <c r="G255" s="59" t="s">
        <v>67</v>
      </c>
      <c r="H255" s="61" t="s">
        <v>385</v>
      </c>
    </row>
    <row r="256" spans="1:8">
      <c r="A256" s="51" t="s">
        <v>586</v>
      </c>
      <c r="B256" s="52" t="s">
        <v>612</v>
      </c>
      <c r="C256" s="53">
        <v>44130</v>
      </c>
      <c r="D256" s="52" t="s">
        <v>72</v>
      </c>
      <c r="E256" s="54">
        <v>1</v>
      </c>
      <c r="F256" s="52" t="s">
        <v>14</v>
      </c>
      <c r="G256" s="52" t="s">
        <v>68</v>
      </c>
      <c r="H256" s="55" t="s">
        <v>385</v>
      </c>
    </row>
    <row r="257" spans="1:8">
      <c r="A257" s="66" t="s">
        <v>377</v>
      </c>
      <c r="B257" s="59" t="s">
        <v>613</v>
      </c>
      <c r="C257" s="58">
        <v>44132</v>
      </c>
      <c r="D257" s="59" t="s">
        <v>72</v>
      </c>
      <c r="E257" s="60">
        <v>1</v>
      </c>
      <c r="F257" s="59" t="s">
        <v>14</v>
      </c>
      <c r="G257" s="59" t="s">
        <v>66</v>
      </c>
      <c r="H257" s="61" t="s">
        <v>385</v>
      </c>
    </row>
    <row r="258" spans="1:8">
      <c r="A258" s="51" t="s">
        <v>587</v>
      </c>
      <c r="B258" s="52" t="s">
        <v>614</v>
      </c>
      <c r="C258" s="53">
        <v>44133</v>
      </c>
      <c r="D258" s="52" t="s">
        <v>72</v>
      </c>
      <c r="E258" s="54">
        <v>1</v>
      </c>
      <c r="F258" s="52" t="s">
        <v>35</v>
      </c>
      <c r="G258" s="52" t="s">
        <v>67</v>
      </c>
      <c r="H258" s="55" t="s">
        <v>546</v>
      </c>
    </row>
    <row r="259" spans="1:8">
      <c r="A259" s="66" t="s">
        <v>588</v>
      </c>
      <c r="B259" s="59" t="s">
        <v>615</v>
      </c>
      <c r="C259" s="58">
        <v>44133</v>
      </c>
      <c r="D259" s="59" t="s">
        <v>72</v>
      </c>
      <c r="E259" s="60">
        <v>1</v>
      </c>
      <c r="F259" s="59" t="s">
        <v>23</v>
      </c>
      <c r="G259" s="59" t="s">
        <v>67</v>
      </c>
      <c r="H259" s="61" t="s">
        <v>546</v>
      </c>
    </row>
    <row r="260" spans="1:8">
      <c r="A260" s="85"/>
      <c r="B260" s="23"/>
      <c r="C260" s="24"/>
      <c r="D260" s="23"/>
      <c r="E260" s="25"/>
      <c r="F260" s="23"/>
      <c r="G260" s="23"/>
      <c r="H260" s="26"/>
    </row>
    <row r="261" spans="1:8">
      <c r="E261" s="5" t="s">
        <v>66</v>
      </c>
    </row>
    <row r="262" spans="1:8">
      <c r="E262" s="5" t="s">
        <v>67</v>
      </c>
    </row>
    <row r="263" spans="1:8">
      <c r="E263" s="5" t="s">
        <v>68</v>
      </c>
    </row>
    <row r="264" spans="1:8">
      <c r="E264" s="6" t="s">
        <v>547</v>
      </c>
    </row>
    <row r="265" spans="1:8">
      <c r="E265" s="6"/>
    </row>
    <row r="266" spans="1:8">
      <c r="E266" s="5" t="s">
        <v>71</v>
      </c>
    </row>
    <row r="267" spans="1:8">
      <c r="E267" s="5" t="s">
        <v>73</v>
      </c>
    </row>
    <row r="268" spans="1:8">
      <c r="E268" s="5" t="s">
        <v>72</v>
      </c>
    </row>
    <row r="269" spans="1:8">
      <c r="E269" s="5" t="s">
        <v>74</v>
      </c>
    </row>
    <row r="270" spans="1:8">
      <c r="E270" s="7"/>
    </row>
    <row r="324" spans="5:5">
      <c r="E324"/>
    </row>
    <row r="325" spans="5:5">
      <c r="E325"/>
    </row>
    <row r="326" spans="5:5">
      <c r="E326"/>
    </row>
    <row r="327" spans="5:5">
      <c r="E327"/>
    </row>
    <row r="328" spans="5:5">
      <c r="E328"/>
    </row>
    <row r="329" spans="5:5">
      <c r="E329"/>
    </row>
    <row r="330" spans="5:5">
      <c r="E330"/>
    </row>
    <row r="331" spans="5:5">
      <c r="E331"/>
    </row>
    <row r="332" spans="5:5">
      <c r="E332"/>
    </row>
    <row r="333" spans="5:5">
      <c r="E333"/>
    </row>
    <row r="334" spans="5:5">
      <c r="E334"/>
    </row>
    <row r="335" spans="5:5">
      <c r="E335"/>
    </row>
    <row r="336" spans="5:5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</sheetData>
  <sheetProtection autoFilter="0"/>
  <autoFilter ref="A1:H259">
    <filterColumn colId="2">
      <customFilters and="1">
        <customFilter operator="greaterThanOrEqual" val="44105"/>
        <customFilter operator="lessThanOrEqual" val="44196"/>
      </customFilters>
    </filterColumn>
  </autoFilter>
  <dataValidations count="3">
    <dataValidation type="list" allowBlank="1" showInputMessage="1" showErrorMessage="1" sqref="G2:G260">
      <formula1>$E$261:$E$265</formula1>
    </dataValidation>
    <dataValidation type="list" allowBlank="1" showInputMessage="1" showErrorMessage="1" sqref="D2:D260">
      <formula1>$E$266:$E$269</formula1>
    </dataValidation>
    <dataValidation type="list" allowBlank="1" showInputMessage="1" showErrorMessage="1" sqref="F2:F146 F150:F152 F196 F154 F148 F204:F206 F208:F209 F251">
      <formula1>#REF!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H21"/>
  <sheetViews>
    <sheetView showGridLines="0" workbookViewId="0">
      <selection activeCell="G17" sqref="G17"/>
    </sheetView>
  </sheetViews>
  <sheetFormatPr defaultRowHeight="12.75"/>
  <cols>
    <col min="1" max="1" width="45.7109375" style="13" bestFit="1" customWidth="1"/>
    <col min="2" max="2" width="17.5703125" style="13" bestFit="1" customWidth="1"/>
    <col min="3" max="3" width="12.140625" style="13" bestFit="1" customWidth="1"/>
    <col min="4" max="4" width="7.85546875" style="13" customWidth="1"/>
    <col min="5" max="5" width="38" style="13" bestFit="1" customWidth="1"/>
    <col min="6" max="6" width="6.28515625" style="13" customWidth="1"/>
    <col min="7" max="7" width="11" style="13" customWidth="1"/>
    <col min="8" max="8" width="38.7109375" style="13" bestFit="1" customWidth="1"/>
    <col min="9" max="16384" width="9.140625" style="13"/>
  </cols>
  <sheetData>
    <row r="1" spans="1:8">
      <c r="A1" s="14" t="s">
        <v>380</v>
      </c>
      <c r="B1" s="14" t="s">
        <v>76</v>
      </c>
      <c r="C1" s="14" t="s">
        <v>381</v>
      </c>
      <c r="D1" s="14" t="s">
        <v>382</v>
      </c>
      <c r="E1" s="14" t="s">
        <v>383</v>
      </c>
      <c r="F1" s="14" t="s">
        <v>7</v>
      </c>
      <c r="G1" s="14" t="s">
        <v>384</v>
      </c>
      <c r="H1" s="13" t="s">
        <v>592</v>
      </c>
    </row>
    <row r="2" spans="1:8">
      <c r="A2" s="27" t="s">
        <v>386</v>
      </c>
      <c r="B2" s="27" t="s">
        <v>387</v>
      </c>
      <c r="C2" s="28">
        <v>44040</v>
      </c>
      <c r="D2" s="27" t="s">
        <v>385</v>
      </c>
      <c r="E2" s="27" t="s">
        <v>18</v>
      </c>
      <c r="F2" s="27">
        <v>1</v>
      </c>
      <c r="G2" s="29">
        <v>0</v>
      </c>
      <c r="H2" s="30"/>
    </row>
    <row r="3" spans="1:8">
      <c r="A3" s="31" t="s">
        <v>388</v>
      </c>
      <c r="B3" s="31" t="s">
        <v>389</v>
      </c>
      <c r="C3" s="32">
        <v>44046</v>
      </c>
      <c r="D3" s="31" t="s">
        <v>385</v>
      </c>
      <c r="E3" s="31" t="s">
        <v>15</v>
      </c>
      <c r="F3" s="31">
        <v>1</v>
      </c>
      <c r="G3" s="33">
        <v>0</v>
      </c>
      <c r="H3" s="30"/>
    </row>
    <row r="4" spans="1:8">
      <c r="A4" s="27" t="s">
        <v>417</v>
      </c>
      <c r="B4" s="27" t="s">
        <v>134</v>
      </c>
      <c r="C4" s="28">
        <v>44046</v>
      </c>
      <c r="D4" s="27" t="s">
        <v>385</v>
      </c>
      <c r="E4" s="27" t="s">
        <v>70</v>
      </c>
      <c r="F4" s="27">
        <v>1</v>
      </c>
      <c r="G4" s="29">
        <v>0</v>
      </c>
      <c r="H4" s="30"/>
    </row>
    <row r="5" spans="1:8">
      <c r="A5" s="31" t="s">
        <v>388</v>
      </c>
      <c r="B5" s="31" t="s">
        <v>414</v>
      </c>
      <c r="C5" s="32">
        <v>44049</v>
      </c>
      <c r="D5" s="31" t="s">
        <v>385</v>
      </c>
      <c r="E5" s="31" t="s">
        <v>63</v>
      </c>
      <c r="F5" s="31">
        <v>1</v>
      </c>
      <c r="G5" s="34">
        <v>0.5</v>
      </c>
      <c r="H5" s="30"/>
    </row>
    <row r="6" spans="1:8">
      <c r="A6" s="27" t="s">
        <v>314</v>
      </c>
      <c r="B6" s="27" t="s">
        <v>315</v>
      </c>
      <c r="C6" s="28">
        <v>44060</v>
      </c>
      <c r="D6" s="27" t="s">
        <v>385</v>
      </c>
      <c r="E6" s="27" t="s">
        <v>61</v>
      </c>
      <c r="F6" s="27">
        <v>1</v>
      </c>
      <c r="G6" s="29">
        <v>0</v>
      </c>
      <c r="H6" s="30"/>
    </row>
    <row r="7" spans="1:8">
      <c r="A7" s="27" t="s">
        <v>437</v>
      </c>
      <c r="B7" s="27" t="s">
        <v>438</v>
      </c>
      <c r="C7" s="28">
        <v>44061</v>
      </c>
      <c r="D7" s="27" t="s">
        <v>385</v>
      </c>
      <c r="E7" s="27" t="s">
        <v>12</v>
      </c>
      <c r="F7" s="27">
        <v>1</v>
      </c>
      <c r="G7" s="29">
        <v>200</v>
      </c>
      <c r="H7" s="30"/>
    </row>
    <row r="8" spans="1:8">
      <c r="A8" s="31" t="s">
        <v>429</v>
      </c>
      <c r="B8" s="31" t="s">
        <v>430</v>
      </c>
      <c r="C8" s="32">
        <v>44064</v>
      </c>
      <c r="D8" s="31" t="s">
        <v>385</v>
      </c>
      <c r="E8" s="31" t="s">
        <v>11</v>
      </c>
      <c r="F8" s="31">
        <v>1</v>
      </c>
      <c r="G8" s="33">
        <v>0</v>
      </c>
      <c r="H8" s="30"/>
    </row>
    <row r="9" spans="1:8">
      <c r="A9" s="31" t="s">
        <v>523</v>
      </c>
      <c r="B9" s="31" t="s">
        <v>524</v>
      </c>
      <c r="C9" s="32">
        <v>44103</v>
      </c>
      <c r="D9" s="31" t="s">
        <v>385</v>
      </c>
      <c r="E9" s="31" t="s">
        <v>12</v>
      </c>
      <c r="F9" s="31">
        <v>1</v>
      </c>
      <c r="G9" s="33">
        <v>0</v>
      </c>
      <c r="H9" s="30"/>
    </row>
    <row r="10" spans="1:8">
      <c r="A10" s="27" t="s">
        <v>336</v>
      </c>
      <c r="B10" s="27" t="s">
        <v>337</v>
      </c>
      <c r="C10" s="28">
        <v>44110</v>
      </c>
      <c r="D10" s="27" t="s">
        <v>546</v>
      </c>
      <c r="E10" s="27" t="s">
        <v>14</v>
      </c>
      <c r="F10" s="27">
        <v>1</v>
      </c>
      <c r="G10" s="29">
        <v>0</v>
      </c>
      <c r="H10" s="30" t="s">
        <v>385</v>
      </c>
    </row>
    <row r="11" spans="1:8">
      <c r="A11" s="31" t="s">
        <v>549</v>
      </c>
      <c r="B11" s="31" t="s">
        <v>550</v>
      </c>
      <c r="C11" s="32">
        <v>44111</v>
      </c>
      <c r="D11" s="31" t="s">
        <v>385</v>
      </c>
      <c r="E11" s="31" t="s">
        <v>14</v>
      </c>
      <c r="F11" s="31">
        <v>1</v>
      </c>
      <c r="G11" s="33">
        <v>0</v>
      </c>
      <c r="H11" s="30" t="s">
        <v>385</v>
      </c>
    </row>
    <row r="12" spans="1:8">
      <c r="A12" s="27" t="s">
        <v>574</v>
      </c>
      <c r="B12" s="27" t="s">
        <v>575</v>
      </c>
      <c r="C12" s="28">
        <v>44125</v>
      </c>
      <c r="D12" s="27" t="s">
        <v>546</v>
      </c>
      <c r="E12" s="27" t="s">
        <v>11</v>
      </c>
      <c r="F12" s="27">
        <v>1</v>
      </c>
      <c r="G12" s="29">
        <v>0</v>
      </c>
      <c r="H12" s="30" t="s">
        <v>385</v>
      </c>
    </row>
    <row r="13" spans="1:8">
      <c r="A13" s="31"/>
      <c r="B13" s="31"/>
      <c r="C13" s="31"/>
      <c r="D13" s="31"/>
      <c r="E13" s="31"/>
      <c r="F13" s="31"/>
      <c r="G13" s="33"/>
      <c r="H13" s="30"/>
    </row>
    <row r="14" spans="1:8">
      <c r="A14" s="27"/>
      <c r="B14" s="27"/>
      <c r="C14" s="27"/>
      <c r="D14" s="27"/>
      <c r="E14" s="27"/>
      <c r="F14" s="27"/>
      <c r="G14" s="29"/>
      <c r="H14" s="30"/>
    </row>
    <row r="15" spans="1:8">
      <c r="A15" s="31"/>
      <c r="B15" s="31"/>
      <c r="C15" s="31"/>
      <c r="D15" s="31"/>
      <c r="E15" s="31"/>
      <c r="F15" s="31"/>
      <c r="G15" s="33"/>
      <c r="H15" s="30"/>
    </row>
    <row r="16" spans="1:8">
      <c r="A16" s="27"/>
      <c r="B16" s="27"/>
      <c r="C16" s="27"/>
      <c r="D16" s="27"/>
      <c r="E16" s="27"/>
      <c r="F16" s="27"/>
      <c r="G16" s="29"/>
      <c r="H16" s="30"/>
    </row>
    <row r="17" spans="1:8">
      <c r="A17" s="31"/>
      <c r="B17" s="31"/>
      <c r="C17" s="31"/>
      <c r="D17" s="31"/>
      <c r="E17" s="31"/>
      <c r="F17" s="31"/>
      <c r="G17" s="33"/>
      <c r="H17" s="30"/>
    </row>
    <row r="18" spans="1:8">
      <c r="A18" s="27"/>
      <c r="B18" s="27"/>
      <c r="C18" s="27"/>
      <c r="D18" s="27"/>
      <c r="E18" s="27"/>
      <c r="F18" s="27"/>
      <c r="G18" s="29"/>
      <c r="H18" s="30"/>
    </row>
    <row r="19" spans="1:8">
      <c r="A19" s="31"/>
      <c r="B19" s="31"/>
      <c r="C19" s="31"/>
      <c r="D19" s="31"/>
      <c r="E19" s="31"/>
      <c r="F19" s="31"/>
      <c r="G19" s="33"/>
      <c r="H19" s="30"/>
    </row>
    <row r="20" spans="1:8">
      <c r="A20" s="27"/>
      <c r="B20" s="27"/>
      <c r="C20" s="27"/>
      <c r="D20" s="27"/>
      <c r="E20" s="27"/>
      <c r="F20" s="27"/>
      <c r="G20" s="29"/>
      <c r="H20" s="30"/>
    </row>
    <row r="21" spans="1:8">
      <c r="A21" s="31"/>
      <c r="B21" s="31"/>
      <c r="C21" s="31"/>
      <c r="D21" s="31"/>
      <c r="E21" s="31"/>
      <c r="F21" s="31"/>
      <c r="G21" s="33"/>
      <c r="H21" s="3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workbookViewId="0">
      <selection activeCell="C10" sqref="C10"/>
    </sheetView>
  </sheetViews>
  <sheetFormatPr defaultRowHeight="15"/>
  <cols>
    <col min="1" max="1" width="10.5703125" bestFit="1" customWidth="1"/>
    <col min="2" max="2" width="57.140625" bestFit="1" customWidth="1"/>
    <col min="3" max="3" width="36.140625" bestFit="1" customWidth="1"/>
    <col min="4" max="4" width="24.5703125" customWidth="1"/>
  </cols>
  <sheetData>
    <row r="1" spans="1:4" ht="22.5">
      <c r="A1" s="15"/>
      <c r="B1" s="86" t="s">
        <v>589</v>
      </c>
      <c r="C1" s="86"/>
      <c r="D1" s="95">
        <f ca="1">NOW()</f>
        <v>44133.854796874999</v>
      </c>
    </row>
    <row r="2" spans="1:4" ht="22.5">
      <c r="A2" s="15"/>
      <c r="B2" s="86"/>
      <c r="C2" s="86"/>
      <c r="D2" s="95"/>
    </row>
    <row r="4" spans="1:4" ht="21.75" customHeight="1">
      <c r="A4" s="94" t="s">
        <v>450</v>
      </c>
      <c r="B4" s="94" t="s">
        <v>0</v>
      </c>
      <c r="C4" s="94" t="s">
        <v>6</v>
      </c>
      <c r="D4" s="94" t="s">
        <v>590</v>
      </c>
    </row>
    <row r="5" spans="1:4" ht="23.25" customHeight="1">
      <c r="A5" s="92" t="s">
        <v>591</v>
      </c>
      <c r="B5" s="92" t="s">
        <v>12</v>
      </c>
      <c r="C5" s="92" t="s">
        <v>340</v>
      </c>
      <c r="D5" s="92">
        <f>(COUNTIFS(VENDEDOR,B5,STATUS,"REATIVAÇÃO",DATA,"&gt;=01/10/2020",DATA,"&lt;=31/12/2020")*2)-COUNTIFS(VENDEDOR,B5,STATUS,"SUSPENSÃO",DATA,"&gt;=01/10/2020",DATA,"&lt;=31/12/2020")+(COUNTIFS(VENDEDOR,B5,STATUS,"CREDENCIAMENTO",Segmento,"SIM",DATA,"&gt;=01/10/2020",DATA,"&lt;=31/12/2020")*3)+COUNTIFS(VENDEDOR,B5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15</v>
      </c>
    </row>
    <row r="6" spans="1:4" ht="21" customHeight="1">
      <c r="A6" s="92" t="s">
        <v>618</v>
      </c>
      <c r="B6" s="92" t="s">
        <v>14</v>
      </c>
      <c r="C6" s="92" t="s">
        <v>341</v>
      </c>
      <c r="D6" s="92">
        <f>(COUNTIFS(VENDEDOR,B6,STATUS,"REATIVAÇÃO",DATA,"&gt;=01/10/2020",DATA,"&lt;=31/12/2020")*2)-COUNTIFS(VENDEDOR,B6,STATUS,"SUSPENSÃO",DATA,"&gt;=01/10/2020",DATA,"&lt;=31/12/2020")+(COUNTIFS(VENDEDOR,B6,STATUS,"CREDENCIAMENTO",Segmento,"SIM",DATA,"&gt;=01/10/2020",DATA,"&lt;=31/12/2020")*3)+COUNTIFS(VENDEDOR,B6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11</v>
      </c>
    </row>
    <row r="7" spans="1:4" ht="23.25">
      <c r="A7" s="92" t="s">
        <v>617</v>
      </c>
      <c r="B7" s="92" t="s">
        <v>21</v>
      </c>
      <c r="C7" s="92" t="s">
        <v>343</v>
      </c>
      <c r="D7" s="92">
        <f>(COUNTIFS(VENDEDOR,B7,STATUS,"REATIVAÇÃO",DATA,"&gt;=01/10/2020",DATA,"&lt;=31/12/2020")*2)-COUNTIFS(VENDEDOR,B7,STATUS,"SUSPENSÃO",DATA,"&gt;=01/10/2020",DATA,"&lt;=31/12/2020")+(COUNTIFS(VENDEDOR,B7,STATUS,"CREDENCIAMENTO",Segmento,"SIM",DATA,"&gt;=01/10/2020",DATA,"&lt;=31/12/2020")*3)+COUNTIFS(VENDEDOR,B7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7</v>
      </c>
    </row>
    <row r="8" spans="1:4" ht="23.25">
      <c r="A8" s="92" t="s">
        <v>620</v>
      </c>
      <c r="B8" s="92" t="s">
        <v>8</v>
      </c>
      <c r="C8" s="92" t="s">
        <v>340</v>
      </c>
      <c r="D8" s="92">
        <f>(COUNTIFS(VENDEDOR,B8,STATUS,"REATIVAÇÃO",DATA,"&gt;=01/10/2020",DATA,"&lt;=31/12/2020")*2)-COUNTIFS(VENDEDOR,B8,STATUS,"SUSPENSÃO",DATA,"&gt;=01/10/2020",DATA,"&lt;=31/12/2020")+(COUNTIFS(VENDEDOR,B8,STATUS,"CREDENCIAMENTO",Segmento,"SIM",DATA,"&gt;=01/10/2020",DATA,"&lt;=31/12/2020")*3)+COUNTIFS(VENDEDOR,B8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6</v>
      </c>
    </row>
    <row r="9" spans="1:4" ht="23.25">
      <c r="A9" s="92" t="s">
        <v>619</v>
      </c>
      <c r="B9" s="92" t="s">
        <v>11</v>
      </c>
      <c r="C9" s="92" t="s">
        <v>340</v>
      </c>
      <c r="D9" s="92">
        <f>(COUNTIFS(VENDEDOR,B9,STATUS,"REATIVAÇÃO",DATA,"&gt;=01/10/2020",DATA,"&lt;=31/12/2020")*2)-COUNTIFS(VENDEDOR,B9,STATUS,"SUSPENSÃO",DATA,"&gt;=01/10/2020",DATA,"&lt;=31/12/2020")+(COUNTIFS(VENDEDOR,B9,STATUS,"CREDENCIAMENTO",Segmento,"SIM",DATA,"&gt;=01/10/2020",DATA,"&lt;=31/12/2020")*3)+COUNTIFS(VENDEDOR,B9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4</v>
      </c>
    </row>
    <row r="10" spans="1:4" ht="23.25">
      <c r="A10" s="92" t="s">
        <v>624</v>
      </c>
      <c r="B10" s="92" t="s">
        <v>70</v>
      </c>
      <c r="C10" s="92" t="s">
        <v>341</v>
      </c>
      <c r="D10" s="92">
        <f>(COUNTIFS(VENDEDOR,B10,STATUS,"REATIVAÇÃO",DATA,"&gt;=01/10/2020",DATA,"&lt;=31/12/2020")*2)-COUNTIFS(VENDEDOR,B10,STATUS,"SUSPENSÃO",DATA,"&gt;=01/10/2020",DATA,"&lt;=31/12/2020")+(COUNTIFS(VENDEDOR,B10,STATUS,"CREDENCIAMENTO",Segmento,"SIM",DATA,"&gt;=01/10/2020",DATA,"&lt;=31/12/2020")*3)+COUNTIFS(VENDEDOR,B10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4</v>
      </c>
    </row>
    <row r="11" spans="1:4" ht="23.25">
      <c r="A11" s="92" t="s">
        <v>625</v>
      </c>
      <c r="B11" s="92" t="s">
        <v>23</v>
      </c>
      <c r="C11" s="92" t="s">
        <v>420</v>
      </c>
      <c r="D11" s="92">
        <f>(COUNTIFS(VENDEDOR,B11,STATUS,"REATIVAÇÃO",DATA,"&gt;=01/10/2020",DATA,"&lt;=31/12/2020")*2)-COUNTIFS(VENDEDOR,B11,STATUS,"SUSPENSÃO",DATA,"&gt;=01/10/2020",DATA,"&lt;=31/12/2020")+(COUNTIFS(VENDEDOR,B11,STATUS,"CREDENCIAMENTO",Segmento,"SIM",DATA,"&gt;=01/10/2020",DATA,"&lt;=31/12/2020")*3)+COUNTIFS(VENDEDOR,B11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4</v>
      </c>
    </row>
    <row r="12" spans="1:4" ht="23.25">
      <c r="A12" s="92" t="s">
        <v>623</v>
      </c>
      <c r="B12" s="92" t="s">
        <v>35</v>
      </c>
      <c r="C12" s="92" t="s">
        <v>420</v>
      </c>
      <c r="D12" s="92">
        <f>(COUNTIFS(VENDEDOR,B12,STATUS,"REATIVAÇÃO",DATA,"&gt;=01/10/2020",DATA,"&lt;=31/12/2020")*2)-COUNTIFS(VENDEDOR,B12,STATUS,"SUSPENSÃO",DATA,"&gt;=01/10/2020",DATA,"&lt;=31/12/2020")+(COUNTIFS(VENDEDOR,B12,STATUS,"CREDENCIAMENTO",Segmento,"SIM",DATA,"&gt;=01/10/2020",DATA,"&lt;=31/12/2020")*3)+COUNTIFS(VENDEDOR,B12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3</v>
      </c>
    </row>
    <row r="13" spans="1:4" ht="23.25">
      <c r="A13" s="92" t="s">
        <v>564</v>
      </c>
      <c r="B13" s="92" t="s">
        <v>15</v>
      </c>
      <c r="C13" s="92" t="s">
        <v>420</v>
      </c>
      <c r="D13" s="92">
        <f>(COUNTIFS(VENDEDOR,B13,STATUS,"REATIVAÇÃO",DATA,"&gt;=01/10/2020",DATA,"&lt;=31/12/2020")*2)-COUNTIFS(VENDEDOR,B13,STATUS,"SUSPENSÃO",DATA,"&gt;=01/10/2020",DATA,"&lt;=31/12/2020")+(COUNTIFS(VENDEDOR,B13,STATUS,"CREDENCIAMENTO",Segmento,"SIM",DATA,"&gt;=01/10/2020",DATA,"&lt;=31/12/2020")*3)+COUNTIFS(VENDEDOR,B13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3</v>
      </c>
    </row>
    <row r="14" spans="1:4" ht="23.25">
      <c r="A14" s="92" t="s">
        <v>626</v>
      </c>
      <c r="B14" s="92" t="s">
        <v>45</v>
      </c>
      <c r="C14" s="92" t="s">
        <v>341</v>
      </c>
      <c r="D14" s="92">
        <f>(COUNTIFS(VENDEDOR,B14,STATUS,"REATIVAÇÃO",DATA,"&gt;=01/10/2020",DATA,"&lt;=31/12/2020")*2)-COUNTIFS(VENDEDOR,B14,STATUS,"SUSPENSÃO",DATA,"&gt;=01/10/2020",DATA,"&lt;=31/12/2020")+(COUNTIFS(VENDEDOR,B14,STATUS,"CREDENCIAMENTO",Segmento,"SIM",DATA,"&gt;=01/10/2020",DATA,"&lt;=31/12/2020")*3)+COUNTIFS(VENDEDOR,B14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3</v>
      </c>
    </row>
    <row r="15" spans="1:4" ht="23.25">
      <c r="A15" s="92" t="s">
        <v>571</v>
      </c>
      <c r="B15" s="92" t="s">
        <v>59</v>
      </c>
      <c r="C15" s="92" t="s">
        <v>341</v>
      </c>
      <c r="D15" s="92">
        <f>(COUNTIFS(VENDEDOR,B15,STATUS,"REATIVAÇÃO",DATA,"&gt;=01/10/2020",DATA,"&lt;=31/12/2020")*2)-COUNTIFS(VENDEDOR,B15,STATUS,"SUSPENSÃO",DATA,"&gt;=01/10/2020",DATA,"&lt;=31/12/2020")+(COUNTIFS(VENDEDOR,B15,STATUS,"CREDENCIAMENTO",Segmento,"SIM",DATA,"&gt;=01/10/2020",DATA,"&lt;=31/12/2020")*3)+COUNTIFS(VENDEDOR,B15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3</v>
      </c>
    </row>
    <row r="16" spans="1:4" ht="23.25">
      <c r="A16" s="92" t="s">
        <v>573</v>
      </c>
      <c r="B16" s="92" t="s">
        <v>61</v>
      </c>
      <c r="C16" s="92" t="s">
        <v>342</v>
      </c>
      <c r="D16" s="93">
        <f>(COUNTIFS(VENDEDOR,B16,STATUS,"REATIVAÇÃO",DATA,"&gt;=01/10/2020",DATA,"&lt;=31/12/2020")*2)-COUNTIFS(VENDEDOR,B16,STATUS,"SUSPENSÃO",DATA,"&gt;=01/10/2020",DATA,"&lt;=31/12/2020")+(COUNTIFS(VENDEDOR,B16,STATUS,"CREDENCIAMENTO",Segmento,"SIM",DATA,"&gt;=01/10/2020",DATA,"&lt;=31/12/2020")*3)+COUNTIFS(VENDEDOR,B16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3</v>
      </c>
    </row>
    <row r="17" spans="1:4" ht="23.25">
      <c r="A17" s="92" t="s">
        <v>581</v>
      </c>
      <c r="B17" s="92" t="s">
        <v>62</v>
      </c>
      <c r="C17" s="92" t="s">
        <v>340</v>
      </c>
      <c r="D17" s="93">
        <f>(COUNTIFS(VENDEDOR,B17,STATUS,"REATIVAÇÃO",DATA,"&gt;=01/10/2020",DATA,"&lt;=31/12/2020")*2)-COUNTIFS(VENDEDOR,B17,STATUS,"SUSPENSÃO",DATA,"&gt;=01/10/2020",DATA,"&lt;=31/12/2020")+(COUNTIFS(VENDEDOR,B17,STATUS,"CREDENCIAMENTO",Segmento,"SIM",DATA,"&gt;=01/10/2020",DATA,"&lt;=31/12/2020")*3)+COUNTIFS(VENDEDOR,B17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3</v>
      </c>
    </row>
    <row r="18" spans="1:4" ht="21" customHeight="1">
      <c r="A18" s="92" t="s">
        <v>585</v>
      </c>
      <c r="B18" s="92" t="s">
        <v>63</v>
      </c>
      <c r="C18" s="92" t="s">
        <v>340</v>
      </c>
      <c r="D18" s="93">
        <f>(COUNTIFS(VENDEDOR,B18,STATUS,"REATIVAÇÃO",DATA,"&gt;=01/10/2020",DATA,"&lt;=31/12/2020")*2)-COUNTIFS(VENDEDOR,B18,STATUS,"SUSPENSÃO",DATA,"&gt;=01/10/2020",DATA,"&lt;=31/12/2020")+(COUNTIFS(VENDEDOR,B18,STATUS,"CREDENCIAMENTO",Segmento,"SIM",DATA,"&gt;=01/10/2020",DATA,"&lt;=31/12/2020")*3)+COUNTIFS(VENDEDOR,B18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3</v>
      </c>
    </row>
    <row r="19" spans="1:4" ht="26.25" customHeight="1">
      <c r="A19" s="92" t="s">
        <v>621</v>
      </c>
      <c r="B19" s="92" t="s">
        <v>34</v>
      </c>
      <c r="C19" s="92" t="s">
        <v>562</v>
      </c>
      <c r="D19" s="92">
        <f>(COUNTIFS(VENDEDOR,B19,STATUS,"REATIVAÇÃO",DATA,"&gt;=01/10/2020",DATA,"&lt;=31/12/2020")*2)-COUNTIFS(VENDEDOR,B19,STATUS,"SUSPENSÃO",DATA,"&gt;=01/10/2020",DATA,"&lt;=31/12/2020")+(COUNTIFS(VENDEDOR,B19,STATUS,"CREDENCIAMENTO",Segmento,"SIM",DATA,"&gt;=01/10/2020",DATA,"&lt;=31/12/2020")*3)+COUNTIFS(VENDEDOR,B19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2</v>
      </c>
    </row>
    <row r="20" spans="1:4" ht="23.25">
      <c r="A20" s="92" t="s">
        <v>565</v>
      </c>
      <c r="B20" s="92" t="s">
        <v>18</v>
      </c>
      <c r="C20" s="92" t="s">
        <v>420</v>
      </c>
      <c r="D20" s="92">
        <f>(COUNTIFS(VENDEDOR,B20,STATUS,"REATIVAÇÃO",DATA,"&gt;=01/10/2020",DATA,"&lt;=31/12/2020")*2)-COUNTIFS(VENDEDOR,B20,STATUS,"SUSPENSÃO",DATA,"&gt;=01/10/2020",DATA,"&lt;=31/12/2020")+(COUNTIFS(VENDEDOR,B20,STATUS,"CREDENCIAMENTO",Segmento,"SIM",DATA,"&gt;=01/10/2020",DATA,"&lt;=31/12/2020")*3)+COUNTIFS(VENDEDOR,B20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1</v>
      </c>
    </row>
    <row r="21" spans="1:4" ht="24.75" customHeight="1">
      <c r="A21" s="92" t="s">
        <v>569</v>
      </c>
      <c r="B21" s="92" t="s">
        <v>560</v>
      </c>
      <c r="C21" s="92" t="s">
        <v>340</v>
      </c>
      <c r="D21" s="92">
        <f>(COUNTIFS(VENDEDOR,B21,STATUS,"REATIVAÇÃO",DATA,"&gt;=01/10/2020",DATA,"&lt;=31/12/2020")*2)-COUNTIFS(VENDEDOR,B21,STATUS,"SUSPENSÃO",DATA,"&gt;=01/10/2020",DATA,"&lt;=31/12/2020")+(COUNTIFS(VENDEDOR,B21,STATUS,"CREDENCIAMENTO",Segmento,"SIM",DATA,"&gt;=01/10/2020",DATA,"&lt;=31/12/2020")*3)+COUNTIFS(VENDEDOR,B21,STATUS,"CREDENCIAMENTO",Segmento,"NÃO",DATA,"&gt;=01/10/2020",DATA,"&lt;=31/12/2020")+(COUNTIFS(VENDEDOR_SIPAGUINHA,Tabela927[[#This Row],[Nome]],Tabela934[Segmento],"SIM",PAGAMENTO_SIPAGUINHA,"&gt;=01/10/2020",PAGAMENTO_SIPAGUINHA,"&lt;=31/12/2020")*3)+COUNTIFS(VENDEDOR_SIPAGUINHA,Tabela927[[#This Row],[Nome]],Tabela934[Segmento],"NÃO",PAGAMENTO_SIPAGUINHA,"&gt;=01/10/2020",PAGAMENTO_SIPAGUINHA,"&lt;=31/12/2020")</f>
        <v>1</v>
      </c>
    </row>
    <row r="22" spans="1:4" ht="23.25" customHeight="1">
      <c r="A22" s="16"/>
      <c r="B22" s="91" t="s">
        <v>582</v>
      </c>
      <c r="C22" s="16"/>
      <c r="D22" s="90">
        <f>SUBTOTAL(9,Tabela927[Pontuação])</f>
        <v>76</v>
      </c>
    </row>
  </sheetData>
  <mergeCells count="2">
    <mergeCell ref="B1:C2"/>
    <mergeCell ref="D1:D2"/>
  </mergeCells>
  <pageMargins left="0.25" right="0.25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E35"/>
  <sheetViews>
    <sheetView showGridLines="0" topLeftCell="B7" zoomScaleNormal="100" workbookViewId="0">
      <selection activeCell="C16" sqref="C16"/>
    </sheetView>
  </sheetViews>
  <sheetFormatPr defaultRowHeight="15.75"/>
  <cols>
    <col min="1" max="1" width="4.85546875" style="19" bestFit="1" customWidth="1"/>
    <col min="2" max="2" width="6" style="18" bestFit="1" customWidth="1"/>
    <col min="3" max="3" width="65.28515625" style="18" bestFit="1" customWidth="1"/>
    <col min="4" max="4" width="36.28515625" style="18" bestFit="1" customWidth="1"/>
    <col min="5" max="5" width="31" style="18" bestFit="1" customWidth="1"/>
    <col min="6" max="6" width="15.7109375" style="18" bestFit="1" customWidth="1"/>
    <col min="7" max="7" width="30.85546875" style="18" bestFit="1" customWidth="1"/>
    <col min="8" max="8" width="19.7109375" style="18" bestFit="1" customWidth="1"/>
    <col min="9" max="16384" width="9.140625" style="18"/>
  </cols>
  <sheetData>
    <row r="1" spans="1:5" ht="16.5" customHeight="1">
      <c r="A1" s="17"/>
      <c r="B1" s="17"/>
      <c r="C1" s="87" t="s">
        <v>350</v>
      </c>
      <c r="D1" s="87"/>
      <c r="E1" s="88">
        <f ca="1">NOW()</f>
        <v>44133.854796874999</v>
      </c>
    </row>
    <row r="2" spans="1:5" ht="15" customHeight="1">
      <c r="A2" s="17"/>
      <c r="B2" s="17"/>
      <c r="C2" s="87"/>
      <c r="D2" s="87"/>
      <c r="E2" s="88"/>
    </row>
    <row r="4" spans="1:5">
      <c r="B4" s="39" t="s">
        <v>450</v>
      </c>
      <c r="C4" s="40" t="s">
        <v>0</v>
      </c>
      <c r="D4" s="41" t="s">
        <v>6</v>
      </c>
      <c r="E4" s="41" t="s">
        <v>3</v>
      </c>
    </row>
    <row r="5" spans="1:5">
      <c r="B5" s="39" t="s">
        <v>451</v>
      </c>
      <c r="C5" s="40" t="s">
        <v>12</v>
      </c>
      <c r="D5" s="40" t="s">
        <v>340</v>
      </c>
      <c r="E5" s="40">
        <f t="shared" ref="E5:E20" si="0">COUNTIFS(VENDEDOR,C5,STATUS,"CREDENCIAMENTO",DATA,"&gt;=01/10/2020",DATA,"&lt;=31/12/2020")+COUNTIFS(VENDEDOR_SIPAGUINHA,C5,PAGAMENTO_SIPAGUINHA,"&gt;=01/10/2020",PAGAMENTO_SIPAGUINHA,"&lt;=31/12/2020")</f>
        <v>5</v>
      </c>
    </row>
    <row r="6" spans="1:5">
      <c r="B6" s="39" t="s">
        <v>452</v>
      </c>
      <c r="C6" s="40" t="s">
        <v>21</v>
      </c>
      <c r="D6" s="40" t="s">
        <v>343</v>
      </c>
      <c r="E6" s="40">
        <f t="shared" si="0"/>
        <v>3</v>
      </c>
    </row>
    <row r="7" spans="1:5">
      <c r="B7" s="39" t="s">
        <v>453</v>
      </c>
      <c r="C7" s="40" t="s">
        <v>14</v>
      </c>
      <c r="D7" s="40" t="s">
        <v>341</v>
      </c>
      <c r="E7" s="40">
        <f t="shared" si="0"/>
        <v>3</v>
      </c>
    </row>
    <row r="8" spans="1:5">
      <c r="B8" s="39" t="s">
        <v>454</v>
      </c>
      <c r="C8" s="40" t="s">
        <v>11</v>
      </c>
      <c r="D8" s="40" t="s">
        <v>340</v>
      </c>
      <c r="E8" s="42">
        <f t="shared" si="0"/>
        <v>2</v>
      </c>
    </row>
    <row r="9" spans="1:5">
      <c r="B9" s="39" t="s">
        <v>455</v>
      </c>
      <c r="C9" s="40" t="s">
        <v>8</v>
      </c>
      <c r="D9" s="40" t="s">
        <v>340</v>
      </c>
      <c r="E9" s="40">
        <f t="shared" si="0"/>
        <v>2</v>
      </c>
    </row>
    <row r="10" spans="1:5">
      <c r="B10" s="39" t="s">
        <v>456</v>
      </c>
      <c r="C10" s="40" t="s">
        <v>34</v>
      </c>
      <c r="D10" s="40" t="s">
        <v>562</v>
      </c>
      <c r="E10" s="42">
        <f t="shared" si="0"/>
        <v>2</v>
      </c>
    </row>
    <row r="11" spans="1:5">
      <c r="B11" s="39" t="s">
        <v>457</v>
      </c>
      <c r="C11" s="40" t="s">
        <v>35</v>
      </c>
      <c r="D11" s="40" t="s">
        <v>420</v>
      </c>
      <c r="E11" s="40">
        <f t="shared" si="0"/>
        <v>2</v>
      </c>
    </row>
    <row r="12" spans="1:5">
      <c r="B12" s="39" t="s">
        <v>458</v>
      </c>
      <c r="C12" s="40" t="s">
        <v>70</v>
      </c>
      <c r="D12" s="40" t="s">
        <v>341</v>
      </c>
      <c r="E12" s="40">
        <f t="shared" si="0"/>
        <v>2</v>
      </c>
    </row>
    <row r="13" spans="1:5">
      <c r="B13" s="39" t="s">
        <v>563</v>
      </c>
      <c r="C13" s="43" t="s">
        <v>23</v>
      </c>
      <c r="D13" s="44" t="s">
        <v>420</v>
      </c>
      <c r="E13" s="45">
        <f t="shared" si="0"/>
        <v>2</v>
      </c>
    </row>
    <row r="14" spans="1:5">
      <c r="B14" s="39" t="s">
        <v>564</v>
      </c>
      <c r="C14" s="46" t="s">
        <v>15</v>
      </c>
      <c r="D14" s="40" t="s">
        <v>420</v>
      </c>
      <c r="E14" s="47">
        <f t="shared" si="0"/>
        <v>1</v>
      </c>
    </row>
    <row r="15" spans="1:5">
      <c r="B15" s="39" t="s">
        <v>565</v>
      </c>
      <c r="C15" s="46" t="s">
        <v>18</v>
      </c>
      <c r="D15" s="40" t="s">
        <v>420</v>
      </c>
      <c r="E15" s="48">
        <f t="shared" si="0"/>
        <v>1</v>
      </c>
    </row>
    <row r="16" spans="1:5">
      <c r="B16" s="39" t="s">
        <v>567</v>
      </c>
      <c r="C16" s="43" t="s">
        <v>45</v>
      </c>
      <c r="D16" s="44" t="s">
        <v>341</v>
      </c>
      <c r="E16" s="49">
        <f t="shared" si="0"/>
        <v>1</v>
      </c>
    </row>
    <row r="17" spans="2:5">
      <c r="B17" s="39" t="s">
        <v>569</v>
      </c>
      <c r="C17" s="43" t="s">
        <v>560</v>
      </c>
      <c r="D17" s="44" t="s">
        <v>340</v>
      </c>
      <c r="E17" s="49">
        <f t="shared" si="0"/>
        <v>1</v>
      </c>
    </row>
    <row r="18" spans="2:5">
      <c r="B18" s="39" t="s">
        <v>571</v>
      </c>
      <c r="C18" s="43" t="s">
        <v>59</v>
      </c>
      <c r="D18" s="44" t="s">
        <v>341</v>
      </c>
      <c r="E18" s="49">
        <f t="shared" si="0"/>
        <v>1</v>
      </c>
    </row>
    <row r="19" spans="2:5">
      <c r="B19" s="39" t="s">
        <v>573</v>
      </c>
      <c r="C19" s="43" t="s">
        <v>61</v>
      </c>
      <c r="D19" s="44" t="s">
        <v>342</v>
      </c>
      <c r="E19" s="49">
        <f t="shared" si="0"/>
        <v>1</v>
      </c>
    </row>
    <row r="20" spans="2:5">
      <c r="B20" s="39" t="s">
        <v>581</v>
      </c>
      <c r="C20" s="43" t="s">
        <v>62</v>
      </c>
      <c r="D20" s="44" t="s">
        <v>340</v>
      </c>
      <c r="E20" s="49">
        <f t="shared" si="0"/>
        <v>1</v>
      </c>
    </row>
    <row r="21" spans="2:5">
      <c r="B21" s="39" t="s">
        <v>585</v>
      </c>
      <c r="C21" s="43" t="s">
        <v>63</v>
      </c>
      <c r="D21" s="44" t="s">
        <v>340</v>
      </c>
      <c r="E21" s="49">
        <f>COUNTIFS(VENDEDOR,C21,STATUS,"CREDENCIAMENTO",DATA,"&gt;=01/10/2020",DATA,"&lt;=31/12/2020")+COUNTIFS(VENDEDOR_SIPAGUINHA,C21,PAGAMENTO_SIPAGUINHA,"&gt;=01/10/2020",PAGAMENTO_SIPAGUINHA,"&lt;=31/12/2020")</f>
        <v>1</v>
      </c>
    </row>
    <row r="22" spans="2:5">
      <c r="C22" s="20" t="s">
        <v>423</v>
      </c>
    </row>
    <row r="23" spans="2:5">
      <c r="C23" s="20" t="s">
        <v>557</v>
      </c>
      <c r="D23" s="35" t="s">
        <v>6</v>
      </c>
      <c r="E23" s="35" t="s">
        <v>7</v>
      </c>
    </row>
    <row r="24" spans="2:5">
      <c r="D24" s="36" t="s">
        <v>340</v>
      </c>
      <c r="E24" s="36">
        <f>SUMIF(PA,"SEDE PIRAPORA",QTD_FUNC)</f>
        <v>12</v>
      </c>
    </row>
    <row r="25" spans="2:5">
      <c r="D25" s="36" t="s">
        <v>341</v>
      </c>
      <c r="E25" s="36">
        <f>SUMIF(PA,"PA BURITIZEIRO",QTD_FUNC)</f>
        <v>7</v>
      </c>
    </row>
    <row r="26" spans="2:5">
      <c r="D26" s="36" t="s">
        <v>420</v>
      </c>
      <c r="E26" s="36">
        <f>SUMIF(PA,"PA VARZEA DA PALMA",QTD_FUNC)</f>
        <v>6</v>
      </c>
    </row>
    <row r="27" spans="2:5">
      <c r="D27" s="36" t="s">
        <v>343</v>
      </c>
      <c r="E27" s="36">
        <f>SUMIF(PA,"PA ENGENHEIRO NAVARRO",QTD_FUNC)</f>
        <v>3</v>
      </c>
    </row>
    <row r="28" spans="2:5">
      <c r="D28" s="36" t="s">
        <v>562</v>
      </c>
      <c r="E28" s="36">
        <f>SUMIF(PA,"PA ATENDIMENTO DIGITAL",QTD_FUNC)</f>
        <v>2</v>
      </c>
    </row>
    <row r="29" spans="2:5">
      <c r="D29" s="36" t="s">
        <v>342</v>
      </c>
      <c r="E29" s="36">
        <f>SUMIF(PA,"PA FRANCISCO DUMONT",QTD_FUNC)</f>
        <v>1</v>
      </c>
    </row>
    <row r="30" spans="2:5">
      <c r="D30" s="37" t="s">
        <v>582</v>
      </c>
      <c r="E30" s="38">
        <f>SUBTOTAL(109,E24:E29)</f>
        <v>31</v>
      </c>
    </row>
    <row r="33" spans="2:4" ht="20.25">
      <c r="B33" s="20"/>
      <c r="C33" s="21"/>
      <c r="D33" s="21"/>
    </row>
    <row r="34" spans="2:4" ht="20.25">
      <c r="B34" s="20"/>
      <c r="D34" s="22"/>
    </row>
    <row r="35" spans="2:4" ht="20.25">
      <c r="D35" s="21"/>
    </row>
  </sheetData>
  <mergeCells count="2">
    <mergeCell ref="C1:D2"/>
    <mergeCell ref="E1:E2"/>
  </mergeCells>
  <pageMargins left="0.25" right="0.25" top="0.75" bottom="0.75" header="0.3" footer="0.3"/>
  <pageSetup paperSize="9" scale="85" orientation="landscape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H63"/>
  <sheetViews>
    <sheetView showGridLines="0" workbookViewId="0">
      <selection activeCell="I4" sqref="I4"/>
    </sheetView>
  </sheetViews>
  <sheetFormatPr defaultRowHeight="15"/>
  <cols>
    <col min="1" max="1" width="42.85546875" bestFit="1" customWidth="1"/>
    <col min="2" max="2" width="6.5703125" bestFit="1" customWidth="1"/>
    <col min="3" max="3" width="7.5703125" bestFit="1" customWidth="1"/>
    <col min="4" max="4" width="4.140625" bestFit="1" customWidth="1"/>
    <col min="7" max="7" width="22.140625" bestFit="1" customWidth="1"/>
  </cols>
  <sheetData>
    <row r="1" spans="1:8">
      <c r="A1" s="1" t="s">
        <v>0</v>
      </c>
      <c r="B1" s="1" t="s">
        <v>5</v>
      </c>
      <c r="C1" s="1" t="s">
        <v>6</v>
      </c>
      <c r="D1" s="1" t="s">
        <v>7</v>
      </c>
      <c r="E1" s="1"/>
      <c r="F1" s="2"/>
      <c r="G1" s="2"/>
      <c r="H1" s="2"/>
    </row>
    <row r="2" spans="1:8">
      <c r="A2" s="1" t="s">
        <v>20</v>
      </c>
      <c r="B2" s="1" t="s">
        <v>9</v>
      </c>
      <c r="C2" s="1" t="s">
        <v>10</v>
      </c>
      <c r="D2" s="1">
        <f>SUMIF(Sipag!$F$2:$F$259,Produção!$A2,Sipag!$E$2:$E$259)</f>
        <v>1</v>
      </c>
      <c r="E2" s="1"/>
      <c r="F2" s="2"/>
      <c r="G2" s="2"/>
      <c r="H2" s="2"/>
    </row>
    <row r="3" spans="1:8">
      <c r="A3" s="1" t="s">
        <v>24</v>
      </c>
      <c r="B3" s="1" t="s">
        <v>9</v>
      </c>
      <c r="C3" s="1" t="s">
        <v>10</v>
      </c>
      <c r="D3" s="1">
        <f>SUMIF(Sipag!$F$2:$F$259,Produção!$A3,Sipag!$E$2:$E$259)</f>
        <v>0</v>
      </c>
      <c r="E3" s="1"/>
      <c r="F3" s="2"/>
      <c r="G3" s="2"/>
      <c r="H3" s="2"/>
    </row>
    <row r="4" spans="1:8">
      <c r="A4" s="1" t="s">
        <v>25</v>
      </c>
      <c r="B4" s="1" t="s">
        <v>9</v>
      </c>
      <c r="C4" s="1" t="s">
        <v>10</v>
      </c>
      <c r="D4" s="1">
        <f>SUMIF(Sipag!$F$2:$F$259,Produção!$A4,Sipag!$E$2:$E$259)</f>
        <v>0</v>
      </c>
      <c r="E4" s="1"/>
      <c r="F4" s="2"/>
      <c r="G4" s="3" t="s">
        <v>66</v>
      </c>
      <c r="H4" s="2"/>
    </row>
    <row r="5" spans="1:8">
      <c r="A5" s="1" t="s">
        <v>26</v>
      </c>
      <c r="B5" s="1" t="s">
        <v>9</v>
      </c>
      <c r="C5" s="1" t="s">
        <v>10</v>
      </c>
      <c r="D5" s="1">
        <f>SUMIF(Sipag!$F$2:$F$259,Produção!$A5,Sipag!$E$2:$E$259)</f>
        <v>0</v>
      </c>
      <c r="E5" s="1"/>
      <c r="F5" s="2"/>
      <c r="G5" s="3" t="s">
        <v>67</v>
      </c>
      <c r="H5" s="2"/>
    </row>
    <row r="6" spans="1:8">
      <c r="A6" s="1" t="s">
        <v>27</v>
      </c>
      <c r="B6" s="1" t="s">
        <v>9</v>
      </c>
      <c r="C6" s="1" t="s">
        <v>10</v>
      </c>
      <c r="D6" s="1">
        <f>SUMIF(Sipag!$F$2:$F$259,Produção!$A6,Sipag!$E$2:$E$259)</f>
        <v>0</v>
      </c>
      <c r="E6" s="1"/>
      <c r="F6" s="2"/>
      <c r="G6" s="3" t="s">
        <v>68</v>
      </c>
      <c r="H6" s="2"/>
    </row>
    <row r="7" spans="1:8">
      <c r="A7" s="1" t="s">
        <v>28</v>
      </c>
      <c r="B7" s="1" t="s">
        <v>9</v>
      </c>
      <c r="C7" s="1" t="s">
        <v>10</v>
      </c>
      <c r="D7" s="1">
        <f>SUMIF(Sipag!$F$2:$F$259,Produção!$A7,Sipag!$E$2:$E$259)</f>
        <v>0</v>
      </c>
      <c r="E7" s="1"/>
      <c r="F7" s="2"/>
      <c r="G7" s="4"/>
      <c r="H7" s="2"/>
    </row>
    <row r="8" spans="1:8">
      <c r="A8" s="1" t="s">
        <v>11</v>
      </c>
      <c r="B8" s="1" t="s">
        <v>9</v>
      </c>
      <c r="C8" s="1" t="s">
        <v>10</v>
      </c>
      <c r="D8" s="1">
        <f>SUMIF(Sipag!$F$2:$F$259,Produção!$A8,Sipag!$E$2:$E$259)</f>
        <v>33</v>
      </c>
      <c r="E8" s="1"/>
      <c r="F8" s="2"/>
      <c r="G8" s="4"/>
      <c r="H8" s="2"/>
    </row>
    <row r="9" spans="1:8">
      <c r="A9" s="1" t="s">
        <v>29</v>
      </c>
      <c r="B9" s="1" t="s">
        <v>9</v>
      </c>
      <c r="C9" s="1" t="s">
        <v>16</v>
      </c>
      <c r="D9" s="1">
        <f>SUMIF(Sipag!$F$2:$F$259,Produção!$A9,Sipag!$E$2:$E$259)</f>
        <v>0</v>
      </c>
      <c r="E9" s="1"/>
      <c r="F9" s="2"/>
      <c r="G9" s="3" t="s">
        <v>71</v>
      </c>
      <c r="H9" s="2"/>
    </row>
    <row r="10" spans="1:8">
      <c r="A10" s="1" t="s">
        <v>30</v>
      </c>
      <c r="B10" s="1" t="s">
        <v>9</v>
      </c>
      <c r="C10" s="1" t="s">
        <v>22</v>
      </c>
      <c r="D10" s="1">
        <f>SUMIF(Sipag!$F$2:$F$259,Produção!$A10,Sipag!$E$2:$E$259)</f>
        <v>0</v>
      </c>
      <c r="E10" s="1"/>
      <c r="F10" s="10"/>
      <c r="G10" s="3" t="s">
        <v>73</v>
      </c>
      <c r="H10" s="2"/>
    </row>
    <row r="11" spans="1:8">
      <c r="A11" s="1" t="s">
        <v>8</v>
      </c>
      <c r="B11" s="1" t="s">
        <v>9</v>
      </c>
      <c r="C11" s="1" t="s">
        <v>10</v>
      </c>
      <c r="D11" s="1">
        <f>SUMIF(Sipag!$F$2:$F$259,Produção!$A11,Sipag!$E$2:$E$259)</f>
        <v>22</v>
      </c>
      <c r="E11" s="1"/>
      <c r="F11" s="2"/>
      <c r="G11" s="3" t="s">
        <v>72</v>
      </c>
      <c r="H11" s="2"/>
    </row>
    <row r="12" spans="1:8">
      <c r="A12" s="1" t="s">
        <v>31</v>
      </c>
      <c r="B12" s="1" t="s">
        <v>9</v>
      </c>
      <c r="C12" s="1" t="s">
        <v>16</v>
      </c>
      <c r="D12" s="1">
        <f>SUMIF(Sipag!$F$2:$F$259,Produção!$A12,Sipag!$E$2:$E$259)</f>
        <v>1</v>
      </c>
      <c r="E12" s="1"/>
      <c r="F12" s="2"/>
      <c r="G12" s="3" t="s">
        <v>74</v>
      </c>
      <c r="H12" s="2"/>
    </row>
    <row r="13" spans="1:8">
      <c r="A13" s="1" t="s">
        <v>32</v>
      </c>
      <c r="B13" s="1" t="s">
        <v>9</v>
      </c>
      <c r="C13" s="1" t="s">
        <v>10</v>
      </c>
      <c r="D13" s="1">
        <f>SUMIF(Sipag!$F$2:$F$259,Produção!$A13,Sipag!$E$2:$E$259)</f>
        <v>0</v>
      </c>
      <c r="E13" s="1"/>
      <c r="F13" s="2"/>
      <c r="G13" s="2"/>
      <c r="H13" s="2"/>
    </row>
    <row r="14" spans="1:8">
      <c r="A14" s="1" t="s">
        <v>33</v>
      </c>
      <c r="B14" s="1" t="s">
        <v>9</v>
      </c>
      <c r="C14" s="1" t="s">
        <v>10</v>
      </c>
      <c r="D14" s="1">
        <f>SUMIF(Sipag!$F$2:$F$259,Produção!$A14,Sipag!$E$2:$E$259)</f>
        <v>2</v>
      </c>
      <c r="E14" s="1"/>
      <c r="F14" s="2"/>
      <c r="G14" s="2"/>
      <c r="H14" s="2"/>
    </row>
    <row r="15" spans="1:8">
      <c r="A15" s="1" t="s">
        <v>34</v>
      </c>
      <c r="B15" s="1" t="s">
        <v>9</v>
      </c>
      <c r="C15" s="1" t="s">
        <v>13</v>
      </c>
      <c r="D15" s="1">
        <f>SUMIF(Sipag!$F$2:$F$259,Produção!$A15,Sipag!$E$2:$E$259)</f>
        <v>6</v>
      </c>
      <c r="E15" s="1"/>
      <c r="F15" s="2"/>
      <c r="G15" s="2"/>
      <c r="H15" s="2"/>
    </row>
    <row r="16" spans="1:8">
      <c r="A16" s="1" t="s">
        <v>35</v>
      </c>
      <c r="B16" s="1" t="s">
        <v>9</v>
      </c>
      <c r="C16" s="1" t="s">
        <v>16</v>
      </c>
      <c r="D16" s="1">
        <f>SUMIF(Sipag!$F$2:$F$259,Produção!$A16,Sipag!$E$2:$E$259)</f>
        <v>7</v>
      </c>
      <c r="E16" s="1"/>
      <c r="F16" s="2"/>
      <c r="G16" s="2"/>
      <c r="H16" s="2"/>
    </row>
    <row r="17" spans="1:8">
      <c r="A17" s="1" t="s">
        <v>36</v>
      </c>
      <c r="B17" s="1" t="s">
        <v>9</v>
      </c>
      <c r="C17" s="1" t="s">
        <v>10</v>
      </c>
      <c r="D17" s="1">
        <f>SUMIF(Sipag!$F$2:$F$259,Produção!$A17,Sipag!$E$2:$E$259)</f>
        <v>0</v>
      </c>
      <c r="E17" s="1"/>
      <c r="F17" s="2"/>
      <c r="G17" s="2"/>
      <c r="H17" s="2"/>
    </row>
    <row r="18" spans="1:8">
      <c r="A18" s="1" t="s">
        <v>17</v>
      </c>
      <c r="B18" s="1" t="s">
        <v>9</v>
      </c>
      <c r="C18" s="1" t="s">
        <v>10</v>
      </c>
      <c r="D18" s="1">
        <f>SUMIF(Sipag!$F$2:$F$259,Produção!$A18,Sipag!$E$2:$E$259)</f>
        <v>10</v>
      </c>
      <c r="E18" s="1"/>
      <c r="F18" s="2"/>
      <c r="G18" s="2"/>
      <c r="H18" s="2"/>
    </row>
    <row r="19" spans="1:8">
      <c r="A19" s="1" t="s">
        <v>15</v>
      </c>
      <c r="B19" s="1" t="s">
        <v>9</v>
      </c>
      <c r="C19" s="1" t="s">
        <v>16</v>
      </c>
      <c r="D19" s="1">
        <f>SUMIF(Sipag!$F$2:$F$259,Produção!$A19,Sipag!$E$2:$E$259)</f>
        <v>14</v>
      </c>
      <c r="E19" s="1"/>
      <c r="F19" s="2"/>
      <c r="G19" s="2"/>
      <c r="H19" s="2"/>
    </row>
    <row r="20" spans="1:8">
      <c r="A20" s="1" t="s">
        <v>18</v>
      </c>
      <c r="B20" s="1" t="s">
        <v>9</v>
      </c>
      <c r="C20" s="1" t="s">
        <v>16</v>
      </c>
      <c r="D20" s="1">
        <f>SUMIF(Sipag!$F$2:$F$259,Produção!$A20,Sipag!$E$2:$E$259)</f>
        <v>18</v>
      </c>
      <c r="E20" s="1"/>
      <c r="F20" s="2"/>
      <c r="G20" s="2"/>
      <c r="H20" s="2"/>
    </row>
    <row r="21" spans="1:8">
      <c r="A21" s="1" t="s">
        <v>37</v>
      </c>
      <c r="B21" s="1" t="s">
        <v>9</v>
      </c>
      <c r="C21" s="1" t="s">
        <v>16</v>
      </c>
      <c r="D21" s="1">
        <f>SUMIF(Sipag!$F$2:$F$259,Produção!$A21,Sipag!$E$2:$E$259)</f>
        <v>0</v>
      </c>
      <c r="E21" s="1"/>
      <c r="F21" s="2"/>
      <c r="G21" s="2"/>
      <c r="H21" s="2"/>
    </row>
    <row r="22" spans="1:8">
      <c r="A22" s="1" t="s">
        <v>38</v>
      </c>
      <c r="B22" s="1" t="s">
        <v>9</v>
      </c>
      <c r="C22" s="1" t="s">
        <v>10</v>
      </c>
      <c r="D22" s="1">
        <f>SUMIF(Sipag!$F$2:$F$259,Produção!$A22,Sipag!$E$2:$E$259)</f>
        <v>0</v>
      </c>
      <c r="E22" s="1"/>
      <c r="F22" s="2"/>
      <c r="G22" s="2"/>
      <c r="H22" s="2"/>
    </row>
    <row r="23" spans="1:8">
      <c r="A23" s="1" t="s">
        <v>39</v>
      </c>
      <c r="B23" s="1" t="s">
        <v>9</v>
      </c>
      <c r="C23" s="1" t="s">
        <v>10</v>
      </c>
      <c r="D23" s="1">
        <f>SUMIF(Sipag!$F$2:$F$259,Produção!$A23,Sipag!$E$2:$E$259)</f>
        <v>0</v>
      </c>
      <c r="E23" s="1"/>
      <c r="F23" s="2"/>
      <c r="G23" s="2"/>
      <c r="H23" s="2"/>
    </row>
    <row r="24" spans="1:8">
      <c r="A24" s="1" t="s">
        <v>40</v>
      </c>
      <c r="B24" s="1" t="s">
        <v>9</v>
      </c>
      <c r="C24" s="1" t="s">
        <v>16</v>
      </c>
      <c r="D24" s="1">
        <f>SUMIF(Sipag!$F$2:$F$259,Produção!$A24,Sipag!$E$2:$E$259)</f>
        <v>0</v>
      </c>
      <c r="E24" s="1"/>
      <c r="F24" s="2"/>
      <c r="G24" s="2"/>
      <c r="H24" s="2"/>
    </row>
    <row r="25" spans="1:8">
      <c r="A25" s="1" t="s">
        <v>41</v>
      </c>
      <c r="B25" s="1" t="s">
        <v>9</v>
      </c>
      <c r="C25" s="1" t="s">
        <v>16</v>
      </c>
      <c r="D25" s="1">
        <f>SUMIF(Sipag!$F$2:$F$259,Produção!$A25,Sipag!$E$2:$E$259)</f>
        <v>0</v>
      </c>
      <c r="E25" s="1"/>
      <c r="F25" s="2"/>
      <c r="G25" s="2"/>
      <c r="H25" s="2"/>
    </row>
    <row r="26" spans="1:8">
      <c r="A26" s="1" t="s">
        <v>42</v>
      </c>
      <c r="B26" s="1" t="s">
        <v>9</v>
      </c>
      <c r="C26" s="1" t="s">
        <v>13</v>
      </c>
      <c r="D26" s="1">
        <f>SUMIF(Sipag!$F$2:$F$259,Produção!$A26,Sipag!$E$2:$E$259)</f>
        <v>0</v>
      </c>
      <c r="E26" s="1"/>
      <c r="F26" s="2"/>
      <c r="G26" s="2"/>
      <c r="H26" s="2"/>
    </row>
    <row r="27" spans="1:8">
      <c r="A27" s="1" t="s">
        <v>43</v>
      </c>
      <c r="B27" s="1" t="s">
        <v>9</v>
      </c>
      <c r="C27" s="1" t="s">
        <v>10</v>
      </c>
      <c r="D27" s="1">
        <f>SUMIF(Sipag!$F$2:$F$259,Produção!$A27,Sipag!$E$2:$E$259)</f>
        <v>0</v>
      </c>
      <c r="E27" s="1"/>
      <c r="F27" s="2"/>
      <c r="G27" s="2"/>
      <c r="H27" s="2"/>
    </row>
    <row r="28" spans="1:8">
      <c r="A28" s="1" t="s">
        <v>44</v>
      </c>
      <c r="B28" s="1" t="s">
        <v>9</v>
      </c>
      <c r="C28" s="1" t="s">
        <v>13</v>
      </c>
      <c r="D28" s="1">
        <f>SUMIF(Sipag!$F$2:$F$259,Produção!$A28,Sipag!$E$2:$E$259)</f>
        <v>0</v>
      </c>
      <c r="E28" s="1"/>
      <c r="F28" s="2"/>
      <c r="G28" s="2"/>
      <c r="H28" s="2"/>
    </row>
    <row r="29" spans="1:8">
      <c r="A29" s="1" t="s">
        <v>45</v>
      </c>
      <c r="B29" s="1" t="s">
        <v>9</v>
      </c>
      <c r="C29" s="1" t="s">
        <v>13</v>
      </c>
      <c r="D29" s="1">
        <f>SUMIF(Sipag!$F$2:$F$259,Produção!$A29,Sipag!$E$2:$E$259)</f>
        <v>3</v>
      </c>
      <c r="E29" s="1"/>
      <c r="F29" s="2"/>
      <c r="G29" s="2"/>
      <c r="H29" s="2"/>
    </row>
    <row r="30" spans="1:8">
      <c r="A30" s="1" t="s">
        <v>46</v>
      </c>
      <c r="B30" s="1" t="s">
        <v>9</v>
      </c>
      <c r="C30" s="1" t="s">
        <v>10</v>
      </c>
      <c r="D30" s="1">
        <f>SUMIF(Sipag!$F$2:$F$259,Produção!$A30,Sipag!$E$2:$E$259)</f>
        <v>0</v>
      </c>
      <c r="E30" s="1"/>
      <c r="F30" s="2"/>
      <c r="G30" s="2"/>
      <c r="H30" s="2"/>
    </row>
    <row r="31" spans="1:8">
      <c r="A31" s="1" t="s">
        <v>21</v>
      </c>
      <c r="B31" s="1" t="s">
        <v>9</v>
      </c>
      <c r="C31" s="1" t="s">
        <v>50</v>
      </c>
      <c r="D31" s="1">
        <f>SUMIF(Sipag!$F$2:$F$259,Produção!$A31,Sipag!$E$2:$E$259)</f>
        <v>12</v>
      </c>
      <c r="E31" s="1"/>
      <c r="F31" s="2"/>
      <c r="G31" s="2"/>
      <c r="H31" s="2"/>
    </row>
    <row r="32" spans="1:8">
      <c r="A32" s="1" t="s">
        <v>12</v>
      </c>
      <c r="B32" s="1" t="s">
        <v>9</v>
      </c>
      <c r="C32" s="1" t="s">
        <v>10</v>
      </c>
      <c r="D32" s="1">
        <f>SUMIF(Sipag!$F$2:$F$259,Produção!$A32,Sipag!$E$2:$E$259)</f>
        <v>23</v>
      </c>
      <c r="E32" s="1"/>
      <c r="F32" s="2"/>
      <c r="G32" s="2"/>
      <c r="H32" s="2"/>
    </row>
    <row r="33" spans="1:8">
      <c r="A33" s="9" t="s">
        <v>164</v>
      </c>
      <c r="B33" s="9" t="s">
        <v>9</v>
      </c>
      <c r="C33" s="9" t="s">
        <v>10</v>
      </c>
      <c r="D33" s="1">
        <f>SUMIF(Sipag!$F$2:$F$259,Produção!$A33,Sipag!$E$2:$E$259)</f>
        <v>0</v>
      </c>
      <c r="E33" s="1"/>
      <c r="F33" s="2"/>
      <c r="G33" s="2"/>
      <c r="H33" s="2"/>
    </row>
    <row r="34" spans="1:8">
      <c r="A34" s="1" t="s">
        <v>70</v>
      </c>
      <c r="B34" s="1" t="s">
        <v>9</v>
      </c>
      <c r="C34" s="1" t="s">
        <v>13</v>
      </c>
      <c r="D34" s="1">
        <f>SUMIF(Sipag!$F$2:$F$259,Produção!$A34,Sipag!$E$2:$E$259)</f>
        <v>17</v>
      </c>
      <c r="E34" s="1"/>
      <c r="F34" s="2"/>
      <c r="G34" s="2"/>
      <c r="H34" s="2"/>
    </row>
    <row r="35" spans="1:8">
      <c r="A35" s="1" t="s">
        <v>47</v>
      </c>
      <c r="B35" s="1" t="s">
        <v>9</v>
      </c>
      <c r="C35" s="1" t="s">
        <v>10</v>
      </c>
      <c r="D35" s="1">
        <f>SUMIF(Sipag!$F$2:$F$259,Produção!$A35,Sipag!$E$2:$E$259)</f>
        <v>0</v>
      </c>
      <c r="E35" s="1"/>
      <c r="F35" s="2"/>
      <c r="G35" s="2"/>
      <c r="H35" s="2"/>
    </row>
    <row r="36" spans="1:8">
      <c r="A36" s="1" t="s">
        <v>48</v>
      </c>
      <c r="B36" s="1" t="s">
        <v>9</v>
      </c>
      <c r="C36" s="1" t="s">
        <v>10</v>
      </c>
      <c r="D36" s="1">
        <f>SUMIF(Sipag!$F$2:$F$259,Produção!$A36,Sipag!$E$2:$E$259)</f>
        <v>0</v>
      </c>
      <c r="E36" s="1"/>
      <c r="F36" s="2"/>
      <c r="G36" s="2"/>
      <c r="H36" s="2"/>
    </row>
    <row r="37" spans="1:8">
      <c r="A37" s="1" t="s">
        <v>49</v>
      </c>
      <c r="B37" s="1" t="s">
        <v>9</v>
      </c>
      <c r="C37" s="1" t="s">
        <v>10</v>
      </c>
      <c r="D37" s="1">
        <f>SUMIF(Sipag!$F$2:$F$259,Produção!$A37,Sipag!$E$2:$E$259)</f>
        <v>1</v>
      </c>
      <c r="E37" s="1"/>
      <c r="F37" s="2"/>
      <c r="G37" s="2"/>
      <c r="H37" s="2"/>
    </row>
    <row r="38" spans="1:8">
      <c r="A38" s="1" t="s">
        <v>69</v>
      </c>
      <c r="B38" s="1" t="s">
        <v>9</v>
      </c>
      <c r="C38" s="1" t="s">
        <v>50</v>
      </c>
      <c r="D38" s="1">
        <f>SUMIF(Sipag!$F$2:$F$259,Produção!$A38,Sipag!$E$2:$E$259)</f>
        <v>8</v>
      </c>
      <c r="E38" s="1"/>
      <c r="F38" s="2"/>
      <c r="G38" s="2"/>
      <c r="H38" s="2"/>
    </row>
    <row r="39" spans="1:8">
      <c r="A39" s="1" t="s">
        <v>51</v>
      </c>
      <c r="B39" s="1" t="s">
        <v>9</v>
      </c>
      <c r="C39" s="1" t="s">
        <v>10</v>
      </c>
      <c r="D39" s="1">
        <f>SUMIF(Sipag!$F$2:$F$259,Produção!$A39,Sipag!$E$2:$E$259)</f>
        <v>0</v>
      </c>
      <c r="E39" s="1"/>
      <c r="F39" s="2"/>
      <c r="G39" s="2"/>
      <c r="H39" s="2"/>
    </row>
    <row r="40" spans="1:8">
      <c r="A40" s="1" t="s">
        <v>52</v>
      </c>
      <c r="B40" s="1" t="s">
        <v>9</v>
      </c>
      <c r="C40" s="1" t="s">
        <v>10</v>
      </c>
      <c r="D40" s="1">
        <f>SUMIF(Sipag!$F$2:$F$259,Produção!$A40,Sipag!$E$2:$E$259)</f>
        <v>0</v>
      </c>
      <c r="E40" s="1"/>
      <c r="F40" s="2"/>
      <c r="G40" s="2"/>
      <c r="H40" s="2"/>
    </row>
    <row r="41" spans="1:8">
      <c r="A41" s="1" t="s">
        <v>19</v>
      </c>
      <c r="B41" s="1" t="s">
        <v>161</v>
      </c>
      <c r="C41" s="1" t="s">
        <v>10</v>
      </c>
      <c r="D41" s="1">
        <f>SUMIF(Sipag!$F$2:$F$259,Produção!$A41,Sipag!$E$2:$E$259)</f>
        <v>1</v>
      </c>
      <c r="E41" s="1"/>
      <c r="F41" s="2"/>
      <c r="G41" s="2"/>
      <c r="H41" s="2"/>
    </row>
    <row r="42" spans="1:8">
      <c r="A42" s="1" t="s">
        <v>53</v>
      </c>
      <c r="B42" s="1" t="s">
        <v>9</v>
      </c>
      <c r="C42" s="1" t="s">
        <v>10</v>
      </c>
      <c r="D42" s="1">
        <f>SUMIF(Sipag!$F$2:$F$259,Produção!$A42,Sipag!$E$2:$E$259)</f>
        <v>0</v>
      </c>
      <c r="E42" s="1"/>
      <c r="F42" s="2"/>
      <c r="G42" s="2"/>
      <c r="H42" s="2"/>
    </row>
    <row r="43" spans="1:8">
      <c r="A43" s="1" t="s">
        <v>54</v>
      </c>
      <c r="B43" s="1" t="s">
        <v>9</v>
      </c>
      <c r="C43" s="1" t="s">
        <v>13</v>
      </c>
      <c r="D43" s="1">
        <f>SUMIF(Sipag!$F$2:$F$259,Produção!$A43,Sipag!$E$2:$E$259)</f>
        <v>0</v>
      </c>
      <c r="E43" s="1"/>
      <c r="F43" s="2"/>
      <c r="G43" s="2"/>
      <c r="H43" s="2"/>
    </row>
    <row r="44" spans="1:8">
      <c r="A44" s="1" t="s">
        <v>55</v>
      </c>
      <c r="B44" s="1" t="s">
        <v>9</v>
      </c>
      <c r="C44" s="1" t="s">
        <v>10</v>
      </c>
      <c r="D44" s="1">
        <f>SUMIF(Sipag!$F$2:$F$259,Produção!$A44,Sipag!$E$2:$E$259)</f>
        <v>4</v>
      </c>
      <c r="E44" s="1"/>
      <c r="F44" s="2"/>
      <c r="G44" s="2"/>
      <c r="H44" s="2"/>
    </row>
    <row r="45" spans="1:8">
      <c r="A45" s="1" t="s">
        <v>56</v>
      </c>
      <c r="B45" s="1" t="s">
        <v>9</v>
      </c>
      <c r="C45" s="1" t="s">
        <v>10</v>
      </c>
      <c r="D45" s="1">
        <f>SUMIF(Sipag!$F$2:$F$259,Produção!$A45,Sipag!$E$2:$E$259)</f>
        <v>5</v>
      </c>
      <c r="E45" s="1"/>
      <c r="F45" s="2"/>
      <c r="G45" s="2"/>
      <c r="H45" s="2"/>
    </row>
    <row r="46" spans="1:8">
      <c r="A46" s="1" t="s">
        <v>57</v>
      </c>
      <c r="B46" s="1" t="s">
        <v>161</v>
      </c>
      <c r="C46" s="1" t="s">
        <v>10</v>
      </c>
      <c r="D46" s="1">
        <f>SUMIF(Sipag!$F$2:$F$259,Produção!$A46,Sipag!$E$2:$E$259)</f>
        <v>0</v>
      </c>
      <c r="E46" s="1"/>
      <c r="F46" s="2"/>
      <c r="G46" s="2"/>
      <c r="H46" s="2"/>
    </row>
    <row r="47" spans="1:8">
      <c r="A47" s="1" t="s">
        <v>58</v>
      </c>
      <c r="B47" s="1" t="s">
        <v>9</v>
      </c>
      <c r="C47" s="1" t="s">
        <v>10</v>
      </c>
      <c r="D47" s="1">
        <f>SUMIF(Sipag!$F$2:$F$259,Produção!$A47,Sipag!$E$2:$E$259)</f>
        <v>2</v>
      </c>
      <c r="E47" s="1"/>
      <c r="F47" s="2"/>
      <c r="G47" s="2"/>
      <c r="H47" s="2"/>
    </row>
    <row r="48" spans="1:8">
      <c r="A48" s="1" t="s">
        <v>59</v>
      </c>
      <c r="B48" s="1" t="s">
        <v>9</v>
      </c>
      <c r="C48" s="1" t="s">
        <v>13</v>
      </c>
      <c r="D48" s="1">
        <f>SUMIF(Sipag!$F$2:$F$259,Produção!$A48,Sipag!$E$2:$E$259)</f>
        <v>4</v>
      </c>
      <c r="E48" s="1"/>
      <c r="F48" s="2"/>
      <c r="G48" s="2"/>
      <c r="H48" s="2"/>
    </row>
    <row r="49" spans="1:8">
      <c r="A49" s="1" t="s">
        <v>60</v>
      </c>
      <c r="B49" s="1" t="s">
        <v>161</v>
      </c>
      <c r="C49" s="1" t="s">
        <v>10</v>
      </c>
      <c r="D49" s="1">
        <f>SUMIF(Sipag!$F$2:$F$259,Produção!$A49,Sipag!$E$2:$E$259)</f>
        <v>0</v>
      </c>
      <c r="E49" s="1"/>
      <c r="F49" s="2"/>
      <c r="G49" s="2"/>
      <c r="H49" s="2"/>
    </row>
    <row r="50" spans="1:8">
      <c r="A50" s="1" t="s">
        <v>61</v>
      </c>
      <c r="B50" s="1" t="s">
        <v>9</v>
      </c>
      <c r="C50" s="1" t="s">
        <v>22</v>
      </c>
      <c r="D50" s="1">
        <f>SUMIF(Sipag!$F$2:$F$259,Produção!$A50,Sipag!$E$2:$E$259)</f>
        <v>8</v>
      </c>
      <c r="E50" s="1"/>
      <c r="F50" s="2"/>
      <c r="G50" s="2"/>
      <c r="H50" s="2"/>
    </row>
    <row r="51" spans="1:8">
      <c r="A51" s="1" t="s">
        <v>62</v>
      </c>
      <c r="B51" s="1" t="s">
        <v>9</v>
      </c>
      <c r="C51" s="1" t="s">
        <v>10</v>
      </c>
      <c r="D51" s="1">
        <f>SUMIF(Sipag!$F$2:$F$259,Produção!$A51,Sipag!$E$2:$E$259)</f>
        <v>8</v>
      </c>
      <c r="E51" s="1"/>
      <c r="F51" s="2"/>
      <c r="G51" s="2"/>
      <c r="H51" s="2"/>
    </row>
    <row r="52" spans="1:8">
      <c r="A52" s="9" t="s">
        <v>163</v>
      </c>
      <c r="B52" s="9" t="s">
        <v>9</v>
      </c>
      <c r="C52" s="9" t="s">
        <v>10</v>
      </c>
      <c r="D52" s="1">
        <f>SUMIF(Sipag!$F$2:$F$259,Produção!$A52,Sipag!$E$2:$E$259)</f>
        <v>4</v>
      </c>
      <c r="E52" s="1"/>
      <c r="F52" s="2"/>
      <c r="G52" s="2"/>
      <c r="H52" s="2"/>
    </row>
    <row r="53" spans="1:8">
      <c r="A53" s="1" t="s">
        <v>14</v>
      </c>
      <c r="B53" s="1" t="s">
        <v>9</v>
      </c>
      <c r="C53" s="1" t="s">
        <v>13</v>
      </c>
      <c r="D53" s="1">
        <f>SUMIF(Sipag!$F$2:$F$259,Produção!$A53,Sipag!$E$2:$E$259)</f>
        <v>38</v>
      </c>
      <c r="E53" s="1"/>
      <c r="F53" s="2"/>
      <c r="G53" s="2"/>
      <c r="H53" s="2"/>
    </row>
    <row r="54" spans="1:8">
      <c r="A54" s="9" t="s">
        <v>162</v>
      </c>
      <c r="B54" s="9" t="s">
        <v>9</v>
      </c>
      <c r="C54" s="9" t="s">
        <v>10</v>
      </c>
      <c r="D54" s="1">
        <f>SUMIF(Sipag!$F$2:$F$259,Produção!$A54,Sipag!$E$2:$E$259)</f>
        <v>0</v>
      </c>
      <c r="E54" s="1"/>
      <c r="F54" s="2"/>
      <c r="G54" s="2"/>
      <c r="H54" s="2"/>
    </row>
    <row r="55" spans="1:8">
      <c r="A55" s="1" t="s">
        <v>23</v>
      </c>
      <c r="B55" s="1" t="s">
        <v>9</v>
      </c>
      <c r="C55" s="1" t="s">
        <v>16</v>
      </c>
      <c r="D55" s="1">
        <f>SUMIF(Sipag!$F$2:$F$259,Produção!$A55,Sipag!$E$2:$E$259)</f>
        <v>9</v>
      </c>
      <c r="E55" s="1"/>
      <c r="F55" s="2"/>
      <c r="G55" s="2"/>
      <c r="H55" s="2"/>
    </row>
    <row r="56" spans="1:8">
      <c r="A56" s="1" t="s">
        <v>63</v>
      </c>
      <c r="B56" s="1" t="s">
        <v>9</v>
      </c>
      <c r="C56" s="1" t="s">
        <v>10</v>
      </c>
      <c r="D56" s="1">
        <f>SUMIF(Sipag!$F$2:$F$259,Produção!$A56,Sipag!$E$2:$E$259)</f>
        <v>1</v>
      </c>
      <c r="E56" s="1"/>
      <c r="F56" s="2"/>
      <c r="G56" s="2"/>
      <c r="H56" s="2"/>
    </row>
    <row r="57" spans="1:8">
      <c r="A57" s="1" t="s">
        <v>64</v>
      </c>
      <c r="B57" s="1" t="s">
        <v>9</v>
      </c>
      <c r="C57" s="1" t="s">
        <v>16</v>
      </c>
      <c r="D57" s="1">
        <f>SUMIF(Sipag!$F$2:$F$259,Produção!$A57,Sipag!$E$2:$E$259)</f>
        <v>2</v>
      </c>
      <c r="E57" s="1"/>
      <c r="F57" s="2"/>
      <c r="G57" s="2"/>
      <c r="H57" s="2"/>
    </row>
    <row r="58" spans="1:8">
      <c r="A58" s="1" t="s">
        <v>65</v>
      </c>
      <c r="B58" s="1" t="s">
        <v>9</v>
      </c>
      <c r="C58" s="1" t="s">
        <v>10</v>
      </c>
      <c r="D58" s="1">
        <f>SUMIF(Sipag!$F$2:$F$259,Produção!$A58,Sipag!$E$2:$E$259)</f>
        <v>0</v>
      </c>
      <c r="E58" s="1"/>
      <c r="F58" s="2"/>
      <c r="G58" s="2"/>
      <c r="H58" s="2"/>
    </row>
    <row r="59" spans="1:8">
      <c r="A59" s="1"/>
      <c r="B59" s="1"/>
      <c r="C59" s="1"/>
      <c r="D59" s="1"/>
      <c r="E59" s="1"/>
      <c r="F59" s="2"/>
      <c r="G59" s="2"/>
      <c r="H59" s="2"/>
    </row>
    <row r="60" spans="1:8">
      <c r="A60" s="2"/>
      <c r="B60" s="2"/>
      <c r="C60" s="2"/>
      <c r="D60" s="2"/>
      <c r="E60" s="1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E63" s="2"/>
      <c r="F63" s="2"/>
      <c r="G63" s="2"/>
      <c r="H63" s="2"/>
    </row>
  </sheetData>
  <sheetProtection password="E8D1" sheet="1" objects="1" scenarios="1"/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Sipag</vt:lpstr>
      <vt:lpstr>Sipaguinha</vt:lpstr>
      <vt:lpstr>Sou + Sipag</vt:lpstr>
      <vt:lpstr>Acelera</vt:lpstr>
      <vt:lpstr>Produção</vt:lpstr>
      <vt:lpstr>DATA</vt:lpstr>
      <vt:lpstr>PA</vt:lpstr>
      <vt:lpstr>PAGAMENTO_SIPAGUINHA</vt:lpstr>
      <vt:lpstr>PAGO_SIPAGUINHA</vt:lpstr>
      <vt:lpstr>QTD_FUNC</vt:lpstr>
      <vt:lpstr>Segmento</vt:lpstr>
      <vt:lpstr>STATUS</vt:lpstr>
      <vt:lpstr>VENDEDOR</vt:lpstr>
      <vt:lpstr>VENDEDOR_SIPAGUINHA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samuelg4133_00</dc:creator>
  <cp:lastModifiedBy>Samuel Gomes</cp:lastModifiedBy>
  <cp:lastPrinted>2020-10-29T23:31:57Z</cp:lastPrinted>
  <dcterms:created xsi:type="dcterms:W3CDTF">2020-01-02T19:55:51Z</dcterms:created>
  <dcterms:modified xsi:type="dcterms:W3CDTF">2020-10-29T23:33:45Z</dcterms:modified>
</cp:coreProperties>
</file>