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715" windowHeight="1003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E4" i="1" l="1"/>
  <c r="E11" i="1"/>
  <c r="F11" i="1" s="1"/>
  <c r="E14" i="1"/>
  <c r="E8" i="1"/>
  <c r="F8" i="1" s="1"/>
  <c r="E15" i="1"/>
  <c r="E3" i="1"/>
  <c r="E19" i="1"/>
  <c r="E27" i="1"/>
  <c r="E2" i="1"/>
  <c r="F2" i="1" s="1"/>
  <c r="E5" i="1"/>
  <c r="E26" i="1"/>
  <c r="E17" i="1"/>
  <c r="F17" i="1" s="1"/>
  <c r="E6" i="1"/>
  <c r="F6" i="1" s="1"/>
  <c r="E18" i="1"/>
  <c r="F18" i="1" s="1"/>
  <c r="E25" i="1"/>
  <c r="E9" i="1"/>
  <c r="E7" i="1"/>
  <c r="E13" i="1"/>
  <c r="E12" i="1"/>
  <c r="E22" i="1"/>
  <c r="E23" i="1"/>
  <c r="E24" i="1"/>
  <c r="E21" i="1"/>
  <c r="E20" i="1"/>
  <c r="E10" i="1"/>
  <c r="F3" i="1"/>
  <c r="F5" i="1"/>
  <c r="F7" i="1"/>
  <c r="F10" i="1"/>
  <c r="F9" i="1"/>
  <c r="F19" i="1"/>
  <c r="F12" i="1"/>
  <c r="F13" i="1"/>
  <c r="F15" i="1"/>
  <c r="F16" i="1"/>
  <c r="F26" i="1"/>
  <c r="F21" i="1"/>
  <c r="F22" i="1"/>
  <c r="F14" i="1"/>
  <c r="F24" i="1"/>
  <c r="F27" i="1"/>
  <c r="F20" i="1"/>
  <c r="F25" i="1"/>
  <c r="F23" i="1"/>
  <c r="F4" i="1"/>
  <c r="D2" i="1"/>
  <c r="D3" i="1"/>
  <c r="D6" i="1"/>
  <c r="D5" i="1"/>
  <c r="D7" i="1"/>
  <c r="D8" i="1"/>
  <c r="D11" i="1"/>
  <c r="D10" i="1"/>
  <c r="D9" i="1"/>
  <c r="D18" i="1"/>
  <c r="D19" i="1"/>
  <c r="D12" i="1"/>
  <c r="D13" i="1"/>
  <c r="D17" i="1"/>
  <c r="D15" i="1"/>
  <c r="D16" i="1"/>
  <c r="D26" i="1"/>
  <c r="D21" i="1"/>
  <c r="D22" i="1"/>
  <c r="D14" i="1"/>
  <c r="D24" i="1"/>
  <c r="D27" i="1"/>
  <c r="D20" i="1"/>
  <c r="D25" i="1"/>
  <c r="D23" i="1"/>
  <c r="D4" i="1"/>
</calcChain>
</file>

<file path=xl/sharedStrings.xml><?xml version="1.0" encoding="utf-8"?>
<sst xmlns="http://schemas.openxmlformats.org/spreadsheetml/2006/main" count="61" uniqueCount="53">
  <si>
    <t>LinuxTeam</t>
  </si>
  <si>
    <t>ESEO-TEAM</t>
  </si>
  <si>
    <t>Télécom Robotics</t>
  </si>
  <si>
    <t>OLEG</t>
  </si>
  <si>
    <t>uART</t>
  </si>
  <si>
    <t>Robotic System</t>
  </si>
  <si>
    <t>C.R.A.P.</t>
  </si>
  <si>
    <t>SPACE CRACKERS</t>
  </si>
  <si>
    <t>R3EA</t>
  </si>
  <si>
    <t>RIR ROBOTIQUE 2013</t>
  </si>
  <si>
    <t>Projet &amp; Tech</t>
  </si>
  <si>
    <t>Colors Team</t>
  </si>
  <si>
    <t>RCVA</t>
  </si>
  <si>
    <t>Université d’Angers</t>
  </si>
  <si>
    <t>Comet</t>
  </si>
  <si>
    <t>ENSIM’ELEC</t>
  </si>
  <si>
    <t>Omybot</t>
  </si>
  <si>
    <t>Supaero Robotik Club</t>
  </si>
  <si>
    <t>BH Team</t>
  </si>
  <si>
    <t>CUBOT</t>
  </si>
  <si>
    <t>APBTeam</t>
  </si>
  <si>
    <t>Oufff Team</t>
  </si>
  <si>
    <t>Sudriabotik</t>
  </si>
  <si>
    <t>INSA Toulouse</t>
  </si>
  <si>
    <t>Mines de Douai</t>
  </si>
  <si>
    <t>Cybernétique en Nord</t>
  </si>
  <si>
    <t>equipe</t>
  </si>
  <si>
    <t>meilleur match</t>
  </si>
  <si>
    <t>max de pts</t>
  </si>
  <si>
    <t>pts actuel serie 3</t>
  </si>
  <si>
    <t>position</t>
  </si>
  <si>
    <t>moyenne match</t>
  </si>
  <si>
    <t>cadeau et verre</t>
  </si>
  <si>
    <t>cadeau + verre (en pique) evitement foireux</t>
  </si>
  <si>
    <t>gateau + verre( en pique)</t>
  </si>
  <si>
    <t>case 2</t>
  </si>
  <si>
    <t>case 3</t>
  </si>
  <si>
    <t>verre + cadeau  lent bougie a la fin</t>
  </si>
  <si>
    <t>verre gateau</t>
  </si>
  <si>
    <t>verre puis gateau</t>
  </si>
  <si>
    <t xml:space="preserve">verre puis gateau puis cadeau </t>
  </si>
  <si>
    <t xml:space="preserve">verre (rapide nous en pique) et enchaine gateau (le petit pren aussi des verre (case 3/ un peu 2) puis cerise (case 4 verre sup ) cadeau a la fin </t>
  </si>
  <si>
    <t>verre + gateau puis  cadeau  (pb evitement)</t>
  </si>
  <si>
    <t xml:space="preserve">fonce (verre nous en pique ) verre en case 3  (strategie de protect chiante au milieu </t>
  </si>
  <si>
    <t xml:space="preserve">cadeau + verre (nous en pique pas rapide) case 5  puis gateau (trajectoire en crabe et diagonal ATTENTION </t>
  </si>
  <si>
    <t xml:space="preserve">case 2 </t>
  </si>
  <si>
    <t>case 5</t>
  </si>
  <si>
    <t>gateau puis vole d'assiette case 5 puis verre fini par les cadeau</t>
  </si>
  <si>
    <t xml:space="preserve"> case 3  </t>
  </si>
  <si>
    <t xml:space="preserve">cadeau puis verre (pas tous) + gateau </t>
  </si>
  <si>
    <t xml:space="preserve">cadeau (lent) +verre (lent aussi) </t>
  </si>
  <si>
    <t>case 3/4</t>
  </si>
  <si>
    <t>cadeau puis  gateau a la fin / gros verre  dont deux a nous  (possible pb d'evitement)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</si>
</sst>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B3" sqref="B3"/>
    </sheetView>
  </sheetViews>
  <sheetFormatPr baseColWidth="10" defaultRowHeight="15" x14ac:dyDescent="0.25"/>
  <cols>
    <col min="1" max="1" width="21.5703125" style="4" customWidth="1"/>
    <col min="2" max="2" width="11.42578125" style="4" customWidth="1"/>
    <col min="3" max="3" width="17.85546875" style="4" customWidth="1"/>
    <col min="4" max="4" width="14.5703125" style="4" customWidth="1"/>
    <col min="5" max="5" width="19.7109375" style="4" customWidth="1"/>
    <col min="6" max="6" width="17.5703125" style="4" customWidth="1"/>
    <col min="7" max="7" width="31.28515625" style="4" customWidth="1"/>
    <col min="8" max="8" width="11.42578125" style="4" customWidth="1"/>
    <col min="9" max="16384" width="11.42578125" style="4"/>
  </cols>
  <sheetData>
    <row r="1" spans="1:17" x14ac:dyDescent="0.25">
      <c r="A1" s="1" t="s">
        <v>26</v>
      </c>
      <c r="B1" s="1" t="s">
        <v>30</v>
      </c>
      <c r="C1" s="1" t="s">
        <v>27</v>
      </c>
      <c r="D1" s="1" t="s">
        <v>28</v>
      </c>
      <c r="E1" s="1" t="s">
        <v>29</v>
      </c>
      <c r="F1" s="1" t="s">
        <v>31</v>
      </c>
      <c r="G1" s="2"/>
      <c r="H1" s="1"/>
      <c r="J1" s="4">
        <v>5</v>
      </c>
      <c r="K1" s="5">
        <v>3</v>
      </c>
      <c r="L1" s="5"/>
      <c r="P1" s="5"/>
      <c r="Q1" s="5"/>
    </row>
    <row r="2" spans="1:17" ht="45" x14ac:dyDescent="0.25">
      <c r="A2" s="2" t="s">
        <v>12</v>
      </c>
      <c r="B2" s="1">
        <v>2</v>
      </c>
      <c r="C2" s="2">
        <v>153</v>
      </c>
      <c r="D2" s="1">
        <f>$J$1*C2</f>
        <v>765</v>
      </c>
      <c r="E2" s="2">
        <f>153+415</f>
        <v>568</v>
      </c>
      <c r="F2" s="3">
        <f>E2/$K$1</f>
        <v>189.33333333333334</v>
      </c>
      <c r="G2" s="2" t="s">
        <v>43</v>
      </c>
      <c r="H2" s="2" t="s">
        <v>45</v>
      </c>
      <c r="K2" s="5"/>
      <c r="L2" s="5"/>
    </row>
    <row r="3" spans="1:17" ht="45" x14ac:dyDescent="0.25">
      <c r="A3" s="2" t="s">
        <v>7</v>
      </c>
      <c r="B3" s="1">
        <v>3</v>
      </c>
      <c r="C3" s="2">
        <v>189</v>
      </c>
      <c r="D3" s="1">
        <f>$J$1*C3</f>
        <v>945</v>
      </c>
      <c r="E3" s="2">
        <f>189+363</f>
        <v>552</v>
      </c>
      <c r="F3" s="3">
        <f>E3/$K$1</f>
        <v>184</v>
      </c>
      <c r="G3" s="2" t="s">
        <v>52</v>
      </c>
      <c r="H3" s="2" t="s">
        <v>35</v>
      </c>
    </row>
    <row r="4" spans="1:17" ht="30" x14ac:dyDescent="0.25">
      <c r="A4" s="2" t="s">
        <v>13</v>
      </c>
      <c r="B4" s="1">
        <v>1</v>
      </c>
      <c r="C4" s="2">
        <v>167</v>
      </c>
      <c r="D4" s="1">
        <f>$J$1*C4</f>
        <v>835</v>
      </c>
      <c r="E4" s="1">
        <f>105+437</f>
        <v>542</v>
      </c>
      <c r="F4" s="3">
        <f>E4/$K$1</f>
        <v>180.66666666666666</v>
      </c>
      <c r="G4" s="2" t="s">
        <v>33</v>
      </c>
      <c r="H4" s="1" t="s">
        <v>35</v>
      </c>
      <c r="M4" s="5"/>
      <c r="N4" s="5"/>
    </row>
    <row r="5" spans="1:17" x14ac:dyDescent="0.25">
      <c r="A5" s="2" t="s">
        <v>8</v>
      </c>
      <c r="B5" s="1">
        <v>5</v>
      </c>
      <c r="C5" s="2">
        <v>141</v>
      </c>
      <c r="D5" s="1">
        <f>$J$1*C5</f>
        <v>705</v>
      </c>
      <c r="E5" s="2">
        <f>157+323</f>
        <v>480</v>
      </c>
      <c r="F5" s="3">
        <f>E5/$K$1</f>
        <v>160</v>
      </c>
      <c r="G5" s="2" t="s">
        <v>34</v>
      </c>
      <c r="H5" s="2" t="s">
        <v>35</v>
      </c>
      <c r="M5" s="5"/>
      <c r="N5" s="5"/>
    </row>
    <row r="6" spans="1:17" x14ac:dyDescent="0.25">
      <c r="A6" s="2" t="s">
        <v>3</v>
      </c>
      <c r="B6" s="1">
        <v>4</v>
      </c>
      <c r="C6" s="2">
        <v>157</v>
      </c>
      <c r="D6" s="1">
        <f>$J$1*C6</f>
        <v>785</v>
      </c>
      <c r="E6" s="1">
        <f>117+347</f>
        <v>464</v>
      </c>
      <c r="F6" s="3">
        <f>E6/$K$1</f>
        <v>154.66666666666666</v>
      </c>
      <c r="G6" s="2" t="s">
        <v>38</v>
      </c>
      <c r="H6" s="2" t="s">
        <v>35</v>
      </c>
      <c r="K6" s="5"/>
      <c r="L6" s="5"/>
      <c r="M6" s="5"/>
      <c r="N6" s="5"/>
    </row>
    <row r="7" spans="1:17" x14ac:dyDescent="0.25">
      <c r="A7" s="2" t="s">
        <v>1</v>
      </c>
      <c r="B7" s="1">
        <v>5</v>
      </c>
      <c r="C7" s="2">
        <v>133</v>
      </c>
      <c r="D7" s="1">
        <f>$J$1*C7</f>
        <v>665</v>
      </c>
      <c r="E7" s="2">
        <f>126 +323</f>
        <v>449</v>
      </c>
      <c r="F7" s="3">
        <f>E7/$K$1</f>
        <v>149.66666666666666</v>
      </c>
      <c r="G7" s="2"/>
      <c r="H7" s="2"/>
      <c r="K7" s="5"/>
      <c r="L7" s="5"/>
      <c r="M7" s="5"/>
      <c r="N7" s="5"/>
    </row>
    <row r="8" spans="1:17" x14ac:dyDescent="0.25">
      <c r="A8" s="2" t="s">
        <v>17</v>
      </c>
      <c r="B8" s="1">
        <v>7</v>
      </c>
      <c r="C8" s="2">
        <v>113</v>
      </c>
      <c r="D8" s="1">
        <f>$J$1*C8</f>
        <v>565</v>
      </c>
      <c r="E8" s="2">
        <f>117+301</f>
        <v>418</v>
      </c>
      <c r="F8" s="3">
        <f>E8/$K$1</f>
        <v>139.33333333333334</v>
      </c>
      <c r="G8" s="2" t="s">
        <v>39</v>
      </c>
      <c r="H8" s="2" t="s">
        <v>35</v>
      </c>
      <c r="K8" s="5"/>
      <c r="L8" s="5"/>
      <c r="M8" s="5"/>
      <c r="N8" s="5"/>
    </row>
    <row r="9" spans="1:17" x14ac:dyDescent="0.25">
      <c r="A9" s="2" t="s">
        <v>23</v>
      </c>
      <c r="B9" s="1">
        <v>10</v>
      </c>
      <c r="C9" s="2">
        <v>133</v>
      </c>
      <c r="D9" s="1">
        <f>$J$1*C9</f>
        <v>665</v>
      </c>
      <c r="E9" s="2">
        <f>133+251</f>
        <v>384</v>
      </c>
      <c r="F9" s="3">
        <f>E9/$K$1</f>
        <v>128</v>
      </c>
      <c r="G9" s="2"/>
      <c r="H9" s="2"/>
      <c r="I9" s="5"/>
      <c r="K9" s="5"/>
      <c r="L9" s="5"/>
      <c r="M9" s="5"/>
      <c r="N9" s="5"/>
    </row>
    <row r="10" spans="1:17" x14ac:dyDescent="0.25">
      <c r="A10" s="2" t="s">
        <v>20</v>
      </c>
      <c r="B10" s="1">
        <v>9</v>
      </c>
      <c r="C10" s="2">
        <v>115</v>
      </c>
      <c r="D10" s="1">
        <f>$J$1*C10</f>
        <v>575</v>
      </c>
      <c r="E10" s="2">
        <f>263+77</f>
        <v>340</v>
      </c>
      <c r="F10" s="3">
        <f>E10/$K$1</f>
        <v>113.33333333333333</v>
      </c>
      <c r="G10" s="2"/>
      <c r="H10" s="1"/>
      <c r="I10" s="5"/>
      <c r="K10" s="5"/>
      <c r="L10" s="5"/>
      <c r="M10" s="5"/>
      <c r="N10" s="5"/>
    </row>
    <row r="11" spans="1:17" ht="75" x14ac:dyDescent="0.25">
      <c r="A11" s="2" t="s">
        <v>4</v>
      </c>
      <c r="B11" s="1">
        <v>8</v>
      </c>
      <c r="C11" s="2">
        <v>163</v>
      </c>
      <c r="D11" s="1">
        <f>$J$1*C11</f>
        <v>815</v>
      </c>
      <c r="E11" s="1">
        <f>33+296</f>
        <v>329</v>
      </c>
      <c r="F11" s="3">
        <f>E11/$K$1</f>
        <v>109.66666666666667</v>
      </c>
      <c r="G11" s="2" t="s">
        <v>41</v>
      </c>
      <c r="H11" s="2" t="s">
        <v>45</v>
      </c>
      <c r="I11" s="5"/>
      <c r="K11" s="5"/>
      <c r="L11" s="5"/>
      <c r="M11" s="5"/>
      <c r="N11" s="5"/>
    </row>
    <row r="12" spans="1:17" ht="30" x14ac:dyDescent="0.25">
      <c r="A12" s="2" t="s">
        <v>25</v>
      </c>
      <c r="B12" s="1">
        <v>13</v>
      </c>
      <c r="C12" s="2">
        <v>153</v>
      </c>
      <c r="D12" s="1">
        <f>$J$1*C12</f>
        <v>765</v>
      </c>
      <c r="E12" s="2">
        <f>77+227</f>
        <v>304</v>
      </c>
      <c r="F12" s="3">
        <f>E12/$K$1</f>
        <v>101.33333333333333</v>
      </c>
      <c r="G12" s="2" t="s">
        <v>49</v>
      </c>
      <c r="H12" s="1"/>
      <c r="I12" s="5"/>
      <c r="K12" s="5"/>
      <c r="L12" s="5"/>
      <c r="M12" s="5"/>
      <c r="N12" s="5"/>
    </row>
    <row r="13" spans="1:17" x14ac:dyDescent="0.25">
      <c r="A13" s="2" t="s">
        <v>15</v>
      </c>
      <c r="B13" s="1">
        <v>14</v>
      </c>
      <c r="C13" s="2">
        <v>121</v>
      </c>
      <c r="D13" s="1">
        <f>$J$1*C13</f>
        <v>605</v>
      </c>
      <c r="E13" s="2">
        <f>81+221</f>
        <v>302</v>
      </c>
      <c r="F13" s="3">
        <f>E13/$K$1</f>
        <v>100.66666666666667</v>
      </c>
      <c r="G13" s="2"/>
      <c r="H13" s="1"/>
      <c r="I13" s="5"/>
      <c r="L13" s="5"/>
      <c r="M13" s="5"/>
      <c r="N13" s="5"/>
    </row>
    <row r="14" spans="1:17" x14ac:dyDescent="0.25">
      <c r="A14" s="2" t="s">
        <v>2</v>
      </c>
      <c r="B14" s="1">
        <v>20</v>
      </c>
      <c r="C14" s="2">
        <v>93</v>
      </c>
      <c r="D14" s="1">
        <f>$J$1*C14</f>
        <v>465</v>
      </c>
      <c r="E14" s="2">
        <f>105+189</f>
        <v>294</v>
      </c>
      <c r="F14" s="3">
        <f>E14/$K$1</f>
        <v>98</v>
      </c>
      <c r="G14" s="2" t="s">
        <v>40</v>
      </c>
      <c r="H14" s="2" t="s">
        <v>35</v>
      </c>
      <c r="I14" s="5"/>
      <c r="L14" s="5"/>
      <c r="M14" s="5"/>
      <c r="N14" s="5"/>
    </row>
    <row r="15" spans="1:17" x14ac:dyDescent="0.25">
      <c r="A15" s="2" t="s">
        <v>22</v>
      </c>
      <c r="B15" s="1">
        <v>16</v>
      </c>
      <c r="C15" s="2">
        <v>105</v>
      </c>
      <c r="D15" s="1">
        <f>$J$1*C15</f>
        <v>525</v>
      </c>
      <c r="E15" s="2">
        <f>73+211</f>
        <v>284</v>
      </c>
      <c r="F15" s="3">
        <f>E15/$K$1</f>
        <v>94.666666666666671</v>
      </c>
      <c r="G15" s="2"/>
      <c r="H15" s="2"/>
      <c r="I15" s="5"/>
      <c r="L15" s="5"/>
      <c r="M15" s="5"/>
      <c r="N15" s="5"/>
    </row>
    <row r="16" spans="1:17" x14ac:dyDescent="0.25">
      <c r="A16" s="2" t="s">
        <v>21</v>
      </c>
      <c r="B16" s="2">
        <v>17</v>
      </c>
      <c r="C16" s="1"/>
      <c r="D16" s="1">
        <f>$J$1*C16</f>
        <v>0</v>
      </c>
      <c r="E16" s="2">
        <v>284</v>
      </c>
      <c r="F16" s="3">
        <f>E16/$K$1</f>
        <v>94.666666666666671</v>
      </c>
      <c r="G16" s="2"/>
      <c r="H16" s="2"/>
      <c r="I16" s="5"/>
      <c r="L16" s="5"/>
      <c r="M16" s="5"/>
      <c r="N16" s="5"/>
    </row>
    <row r="17" spans="1:14" ht="30" x14ac:dyDescent="0.25">
      <c r="A17" s="2" t="s">
        <v>16</v>
      </c>
      <c r="B17" s="1">
        <v>15</v>
      </c>
      <c r="C17" s="2">
        <v>109</v>
      </c>
      <c r="D17" s="1">
        <f>$J$1*C17</f>
        <v>545</v>
      </c>
      <c r="E17" s="2">
        <f>69+212</f>
        <v>281</v>
      </c>
      <c r="F17" s="3">
        <f>E17/$K$1</f>
        <v>93.666666666666671</v>
      </c>
      <c r="G17" s="2" t="s">
        <v>47</v>
      </c>
      <c r="H17" s="2" t="s">
        <v>48</v>
      </c>
      <c r="I17" s="5"/>
      <c r="L17" s="5"/>
      <c r="M17" s="5"/>
      <c r="N17" s="5"/>
    </row>
    <row r="18" spans="1:14" x14ac:dyDescent="0.25">
      <c r="A18" s="2" t="s">
        <v>24</v>
      </c>
      <c r="B18" s="1">
        <v>11</v>
      </c>
      <c r="C18" s="2">
        <v>97</v>
      </c>
      <c r="D18" s="1">
        <f>$J$1*C18</f>
        <v>485</v>
      </c>
      <c r="E18" s="2">
        <f>41+235</f>
        <v>276</v>
      </c>
      <c r="F18" s="3">
        <f>E18/$K$1</f>
        <v>92</v>
      </c>
      <c r="G18" s="2" t="s">
        <v>32</v>
      </c>
      <c r="H18" s="2" t="s">
        <v>35</v>
      </c>
      <c r="L18" s="5"/>
      <c r="M18" s="5"/>
      <c r="N18" s="5"/>
    </row>
    <row r="19" spans="1:14" x14ac:dyDescent="0.25">
      <c r="A19" s="2" t="s">
        <v>5</v>
      </c>
      <c r="B19" s="1">
        <v>12</v>
      </c>
      <c r="C19" s="2">
        <v>97</v>
      </c>
      <c r="D19" s="1">
        <f>$J$1*C19</f>
        <v>485</v>
      </c>
      <c r="E19" s="2">
        <f>33+231</f>
        <v>264</v>
      </c>
      <c r="F19" s="3">
        <f>E19/$K$1</f>
        <v>88</v>
      </c>
      <c r="G19" s="2"/>
      <c r="H19" s="2"/>
      <c r="L19" s="5"/>
      <c r="M19" s="5"/>
      <c r="N19" s="5"/>
    </row>
    <row r="20" spans="1:14" x14ac:dyDescent="0.25">
      <c r="A20" s="2" t="s">
        <v>18</v>
      </c>
      <c r="B20" s="1">
        <v>24</v>
      </c>
      <c r="C20" s="2">
        <v>121</v>
      </c>
      <c r="D20" s="1">
        <f>$J$1*C20</f>
        <v>605</v>
      </c>
      <c r="E20" s="2">
        <f>93+171</f>
        <v>264</v>
      </c>
      <c r="F20" s="3">
        <f>E20/$K$1</f>
        <v>88</v>
      </c>
      <c r="G20" s="2"/>
      <c r="H20" s="1"/>
      <c r="L20" s="5"/>
      <c r="M20" s="5"/>
      <c r="N20" s="5"/>
    </row>
    <row r="21" spans="1:14" ht="60" x14ac:dyDescent="0.25">
      <c r="A21" s="2" t="s">
        <v>6</v>
      </c>
      <c r="B21" s="1">
        <v>19</v>
      </c>
      <c r="C21" s="2">
        <v>93</v>
      </c>
      <c r="D21" s="1">
        <f>$J$1*C21</f>
        <v>465</v>
      </c>
      <c r="E21" s="2">
        <f>69+191</f>
        <v>260</v>
      </c>
      <c r="F21" s="3">
        <f>E21/$K$1</f>
        <v>86.666666666666671</v>
      </c>
      <c r="G21" s="2" t="s">
        <v>44</v>
      </c>
      <c r="H21" s="2" t="s">
        <v>46</v>
      </c>
      <c r="I21" s="5"/>
      <c r="L21" s="5"/>
      <c r="M21" s="5"/>
      <c r="N21" s="5"/>
    </row>
    <row r="22" spans="1:14" x14ac:dyDescent="0.25">
      <c r="A22" s="2" t="s">
        <v>19</v>
      </c>
      <c r="B22" s="1">
        <v>20</v>
      </c>
      <c r="C22" s="2">
        <v>113</v>
      </c>
      <c r="D22" s="1">
        <f>$J$1*C22</f>
        <v>565</v>
      </c>
      <c r="E22" s="2">
        <f>59+189</f>
        <v>248</v>
      </c>
      <c r="F22" s="3">
        <f>E22/$K$1</f>
        <v>82.666666666666671</v>
      </c>
      <c r="G22" s="2" t="s">
        <v>50</v>
      </c>
      <c r="H22" s="1" t="s">
        <v>51</v>
      </c>
      <c r="I22" s="5"/>
      <c r="L22" s="5"/>
      <c r="M22" s="5"/>
      <c r="N22" s="5"/>
    </row>
    <row r="23" spans="1:14" x14ac:dyDescent="0.25">
      <c r="A23" s="2" t="s">
        <v>14</v>
      </c>
      <c r="B23" s="1">
        <v>27</v>
      </c>
      <c r="C23" s="2">
        <v>101</v>
      </c>
      <c r="D23" s="1">
        <f>$J$1*C23</f>
        <v>505</v>
      </c>
      <c r="E23" s="2">
        <f>85+155</f>
        <v>240</v>
      </c>
      <c r="F23" s="3">
        <f>E23/$K$1</f>
        <v>80</v>
      </c>
      <c r="G23" s="2"/>
      <c r="H23" s="1"/>
      <c r="I23" s="5"/>
      <c r="L23" s="5"/>
      <c r="M23" s="5"/>
      <c r="N23" s="5"/>
    </row>
    <row r="24" spans="1:14" ht="30" x14ac:dyDescent="0.25">
      <c r="A24" s="2" t="s">
        <v>11</v>
      </c>
      <c r="B24" s="1">
        <v>23</v>
      </c>
      <c r="C24" s="1"/>
      <c r="D24" s="1">
        <f>$J$1*C24</f>
        <v>0</v>
      </c>
      <c r="E24" s="2">
        <f>45+188</f>
        <v>233</v>
      </c>
      <c r="F24" s="3">
        <f>E24/$K$1</f>
        <v>77.666666666666671</v>
      </c>
      <c r="G24" s="2" t="s">
        <v>42</v>
      </c>
      <c r="H24" s="2" t="s">
        <v>35</v>
      </c>
      <c r="I24" s="5"/>
      <c r="L24" s="5"/>
      <c r="M24" s="5"/>
      <c r="N24" s="5"/>
    </row>
    <row r="25" spans="1:14" x14ac:dyDescent="0.25">
      <c r="A25" s="2" t="s">
        <v>0</v>
      </c>
      <c r="B25" s="1">
        <v>25</v>
      </c>
      <c r="C25" s="2">
        <v>101</v>
      </c>
      <c r="D25" s="1">
        <f>$J$1*C25</f>
        <v>505</v>
      </c>
      <c r="E25" s="2">
        <f>63+163</f>
        <v>226</v>
      </c>
      <c r="F25" s="3">
        <f>E25/$K$1</f>
        <v>75.333333333333329</v>
      </c>
      <c r="G25" s="2"/>
      <c r="H25" s="2"/>
      <c r="I25" s="5"/>
      <c r="L25" s="5"/>
      <c r="M25" s="5"/>
      <c r="N25" s="5"/>
    </row>
    <row r="26" spans="1:14" ht="30" x14ac:dyDescent="0.25">
      <c r="A26" s="2" t="s">
        <v>10</v>
      </c>
      <c r="B26" s="1">
        <v>18</v>
      </c>
      <c r="C26" s="2">
        <v>109</v>
      </c>
      <c r="D26" s="1">
        <f>$J$1*C26</f>
        <v>545</v>
      </c>
      <c r="E26" s="2">
        <f>21+199</f>
        <v>220</v>
      </c>
      <c r="F26" s="3">
        <f>E26/$K$1</f>
        <v>73.333333333333329</v>
      </c>
      <c r="G26" s="2" t="s">
        <v>37</v>
      </c>
      <c r="H26" s="2" t="s">
        <v>36</v>
      </c>
      <c r="I26" s="5"/>
      <c r="L26" s="5"/>
      <c r="M26" s="5"/>
      <c r="N26" s="5"/>
    </row>
    <row r="27" spans="1:14" x14ac:dyDescent="0.25">
      <c r="A27" s="2" t="s">
        <v>9</v>
      </c>
      <c r="B27" s="1">
        <v>23</v>
      </c>
      <c r="C27" s="1"/>
      <c r="D27" s="1">
        <f>$J$1*C27</f>
        <v>0</v>
      </c>
      <c r="E27" s="2">
        <f>13+175</f>
        <v>188</v>
      </c>
      <c r="F27" s="3">
        <f>E27/$K$1</f>
        <v>62.666666666666664</v>
      </c>
      <c r="G27" s="1"/>
      <c r="H27" s="2"/>
    </row>
    <row r="28" spans="1:14" x14ac:dyDescent="0.25">
      <c r="F28" s="5"/>
      <c r="G28" s="5"/>
      <c r="H28" s="5"/>
      <c r="I28" s="5"/>
      <c r="K28" s="5"/>
      <c r="L28" s="5"/>
      <c r="M28" s="5"/>
      <c r="N28" s="5"/>
    </row>
    <row r="29" spans="1:14" x14ac:dyDescent="0.25">
      <c r="A29" s="5"/>
      <c r="C29" s="5"/>
      <c r="E29" s="5"/>
      <c r="F29" s="5"/>
      <c r="G29" s="5"/>
      <c r="H29" s="5"/>
      <c r="I29" s="5"/>
      <c r="K29" s="5"/>
      <c r="L29" s="5"/>
      <c r="M29" s="5"/>
      <c r="N29" s="5"/>
    </row>
    <row r="30" spans="1:14" x14ac:dyDescent="0.25">
      <c r="E30" s="5"/>
      <c r="F30" s="5"/>
      <c r="G30" s="5"/>
      <c r="H30" s="5"/>
      <c r="I30" s="5"/>
      <c r="K30" s="5"/>
      <c r="L30" s="5"/>
      <c r="M30" s="5"/>
      <c r="N30" s="5"/>
    </row>
    <row r="31" spans="1:14" x14ac:dyDescent="0.25">
      <c r="A31" s="5"/>
      <c r="C31" s="5"/>
      <c r="D31" s="5"/>
      <c r="E31" s="5"/>
      <c r="F31" s="5"/>
      <c r="G31" s="5"/>
      <c r="H31" s="5"/>
      <c r="I31" s="5"/>
      <c r="K31" s="5"/>
      <c r="L31" s="5"/>
      <c r="M31" s="5"/>
      <c r="N31" s="5"/>
    </row>
    <row r="32" spans="1:14" x14ac:dyDescent="0.25">
      <c r="A32" s="5"/>
      <c r="C32" s="5"/>
      <c r="D32" s="5"/>
      <c r="E32" s="5"/>
      <c r="F32" s="5"/>
      <c r="G32" s="5"/>
      <c r="H32" s="5"/>
      <c r="I32" s="5"/>
      <c r="K32" s="5"/>
      <c r="L32" s="5"/>
      <c r="M32" s="5"/>
      <c r="N32" s="5"/>
    </row>
    <row r="33" spans="1:14" x14ac:dyDescent="0.25">
      <c r="A33" s="5"/>
      <c r="C33" s="5"/>
      <c r="D33" s="5"/>
      <c r="E33" s="5"/>
      <c r="F33" s="5"/>
      <c r="G33" s="5"/>
      <c r="H33" s="5"/>
      <c r="I33" s="5"/>
      <c r="K33" s="5"/>
      <c r="L33" s="5"/>
      <c r="M33" s="5"/>
      <c r="N33" s="5"/>
    </row>
    <row r="34" spans="1:14" x14ac:dyDescent="0.25">
      <c r="A34" s="5"/>
      <c r="C34" s="5"/>
      <c r="D34" s="5"/>
      <c r="E34" s="5"/>
      <c r="F34" s="5"/>
      <c r="G34" s="5"/>
      <c r="H34" s="5"/>
      <c r="I34" s="5"/>
      <c r="K34" s="5"/>
      <c r="L34" s="5"/>
      <c r="M34" s="5"/>
      <c r="N34" s="5"/>
    </row>
    <row r="35" spans="1:14" x14ac:dyDescent="0.25">
      <c r="A35" s="5"/>
      <c r="C35" s="5"/>
      <c r="D35" s="5"/>
      <c r="E35" s="5"/>
      <c r="F35" s="5"/>
      <c r="G35" s="5"/>
      <c r="H35" s="5"/>
      <c r="I35" s="5"/>
      <c r="K35" s="5"/>
      <c r="L35" s="5"/>
      <c r="M35" s="5"/>
      <c r="N35" s="5"/>
    </row>
    <row r="36" spans="1:14" x14ac:dyDescent="0.25">
      <c r="A36" s="5"/>
      <c r="C36" s="5"/>
      <c r="D36" s="5"/>
      <c r="E36" s="5"/>
      <c r="F36" s="5"/>
      <c r="G36" s="5"/>
      <c r="H36" s="5"/>
      <c r="I36" s="5"/>
      <c r="K36" s="5"/>
      <c r="L36" s="5"/>
      <c r="M36" s="5"/>
      <c r="N36" s="5"/>
    </row>
    <row r="37" spans="1:14" x14ac:dyDescent="0.25">
      <c r="A37" s="5"/>
      <c r="C37" s="5"/>
      <c r="D37" s="5"/>
      <c r="E37" s="5"/>
      <c r="F37" s="5"/>
      <c r="G37" s="5"/>
      <c r="H37" s="5"/>
      <c r="I37" s="5"/>
      <c r="K37" s="5"/>
      <c r="L37" s="5"/>
      <c r="M37" s="5"/>
      <c r="N37" s="5"/>
    </row>
    <row r="38" spans="1:14" x14ac:dyDescent="0.25">
      <c r="A38" s="5"/>
      <c r="C38" s="5"/>
      <c r="D38" s="5"/>
      <c r="E38" s="5"/>
      <c r="F38" s="5"/>
      <c r="G38" s="5"/>
      <c r="H38" s="5"/>
      <c r="I38" s="5"/>
      <c r="K38" s="5"/>
      <c r="L38" s="5"/>
      <c r="M38" s="5"/>
      <c r="N38" s="5"/>
    </row>
    <row r="39" spans="1:14" x14ac:dyDescent="0.25">
      <c r="A39" s="5"/>
      <c r="C39" s="5"/>
      <c r="D39" s="5"/>
      <c r="E39" s="5"/>
      <c r="F39" s="5"/>
      <c r="G39" s="5"/>
      <c r="H39" s="5"/>
      <c r="I39" s="5"/>
      <c r="K39" s="5"/>
      <c r="L39" s="5"/>
      <c r="M39" s="5"/>
      <c r="N39" s="5"/>
    </row>
    <row r="40" spans="1:14" x14ac:dyDescent="0.25">
      <c r="A40" s="5"/>
      <c r="C40" s="5"/>
      <c r="D40" s="5"/>
      <c r="E40" s="5"/>
      <c r="F40" s="5"/>
      <c r="G40" s="5"/>
      <c r="H40" s="5"/>
      <c r="I40" s="5"/>
      <c r="K40" s="5"/>
      <c r="L40" s="5"/>
      <c r="M40" s="5"/>
      <c r="N40" s="5"/>
    </row>
    <row r="41" spans="1:14" x14ac:dyDescent="0.25">
      <c r="A41" s="5"/>
      <c r="C41" s="5"/>
      <c r="D41" s="5"/>
      <c r="E41" s="5"/>
      <c r="F41" s="5"/>
      <c r="G41" s="5"/>
      <c r="H41" s="5"/>
      <c r="I41" s="5"/>
      <c r="K41" s="5"/>
      <c r="L41" s="5"/>
      <c r="M41" s="5"/>
      <c r="N41" s="5"/>
    </row>
    <row r="42" spans="1:14" x14ac:dyDescent="0.25">
      <c r="A42" s="5"/>
      <c r="C42" s="5"/>
      <c r="D42" s="5"/>
      <c r="E42" s="5"/>
      <c r="F42" s="5"/>
      <c r="G42" s="5"/>
      <c r="H42" s="5"/>
      <c r="I42" s="5"/>
      <c r="K42" s="5"/>
      <c r="L42" s="5"/>
      <c r="M42" s="5"/>
      <c r="N42" s="5"/>
    </row>
    <row r="43" spans="1:14" x14ac:dyDescent="0.25">
      <c r="A43" s="5"/>
      <c r="C43" s="5"/>
      <c r="D43" s="5"/>
      <c r="E43" s="5"/>
      <c r="F43" s="5"/>
      <c r="G43" s="5"/>
      <c r="H43" s="5"/>
      <c r="I43" s="5"/>
      <c r="K43" s="5"/>
      <c r="L43" s="5"/>
      <c r="M43" s="5"/>
      <c r="N43" s="5"/>
    </row>
    <row r="44" spans="1:14" x14ac:dyDescent="0.25">
      <c r="A44" s="5"/>
      <c r="C44" s="5"/>
      <c r="D44" s="5"/>
      <c r="E44" s="5"/>
      <c r="F44" s="5"/>
      <c r="G44" s="5"/>
      <c r="H44" s="5"/>
      <c r="I44" s="5"/>
      <c r="K44" s="5"/>
      <c r="L44" s="5"/>
      <c r="M44" s="5"/>
      <c r="N44" s="5"/>
    </row>
    <row r="45" spans="1:14" x14ac:dyDescent="0.25">
      <c r="A45" s="5"/>
      <c r="C45" s="5"/>
      <c r="D45" s="5"/>
      <c r="E45" s="5"/>
      <c r="F45" s="5"/>
      <c r="G45" s="5"/>
      <c r="H45" s="5"/>
      <c r="I45" s="5"/>
      <c r="K45" s="5"/>
      <c r="L45" s="5"/>
      <c r="M45" s="5"/>
      <c r="N45" s="5"/>
    </row>
    <row r="46" spans="1:14" x14ac:dyDescent="0.25">
      <c r="A46" s="5"/>
      <c r="C46" s="5"/>
      <c r="D46" s="5"/>
      <c r="E46" s="5"/>
      <c r="F46" s="5"/>
      <c r="G46" s="5"/>
      <c r="H46" s="5"/>
      <c r="I46" s="5"/>
      <c r="K46" s="5"/>
      <c r="L46" s="5"/>
      <c r="M46" s="5"/>
      <c r="N46" s="5"/>
    </row>
    <row r="47" spans="1:14" x14ac:dyDescent="0.25">
      <c r="A47" s="5"/>
      <c r="C47" s="5"/>
      <c r="D47" s="5"/>
      <c r="E47" s="5"/>
      <c r="F47" s="5"/>
      <c r="G47" s="5"/>
      <c r="H47" s="5"/>
      <c r="I47" s="5"/>
      <c r="K47" s="5"/>
      <c r="L47" s="5"/>
      <c r="M47" s="5"/>
      <c r="N47" s="5"/>
    </row>
    <row r="48" spans="1:14" x14ac:dyDescent="0.25">
      <c r="A48" s="5"/>
      <c r="C48" s="5"/>
      <c r="D48" s="5"/>
      <c r="E48" s="5"/>
      <c r="F48" s="5"/>
      <c r="G48" s="5"/>
      <c r="H48" s="5"/>
      <c r="I48" s="5"/>
      <c r="K48" s="5"/>
      <c r="L48" s="5"/>
      <c r="M48" s="5"/>
      <c r="N48" s="5"/>
    </row>
    <row r="49" spans="1:14" x14ac:dyDescent="0.25">
      <c r="A49" s="5"/>
      <c r="C49" s="5"/>
      <c r="D49" s="5"/>
      <c r="E49" s="5"/>
      <c r="F49" s="5"/>
      <c r="G49" s="5"/>
      <c r="H49" s="5"/>
      <c r="I49" s="5"/>
      <c r="K49" s="5"/>
      <c r="L49" s="5"/>
      <c r="M49" s="5"/>
      <c r="N49" s="5"/>
    </row>
    <row r="50" spans="1:14" x14ac:dyDescent="0.25">
      <c r="A50" s="5"/>
      <c r="C50" s="5"/>
      <c r="D50" s="5"/>
      <c r="E50" s="5"/>
      <c r="F50" s="5"/>
      <c r="G50" s="5"/>
      <c r="H50" s="5"/>
      <c r="I50" s="5"/>
      <c r="K50" s="5"/>
      <c r="L50" s="5"/>
      <c r="M50" s="5"/>
      <c r="N50" s="5"/>
    </row>
    <row r="51" spans="1:14" x14ac:dyDescent="0.25">
      <c r="A51" s="5"/>
      <c r="C51" s="5"/>
      <c r="D51" s="5"/>
      <c r="E51" s="5"/>
      <c r="F51" s="5"/>
      <c r="G51" s="5"/>
      <c r="H51" s="5"/>
      <c r="I51" s="5"/>
      <c r="K51" s="5"/>
      <c r="L51" s="5"/>
      <c r="M51" s="5"/>
      <c r="N51" s="5"/>
    </row>
    <row r="52" spans="1:14" x14ac:dyDescent="0.25">
      <c r="A52" s="5"/>
      <c r="C52" s="5"/>
      <c r="D52" s="5"/>
      <c r="E52" s="5"/>
      <c r="F52" s="5"/>
      <c r="G52" s="5"/>
      <c r="H52" s="5"/>
      <c r="I52" s="5"/>
      <c r="K52" s="5"/>
      <c r="L52" s="5"/>
      <c r="M52" s="5"/>
      <c r="N52" s="5"/>
    </row>
    <row r="53" spans="1:14" x14ac:dyDescent="0.25">
      <c r="A53" s="5"/>
      <c r="C53" s="5"/>
      <c r="D53" s="5"/>
      <c r="E53" s="5"/>
      <c r="F53" s="5"/>
      <c r="G53" s="5"/>
      <c r="H53" s="5"/>
      <c r="I53" s="5"/>
      <c r="K53" s="5"/>
      <c r="L53" s="5"/>
      <c r="M53" s="5"/>
      <c r="N53" s="5"/>
    </row>
    <row r="54" spans="1:14" x14ac:dyDescent="0.25">
      <c r="A54" s="5"/>
      <c r="C54" s="5"/>
      <c r="D54" s="5"/>
      <c r="E54" s="5"/>
      <c r="F54" s="5"/>
      <c r="G54" s="5"/>
      <c r="H54" s="5"/>
      <c r="I54" s="5"/>
      <c r="K54" s="5"/>
      <c r="L54" s="5"/>
      <c r="M54" s="5"/>
      <c r="N54" s="5"/>
    </row>
    <row r="55" spans="1:14" x14ac:dyDescent="0.25">
      <c r="A55" s="5"/>
      <c r="C55" s="5"/>
      <c r="D55" s="5"/>
      <c r="E55" s="5"/>
      <c r="F55" s="5"/>
      <c r="G55" s="5"/>
      <c r="H55" s="5"/>
      <c r="I55" s="5"/>
      <c r="K55" s="5"/>
      <c r="L55" s="5"/>
      <c r="M55" s="5"/>
      <c r="N55" s="5"/>
    </row>
    <row r="56" spans="1:14" x14ac:dyDescent="0.25">
      <c r="A56" s="5"/>
      <c r="C56" s="5"/>
      <c r="D56" s="5"/>
      <c r="E56" s="5"/>
      <c r="F56" s="5"/>
      <c r="G56" s="5"/>
      <c r="H56" s="5"/>
      <c r="I56" s="5"/>
      <c r="K56" s="5"/>
      <c r="L56" s="5"/>
      <c r="M56" s="5"/>
      <c r="N56" s="5"/>
    </row>
    <row r="57" spans="1:14" x14ac:dyDescent="0.25">
      <c r="A57" s="5"/>
      <c r="C57" s="5"/>
      <c r="D57" s="5"/>
      <c r="E57" s="5"/>
      <c r="F57" s="5"/>
      <c r="G57" s="5"/>
      <c r="H57" s="5"/>
      <c r="I57" s="5"/>
      <c r="K57" s="5"/>
      <c r="L57" s="5"/>
      <c r="M57" s="5"/>
      <c r="N57" s="5"/>
    </row>
    <row r="58" spans="1:14" x14ac:dyDescent="0.25">
      <c r="F58" s="5"/>
      <c r="G58" s="5"/>
      <c r="H58" s="5"/>
      <c r="I58" s="5"/>
      <c r="K58" s="5"/>
      <c r="L58" s="5"/>
      <c r="M58" s="5"/>
      <c r="N58" s="5"/>
    </row>
    <row r="59" spans="1:14" x14ac:dyDescent="0.25">
      <c r="F59" s="5"/>
      <c r="G59" s="5"/>
      <c r="H59" s="5"/>
      <c r="I59" s="5"/>
      <c r="K59" s="5"/>
      <c r="L59" s="5"/>
      <c r="M59" s="5"/>
      <c r="N59" s="5"/>
    </row>
    <row r="60" spans="1:14" x14ac:dyDescent="0.25">
      <c r="F60" s="5"/>
      <c r="G60" s="5"/>
      <c r="H60" s="5"/>
      <c r="I60" s="5"/>
      <c r="K60" s="5"/>
      <c r="L60" s="5"/>
      <c r="M60" s="5"/>
      <c r="N60" s="5"/>
    </row>
    <row r="61" spans="1:14" x14ac:dyDescent="0.25">
      <c r="F61" s="5"/>
      <c r="G61" s="5"/>
      <c r="H61" s="5"/>
      <c r="I61" s="5"/>
      <c r="K61" s="5"/>
      <c r="L61" s="5"/>
      <c r="M61" s="5"/>
      <c r="N61" s="5"/>
    </row>
    <row r="62" spans="1:14" x14ac:dyDescent="0.25">
      <c r="F62" s="5"/>
      <c r="G62" s="5"/>
      <c r="H62" s="5"/>
      <c r="I62" s="5"/>
      <c r="K62" s="5"/>
      <c r="L62" s="5"/>
      <c r="M62" s="5"/>
      <c r="N62" s="5"/>
    </row>
    <row r="63" spans="1:14" x14ac:dyDescent="0.25">
      <c r="F63" s="5"/>
      <c r="G63" s="5"/>
      <c r="H63" s="5"/>
      <c r="I63" s="5"/>
      <c r="K63" s="5"/>
      <c r="L63" s="5"/>
      <c r="M63" s="5"/>
      <c r="N63" s="5"/>
    </row>
    <row r="64" spans="1:14" x14ac:dyDescent="0.25">
      <c r="F64" s="5"/>
      <c r="G64" s="5"/>
      <c r="H64" s="5"/>
      <c r="I64" s="5"/>
      <c r="K64" s="5"/>
      <c r="L64" s="5"/>
      <c r="M64" s="5"/>
      <c r="N64" s="5"/>
    </row>
    <row r="65" spans="6:14" x14ac:dyDescent="0.25">
      <c r="F65" s="5"/>
      <c r="G65" s="5"/>
      <c r="H65" s="5"/>
      <c r="I65" s="5"/>
      <c r="K65" s="5"/>
      <c r="L65" s="5"/>
      <c r="M65" s="5"/>
      <c r="N65" s="5"/>
    </row>
    <row r="66" spans="6:14" x14ac:dyDescent="0.25">
      <c r="F66" s="5"/>
      <c r="G66" s="5"/>
      <c r="H66" s="5"/>
      <c r="I66" s="5"/>
      <c r="K66" s="5"/>
      <c r="L66" s="5"/>
      <c r="M66" s="5"/>
      <c r="N66" s="5"/>
    </row>
    <row r="67" spans="6:14" x14ac:dyDescent="0.25">
      <c r="K67" s="5"/>
      <c r="L67" s="5"/>
      <c r="M67" s="5"/>
      <c r="N67" s="5"/>
    </row>
    <row r="68" spans="6:14" x14ac:dyDescent="0.25">
      <c r="K68" s="5"/>
      <c r="L68" s="5"/>
      <c r="M68" s="5"/>
      <c r="N68" s="5"/>
    </row>
    <row r="69" spans="6:14" x14ac:dyDescent="0.25">
      <c r="K69" s="5"/>
      <c r="L69" s="5"/>
      <c r="M69" s="5"/>
      <c r="N69" s="5"/>
    </row>
    <row r="70" spans="6:14" x14ac:dyDescent="0.25">
      <c r="K70" s="5"/>
      <c r="L70" s="5"/>
      <c r="M70" s="5"/>
      <c r="N70" s="5"/>
    </row>
    <row r="71" spans="6:14" x14ac:dyDescent="0.25">
      <c r="K71" s="5"/>
      <c r="L71" s="5"/>
      <c r="M71" s="5"/>
      <c r="N71" s="5"/>
    </row>
    <row r="72" spans="6:14" x14ac:dyDescent="0.25">
      <c r="K72" s="5"/>
      <c r="L72" s="5"/>
      <c r="M72" s="5"/>
      <c r="N72" s="5"/>
    </row>
    <row r="73" spans="6:14" x14ac:dyDescent="0.25">
      <c r="K73" s="5"/>
      <c r="L73" s="5"/>
      <c r="M73" s="5"/>
      <c r="N73" s="5"/>
    </row>
  </sheetData>
  <sortState ref="A2:H27">
    <sortCondition descending="1" ref="E2:E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</dc:creator>
  <cp:lastModifiedBy>Amaury</cp:lastModifiedBy>
  <dcterms:created xsi:type="dcterms:W3CDTF">2013-05-10T20:40:45Z</dcterms:created>
  <dcterms:modified xsi:type="dcterms:W3CDTF">2013-05-11T00:01:39Z</dcterms:modified>
</cp:coreProperties>
</file>