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ubRobot\CodeSource\1_Propulsion\"/>
    </mc:Choice>
  </mc:AlternateContent>
  <bookViews>
    <workbookView xWindow="0" yWindow="0" windowWidth="34725" windowHeight="178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D4" i="1"/>
  <c r="D5" i="1" s="1"/>
  <c r="M3" i="1"/>
  <c r="C3" i="1"/>
  <c r="N3" i="1" s="1"/>
  <c r="B4" i="1"/>
  <c r="M4" i="1" s="1"/>
  <c r="K6" i="1"/>
  <c r="K5" i="1"/>
  <c r="D6" i="1" l="1"/>
  <c r="D7" i="1" s="1"/>
  <c r="D8" i="1" s="1"/>
  <c r="D9" i="1" s="1"/>
  <c r="D10" i="1" s="1"/>
  <c r="D11" i="1" s="1"/>
  <c r="D12" i="1" s="1"/>
  <c r="D13" i="1" s="1"/>
  <c r="B5" i="1"/>
  <c r="C4" i="1"/>
  <c r="N4" i="1" s="1"/>
  <c r="C5" i="1" l="1"/>
  <c r="C6" i="1" s="1"/>
  <c r="C7" i="1" s="1"/>
  <c r="C8" i="1" s="1"/>
  <c r="C9" i="1" s="1"/>
  <c r="C10" i="1" s="1"/>
  <c r="C11" i="1" s="1"/>
  <c r="C12" i="1" s="1"/>
  <c r="C13" i="1" s="1"/>
  <c r="N13" i="1" s="1"/>
  <c r="M5" i="1"/>
  <c r="B6" i="1"/>
  <c r="N10" i="1" l="1"/>
  <c r="N6" i="1"/>
  <c r="N12" i="1"/>
  <c r="N8" i="1"/>
  <c r="N9" i="1"/>
  <c r="N11" i="1"/>
  <c r="N7" i="1"/>
  <c r="N5" i="1"/>
  <c r="M6" i="1"/>
  <c r="B7" i="1"/>
  <c r="B8" i="1" l="1"/>
  <c r="M7" i="1"/>
  <c r="B9" i="1" l="1"/>
  <c r="M8" i="1"/>
  <c r="B10" i="1" l="1"/>
  <c r="M9" i="1"/>
  <c r="B11" i="1" l="1"/>
  <c r="M10" i="1"/>
  <c r="B12" i="1" l="1"/>
  <c r="M11" i="1"/>
  <c r="B13" i="1" l="1"/>
  <c r="M13" i="1" s="1"/>
  <c r="M12" i="1"/>
</calcChain>
</file>

<file path=xl/sharedStrings.xml><?xml version="1.0" encoding="utf-8"?>
<sst xmlns="http://schemas.openxmlformats.org/spreadsheetml/2006/main" count="17" uniqueCount="12">
  <si>
    <t>Valeur maximum accélération</t>
  </si>
  <si>
    <t>Valeur maximum vitesse</t>
  </si>
  <si>
    <t>soit</t>
  </si>
  <si>
    <t>Vitesse</t>
  </si>
  <si>
    <t>Accélération</t>
  </si>
  <si>
    <t>mm/s²</t>
  </si>
  <si>
    <t>mm/s</t>
  </si>
  <si>
    <t>Multiple max boost</t>
  </si>
  <si>
    <t>Coef</t>
  </si>
  <si>
    <t>Coef de soustraction</t>
  </si>
  <si>
    <t>Coef réduct soustraction</t>
  </si>
  <si>
    <t>Valeur maximum du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</si>
</sst>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5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9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1" fontId="0" fillId="0" borderId="1" xfId="0" applyNumberFormat="1" applyBorder="1" applyAlignment="1">
      <alignment horizontal="right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Feuil1!$M$3:$M$402</c:f>
              <c:numCache>
                <c:formatCode>General</c:formatCode>
                <c:ptCount val="40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720</c:v>
                </c:pt>
                <c:pt idx="5">
                  <c:v>900</c:v>
                </c:pt>
                <c:pt idx="6">
                  <c:v>1080</c:v>
                </c:pt>
                <c:pt idx="7">
                  <c:v>1260.0000000000002</c:v>
                </c:pt>
                <c:pt idx="8">
                  <c:v>1440.0000000000002</c:v>
                </c:pt>
                <c:pt idx="9">
                  <c:v>1620.0000000000005</c:v>
                </c:pt>
                <c:pt idx="10">
                  <c:v>1800.0000000000005</c:v>
                </c:pt>
              </c:numCache>
            </c:numRef>
          </c:xVal>
          <c:yVal>
            <c:numRef>
              <c:f>Feuil1!$N$3:$N$402</c:f>
              <c:numCache>
                <c:formatCode>0</c:formatCode>
                <c:ptCount val="400"/>
                <c:pt idx="0">
                  <c:v>5371.09375</c:v>
                </c:pt>
                <c:pt idx="1">
                  <c:v>4082.03125</c:v>
                </c:pt>
                <c:pt idx="2">
                  <c:v>3007.8125</c:v>
                </c:pt>
                <c:pt idx="3">
                  <c:v>2470.703125</c:v>
                </c:pt>
                <c:pt idx="4">
                  <c:v>2202.1484375</c:v>
                </c:pt>
                <c:pt idx="5">
                  <c:v>2148.4375</c:v>
                </c:pt>
                <c:pt idx="6">
                  <c:v>2148.4375</c:v>
                </c:pt>
                <c:pt idx="7">
                  <c:v>2148.4375</c:v>
                </c:pt>
                <c:pt idx="8">
                  <c:v>2148.4375</c:v>
                </c:pt>
                <c:pt idx="9">
                  <c:v>2148.4375</c:v>
                </c:pt>
                <c:pt idx="10">
                  <c:v>2148.4375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6-47CF-B3DF-3A8E11C65FD9}"/>
            </c:ext>
          </c:extLst>
        </c:ser>
        <c:ser>
          <c:idx val="1"/>
          <c:order val="1"/>
          <c:tx>
            <c:v>Accélération 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2050</c:v>
              </c:pt>
              <c:pt idx="1">
                <c:v>2050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F6-47CF-B3DF-3A8E11C6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89200"/>
        <c:axId val="352142032"/>
      </c:scatterChart>
      <c:valAx>
        <c:axId val="5109892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[mm/s]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142032"/>
        <c:crosses val="autoZero"/>
        <c:crossBetween val="midCat"/>
      </c:valAx>
      <c:valAx>
        <c:axId val="352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[mm/s²]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Feuil1!$B$3:$B$402</c:f>
              <c:numCache>
                <c:formatCode>0</c:formatCode>
                <c:ptCount val="400"/>
                <c:pt idx="0">
                  <c:v>0</c:v>
                </c:pt>
                <c:pt idx="1">
                  <c:v>3686.4</c:v>
                </c:pt>
                <c:pt idx="2">
                  <c:v>7372.8</c:v>
                </c:pt>
                <c:pt idx="3">
                  <c:v>11059.2</c:v>
                </c:pt>
                <c:pt idx="4">
                  <c:v>14745.6</c:v>
                </c:pt>
                <c:pt idx="5">
                  <c:v>18432</c:v>
                </c:pt>
                <c:pt idx="6">
                  <c:v>22118.400000000001</c:v>
                </c:pt>
                <c:pt idx="7">
                  <c:v>25804.800000000003</c:v>
                </c:pt>
                <c:pt idx="8">
                  <c:v>29491.200000000004</c:v>
                </c:pt>
                <c:pt idx="9">
                  <c:v>33177.600000000006</c:v>
                </c:pt>
                <c:pt idx="10">
                  <c:v>36864.000000000007</c:v>
                </c:pt>
              </c:numCache>
            </c:numRef>
          </c:xVal>
          <c:yVal>
            <c:numRef>
              <c:f>Feuil1!$C$3:$C$402</c:f>
              <c:numCache>
                <c:formatCode>0</c:formatCode>
                <c:ptCount val="400"/>
                <c:pt idx="0">
                  <c:v>550</c:v>
                </c:pt>
                <c:pt idx="1">
                  <c:v>418</c:v>
                </c:pt>
                <c:pt idx="2">
                  <c:v>308</c:v>
                </c:pt>
                <c:pt idx="3">
                  <c:v>253</c:v>
                </c:pt>
                <c:pt idx="4">
                  <c:v>225.5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B-43CE-BD54-46C5E199C2A0}"/>
            </c:ext>
          </c:extLst>
        </c:ser>
        <c:ser>
          <c:idx val="1"/>
          <c:order val="1"/>
          <c:tx>
            <c:v>Accélération 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40000</c:v>
              </c:pt>
            </c:numLit>
          </c:xVal>
          <c:yVal>
            <c:numLit>
              <c:formatCode>General</c:formatCode>
              <c:ptCount val="2"/>
              <c:pt idx="0">
                <c:v>208</c:v>
              </c:pt>
              <c:pt idx="1">
                <c:v>208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31B-43CE-BD54-46C5E199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76400"/>
        <c:axId val="514675840"/>
      </c:scatterChart>
      <c:valAx>
        <c:axId val="514676400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[mm.4096/5ms]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675840"/>
        <c:crosses val="autoZero"/>
        <c:crossBetween val="midCat"/>
      </c:valAx>
      <c:valAx>
        <c:axId val="5146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[mm.4096/5ms/5ms]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6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16</xdr:row>
      <xdr:rowOff>14287</xdr:rowOff>
    </xdr:from>
    <xdr:to>
      <xdr:col>22</xdr:col>
      <xdr:colOff>685799</xdr:colOff>
      <xdr:row>40</xdr:row>
      <xdr:rowOff>9525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16</xdr:row>
      <xdr:rowOff>23812</xdr:rowOff>
    </xdr:from>
    <xdr:to>
      <xdr:col>11</xdr:col>
      <xdr:colOff>171450</xdr:colOff>
      <xdr:row>40</xdr:row>
      <xdr:rowOff>9526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8"/>
  <sheetViews>
    <sheetView tabSelected="1" zoomScale="70" zoomScaleNormal="70" workbookViewId="0">
      <selection activeCell="H28" sqref="H28"/>
    </sheetView>
  </sheetViews>
  <sheetFormatPr baseColWidth="10" defaultRowHeight="15" x14ac:dyDescent="0.25"/>
  <cols>
    <col min="2" max="2" width="11.42578125" style="1"/>
    <col min="3" max="3" width="12.5703125" style="1" customWidth="1"/>
    <col min="4" max="4" width="7.28515625" customWidth="1"/>
    <col min="7" max="7" width="12.7109375" customWidth="1"/>
    <col min="8" max="8" width="6.85546875" customWidth="1"/>
    <col min="9" max="9" width="10" customWidth="1"/>
  </cols>
  <sheetData>
    <row r="1" spans="1:56" x14ac:dyDescent="0.25">
      <c r="A1" s="5"/>
      <c r="B1" s="21"/>
      <c r="C1" s="20"/>
      <c r="D1" s="8"/>
      <c r="E1" s="5"/>
      <c r="F1" s="5"/>
      <c r="G1" s="5"/>
      <c r="H1" s="5"/>
      <c r="I1" s="5"/>
      <c r="J1" s="5"/>
      <c r="K1" s="5"/>
      <c r="L1" s="5"/>
      <c r="M1" s="8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6" x14ac:dyDescent="0.25">
      <c r="A2" s="9"/>
      <c r="B2" s="17" t="s">
        <v>3</v>
      </c>
      <c r="C2" s="17" t="s">
        <v>4</v>
      </c>
      <c r="D2" s="4" t="s">
        <v>8</v>
      </c>
      <c r="E2" s="19"/>
      <c r="F2" s="10"/>
      <c r="G2" s="10"/>
      <c r="H2" s="10"/>
      <c r="I2" s="10"/>
      <c r="J2" s="10"/>
      <c r="K2" s="10"/>
      <c r="L2" s="16"/>
      <c r="M2" s="18" t="s">
        <v>3</v>
      </c>
      <c r="N2" s="18" t="s">
        <v>4</v>
      </c>
      <c r="O2" s="19"/>
      <c r="P2" s="10"/>
      <c r="Q2" s="10"/>
      <c r="R2" s="10"/>
      <c r="S2" s="10"/>
      <c r="T2" s="10"/>
      <c r="U2" s="10"/>
      <c r="V2" s="16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5"/>
    </row>
    <row r="3" spans="1:56" x14ac:dyDescent="0.25">
      <c r="A3" s="9"/>
      <c r="B3" s="24">
        <v>0</v>
      </c>
      <c r="C3" s="2">
        <f>I5*H8</f>
        <v>550</v>
      </c>
      <c r="D3" s="4"/>
      <c r="E3" s="19"/>
      <c r="F3" s="10"/>
      <c r="G3" s="10"/>
      <c r="H3" s="10"/>
      <c r="I3" s="10"/>
      <c r="J3" s="10"/>
      <c r="K3" s="10"/>
      <c r="L3" s="16"/>
      <c r="M3" s="3">
        <f>B3/4096*1000/5</f>
        <v>0</v>
      </c>
      <c r="N3" s="2">
        <f>C3/4096/25*1000*1000</f>
        <v>5371.09375</v>
      </c>
      <c r="O3" s="19"/>
      <c r="P3" s="10"/>
      <c r="Q3" s="10"/>
      <c r="R3" s="10"/>
      <c r="S3" s="10"/>
      <c r="T3" s="10"/>
      <c r="U3" s="10"/>
      <c r="V3" s="16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5"/>
    </row>
    <row r="4" spans="1:56" x14ac:dyDescent="0.25">
      <c r="A4" s="9"/>
      <c r="B4" s="2">
        <f>I6/10</f>
        <v>3686.4</v>
      </c>
      <c r="C4" s="2">
        <f>IF(C3-$I$5*D4 &gt; $I$5, C3-$I$5*D4, $I$5)</f>
        <v>418</v>
      </c>
      <c r="D4" s="3">
        <f>H9</f>
        <v>0.6</v>
      </c>
      <c r="E4" s="11"/>
      <c r="F4" s="5" t="s">
        <v>11</v>
      </c>
      <c r="G4" s="5"/>
      <c r="H4" s="5"/>
      <c r="I4" s="5">
        <v>208</v>
      </c>
      <c r="J4" s="6" t="s">
        <v>2</v>
      </c>
      <c r="K4" s="7">
        <f>I4/4096/25*1000*1000</f>
        <v>2031.25</v>
      </c>
      <c r="L4" s="9" t="s">
        <v>5</v>
      </c>
      <c r="M4" s="3">
        <f>B4/4096*1000/5</f>
        <v>180</v>
      </c>
      <c r="N4" s="2">
        <f>C4/4096/25*1000*1000</f>
        <v>4082.03125</v>
      </c>
      <c r="O4" s="11"/>
      <c r="P4" s="5"/>
      <c r="Q4" s="5"/>
      <c r="R4" s="5"/>
      <c r="S4" s="5"/>
      <c r="T4" s="5"/>
      <c r="U4" s="5"/>
      <c r="V4" s="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9"/>
      <c r="B5" s="2">
        <f t="shared" ref="B5:B13" si="0">B4+$I$6/10</f>
        <v>7372.8</v>
      </c>
      <c r="C5" s="2">
        <f>IF(C4-$I$5*D5 &gt; $I$5, C4-$I$5*D5, $I$5)</f>
        <v>308</v>
      </c>
      <c r="D5" s="3">
        <f>D4/$H$10</f>
        <v>0.5</v>
      </c>
      <c r="E5" s="11"/>
      <c r="F5" s="5" t="s">
        <v>0</v>
      </c>
      <c r="G5" s="5"/>
      <c r="H5" s="5"/>
      <c r="I5" s="5">
        <v>220</v>
      </c>
      <c r="J5" s="6" t="s">
        <v>2</v>
      </c>
      <c r="K5" s="7">
        <f>I5/4096/25*1000*1000</f>
        <v>2148.4375</v>
      </c>
      <c r="L5" s="9" t="s">
        <v>5</v>
      </c>
      <c r="M5" s="3">
        <f t="shared" ref="M5:M13" si="1">B5/4096*1000/5</f>
        <v>360</v>
      </c>
      <c r="N5" s="2">
        <f t="shared" ref="N5:N13" si="2">C5/4096/25*1000*1000</f>
        <v>3007.8125</v>
      </c>
      <c r="O5" s="11"/>
      <c r="P5" s="5"/>
      <c r="Q5" s="5"/>
      <c r="R5" s="5"/>
      <c r="S5" s="5"/>
      <c r="T5" s="5"/>
      <c r="U5" s="5"/>
      <c r="V5" s="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9"/>
      <c r="B6" s="2">
        <f t="shared" si="0"/>
        <v>11059.2</v>
      </c>
      <c r="C6" s="2">
        <f t="shared" ref="C6:C13" si="3">IF(C5-$I$5*D6 &gt; $I$5, C5-$I$5*D6, $I$5)</f>
        <v>253</v>
      </c>
      <c r="D6" s="3">
        <f t="shared" ref="D6:D13" si="4">D5/2</f>
        <v>0.25</v>
      </c>
      <c r="E6" s="11"/>
      <c r="F6" s="5" t="s">
        <v>1</v>
      </c>
      <c r="G6" s="5"/>
      <c r="H6" s="5"/>
      <c r="I6" s="5">
        <v>36864</v>
      </c>
      <c r="J6" s="6" t="s">
        <v>2</v>
      </c>
      <c r="K6" s="5">
        <f>I6/4096*1000/5</f>
        <v>1800</v>
      </c>
      <c r="L6" s="9" t="s">
        <v>6</v>
      </c>
      <c r="M6" s="3">
        <f t="shared" si="1"/>
        <v>540</v>
      </c>
      <c r="N6" s="2">
        <f t="shared" si="2"/>
        <v>2470.703125</v>
      </c>
      <c r="O6" s="11"/>
      <c r="P6" s="5"/>
      <c r="Q6" s="5"/>
      <c r="R6" s="5"/>
      <c r="S6" s="5"/>
      <c r="T6" s="5"/>
      <c r="U6" s="5"/>
      <c r="V6" s="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9"/>
      <c r="B7" s="2">
        <f t="shared" si="0"/>
        <v>14745.6</v>
      </c>
      <c r="C7" s="2">
        <f t="shared" si="3"/>
        <v>225.5</v>
      </c>
      <c r="D7" s="3">
        <f t="shared" si="4"/>
        <v>0.125</v>
      </c>
      <c r="E7" s="11"/>
      <c r="F7" s="5"/>
      <c r="G7" s="5"/>
      <c r="H7" s="5"/>
      <c r="I7" s="5"/>
      <c r="J7" s="5"/>
      <c r="K7" s="5"/>
      <c r="L7" s="9"/>
      <c r="M7" s="3">
        <f t="shared" si="1"/>
        <v>720</v>
      </c>
      <c r="N7" s="2">
        <f t="shared" si="2"/>
        <v>2202.1484375</v>
      </c>
      <c r="O7" s="11"/>
      <c r="P7" s="5"/>
      <c r="Q7" s="5"/>
      <c r="R7" s="5"/>
      <c r="S7" s="5"/>
      <c r="T7" s="5"/>
      <c r="U7" s="5"/>
      <c r="V7" s="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9"/>
      <c r="B8" s="2">
        <f t="shared" si="0"/>
        <v>18432</v>
      </c>
      <c r="C8" s="2">
        <f t="shared" si="3"/>
        <v>220</v>
      </c>
      <c r="D8" s="3">
        <f t="shared" si="4"/>
        <v>6.25E-2</v>
      </c>
      <c r="E8" s="11"/>
      <c r="F8" s="5" t="s">
        <v>7</v>
      </c>
      <c r="G8" s="5"/>
      <c r="H8" s="5">
        <v>2.5</v>
      </c>
      <c r="I8" s="5"/>
      <c r="J8" s="5"/>
      <c r="K8" s="5"/>
      <c r="L8" s="9"/>
      <c r="M8" s="3">
        <f t="shared" si="1"/>
        <v>900</v>
      </c>
      <c r="N8" s="2">
        <f t="shared" si="2"/>
        <v>2148.4375</v>
      </c>
      <c r="O8" s="11"/>
      <c r="P8" s="5"/>
      <c r="Q8" s="5"/>
      <c r="R8" s="5"/>
      <c r="S8" s="5"/>
      <c r="T8" s="5"/>
      <c r="U8" s="5"/>
      <c r="V8" s="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9"/>
      <c r="B9" s="2">
        <f t="shared" si="0"/>
        <v>22118.400000000001</v>
      </c>
      <c r="C9" s="2">
        <f t="shared" si="3"/>
        <v>220</v>
      </c>
      <c r="D9" s="3">
        <f t="shared" si="4"/>
        <v>3.125E-2</v>
      </c>
      <c r="E9" s="11"/>
      <c r="F9" s="5" t="s">
        <v>9</v>
      </c>
      <c r="G9" s="5"/>
      <c r="H9" s="25">
        <v>0.6</v>
      </c>
      <c r="I9" s="5"/>
      <c r="J9" s="5"/>
      <c r="K9" s="5"/>
      <c r="L9" s="9"/>
      <c r="M9" s="3">
        <f t="shared" si="1"/>
        <v>1080</v>
      </c>
      <c r="N9" s="2">
        <f t="shared" si="2"/>
        <v>2148.4375</v>
      </c>
      <c r="O9" s="11"/>
      <c r="P9" s="5"/>
      <c r="Q9" s="5"/>
      <c r="R9" s="5"/>
      <c r="S9" s="5"/>
      <c r="T9" s="5"/>
      <c r="U9" s="5"/>
      <c r="V9" s="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9"/>
      <c r="B10" s="2">
        <f t="shared" si="0"/>
        <v>25804.800000000003</v>
      </c>
      <c r="C10" s="2">
        <f t="shared" si="3"/>
        <v>220</v>
      </c>
      <c r="D10" s="3">
        <f t="shared" si="4"/>
        <v>1.5625E-2</v>
      </c>
      <c r="E10" s="11"/>
      <c r="F10" s="5" t="s">
        <v>10</v>
      </c>
      <c r="G10" s="5"/>
      <c r="H10" s="5">
        <v>1.2</v>
      </c>
      <c r="I10" s="5"/>
      <c r="J10" s="5"/>
      <c r="K10" s="5"/>
      <c r="L10" s="9"/>
      <c r="M10" s="3">
        <f t="shared" si="1"/>
        <v>1260.0000000000002</v>
      </c>
      <c r="N10" s="2">
        <f t="shared" si="2"/>
        <v>2148.4375</v>
      </c>
      <c r="O10" s="11"/>
      <c r="P10" s="5"/>
      <c r="Q10" s="5"/>
      <c r="R10" s="5"/>
      <c r="S10" s="5"/>
      <c r="T10" s="5"/>
      <c r="U10" s="5"/>
      <c r="V10" s="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9"/>
      <c r="B11" s="2">
        <f t="shared" si="0"/>
        <v>29491.200000000004</v>
      </c>
      <c r="C11" s="2">
        <f t="shared" si="3"/>
        <v>220</v>
      </c>
      <c r="D11" s="3">
        <f t="shared" si="4"/>
        <v>7.8125E-3</v>
      </c>
      <c r="E11" s="11"/>
      <c r="F11" s="5"/>
      <c r="G11" s="5"/>
      <c r="H11" s="5"/>
      <c r="I11" s="5"/>
      <c r="J11" s="5"/>
      <c r="K11" s="5"/>
      <c r="L11" s="9"/>
      <c r="M11" s="3">
        <f t="shared" si="1"/>
        <v>1440.0000000000002</v>
      </c>
      <c r="N11" s="2">
        <f t="shared" si="2"/>
        <v>2148.4375</v>
      </c>
      <c r="O11" s="11"/>
      <c r="P11" s="5"/>
      <c r="Q11" s="5"/>
      <c r="R11" s="5"/>
      <c r="S11" s="5"/>
      <c r="T11" s="5"/>
      <c r="U11" s="5"/>
      <c r="V11" s="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9"/>
      <c r="B12" s="2">
        <f t="shared" si="0"/>
        <v>33177.600000000006</v>
      </c>
      <c r="C12" s="2">
        <f t="shared" si="3"/>
        <v>220</v>
      </c>
      <c r="D12" s="3">
        <f t="shared" si="4"/>
        <v>3.90625E-3</v>
      </c>
      <c r="E12" s="11"/>
      <c r="F12" s="5"/>
      <c r="G12" s="5"/>
      <c r="H12" s="5"/>
      <c r="I12" s="5"/>
      <c r="J12" s="5"/>
      <c r="K12" s="5"/>
      <c r="L12" s="9"/>
      <c r="M12" s="3">
        <f t="shared" si="1"/>
        <v>1620.0000000000005</v>
      </c>
      <c r="N12" s="2">
        <f t="shared" si="2"/>
        <v>2148.4375</v>
      </c>
      <c r="O12" s="11"/>
      <c r="P12" s="5"/>
      <c r="Q12" s="5"/>
      <c r="R12" s="5"/>
      <c r="S12" s="5"/>
      <c r="T12" s="5"/>
      <c r="U12" s="5"/>
      <c r="V12" s="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9"/>
      <c r="B13" s="2">
        <f t="shared" si="0"/>
        <v>36864.000000000007</v>
      </c>
      <c r="C13" s="2">
        <f t="shared" si="3"/>
        <v>220</v>
      </c>
      <c r="D13" s="3">
        <f t="shared" si="4"/>
        <v>1.953125E-3</v>
      </c>
      <c r="E13" s="12"/>
      <c r="F13" s="8"/>
      <c r="G13" s="8"/>
      <c r="H13" s="8"/>
      <c r="I13" s="8"/>
      <c r="J13" s="8"/>
      <c r="K13" s="8"/>
      <c r="L13" s="14"/>
      <c r="M13" s="3">
        <f t="shared" si="1"/>
        <v>1800.0000000000005</v>
      </c>
      <c r="N13" s="2">
        <f t="shared" si="2"/>
        <v>2148.4375</v>
      </c>
      <c r="O13" s="11"/>
      <c r="P13" s="5"/>
      <c r="Q13" s="5"/>
      <c r="R13" s="5"/>
      <c r="S13" s="5"/>
      <c r="T13" s="5"/>
      <c r="U13" s="5"/>
      <c r="V13" s="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22"/>
      <c r="C14" s="13"/>
      <c r="D14" s="10"/>
      <c r="E14" s="5"/>
      <c r="F14" s="5"/>
      <c r="G14" s="5"/>
      <c r="H14" s="5"/>
      <c r="I14" s="5"/>
      <c r="J14" s="5"/>
      <c r="K14" s="5"/>
      <c r="L14" s="5"/>
      <c r="M14" s="10"/>
      <c r="N14" s="15"/>
      <c r="O14" s="5"/>
      <c r="P14" s="5"/>
      <c r="Q14" s="5"/>
      <c r="R14" s="5"/>
      <c r="S14" s="5"/>
      <c r="T14" s="5"/>
      <c r="U14" s="5"/>
      <c r="V14" s="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23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  <c r="O15" s="5"/>
      <c r="P15" s="5"/>
      <c r="Q15" s="5"/>
      <c r="R15" s="5"/>
      <c r="S15" s="5"/>
      <c r="T15" s="5"/>
      <c r="U15" s="5"/>
      <c r="V15" s="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23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9"/>
      <c r="O16" s="5"/>
      <c r="P16" s="5"/>
      <c r="Q16" s="5"/>
      <c r="R16" s="5"/>
      <c r="S16" s="5"/>
      <c r="T16" s="5"/>
      <c r="U16" s="5"/>
      <c r="V16" s="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23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  <c r="O17" s="5"/>
      <c r="P17" s="5"/>
      <c r="Q17" s="5"/>
      <c r="R17" s="5"/>
      <c r="S17" s="5"/>
      <c r="T17" s="5"/>
      <c r="U17" s="5"/>
      <c r="V17" s="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23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9"/>
      <c r="O18" s="5"/>
      <c r="P18" s="5"/>
      <c r="Q18" s="5"/>
      <c r="R18" s="5"/>
      <c r="S18" s="5"/>
      <c r="T18" s="5"/>
      <c r="U18" s="5"/>
      <c r="V18" s="9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23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9"/>
      <c r="O19" s="5"/>
      <c r="P19" s="5"/>
      <c r="Q19" s="5"/>
      <c r="R19" s="5"/>
      <c r="S19" s="5"/>
      <c r="T19" s="5"/>
      <c r="U19" s="5"/>
      <c r="V19" s="9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23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9"/>
      <c r="O20" s="5"/>
      <c r="P20" s="5"/>
      <c r="Q20" s="5"/>
      <c r="R20" s="5"/>
      <c r="S20" s="5"/>
      <c r="T20" s="5"/>
      <c r="U20" s="5"/>
      <c r="V20" s="9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23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9"/>
      <c r="O21" s="5"/>
      <c r="P21" s="5"/>
      <c r="Q21" s="5"/>
      <c r="R21" s="5"/>
      <c r="S21" s="5"/>
      <c r="T21" s="5"/>
      <c r="U21" s="5"/>
      <c r="V21" s="9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23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9"/>
      <c r="O22" s="5"/>
      <c r="P22" s="5"/>
      <c r="Q22" s="5"/>
      <c r="R22" s="5"/>
      <c r="S22" s="5"/>
      <c r="T22" s="5"/>
      <c r="U22" s="5"/>
      <c r="V22" s="9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23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9"/>
      <c r="O23" s="5"/>
      <c r="P23" s="5"/>
      <c r="Q23" s="5"/>
      <c r="R23" s="5"/>
      <c r="S23" s="5"/>
      <c r="T23" s="5"/>
      <c r="U23" s="5"/>
      <c r="V23" s="9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23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9"/>
      <c r="O24" s="5"/>
      <c r="P24" s="5"/>
      <c r="Q24" s="5"/>
      <c r="R24" s="5"/>
      <c r="S24" s="5"/>
      <c r="T24" s="5"/>
      <c r="U24" s="5"/>
      <c r="V24" s="9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23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  <c r="O25" s="5"/>
      <c r="P25" s="5"/>
      <c r="Q25" s="5"/>
      <c r="R25" s="5"/>
      <c r="S25" s="5"/>
      <c r="T25" s="5"/>
      <c r="U25" s="5"/>
      <c r="V25" s="9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23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9"/>
      <c r="O26" s="5"/>
      <c r="P26" s="5"/>
      <c r="Q26" s="5"/>
      <c r="R26" s="5"/>
      <c r="S26" s="5"/>
      <c r="T26" s="5"/>
      <c r="U26" s="5"/>
      <c r="V26" s="9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23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9"/>
      <c r="O27" s="5"/>
      <c r="P27" s="5"/>
      <c r="Q27" s="5"/>
      <c r="R27" s="5"/>
      <c r="S27" s="5"/>
      <c r="T27" s="5"/>
      <c r="U27" s="5"/>
      <c r="V27" s="9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23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9"/>
      <c r="O28" s="5"/>
      <c r="P28" s="5"/>
      <c r="Q28" s="5"/>
      <c r="R28" s="5"/>
      <c r="S28" s="5"/>
      <c r="T28" s="5"/>
      <c r="U28" s="5"/>
      <c r="V28" s="9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23"/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9"/>
      <c r="O29" s="5"/>
      <c r="P29" s="5"/>
      <c r="Q29" s="5"/>
      <c r="R29" s="5"/>
      <c r="S29" s="5"/>
      <c r="T29" s="5"/>
      <c r="U29" s="5"/>
      <c r="V29" s="9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23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9"/>
      <c r="O30" s="5"/>
      <c r="P30" s="5"/>
      <c r="Q30" s="5"/>
      <c r="R30" s="5"/>
      <c r="S30" s="5"/>
      <c r="T30" s="5"/>
      <c r="U30" s="5"/>
      <c r="V30" s="9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23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9"/>
      <c r="O31" s="5"/>
      <c r="P31" s="5"/>
      <c r="Q31" s="5"/>
      <c r="R31" s="5"/>
      <c r="S31" s="5"/>
      <c r="T31" s="5"/>
      <c r="U31" s="5"/>
      <c r="V31" s="9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23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9"/>
      <c r="O32" s="5"/>
      <c r="P32" s="5"/>
      <c r="Q32" s="5"/>
      <c r="R32" s="5"/>
      <c r="S32" s="5"/>
      <c r="T32" s="5"/>
      <c r="U32" s="5"/>
      <c r="V32" s="9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23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9"/>
      <c r="O33" s="5"/>
      <c r="P33" s="5"/>
      <c r="Q33" s="5"/>
      <c r="R33" s="5"/>
      <c r="S33" s="5"/>
      <c r="T33" s="5"/>
      <c r="U33" s="5"/>
      <c r="V33" s="9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23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9"/>
      <c r="O34" s="5"/>
      <c r="P34" s="5"/>
      <c r="Q34" s="5"/>
      <c r="R34" s="5"/>
      <c r="S34" s="5"/>
      <c r="T34" s="5"/>
      <c r="U34" s="5"/>
      <c r="V34" s="9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23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9"/>
      <c r="O35" s="5"/>
      <c r="P35" s="5"/>
      <c r="Q35" s="5"/>
      <c r="R35" s="5"/>
      <c r="S35" s="5"/>
      <c r="T35" s="5"/>
      <c r="U35" s="5"/>
      <c r="V35" s="9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23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9"/>
      <c r="O36" s="5"/>
      <c r="P36" s="5"/>
      <c r="Q36" s="5"/>
      <c r="R36" s="5"/>
      <c r="S36" s="5"/>
      <c r="T36" s="5"/>
      <c r="U36" s="5"/>
      <c r="V36" s="9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23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9"/>
      <c r="O37" s="5"/>
      <c r="P37" s="5"/>
      <c r="Q37" s="5"/>
      <c r="R37" s="5"/>
      <c r="S37" s="5"/>
      <c r="T37" s="5"/>
      <c r="U37" s="5"/>
      <c r="V37" s="9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23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9"/>
      <c r="O38" s="5"/>
      <c r="P38" s="5"/>
      <c r="Q38" s="5"/>
      <c r="R38" s="5"/>
      <c r="S38" s="5"/>
      <c r="T38" s="5"/>
      <c r="U38" s="5"/>
      <c r="V38" s="9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23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9"/>
      <c r="O39" s="5"/>
      <c r="P39" s="5"/>
      <c r="Q39" s="5"/>
      <c r="R39" s="5"/>
      <c r="S39" s="5"/>
      <c r="T39" s="5"/>
      <c r="U39" s="5"/>
      <c r="V39" s="9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23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9"/>
      <c r="O40" s="5"/>
      <c r="P40" s="5"/>
      <c r="Q40" s="5"/>
      <c r="R40" s="5"/>
      <c r="S40" s="5"/>
      <c r="T40" s="5"/>
      <c r="U40" s="5"/>
      <c r="V40" s="9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23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9"/>
      <c r="O41" s="5"/>
      <c r="P41" s="5"/>
      <c r="Q41" s="5"/>
      <c r="R41" s="5"/>
      <c r="S41" s="5"/>
      <c r="T41" s="5"/>
      <c r="U41" s="5"/>
      <c r="V41" s="9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23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9"/>
      <c r="O42" s="5"/>
      <c r="P42" s="5"/>
      <c r="Q42" s="5"/>
      <c r="R42" s="5"/>
      <c r="S42" s="5"/>
      <c r="T42" s="5"/>
      <c r="U42" s="5"/>
      <c r="V42" s="9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23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9"/>
      <c r="O43" s="5"/>
      <c r="P43" s="5"/>
      <c r="Q43" s="5"/>
      <c r="R43" s="5"/>
      <c r="S43" s="5"/>
      <c r="T43" s="5"/>
      <c r="U43" s="5"/>
      <c r="V43" s="9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23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9"/>
      <c r="O44" s="5"/>
      <c r="P44" s="5"/>
      <c r="Q44" s="5"/>
      <c r="R44" s="5"/>
      <c r="S44" s="5"/>
      <c r="T44" s="5"/>
      <c r="U44" s="5"/>
      <c r="V44" s="9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23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11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23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11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23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11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23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11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23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11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23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11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23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11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23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11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23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11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23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11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23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11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23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11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23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11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23"/>
      <c r="C58" s="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11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23"/>
      <c r="C59" s="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11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23"/>
      <c r="C60" s="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11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23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11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23"/>
      <c r="C62" s="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11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23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11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23"/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11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23"/>
      <c r="C65" s="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11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23"/>
      <c r="C66" s="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11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23"/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11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23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11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23"/>
      <c r="C69" s="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11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23"/>
      <c r="C70" s="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11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23"/>
      <c r="C71" s="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11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23"/>
      <c r="C72" s="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11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23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11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23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11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23"/>
      <c r="C75" s="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11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23"/>
      <c r="C76" s="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11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23"/>
      <c r="C77" s="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11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23"/>
      <c r="C78" s="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11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23"/>
      <c r="C79" s="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11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23"/>
      <c r="C80" s="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11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23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11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23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11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23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11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23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11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23"/>
      <c r="C85" s="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11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23"/>
      <c r="C86" s="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11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23"/>
      <c r="C87" s="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11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23"/>
      <c r="C88" s="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11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23"/>
      <c r="C89" s="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11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23"/>
      <c r="C90" s="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11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23"/>
      <c r="C91" s="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11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23"/>
      <c r="C92" s="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11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23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11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23"/>
      <c r="C94" s="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11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23"/>
      <c r="C95" s="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11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23"/>
      <c r="C96" s="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11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23"/>
      <c r="C97" s="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11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23"/>
      <c r="C98" s="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11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23"/>
      <c r="C99" s="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11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23"/>
      <c r="C100" s="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11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23"/>
      <c r="C101" s="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11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23"/>
      <c r="C102" s="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11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23"/>
      <c r="C103" s="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11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23"/>
      <c r="C104" s="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11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23"/>
      <c r="C105" s="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11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23"/>
      <c r="C106" s="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11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23"/>
      <c r="C107" s="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11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23"/>
      <c r="C108" s="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11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23"/>
      <c r="C109" s="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11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23"/>
      <c r="C110" s="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11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23"/>
      <c r="C111" s="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11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23"/>
      <c r="C112" s="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11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23"/>
      <c r="C113" s="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11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23"/>
      <c r="C114" s="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11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23"/>
      <c r="C115" s="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11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23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11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23"/>
      <c r="C117" s="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11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23"/>
      <c r="C118" s="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11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23"/>
      <c r="C119" s="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11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23"/>
      <c r="C120" s="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11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23"/>
      <c r="C121" s="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11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23"/>
      <c r="C122" s="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11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23"/>
      <c r="C123" s="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11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23"/>
      <c r="C124" s="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11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23"/>
      <c r="C125" s="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11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23"/>
      <c r="C126" s="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11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23"/>
      <c r="C127" s="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11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23"/>
      <c r="C128" s="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11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23"/>
      <c r="C129" s="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11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23"/>
      <c r="C130" s="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11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23"/>
      <c r="C131" s="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11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23"/>
      <c r="C132" s="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11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23"/>
      <c r="C133" s="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11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23"/>
      <c r="C134" s="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11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23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11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23"/>
      <c r="C136" s="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11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23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11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23"/>
      <c r="C138" s="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11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23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11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23"/>
      <c r="C140" s="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11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23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11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23"/>
      <c r="C142" s="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11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23"/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11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23"/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11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23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11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23"/>
      <c r="C146" s="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11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23"/>
      <c r="C147" s="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1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23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1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23"/>
      <c r="C149" s="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1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23"/>
      <c r="C150" s="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1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23"/>
      <c r="C151" s="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1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23"/>
      <c r="C152" s="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1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23"/>
      <c r="C153" s="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1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23"/>
      <c r="C154" s="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1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23"/>
      <c r="C155" s="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1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23"/>
      <c r="C156" s="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1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23"/>
      <c r="C157" s="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1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23"/>
      <c r="C158" s="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1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23"/>
      <c r="C159" s="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1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23"/>
      <c r="C160" s="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1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30" x14ac:dyDescent="0.25">
      <c r="A161" s="5"/>
      <c r="B161" s="23"/>
      <c r="C161" s="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5"/>
      <c r="B162" s="23"/>
      <c r="C162" s="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5"/>
      <c r="B163" s="23"/>
      <c r="C163" s="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5">
      <c r="A164" s="5"/>
      <c r="B164" s="23"/>
      <c r="C164" s="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5">
      <c r="A165" s="5"/>
      <c r="B165" s="23"/>
      <c r="C165" s="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A166" s="5"/>
      <c r="B166" s="23"/>
      <c r="C166" s="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5">
      <c r="A167" s="5"/>
      <c r="B167" s="23"/>
      <c r="C167" s="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5">
      <c r="A168" s="5"/>
      <c r="B168" s="23"/>
      <c r="C168" s="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5">
      <c r="A169" s="5"/>
      <c r="B169" s="23"/>
      <c r="C169" s="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5">
      <c r="A170" s="5"/>
      <c r="B170" s="23"/>
      <c r="C170" s="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5">
      <c r="A171" s="5"/>
      <c r="B171" s="23"/>
      <c r="C171" s="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5">
      <c r="A172" s="5"/>
      <c r="B172" s="23"/>
      <c r="C172" s="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5">
      <c r="A173" s="5"/>
      <c r="B173" s="23"/>
      <c r="C173" s="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5">
      <c r="A174" s="5"/>
      <c r="B174" s="23"/>
      <c r="C174" s="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5">
      <c r="A175" s="5"/>
      <c r="B175" s="23"/>
      <c r="C175" s="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5">
      <c r="A176" s="5"/>
      <c r="B176" s="23"/>
      <c r="C176" s="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A177" s="5"/>
      <c r="B177" s="23"/>
      <c r="C177" s="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5">
      <c r="A178" s="5"/>
      <c r="B178" s="23"/>
      <c r="C178" s="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5">
      <c r="A179" s="5"/>
      <c r="B179" s="23"/>
      <c r="C179" s="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5">
      <c r="A180" s="5"/>
      <c r="B180" s="23"/>
      <c r="C180" s="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5">
      <c r="A181" s="5"/>
      <c r="B181" s="23"/>
      <c r="C181" s="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5">
      <c r="A182" s="5"/>
      <c r="B182" s="23"/>
      <c r="C182" s="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A183" s="5"/>
      <c r="B183" s="23"/>
      <c r="C183" s="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5">
      <c r="A184" s="5"/>
      <c r="B184" s="23"/>
      <c r="C184" s="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5">
      <c r="A185" s="5"/>
      <c r="B185" s="23"/>
      <c r="C185" s="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5">
      <c r="A186" s="5"/>
      <c r="B186" s="23"/>
      <c r="C186" s="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5">
      <c r="A187" s="5"/>
      <c r="B187" s="23"/>
      <c r="C187" s="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A188" s="5"/>
      <c r="B188" s="23"/>
      <c r="C188" s="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5">
      <c r="A189" s="5"/>
      <c r="B189" s="23"/>
      <c r="C189" s="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5">
      <c r="A190" s="5"/>
      <c r="B190" s="23"/>
      <c r="C190" s="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5">
      <c r="A191" s="5"/>
      <c r="B191" s="23"/>
      <c r="C191" s="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5">
      <c r="A192" s="5"/>
      <c r="B192" s="23"/>
      <c r="C192" s="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5">
      <c r="A193" s="5"/>
      <c r="B193" s="23"/>
      <c r="C193" s="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5">
      <c r="A194" s="5"/>
      <c r="B194" s="23"/>
      <c r="C194" s="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5">
      <c r="A195" s="5"/>
      <c r="B195" s="23"/>
      <c r="C195" s="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5">
      <c r="A196" s="5"/>
      <c r="B196" s="23"/>
      <c r="C196" s="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5">
      <c r="A197" s="5"/>
      <c r="B197" s="23"/>
      <c r="C197" s="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5">
      <c r="A198" s="5"/>
      <c r="B198" s="23"/>
      <c r="C198" s="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5">
      <c r="A199" s="5"/>
      <c r="B199" s="23"/>
      <c r="C199" s="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5">
      <c r="A200" s="5"/>
      <c r="B200" s="23"/>
      <c r="C200" s="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5">
      <c r="A201" s="5"/>
      <c r="B201" s="23"/>
      <c r="C201" s="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5">
      <c r="A202" s="5"/>
      <c r="B202" s="23"/>
      <c r="C202" s="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5">
      <c r="A203" s="5"/>
      <c r="B203" s="23"/>
      <c r="C203" s="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5">
      <c r="A204" s="5"/>
      <c r="B204" s="23"/>
      <c r="C204" s="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5">
      <c r="A205" s="5"/>
      <c r="B205" s="23"/>
      <c r="C205" s="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5">
      <c r="A206" s="5"/>
      <c r="B206" s="23"/>
      <c r="C206" s="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5">
      <c r="A207" s="5"/>
      <c r="B207" s="23"/>
      <c r="C207" s="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5">
      <c r="A208" s="5"/>
      <c r="B208" s="23"/>
      <c r="C208" s="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5">
      <c r="A209" s="5"/>
      <c r="B209" s="23"/>
      <c r="C209" s="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5">
      <c r="A210" s="5"/>
      <c r="B210" s="23"/>
      <c r="C210" s="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5">
      <c r="A211" s="5"/>
      <c r="B211" s="23"/>
      <c r="C211" s="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5">
      <c r="A212" s="5"/>
      <c r="B212" s="23"/>
      <c r="C212" s="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5">
      <c r="A213" s="5"/>
      <c r="B213" s="23"/>
      <c r="C213" s="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5">
      <c r="A214" s="5"/>
      <c r="B214" s="23"/>
      <c r="C214" s="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5">
      <c r="A215" s="5"/>
      <c r="B215" s="23"/>
      <c r="C215" s="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5">
      <c r="A216" s="5"/>
      <c r="B216" s="23"/>
      <c r="C216" s="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5">
      <c r="A217" s="5"/>
      <c r="B217" s="23"/>
      <c r="C217" s="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5">
      <c r="A218" s="5"/>
      <c r="B218" s="23"/>
      <c r="C218" s="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5">
      <c r="A219" s="5"/>
      <c r="B219" s="23"/>
      <c r="C219" s="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5">
      <c r="A220" s="5"/>
      <c r="B220" s="23"/>
      <c r="C220" s="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5">
      <c r="A221" s="5"/>
      <c r="B221" s="23"/>
      <c r="C221" s="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5">
      <c r="A222" s="5"/>
      <c r="B222" s="23"/>
      <c r="C222" s="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5">
      <c r="A223" s="5"/>
      <c r="B223" s="23"/>
      <c r="C223" s="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5">
      <c r="A224" s="5"/>
      <c r="B224" s="23"/>
      <c r="C224" s="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5">
      <c r="A225" s="5"/>
      <c r="B225" s="23"/>
      <c r="C225" s="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5">
      <c r="A226" s="5"/>
      <c r="B226" s="23"/>
      <c r="C226" s="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5">
      <c r="A227" s="5"/>
      <c r="B227" s="23"/>
      <c r="C227" s="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5">
      <c r="A22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Corentin MALGOGNE</cp:lastModifiedBy>
  <dcterms:created xsi:type="dcterms:W3CDTF">2016-05-29T20:39:04Z</dcterms:created>
  <dcterms:modified xsi:type="dcterms:W3CDTF">2016-06-01T20:05:21Z</dcterms:modified>
</cp:coreProperties>
</file>